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solation paper_Submitt\"/>
    </mc:Choice>
  </mc:AlternateContent>
  <xr:revisionPtr revIDLastSave="0" documentId="8_{A3568A97-122E-437D-A1FD-267F9D03A6D1}" xr6:coauthVersionLast="47" xr6:coauthVersionMax="47" xr10:uidLastSave="{00000000-0000-0000-0000-000000000000}"/>
  <bookViews>
    <workbookView xWindow="-108" yWindow="-108" windowWidth="23256" windowHeight="12576" activeTab="3" xr2:uid="{C4A0D319-F40F-41CC-9A89-3DC0C2EBCAB8}"/>
  </bookViews>
  <sheets>
    <sheet name="1st Cycle" sheetId="1" r:id="rId1"/>
    <sheet name="2nd Cycle" sheetId="2" r:id="rId2"/>
    <sheet name="3rd Cycle" sheetId="3" r:id="rId3"/>
    <sheet name="4rth Cycl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6" i="4" l="1"/>
  <c r="K26" i="4"/>
  <c r="J26" i="4"/>
  <c r="S26" i="4" s="1"/>
  <c r="I26" i="4"/>
  <c r="H26" i="4"/>
  <c r="Q26" i="4" s="1"/>
  <c r="J25" i="4"/>
  <c r="S25" i="4" s="1"/>
  <c r="I25" i="4"/>
  <c r="R25" i="4" s="1"/>
  <c r="H25" i="4"/>
  <c r="Q25" i="4" s="1"/>
  <c r="J24" i="4"/>
  <c r="I24" i="4"/>
  <c r="H24" i="4"/>
  <c r="J23" i="4"/>
  <c r="S23" i="4" s="1"/>
  <c r="I23" i="4"/>
  <c r="H23" i="4"/>
  <c r="L22" i="4"/>
  <c r="J22" i="4"/>
  <c r="S22" i="4" s="1"/>
  <c r="I22" i="4"/>
  <c r="O22" i="4" s="1"/>
  <c r="H22" i="4"/>
  <c r="K22" i="4" s="1"/>
  <c r="J21" i="4"/>
  <c r="I21" i="4"/>
  <c r="H21" i="4"/>
  <c r="J20" i="4"/>
  <c r="I20" i="4"/>
  <c r="H20" i="4"/>
  <c r="L19" i="4"/>
  <c r="J19" i="4"/>
  <c r="M19" i="4" s="1"/>
  <c r="I19" i="4"/>
  <c r="O19" i="4" s="1"/>
  <c r="H19" i="4"/>
  <c r="K18" i="4"/>
  <c r="J18" i="4"/>
  <c r="S18" i="4" s="1"/>
  <c r="I18" i="4"/>
  <c r="R18" i="4" s="1"/>
  <c r="H18" i="4"/>
  <c r="Q18" i="4" s="1"/>
  <c r="J17" i="4"/>
  <c r="S17" i="4" s="1"/>
  <c r="I17" i="4"/>
  <c r="R17" i="4" s="1"/>
  <c r="H17" i="4"/>
  <c r="K17" i="4" s="1"/>
  <c r="J16" i="4"/>
  <c r="S16" i="4" s="1"/>
  <c r="I16" i="4"/>
  <c r="H16" i="4"/>
  <c r="J15" i="4"/>
  <c r="I15" i="4"/>
  <c r="H15" i="4"/>
  <c r="P14" i="4"/>
  <c r="L14" i="4"/>
  <c r="J14" i="4"/>
  <c r="M14" i="4" s="1"/>
  <c r="I14" i="4"/>
  <c r="O14" i="4" s="1"/>
  <c r="H14" i="4"/>
  <c r="J13" i="4"/>
  <c r="I13" i="4"/>
  <c r="H13" i="4"/>
  <c r="J12" i="4"/>
  <c r="I12" i="4"/>
  <c r="H12" i="4"/>
  <c r="N11" i="4"/>
  <c r="L11" i="4"/>
  <c r="J11" i="4"/>
  <c r="I11" i="4"/>
  <c r="O11" i="4" s="1"/>
  <c r="H11" i="4"/>
  <c r="K11" i="4" s="1"/>
  <c r="K10" i="4"/>
  <c r="J10" i="4"/>
  <c r="S10" i="4" s="1"/>
  <c r="I10" i="4"/>
  <c r="R10" i="4" s="1"/>
  <c r="H10" i="4"/>
  <c r="Q10" i="4" s="1"/>
  <c r="J9" i="4"/>
  <c r="S9" i="4" s="1"/>
  <c r="I9" i="4"/>
  <c r="R9" i="4" s="1"/>
  <c r="H9" i="4"/>
  <c r="Q9" i="4" s="1"/>
  <c r="J8" i="4"/>
  <c r="I8" i="4"/>
  <c r="H8" i="4"/>
  <c r="J7" i="4"/>
  <c r="S7" i="4" s="1"/>
  <c r="I7" i="4"/>
  <c r="H7" i="4"/>
  <c r="N6" i="4"/>
  <c r="L6" i="4"/>
  <c r="J6" i="4"/>
  <c r="S6" i="4" s="1"/>
  <c r="I6" i="4"/>
  <c r="O6" i="4" s="1"/>
  <c r="H6" i="4"/>
  <c r="K6" i="4" s="1"/>
  <c r="J5" i="4"/>
  <c r="I5" i="4"/>
  <c r="H5" i="4"/>
  <c r="J4" i="4"/>
  <c r="I4" i="4"/>
  <c r="H4" i="4"/>
  <c r="P3" i="4"/>
  <c r="L3" i="4"/>
  <c r="J3" i="4"/>
  <c r="M3" i="4" s="1"/>
  <c r="I3" i="4"/>
  <c r="O3" i="4" s="1"/>
  <c r="H3" i="4"/>
  <c r="K22" i="3"/>
  <c r="J22" i="3"/>
  <c r="S22" i="3" s="1"/>
  <c r="I22" i="3"/>
  <c r="R22" i="3" s="1"/>
  <c r="H22" i="3"/>
  <c r="Q22" i="3" s="1"/>
  <c r="J21" i="3"/>
  <c r="I21" i="3"/>
  <c r="H21" i="3"/>
  <c r="J20" i="3"/>
  <c r="I20" i="3"/>
  <c r="H20" i="3"/>
  <c r="K19" i="3" s="1"/>
  <c r="N19" i="3"/>
  <c r="M19" i="3"/>
  <c r="J19" i="3"/>
  <c r="P19" i="3" s="1"/>
  <c r="I19" i="3"/>
  <c r="H19" i="3"/>
  <c r="Q18" i="3"/>
  <c r="J18" i="3"/>
  <c r="S18" i="3" s="1"/>
  <c r="I18" i="3"/>
  <c r="R18" i="3" s="1"/>
  <c r="H18" i="3"/>
  <c r="K18" i="3" s="1"/>
  <c r="K17" i="3"/>
  <c r="J17" i="3"/>
  <c r="S17" i="3" s="1"/>
  <c r="I17" i="3"/>
  <c r="R17" i="3" s="1"/>
  <c r="H17" i="3"/>
  <c r="Q17" i="3" s="1"/>
  <c r="S16" i="3"/>
  <c r="J16" i="3"/>
  <c r="I16" i="3"/>
  <c r="H16" i="3"/>
  <c r="Q15" i="3"/>
  <c r="J15" i="3"/>
  <c r="I15" i="3"/>
  <c r="H15" i="3"/>
  <c r="K14" i="3" s="1"/>
  <c r="N14" i="3"/>
  <c r="M14" i="3"/>
  <c r="J14" i="3"/>
  <c r="P14" i="3" s="1"/>
  <c r="I14" i="3"/>
  <c r="H14" i="3"/>
  <c r="J13" i="3"/>
  <c r="I13" i="3"/>
  <c r="H13" i="3"/>
  <c r="J12" i="3"/>
  <c r="M11" i="3" s="1"/>
  <c r="I12" i="3"/>
  <c r="H12" i="3"/>
  <c r="P11" i="3"/>
  <c r="O11" i="3"/>
  <c r="K11" i="3"/>
  <c r="J11" i="3"/>
  <c r="I11" i="3"/>
  <c r="H11" i="3"/>
  <c r="N11" i="3" s="1"/>
  <c r="S10" i="3"/>
  <c r="K10" i="3"/>
  <c r="J10" i="3"/>
  <c r="I10" i="3"/>
  <c r="R10" i="3" s="1"/>
  <c r="H10" i="3"/>
  <c r="Q10" i="3" s="1"/>
  <c r="R9" i="3"/>
  <c r="K9" i="3"/>
  <c r="J9" i="3"/>
  <c r="S9" i="3" s="1"/>
  <c r="I9" i="3"/>
  <c r="H9" i="3"/>
  <c r="Q9" i="3" s="1"/>
  <c r="J8" i="3"/>
  <c r="I8" i="3"/>
  <c r="H8" i="3"/>
  <c r="J7" i="3"/>
  <c r="M6" i="3" s="1"/>
  <c r="I7" i="3"/>
  <c r="H7" i="3"/>
  <c r="S6" i="3"/>
  <c r="P6" i="3"/>
  <c r="O6" i="3"/>
  <c r="K6" i="3"/>
  <c r="J6" i="3"/>
  <c r="I6" i="3"/>
  <c r="R6" i="3" s="1"/>
  <c r="H6" i="3"/>
  <c r="N6" i="3" s="1"/>
  <c r="J5" i="3"/>
  <c r="I5" i="3"/>
  <c r="H5" i="3"/>
  <c r="J4" i="3"/>
  <c r="I4" i="3"/>
  <c r="H4" i="3"/>
  <c r="K3" i="3" s="1"/>
  <c r="N3" i="3"/>
  <c r="M3" i="3"/>
  <c r="J3" i="3"/>
  <c r="P3" i="3" s="1"/>
  <c r="I3" i="3"/>
  <c r="H3" i="3"/>
  <c r="K26" i="2"/>
  <c r="J26" i="2"/>
  <c r="S26" i="2" s="1"/>
  <c r="I26" i="2"/>
  <c r="R26" i="2" s="1"/>
  <c r="H26" i="2"/>
  <c r="Q26" i="2" s="1"/>
  <c r="K25" i="2"/>
  <c r="J25" i="2"/>
  <c r="S25" i="2" s="1"/>
  <c r="I25" i="2"/>
  <c r="H25" i="2"/>
  <c r="J24" i="2"/>
  <c r="I24" i="2"/>
  <c r="H24" i="2"/>
  <c r="J23" i="2"/>
  <c r="I23" i="2"/>
  <c r="H23" i="2"/>
  <c r="P22" i="2"/>
  <c r="L22" i="2"/>
  <c r="J22" i="2"/>
  <c r="I22" i="2"/>
  <c r="O22" i="2" s="1"/>
  <c r="H22" i="2"/>
  <c r="J21" i="2"/>
  <c r="I21" i="2"/>
  <c r="H21" i="2"/>
  <c r="J20" i="2"/>
  <c r="I20" i="2"/>
  <c r="H20" i="2"/>
  <c r="O19" i="2"/>
  <c r="N19" i="2"/>
  <c r="J19" i="2"/>
  <c r="I19" i="2"/>
  <c r="L19" i="2" s="1"/>
  <c r="H19" i="2"/>
  <c r="J18" i="2"/>
  <c r="S18" i="2" s="1"/>
  <c r="I18" i="2"/>
  <c r="R18" i="2" s="1"/>
  <c r="H18" i="2"/>
  <c r="Q18" i="2" s="1"/>
  <c r="J17" i="2"/>
  <c r="I17" i="2"/>
  <c r="H17" i="2"/>
  <c r="K17" i="2" s="1"/>
  <c r="J16" i="2"/>
  <c r="I16" i="2"/>
  <c r="H16" i="2"/>
  <c r="J15" i="2"/>
  <c r="I15" i="2"/>
  <c r="H15" i="2"/>
  <c r="O14" i="2"/>
  <c r="N14" i="2"/>
  <c r="J14" i="2"/>
  <c r="I14" i="2"/>
  <c r="L14" i="2" s="1"/>
  <c r="H14" i="2"/>
  <c r="J13" i="2"/>
  <c r="I13" i="2"/>
  <c r="H13" i="2"/>
  <c r="J12" i="2"/>
  <c r="I12" i="2"/>
  <c r="H12" i="2"/>
  <c r="L11" i="2"/>
  <c r="J11" i="2"/>
  <c r="I11" i="2"/>
  <c r="O11" i="2" s="1"/>
  <c r="H11" i="2"/>
  <c r="F11" i="2"/>
  <c r="E11" i="2"/>
  <c r="R10" i="2"/>
  <c r="K10" i="2"/>
  <c r="J10" i="2"/>
  <c r="S10" i="2" s="1"/>
  <c r="I10" i="2"/>
  <c r="H10" i="2"/>
  <c r="Q10" i="2" s="1"/>
  <c r="J9" i="2"/>
  <c r="I9" i="2"/>
  <c r="H9" i="2"/>
  <c r="Q17" i="2" s="1"/>
  <c r="J8" i="2"/>
  <c r="I8" i="2"/>
  <c r="E8" i="2"/>
  <c r="H8" i="2" s="1"/>
  <c r="J7" i="2"/>
  <c r="M6" i="2" s="1"/>
  <c r="I7" i="2"/>
  <c r="H7" i="2"/>
  <c r="O6" i="2"/>
  <c r="L6" i="2"/>
  <c r="K6" i="2"/>
  <c r="R24" i="2" s="1"/>
  <c r="J6" i="2"/>
  <c r="I6" i="2"/>
  <c r="H6" i="2"/>
  <c r="J5" i="2"/>
  <c r="I5" i="2"/>
  <c r="E5" i="2"/>
  <c r="H5" i="2" s="1"/>
  <c r="J4" i="2"/>
  <c r="I4" i="2"/>
  <c r="L3" i="2" s="1"/>
  <c r="H4" i="2"/>
  <c r="N3" i="2" s="1"/>
  <c r="J3" i="2"/>
  <c r="I3" i="2"/>
  <c r="H3" i="2"/>
  <c r="K18" i="1"/>
  <c r="J18" i="1"/>
  <c r="S18" i="1" s="1"/>
  <c r="I18" i="1"/>
  <c r="R18" i="1" s="1"/>
  <c r="H18" i="1"/>
  <c r="Q18" i="1" s="1"/>
  <c r="K17" i="1"/>
  <c r="J17" i="1"/>
  <c r="S17" i="1" s="1"/>
  <c r="I17" i="1"/>
  <c r="R17" i="1" s="1"/>
  <c r="H17" i="1"/>
  <c r="Q17" i="1" s="1"/>
  <c r="J16" i="1"/>
  <c r="I16" i="1"/>
  <c r="H16" i="1"/>
  <c r="J15" i="1"/>
  <c r="I15" i="1"/>
  <c r="H15" i="1"/>
  <c r="P14" i="1"/>
  <c r="L14" i="1"/>
  <c r="J14" i="1"/>
  <c r="I14" i="1"/>
  <c r="O14" i="1" s="1"/>
  <c r="H14" i="1"/>
  <c r="K14" i="1" s="1"/>
  <c r="J13" i="1"/>
  <c r="S13" i="1" s="1"/>
  <c r="I13" i="1"/>
  <c r="H13" i="1"/>
  <c r="J12" i="1"/>
  <c r="I12" i="1"/>
  <c r="L11" i="1" s="1"/>
  <c r="H12" i="1"/>
  <c r="O11" i="1"/>
  <c r="N11" i="1"/>
  <c r="J11" i="1"/>
  <c r="M11" i="1" s="1"/>
  <c r="I11" i="1"/>
  <c r="H11" i="1"/>
  <c r="Q11" i="1" s="1"/>
  <c r="K10" i="1"/>
  <c r="J10" i="1"/>
  <c r="S10" i="1" s="1"/>
  <c r="I10" i="1"/>
  <c r="R10" i="1" s="1"/>
  <c r="H10" i="1"/>
  <c r="Q10" i="1" s="1"/>
  <c r="J9" i="1"/>
  <c r="S9" i="1" s="1"/>
  <c r="I9" i="1"/>
  <c r="R9" i="1" s="1"/>
  <c r="H9" i="1"/>
  <c r="K9" i="1" s="1"/>
  <c r="J8" i="1"/>
  <c r="I8" i="1"/>
  <c r="H8" i="1"/>
  <c r="J7" i="1"/>
  <c r="I7" i="1"/>
  <c r="L6" i="1" s="1"/>
  <c r="H7" i="1"/>
  <c r="O6" i="1"/>
  <c r="J6" i="1"/>
  <c r="M6" i="1" s="1"/>
  <c r="I6" i="1"/>
  <c r="E6" i="1"/>
  <c r="H6" i="1" s="1"/>
  <c r="J5" i="1"/>
  <c r="I5" i="1"/>
  <c r="H5" i="1"/>
  <c r="J4" i="1"/>
  <c r="I4" i="1"/>
  <c r="H4" i="1"/>
  <c r="K3" i="1" s="1"/>
  <c r="N3" i="1"/>
  <c r="M3" i="1"/>
  <c r="J3" i="1"/>
  <c r="P3" i="1" s="1"/>
  <c r="I3" i="1"/>
  <c r="L3" i="1" s="1"/>
  <c r="H3" i="1"/>
  <c r="R23" i="4" l="1"/>
  <c r="R22" i="4"/>
  <c r="R16" i="4"/>
  <c r="R7" i="4"/>
  <c r="R6" i="4"/>
  <c r="R24" i="4"/>
  <c r="R15" i="4"/>
  <c r="R14" i="4"/>
  <c r="R8" i="4"/>
  <c r="Q8" i="4"/>
  <c r="S15" i="4"/>
  <c r="S21" i="4"/>
  <c r="Q24" i="4"/>
  <c r="Q20" i="4"/>
  <c r="Q7" i="4"/>
  <c r="S12" i="4"/>
  <c r="Q14" i="4"/>
  <c r="Q16" i="4"/>
  <c r="Q23" i="4"/>
  <c r="V6" i="4"/>
  <c r="S8" i="4"/>
  <c r="Y6" i="4" s="1"/>
  <c r="Q15" i="4"/>
  <c r="S24" i="4"/>
  <c r="V22" i="4" s="1"/>
  <c r="N3" i="4"/>
  <c r="P6" i="4"/>
  <c r="P11" i="4"/>
  <c r="N14" i="4"/>
  <c r="Q17" i="4"/>
  <c r="N19" i="4"/>
  <c r="P22" i="4"/>
  <c r="K3" i="4"/>
  <c r="Q12" i="4" s="1"/>
  <c r="S3" i="4"/>
  <c r="M6" i="4"/>
  <c r="Q6" i="4"/>
  <c r="K9" i="4"/>
  <c r="M11" i="4"/>
  <c r="Q11" i="4"/>
  <c r="K14" i="4"/>
  <c r="S14" i="4"/>
  <c r="K19" i="4"/>
  <c r="S19" i="4"/>
  <c r="M22" i="4"/>
  <c r="Q22" i="4"/>
  <c r="K25" i="4"/>
  <c r="P19" i="4"/>
  <c r="N22" i="4"/>
  <c r="Q21" i="3"/>
  <c r="S20" i="3"/>
  <c r="S13" i="3"/>
  <c r="Q12" i="3"/>
  <c r="Q5" i="3"/>
  <c r="S4" i="3"/>
  <c r="R20" i="3"/>
  <c r="R13" i="3"/>
  <c r="R4" i="3"/>
  <c r="S21" i="3"/>
  <c r="Q20" i="3"/>
  <c r="S11" i="3"/>
  <c r="L3" i="3"/>
  <c r="O3" i="3"/>
  <c r="R3" i="3"/>
  <c r="Q3" i="3"/>
  <c r="R5" i="3"/>
  <c r="R7" i="3"/>
  <c r="U6" i="3" s="1"/>
  <c r="L6" i="3"/>
  <c r="S12" i="3"/>
  <c r="Q13" i="3"/>
  <c r="V6" i="3"/>
  <c r="R21" i="3"/>
  <c r="Q4" i="3"/>
  <c r="S5" i="3"/>
  <c r="Q16" i="3"/>
  <c r="S15" i="3"/>
  <c r="S8" i="3"/>
  <c r="Q7" i="3"/>
  <c r="R15" i="3"/>
  <c r="R8" i="3"/>
  <c r="S7" i="3"/>
  <c r="Y6" i="3" s="1"/>
  <c r="Q8" i="3"/>
  <c r="R11" i="3"/>
  <c r="R12" i="3"/>
  <c r="L11" i="3"/>
  <c r="L14" i="3"/>
  <c r="O14" i="3"/>
  <c r="R14" i="3"/>
  <c r="Q14" i="3"/>
  <c r="R16" i="3"/>
  <c r="L19" i="3"/>
  <c r="O19" i="3"/>
  <c r="R19" i="3"/>
  <c r="Q19" i="3"/>
  <c r="S3" i="3"/>
  <c r="Q6" i="3"/>
  <c r="Q11" i="3"/>
  <c r="S14" i="3"/>
  <c r="S19" i="3"/>
  <c r="M3" i="2"/>
  <c r="P3" i="2"/>
  <c r="M11" i="2"/>
  <c r="Q15" i="2"/>
  <c r="K14" i="2"/>
  <c r="R25" i="2"/>
  <c r="K3" i="2"/>
  <c r="Q5" i="2" s="1"/>
  <c r="Q8" i="2"/>
  <c r="R16" i="2"/>
  <c r="S17" i="2"/>
  <c r="M19" i="2"/>
  <c r="S19" i="2"/>
  <c r="P19" i="2"/>
  <c r="R23" i="2"/>
  <c r="R5" i="2"/>
  <c r="R6" i="2"/>
  <c r="R7" i="2"/>
  <c r="R14" i="2"/>
  <c r="S16" i="2"/>
  <c r="K19" i="2"/>
  <c r="S23" i="2"/>
  <c r="M22" i="2"/>
  <c r="R8" i="2"/>
  <c r="Q7" i="2"/>
  <c r="S24" i="2"/>
  <c r="Q23" i="2"/>
  <c r="Q16" i="2"/>
  <c r="S15" i="2"/>
  <c r="S7" i="2"/>
  <c r="K9" i="2"/>
  <c r="S9" i="2"/>
  <c r="R17" i="2"/>
  <c r="S21" i="2"/>
  <c r="N6" i="2"/>
  <c r="Q6" i="2"/>
  <c r="R9" i="2"/>
  <c r="S11" i="2"/>
  <c r="Q14" i="2"/>
  <c r="K22" i="2"/>
  <c r="Q22" i="2"/>
  <c r="N22" i="2"/>
  <c r="O3" i="2"/>
  <c r="S6" i="2"/>
  <c r="S8" i="2"/>
  <c r="P6" i="2"/>
  <c r="Q9" i="2"/>
  <c r="K11" i="2"/>
  <c r="Q11" i="2"/>
  <c r="N11" i="2"/>
  <c r="P11" i="2"/>
  <c r="M14" i="2"/>
  <c r="S14" i="2"/>
  <c r="P14" i="2"/>
  <c r="R15" i="2"/>
  <c r="R21" i="2"/>
  <c r="S22" i="2"/>
  <c r="Q24" i="2"/>
  <c r="Q25" i="2"/>
  <c r="R11" i="2"/>
  <c r="K18" i="2"/>
  <c r="R22" i="2"/>
  <c r="K6" i="1"/>
  <c r="N6" i="1"/>
  <c r="Q7" i="1"/>
  <c r="S15" i="1"/>
  <c r="R13" i="1"/>
  <c r="Q5" i="1"/>
  <c r="S4" i="1"/>
  <c r="Q13" i="1"/>
  <c r="S12" i="1"/>
  <c r="R4" i="1"/>
  <c r="S5" i="1"/>
  <c r="Q4" i="1"/>
  <c r="Q3" i="1"/>
  <c r="R12" i="1"/>
  <c r="R11" i="1"/>
  <c r="R5" i="1"/>
  <c r="Q12" i="1"/>
  <c r="T11" i="1" s="1"/>
  <c r="S14" i="1"/>
  <c r="Q9" i="1"/>
  <c r="R3" i="1"/>
  <c r="S6" i="1"/>
  <c r="K11" i="1"/>
  <c r="S11" i="1"/>
  <c r="M14" i="1"/>
  <c r="Q14" i="1"/>
  <c r="O3" i="1"/>
  <c r="S3" i="1"/>
  <c r="P6" i="1"/>
  <c r="P11" i="1"/>
  <c r="N14" i="1"/>
  <c r="R14" i="1"/>
  <c r="U22" i="4" l="1"/>
  <c r="X22" i="4"/>
  <c r="V3" i="4"/>
  <c r="Q13" i="4"/>
  <c r="Q4" i="4"/>
  <c r="S20" i="4"/>
  <c r="U6" i="4"/>
  <c r="X6" i="4"/>
  <c r="W11" i="4"/>
  <c r="T11" i="4"/>
  <c r="W22" i="4"/>
  <c r="T22" i="4"/>
  <c r="Y14" i="4"/>
  <c r="V14" i="4"/>
  <c r="R21" i="4"/>
  <c r="R12" i="4"/>
  <c r="R11" i="4"/>
  <c r="R5" i="4"/>
  <c r="R20" i="4"/>
  <c r="R19" i="4"/>
  <c r="R13" i="4"/>
  <c r="R4" i="4"/>
  <c r="R3" i="4"/>
  <c r="Y22" i="4"/>
  <c r="Q5" i="4"/>
  <c r="S5" i="4"/>
  <c r="S13" i="4"/>
  <c r="U14" i="4"/>
  <c r="X14" i="4"/>
  <c r="S4" i="4"/>
  <c r="Y3" i="4" s="1"/>
  <c r="Y19" i="4"/>
  <c r="V19" i="4"/>
  <c r="W6" i="4"/>
  <c r="T6" i="4"/>
  <c r="Q21" i="4"/>
  <c r="T14" i="4"/>
  <c r="W14" i="4"/>
  <c r="Q3" i="4"/>
  <c r="S11" i="4"/>
  <c r="Q19" i="4"/>
  <c r="V14" i="3"/>
  <c r="Y14" i="3"/>
  <c r="T19" i="3"/>
  <c r="W19" i="3"/>
  <c r="T3" i="3"/>
  <c r="W3" i="3"/>
  <c r="V11" i="3"/>
  <c r="Y11" i="3"/>
  <c r="T11" i="3"/>
  <c r="W11" i="3"/>
  <c r="X19" i="3"/>
  <c r="U19" i="3"/>
  <c r="T14" i="3"/>
  <c r="W14" i="3"/>
  <c r="X6" i="3"/>
  <c r="X3" i="3"/>
  <c r="U3" i="3"/>
  <c r="T6" i="3"/>
  <c r="W6" i="3"/>
  <c r="X14" i="3"/>
  <c r="U14" i="3"/>
  <c r="V19" i="3"/>
  <c r="Y19" i="3"/>
  <c r="V3" i="3"/>
  <c r="Y3" i="3"/>
  <c r="U11" i="3"/>
  <c r="X11" i="3"/>
  <c r="Y11" i="2"/>
  <c r="V11" i="2"/>
  <c r="Q13" i="2"/>
  <c r="Q19" i="2"/>
  <c r="V6" i="2"/>
  <c r="Y6" i="2"/>
  <c r="U14" i="2"/>
  <c r="X14" i="2"/>
  <c r="S12" i="2"/>
  <c r="U22" i="2"/>
  <c r="X22" i="2"/>
  <c r="R4" i="2"/>
  <c r="T6" i="2"/>
  <c r="W6" i="2"/>
  <c r="X11" i="2"/>
  <c r="Y14" i="2"/>
  <c r="V14" i="2"/>
  <c r="Q21" i="2"/>
  <c r="S20" i="2"/>
  <c r="Y19" i="2" s="1"/>
  <c r="S13" i="2"/>
  <c r="Q12" i="2"/>
  <c r="W11" i="2" s="1"/>
  <c r="R12" i="2"/>
  <c r="U11" i="2" s="1"/>
  <c r="R20" i="2"/>
  <c r="R19" i="2"/>
  <c r="R13" i="2"/>
  <c r="S5" i="2"/>
  <c r="S4" i="2"/>
  <c r="R3" i="2"/>
  <c r="W22" i="2"/>
  <c r="T22" i="2"/>
  <c r="Q3" i="2"/>
  <c r="Y22" i="2"/>
  <c r="V22" i="2"/>
  <c r="W14" i="2"/>
  <c r="T14" i="2"/>
  <c r="Q4" i="2"/>
  <c r="Q20" i="2"/>
  <c r="U6" i="2"/>
  <c r="X6" i="2"/>
  <c r="S3" i="2"/>
  <c r="Y14" i="1"/>
  <c r="W11" i="1"/>
  <c r="Y11" i="1"/>
  <c r="V11" i="1"/>
  <c r="U11" i="1"/>
  <c r="X11" i="1"/>
  <c r="Y6" i="1"/>
  <c r="T3" i="1"/>
  <c r="W3" i="1"/>
  <c r="R15" i="1"/>
  <c r="U14" i="1" s="1"/>
  <c r="R8" i="1"/>
  <c r="S16" i="1"/>
  <c r="V14" i="1" s="1"/>
  <c r="Q15" i="1"/>
  <c r="T14" i="1" s="1"/>
  <c r="Q8" i="1"/>
  <c r="S7" i="1"/>
  <c r="V6" i="1" s="1"/>
  <c r="R16" i="1"/>
  <c r="R7" i="1"/>
  <c r="R6" i="1"/>
  <c r="V3" i="1"/>
  <c r="Y3" i="1"/>
  <c r="X3" i="1"/>
  <c r="U3" i="1"/>
  <c r="S8" i="1"/>
  <c r="Q16" i="1"/>
  <c r="W14" i="1" s="1"/>
  <c r="Q6" i="1"/>
  <c r="V11" i="4" l="1"/>
  <c r="Y11" i="4"/>
  <c r="U3" i="4"/>
  <c r="X3" i="4"/>
  <c r="T3" i="4"/>
  <c r="W3" i="4"/>
  <c r="U11" i="4"/>
  <c r="X11" i="4"/>
  <c r="T19" i="4"/>
  <c r="W19" i="4"/>
  <c r="U19" i="4"/>
  <c r="X19" i="4"/>
  <c r="T3" i="2"/>
  <c r="W3" i="2"/>
  <c r="W19" i="2"/>
  <c r="T19" i="2"/>
  <c r="V19" i="2"/>
  <c r="T11" i="2"/>
  <c r="Y3" i="2"/>
  <c r="V3" i="2"/>
  <c r="U3" i="2"/>
  <c r="X3" i="2"/>
  <c r="U19" i="2"/>
  <c r="X19" i="2"/>
  <c r="T6" i="1"/>
  <c r="W6" i="1"/>
  <c r="X14" i="1"/>
  <c r="U6" i="1"/>
  <c r="X6" i="1"/>
</calcChain>
</file>

<file path=xl/sharedStrings.xml><?xml version="1.0" encoding="utf-8"?>
<sst xmlns="http://schemas.openxmlformats.org/spreadsheetml/2006/main" count="345" uniqueCount="28">
  <si>
    <t>ALB</t>
  </si>
  <si>
    <t>ALBSO</t>
  </si>
  <si>
    <t>ALBSO2</t>
  </si>
  <si>
    <t>Time</t>
  </si>
  <si>
    <t>Sampling day</t>
  </si>
  <si>
    <t>ΤΡΕΑΤ.</t>
  </si>
  <si>
    <t>REP</t>
  </si>
  <si>
    <t>HPLC (mg/L)</t>
  </si>
  <si>
    <t>In medium (ug/ml)</t>
  </si>
  <si>
    <t>AV</t>
  </si>
  <si>
    <t>STDEV</t>
  </si>
  <si>
    <t>%</t>
  </si>
  <si>
    <t>% Average</t>
  </si>
  <si>
    <t>T0</t>
  </si>
  <si>
    <t>MSM + ABZ + Inoc.</t>
  </si>
  <si>
    <t>a</t>
  </si>
  <si>
    <t>b</t>
  </si>
  <si>
    <t>c</t>
  </si>
  <si>
    <t>MSMN + ABZ + Inoc.</t>
  </si>
  <si>
    <t>MSM + ABZ + Control</t>
  </si>
  <si>
    <t>MSMN + ABZ + Control</t>
  </si>
  <si>
    <t>T5</t>
  </si>
  <si>
    <t>ABZ</t>
  </si>
  <si>
    <t>ABZSO</t>
  </si>
  <si>
    <t>ABZSO2</t>
  </si>
  <si>
    <t>T4</t>
  </si>
  <si>
    <t>T6</t>
  </si>
  <si>
    <t>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</si>
</sst>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medium">
        <color indexed="64"/>
      </top>
      <bottom style="medium">
        <color indexed="64"/>
      </bottom>
      <diagonal/>
    </border>
    <border>
      <left style="thin">
        <color theme="2" tint="-9.9978637043366805E-2"/>
      </left>
      <right/>
      <top style="medium">
        <color indexed="64"/>
      </top>
      <bottom/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/>
    <xf numFmtId="2" fontId="0" fillId="0" borderId="0" xfId="0" applyNumberFormat="1"/>
    <xf numFmtId="2" fontId="1" fillId="3" borderId="3" xfId="0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2" fontId="0" fillId="0" borderId="1" xfId="0" applyNumberFormat="1" applyBorder="1"/>
    <xf numFmtId="2" fontId="1" fillId="3" borderId="1" xfId="0" applyNumberFormat="1" applyFon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8" xfId="0" applyBorder="1" applyAlignment="1">
      <alignment horizontal="center" vertical="center"/>
    </xf>
    <xf numFmtId="164" fontId="0" fillId="0" borderId="8" xfId="0" applyNumberFormat="1" applyBorder="1"/>
    <xf numFmtId="2" fontId="0" fillId="0" borderId="8" xfId="0" applyNumberFormat="1" applyBorder="1"/>
    <xf numFmtId="2" fontId="1" fillId="0" borderId="8" xfId="0" applyNumberFormat="1" applyFont="1" applyBorder="1" applyAlignment="1">
      <alignment horizontal="center"/>
    </xf>
    <xf numFmtId="2" fontId="0" fillId="2" borderId="8" xfId="0" applyNumberFormat="1" applyFill="1" applyBorder="1"/>
    <xf numFmtId="0" fontId="0" fillId="0" borderId="9" xfId="0" applyBorder="1"/>
    <xf numFmtId="0" fontId="0" fillId="0" borderId="9" xfId="0" applyBorder="1" applyAlignment="1">
      <alignment horizontal="center" vertical="center"/>
    </xf>
    <xf numFmtId="2" fontId="0" fillId="0" borderId="9" xfId="0" applyNumberFormat="1" applyBorder="1"/>
    <xf numFmtId="2" fontId="1" fillId="0" borderId="9" xfId="0" applyNumberFormat="1" applyFont="1" applyBorder="1" applyAlignment="1">
      <alignment horizontal="center" vertical="center"/>
    </xf>
    <xf numFmtId="0" fontId="0" fillId="2" borderId="9" xfId="0" applyFill="1" applyBorder="1"/>
    <xf numFmtId="2" fontId="1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8" xfId="0" applyNumberFormat="1" applyFill="1" applyBorder="1"/>
    <xf numFmtId="0" fontId="0" fillId="0" borderId="9" xfId="0" applyFill="1" applyBorder="1"/>
    <xf numFmtId="2" fontId="1" fillId="0" borderId="8" xfId="0" applyNumberFormat="1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2" fillId="0" borderId="10" xfId="0" applyFont="1" applyBorder="1"/>
    <xf numFmtId="0" fontId="0" fillId="0" borderId="0" xfId="0" applyFill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ill="1" applyAlignment="1">
      <alignment horizontal="center" vertical="center"/>
    </xf>
    <xf numFmtId="164" fontId="0" fillId="0" borderId="0" xfId="0" applyNumberFormat="1" applyFill="1"/>
    <xf numFmtId="2" fontId="0" fillId="0" borderId="0" xfId="0" applyNumberFormat="1" applyFill="1"/>
    <xf numFmtId="2" fontId="1" fillId="0" borderId="3" xfId="0" applyNumberFormat="1" applyFon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/>
    <xf numFmtId="2" fontId="0" fillId="0" borderId="1" xfId="0" applyNumberFormat="1" applyFill="1" applyBorder="1"/>
    <xf numFmtId="2" fontId="1" fillId="0" borderId="1" xfId="0" applyNumberFormat="1" applyFont="1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8" xfId="0" applyFill="1" applyBorder="1" applyAlignment="1">
      <alignment horizontal="center" vertical="center"/>
    </xf>
    <xf numFmtId="164" fontId="0" fillId="0" borderId="8" xfId="0" applyNumberFormat="1" applyFill="1" applyBorder="1"/>
    <xf numFmtId="2" fontId="1" fillId="0" borderId="8" xfId="0" applyNumberFormat="1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2" fontId="0" fillId="0" borderId="9" xfId="0" applyNumberFormat="1" applyFill="1" applyBorder="1"/>
    <xf numFmtId="2" fontId="1" fillId="0" borderId="9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0" fontId="2" fillId="0" borderId="11" xfId="0" applyFont="1" applyFill="1" applyBorder="1"/>
    <xf numFmtId="0" fontId="0" fillId="0" borderId="3" xfId="0" applyFill="1" applyBorder="1"/>
    <xf numFmtId="0" fontId="1" fillId="0" borderId="12" xfId="0" applyFont="1" applyFill="1" applyBorder="1"/>
    <xf numFmtId="0" fontId="0" fillId="0" borderId="8" xfId="0" applyFill="1" applyBorder="1"/>
    <xf numFmtId="0" fontId="1" fillId="0" borderId="8" xfId="0" applyFont="1" applyFill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42475-802B-4B9F-8442-A32EF59F5AB6}">
  <dimension ref="A1:Y19"/>
  <sheetViews>
    <sheetView workbookViewId="0">
      <selection activeCell="W2" sqref="W2:Y18"/>
    </sheetView>
  </sheetViews>
  <sheetFormatPr defaultRowHeight="14.4" x14ac:dyDescent="0.3"/>
  <cols>
    <col min="3" max="3" width="22.88671875" customWidth="1"/>
  </cols>
  <sheetData>
    <row r="1" spans="1:25" x14ac:dyDescent="0.3">
      <c r="E1" s="1" t="s">
        <v>22</v>
      </c>
      <c r="F1" t="s">
        <v>23</v>
      </c>
      <c r="G1" t="s">
        <v>24</v>
      </c>
      <c r="H1" s="1" t="s">
        <v>22</v>
      </c>
      <c r="I1" t="s">
        <v>23</v>
      </c>
      <c r="J1" t="s">
        <v>24</v>
      </c>
      <c r="K1" s="1" t="s">
        <v>22</v>
      </c>
      <c r="L1" t="s">
        <v>23</v>
      </c>
      <c r="M1" t="s">
        <v>24</v>
      </c>
      <c r="N1" s="1" t="s">
        <v>22</v>
      </c>
      <c r="O1" t="s">
        <v>23</v>
      </c>
      <c r="P1" t="s">
        <v>24</v>
      </c>
      <c r="Q1" s="1" t="s">
        <v>22</v>
      </c>
      <c r="R1" t="s">
        <v>23</v>
      </c>
      <c r="S1" t="s">
        <v>24</v>
      </c>
      <c r="T1" s="1" t="s">
        <v>22</v>
      </c>
      <c r="U1" t="s">
        <v>23</v>
      </c>
      <c r="V1" t="s">
        <v>24</v>
      </c>
      <c r="W1" s="1" t="s">
        <v>22</v>
      </c>
      <c r="X1" t="s">
        <v>23</v>
      </c>
      <c r="Y1" t="s">
        <v>24</v>
      </c>
    </row>
    <row r="2" spans="1:25" ht="43.8" thickBot="1" x14ac:dyDescent="0.35">
      <c r="A2" s="2" t="s">
        <v>3</v>
      </c>
      <c r="B2" s="3" t="s">
        <v>4</v>
      </c>
      <c r="C2" s="3" t="s">
        <v>5</v>
      </c>
      <c r="D2" s="2" t="s">
        <v>6</v>
      </c>
      <c r="E2" s="4" t="s">
        <v>7</v>
      </c>
      <c r="F2" s="4" t="s">
        <v>7</v>
      </c>
      <c r="G2" s="4" t="s">
        <v>7</v>
      </c>
      <c r="H2" s="3" t="s">
        <v>8</v>
      </c>
      <c r="I2" s="3" t="s">
        <v>8</v>
      </c>
      <c r="J2" s="3" t="s">
        <v>8</v>
      </c>
      <c r="K2" s="2" t="s">
        <v>9</v>
      </c>
      <c r="L2" s="2" t="s">
        <v>9</v>
      </c>
      <c r="M2" s="2" t="s">
        <v>9</v>
      </c>
      <c r="N2" s="2" t="s">
        <v>10</v>
      </c>
      <c r="O2" s="2" t="s">
        <v>10</v>
      </c>
      <c r="P2" s="2" t="s">
        <v>10</v>
      </c>
      <c r="Q2" s="2" t="s">
        <v>11</v>
      </c>
      <c r="R2" s="2" t="s">
        <v>11</v>
      </c>
      <c r="S2" s="2" t="s">
        <v>11</v>
      </c>
      <c r="T2" s="2" t="s">
        <v>12</v>
      </c>
      <c r="U2" s="2" t="s">
        <v>12</v>
      </c>
      <c r="V2" s="2" t="s">
        <v>12</v>
      </c>
      <c r="W2" s="38" t="s">
        <v>10</v>
      </c>
      <c r="X2" s="38" t="s">
        <v>10</v>
      </c>
      <c r="Y2" s="38" t="s">
        <v>10</v>
      </c>
    </row>
    <row r="3" spans="1:25" ht="16.2" thickBot="1" x14ac:dyDescent="0.35">
      <c r="A3" s="6" t="s">
        <v>13</v>
      </c>
      <c r="B3">
        <v>0</v>
      </c>
      <c r="C3" s="7" t="s">
        <v>14</v>
      </c>
      <c r="D3" s="7" t="s">
        <v>15</v>
      </c>
      <c r="E3" s="8">
        <v>1.4390000000000001</v>
      </c>
      <c r="F3" s="8">
        <v>0</v>
      </c>
      <c r="G3" s="8">
        <v>0</v>
      </c>
      <c r="H3" s="9">
        <f>E3*2</f>
        <v>2.8780000000000001</v>
      </c>
      <c r="I3" s="9">
        <f>F3*2</f>
        <v>0</v>
      </c>
      <c r="J3" s="9">
        <f>G3*2</f>
        <v>0</v>
      </c>
      <c r="K3" s="10">
        <f>AVERAGE(H3:H5)</f>
        <v>3.0346666666666668</v>
      </c>
      <c r="L3" s="11">
        <f>AVERAGE(I3:I5)</f>
        <v>0</v>
      </c>
      <c r="M3" s="12">
        <f>AVERAGE(J3:J5)</f>
        <v>0</v>
      </c>
      <c r="N3" s="13">
        <f>STDEV(H3:H5)</f>
        <v>0.1361224938551058</v>
      </c>
      <c r="O3" s="13">
        <f>STDEV(I3:I5)</f>
        <v>0</v>
      </c>
      <c r="P3" s="13">
        <f>STDEV(J3:J5)</f>
        <v>0</v>
      </c>
      <c r="Q3" s="9">
        <f>(H3*100)/$K$3</f>
        <v>94.837434094903344</v>
      </c>
      <c r="R3" s="9">
        <f t="shared" ref="Q3:S4" si="0">(I3*100)/$K$3</f>
        <v>0</v>
      </c>
      <c r="S3" s="9">
        <f t="shared" si="0"/>
        <v>0</v>
      </c>
      <c r="T3" s="13">
        <f>AVERAGE(Q3:Q5)</f>
        <v>100</v>
      </c>
      <c r="U3" s="13">
        <f>AVERAGE(R3:R5)</f>
        <v>0</v>
      </c>
      <c r="V3" s="13">
        <f>AVERAGE(S3:S5)</f>
        <v>0</v>
      </c>
      <c r="W3" s="39">
        <f>STDEV(Q3:Q5)</f>
        <v>4.485583057615524</v>
      </c>
      <c r="X3" s="39">
        <f>STDEV(R3:R5)</f>
        <v>0</v>
      </c>
      <c r="Y3" s="39">
        <f>STDEV(S3:S5)</f>
        <v>0</v>
      </c>
    </row>
    <row r="4" spans="1:25" ht="16.2" thickBot="1" x14ac:dyDescent="0.35">
      <c r="A4" s="6"/>
      <c r="C4" s="7" t="s">
        <v>14</v>
      </c>
      <c r="D4" s="7" t="s">
        <v>16</v>
      </c>
      <c r="E4" s="8">
        <v>1.5509999999999999</v>
      </c>
      <c r="F4" s="8">
        <v>0</v>
      </c>
      <c r="G4" s="8">
        <v>0</v>
      </c>
      <c r="H4" s="9">
        <f>E4*2</f>
        <v>3.1019999999999999</v>
      </c>
      <c r="I4" s="9">
        <f t="shared" ref="I4:J10" si="1">F4*2</f>
        <v>0</v>
      </c>
      <c r="J4" s="9">
        <f t="shared" si="1"/>
        <v>0</v>
      </c>
      <c r="K4" s="15"/>
      <c r="L4" s="11"/>
      <c r="M4" s="16"/>
      <c r="N4" s="17"/>
      <c r="O4" s="17"/>
      <c r="P4" s="17"/>
      <c r="Q4" s="9">
        <f t="shared" si="0"/>
        <v>102.21880492091387</v>
      </c>
      <c r="R4" s="9">
        <f t="shared" si="0"/>
        <v>0</v>
      </c>
      <c r="S4" s="9">
        <f t="shared" si="0"/>
        <v>0</v>
      </c>
      <c r="T4" s="17"/>
      <c r="U4" s="17"/>
      <c r="V4" s="17"/>
      <c r="W4" s="40"/>
      <c r="X4" s="40"/>
      <c r="Y4" s="40"/>
    </row>
    <row r="5" spans="1:25" ht="15" thickBot="1" x14ac:dyDescent="0.35">
      <c r="C5" s="19" t="s">
        <v>14</v>
      </c>
      <c r="D5" s="19" t="s">
        <v>17</v>
      </c>
      <c r="E5" s="20">
        <v>1.5620000000000001</v>
      </c>
      <c r="F5" s="20">
        <v>0</v>
      </c>
      <c r="G5" s="20">
        <v>0</v>
      </c>
      <c r="H5" s="21">
        <f>E5*2</f>
        <v>3.1240000000000001</v>
      </c>
      <c r="I5" s="21">
        <f t="shared" si="1"/>
        <v>0</v>
      </c>
      <c r="J5" s="21">
        <f t="shared" si="1"/>
        <v>0</v>
      </c>
      <c r="K5" s="22"/>
      <c r="L5" s="11"/>
      <c r="M5" s="23"/>
      <c r="N5" s="24"/>
      <c r="O5" s="24"/>
      <c r="P5" s="24"/>
      <c r="Q5" s="21">
        <f>(H5*100)/$K$3</f>
        <v>102.94376098418279</v>
      </c>
      <c r="R5" s="21">
        <f>(I5*100)/$K$3</f>
        <v>0</v>
      </c>
      <c r="S5" s="21">
        <f>(J5*100)/$K$3</f>
        <v>0</v>
      </c>
      <c r="T5" s="24"/>
      <c r="U5" s="24"/>
      <c r="V5" s="24"/>
      <c r="W5" s="41"/>
      <c r="X5" s="41"/>
      <c r="Y5" s="41"/>
    </row>
    <row r="6" spans="1:25" ht="15" thickBot="1" x14ac:dyDescent="0.35">
      <c r="C6" s="7" t="s">
        <v>18</v>
      </c>
      <c r="D6" s="7" t="s">
        <v>15</v>
      </c>
      <c r="E6" s="8">
        <f>(E7+E8)/2</f>
        <v>1.7865000000000002</v>
      </c>
      <c r="F6" s="9">
        <v>0</v>
      </c>
      <c r="G6" s="9">
        <v>0</v>
      </c>
      <c r="H6" s="9">
        <f>E6*2</f>
        <v>3.5730000000000004</v>
      </c>
      <c r="I6" s="9">
        <f t="shared" si="1"/>
        <v>0</v>
      </c>
      <c r="J6" s="9">
        <f t="shared" si="1"/>
        <v>0</v>
      </c>
      <c r="K6" s="10">
        <f>AVERAGE(H6:H8)</f>
        <v>3.5730000000000004</v>
      </c>
      <c r="L6" s="11">
        <f>AVERAGE(I6:I8)</f>
        <v>0</v>
      </c>
      <c r="M6" s="12">
        <f>AVERAGE(J6:J8)</f>
        <v>0</v>
      </c>
      <c r="N6" s="13">
        <f>STDEV(H6:H8)</f>
        <v>0.34899999999999998</v>
      </c>
      <c r="O6" s="13">
        <f>STDEV(I6:I8)</f>
        <v>0</v>
      </c>
      <c r="P6" s="13">
        <f>STDEV(J6:J8)</f>
        <v>0</v>
      </c>
      <c r="Q6" s="9">
        <f t="shared" ref="Q6:S8" si="2">(H6*100)/$K$6</f>
        <v>100.00000000000001</v>
      </c>
      <c r="R6" s="9">
        <f t="shared" si="2"/>
        <v>0</v>
      </c>
      <c r="S6" s="9">
        <f t="shared" si="2"/>
        <v>0</v>
      </c>
      <c r="T6" s="13">
        <f>AVERAGE(Q6:Q8)</f>
        <v>100</v>
      </c>
      <c r="U6" s="13">
        <f>AVERAGE(R6:R8)</f>
        <v>0</v>
      </c>
      <c r="V6" s="13">
        <f>AVERAGE(S6:S8)</f>
        <v>0</v>
      </c>
      <c r="W6" s="39">
        <f>STDEV(Q6:Q8)</f>
        <v>9.7677022110271352</v>
      </c>
      <c r="X6" s="39">
        <f>STDEV(R6:R8)</f>
        <v>0</v>
      </c>
      <c r="Y6" s="39">
        <f>STDEV(S6:S8)</f>
        <v>0</v>
      </c>
    </row>
    <row r="7" spans="1:25" ht="15" thickBot="1" x14ac:dyDescent="0.35">
      <c r="C7" s="7" t="s">
        <v>18</v>
      </c>
      <c r="D7" s="7" t="s">
        <v>16</v>
      </c>
      <c r="E7" s="8">
        <v>1.9610000000000001</v>
      </c>
      <c r="F7" s="8">
        <v>0</v>
      </c>
      <c r="G7" s="8">
        <v>0</v>
      </c>
      <c r="H7" s="9">
        <f t="shared" ref="H7:H10" si="3">E7*2</f>
        <v>3.9220000000000002</v>
      </c>
      <c r="I7" s="9">
        <f t="shared" si="1"/>
        <v>0</v>
      </c>
      <c r="J7" s="9">
        <f t="shared" si="1"/>
        <v>0</v>
      </c>
      <c r="K7" s="15"/>
      <c r="L7" s="11"/>
      <c r="M7" s="16"/>
      <c r="N7" s="17"/>
      <c r="O7" s="17"/>
      <c r="P7" s="17"/>
      <c r="Q7" s="9">
        <f t="shared" si="2"/>
        <v>109.76770221102713</v>
      </c>
      <c r="R7" s="9">
        <f t="shared" si="2"/>
        <v>0</v>
      </c>
      <c r="S7" s="9">
        <f t="shared" si="2"/>
        <v>0</v>
      </c>
      <c r="T7" s="17"/>
      <c r="U7" s="17"/>
      <c r="V7" s="17"/>
      <c r="W7" s="40"/>
      <c r="X7" s="40"/>
      <c r="Y7" s="40"/>
    </row>
    <row r="8" spans="1:25" ht="15" thickBot="1" x14ac:dyDescent="0.35">
      <c r="C8" s="19" t="s">
        <v>18</v>
      </c>
      <c r="D8" s="19" t="s">
        <v>17</v>
      </c>
      <c r="E8" s="26">
        <v>1.6120000000000001</v>
      </c>
      <c r="F8" s="21">
        <v>0</v>
      </c>
      <c r="G8" s="21">
        <v>0</v>
      </c>
      <c r="H8" s="21">
        <f t="shared" si="3"/>
        <v>3.2240000000000002</v>
      </c>
      <c r="I8" s="21">
        <f t="shared" si="1"/>
        <v>0</v>
      </c>
      <c r="J8" s="21">
        <f t="shared" si="1"/>
        <v>0</v>
      </c>
      <c r="K8" s="22"/>
      <c r="L8" s="11"/>
      <c r="M8" s="23"/>
      <c r="N8" s="24"/>
      <c r="O8" s="24"/>
      <c r="P8" s="24"/>
      <c r="Q8" s="21">
        <f t="shared" si="2"/>
        <v>90.232297788972858</v>
      </c>
      <c r="R8" s="21">
        <f t="shared" si="2"/>
        <v>0</v>
      </c>
      <c r="S8" s="21">
        <f t="shared" si="2"/>
        <v>0</v>
      </c>
      <c r="T8" s="24"/>
      <c r="U8" s="24"/>
      <c r="V8" s="24"/>
      <c r="W8" s="41"/>
      <c r="X8" s="41"/>
      <c r="Y8" s="41"/>
    </row>
    <row r="9" spans="1:25" ht="15" thickBot="1" x14ac:dyDescent="0.35">
      <c r="A9" s="1"/>
      <c r="C9" s="27" t="s">
        <v>19</v>
      </c>
      <c r="D9" s="27"/>
      <c r="E9" s="28">
        <v>2.6890000000000001</v>
      </c>
      <c r="F9" s="28">
        <v>0</v>
      </c>
      <c r="G9" s="28">
        <v>0</v>
      </c>
      <c r="H9" s="29">
        <f t="shared" si="3"/>
        <v>5.3780000000000001</v>
      </c>
      <c r="I9" s="29">
        <f t="shared" si="1"/>
        <v>0</v>
      </c>
      <c r="J9" s="29">
        <f t="shared" si="1"/>
        <v>0</v>
      </c>
      <c r="K9" s="30">
        <f>H9</f>
        <v>5.3780000000000001</v>
      </c>
      <c r="L9" s="29"/>
      <c r="M9" s="29"/>
      <c r="N9" s="29"/>
      <c r="O9" s="29"/>
      <c r="P9" s="29"/>
      <c r="Q9" s="29">
        <f>(H9*100)/$H$9</f>
        <v>99.999999999999986</v>
      </c>
      <c r="R9" s="29">
        <f>(I9*100)/$H$9</f>
        <v>0</v>
      </c>
      <c r="S9" s="29">
        <f>(J9*100)/$H$9</f>
        <v>0</v>
      </c>
      <c r="T9" s="29"/>
      <c r="U9" s="29"/>
      <c r="V9" s="29"/>
      <c r="W9" s="42"/>
      <c r="X9" s="42"/>
      <c r="Y9" s="42"/>
    </row>
    <row r="10" spans="1:25" ht="15" thickBot="1" x14ac:dyDescent="0.35">
      <c r="A10" s="32"/>
      <c r="B10" s="32"/>
      <c r="C10" s="33" t="s">
        <v>20</v>
      </c>
      <c r="D10" s="33"/>
      <c r="E10" s="32">
        <v>2.7269999999999999</v>
      </c>
      <c r="F10" s="34">
        <v>0</v>
      </c>
      <c r="G10" s="34">
        <v>0</v>
      </c>
      <c r="H10" s="34">
        <f t="shared" si="3"/>
        <v>5.4539999999999997</v>
      </c>
      <c r="I10" s="34">
        <f t="shared" si="1"/>
        <v>0</v>
      </c>
      <c r="J10" s="34">
        <f t="shared" si="1"/>
        <v>0</v>
      </c>
      <c r="K10" s="35">
        <f>H10</f>
        <v>5.4539999999999997</v>
      </c>
      <c r="L10" s="32"/>
      <c r="M10" s="32"/>
      <c r="N10" s="32"/>
      <c r="O10" s="32"/>
      <c r="P10" s="32"/>
      <c r="Q10" s="34">
        <f>(H10*100)/$H$10</f>
        <v>100</v>
      </c>
      <c r="R10" s="34">
        <f>(I10*100)/$H$10</f>
        <v>0</v>
      </c>
      <c r="S10" s="34">
        <f>(J10*100)/$H$10</f>
        <v>0</v>
      </c>
      <c r="T10" s="32"/>
      <c r="U10" s="32"/>
      <c r="V10" s="32"/>
      <c r="W10" s="43"/>
      <c r="X10" s="43"/>
      <c r="Y10" s="43"/>
    </row>
    <row r="11" spans="1:25" ht="16.8" thickTop="1" thickBot="1" x14ac:dyDescent="0.35">
      <c r="A11" s="6" t="s">
        <v>21</v>
      </c>
      <c r="B11">
        <v>5</v>
      </c>
      <c r="C11" s="7" t="s">
        <v>14</v>
      </c>
      <c r="D11" s="7" t="s">
        <v>15</v>
      </c>
      <c r="E11" s="8">
        <v>0.36499999999999999</v>
      </c>
      <c r="F11" s="8">
        <v>1.016</v>
      </c>
      <c r="G11" s="8">
        <v>0.11899999999999999</v>
      </c>
      <c r="H11" s="9">
        <f>E11*2</f>
        <v>0.73</v>
      </c>
      <c r="I11" s="9">
        <f>F11*2</f>
        <v>2.032</v>
      </c>
      <c r="J11" s="9">
        <f>G11*2</f>
        <v>0.23799999999999999</v>
      </c>
      <c r="K11" s="10">
        <f>AVERAGE(H11:H13)</f>
        <v>0.78400000000000014</v>
      </c>
      <c r="L11" s="11">
        <f>AVERAGE(I11:I13)</f>
        <v>2.0526666666666666</v>
      </c>
      <c r="M11" s="12">
        <f>AVERAGE(J11:J13)</f>
        <v>0.22066666666666665</v>
      </c>
      <c r="N11" s="13">
        <f>STDEV(H11:H13)</f>
        <v>9.8772465798924222E-2</v>
      </c>
      <c r="O11" s="13">
        <f>STDEV(I11:I13)</f>
        <v>4.1101500378129048E-2</v>
      </c>
      <c r="P11" s="13">
        <f>STDEV(J11:J13)</f>
        <v>1.5534906930308056E-2</v>
      </c>
      <c r="Q11" s="9">
        <f>(H11*100)/$K$3</f>
        <v>24.055360281195078</v>
      </c>
      <c r="R11" s="9">
        <f t="shared" ref="R11:S12" si="4">(I11*100)/$K$3</f>
        <v>66.959578207381369</v>
      </c>
      <c r="S11" s="9">
        <f t="shared" si="4"/>
        <v>7.8427065026362026</v>
      </c>
      <c r="T11" s="13">
        <f>AVERAGE(Q11:Q13)</f>
        <v>25.834797891036903</v>
      </c>
      <c r="U11" s="13">
        <f>AVERAGE(R11:R13)</f>
        <v>67.640597539543052</v>
      </c>
      <c r="V11" s="13">
        <f>AVERAGE(S11:S13)</f>
        <v>7.2715289982425304</v>
      </c>
      <c r="W11" s="39">
        <f>STDEV(Q11:Q13)</f>
        <v>3.2548044529523144</v>
      </c>
      <c r="X11" s="39">
        <f>STDEV(R11:R13)</f>
        <v>1.354399177662426</v>
      </c>
      <c r="Y11" s="39">
        <f>STDEV(S11:S13)</f>
        <v>0.51191477142930697</v>
      </c>
    </row>
    <row r="12" spans="1:25" ht="16.2" thickBot="1" x14ac:dyDescent="0.35">
      <c r="A12" s="6"/>
      <c r="C12" s="7" t="s">
        <v>14</v>
      </c>
      <c r="D12" s="7" t="s">
        <v>16</v>
      </c>
      <c r="E12" s="8">
        <v>0.44900000000000001</v>
      </c>
      <c r="F12" s="8">
        <v>1.05</v>
      </c>
      <c r="G12" s="8">
        <v>0.104</v>
      </c>
      <c r="H12" s="9">
        <f>E12*2</f>
        <v>0.89800000000000002</v>
      </c>
      <c r="I12" s="9">
        <f t="shared" ref="I12:J18" si="5">F12*2</f>
        <v>2.1</v>
      </c>
      <c r="J12" s="9">
        <f t="shared" si="5"/>
        <v>0.20799999999999999</v>
      </c>
      <c r="K12" s="15"/>
      <c r="L12" s="11"/>
      <c r="M12" s="16"/>
      <c r="N12" s="17"/>
      <c r="O12" s="17"/>
      <c r="P12" s="17"/>
      <c r="Q12" s="9">
        <f t="shared" ref="Q12" si="6">(H12*100)/$K$3</f>
        <v>29.591388400702986</v>
      </c>
      <c r="R12" s="9">
        <f t="shared" si="4"/>
        <v>69.200351493848856</v>
      </c>
      <c r="S12" s="9">
        <f t="shared" si="4"/>
        <v>6.8541300527240772</v>
      </c>
      <c r="T12" s="17"/>
      <c r="U12" s="17"/>
      <c r="V12" s="17"/>
      <c r="W12" s="40"/>
      <c r="X12" s="40"/>
      <c r="Y12" s="40"/>
    </row>
    <row r="13" spans="1:25" ht="15" thickBot="1" x14ac:dyDescent="0.35">
      <c r="C13" s="19" t="s">
        <v>14</v>
      </c>
      <c r="D13" s="19" t="s">
        <v>17</v>
      </c>
      <c r="E13" s="20">
        <v>0.36199999999999999</v>
      </c>
      <c r="F13" s="20">
        <v>1.0129999999999999</v>
      </c>
      <c r="G13" s="20">
        <v>0.108</v>
      </c>
      <c r="H13" s="21">
        <f>E13*2</f>
        <v>0.72399999999999998</v>
      </c>
      <c r="I13" s="21">
        <f t="shared" si="5"/>
        <v>2.0259999999999998</v>
      </c>
      <c r="J13" s="21">
        <f t="shared" si="5"/>
        <v>0.216</v>
      </c>
      <c r="K13" s="22"/>
      <c r="L13" s="11"/>
      <c r="M13" s="23"/>
      <c r="N13" s="24"/>
      <c r="O13" s="24"/>
      <c r="P13" s="24"/>
      <c r="Q13" s="21">
        <f>(H13*100)/$K$3</f>
        <v>23.857644991212648</v>
      </c>
      <c r="R13" s="21">
        <f>(I13*100)/$K$3</f>
        <v>66.761862917398929</v>
      </c>
      <c r="S13" s="21">
        <f>(J13*100)/$K$3</f>
        <v>7.1177504393673114</v>
      </c>
      <c r="T13" s="24"/>
      <c r="U13" s="24"/>
      <c r="V13" s="24"/>
      <c r="W13" s="41"/>
      <c r="X13" s="41"/>
      <c r="Y13" s="41"/>
    </row>
    <row r="14" spans="1:25" ht="15" thickBot="1" x14ac:dyDescent="0.35">
      <c r="C14" s="7" t="s">
        <v>18</v>
      </c>
      <c r="D14" s="7" t="s">
        <v>15</v>
      </c>
      <c r="E14" s="8">
        <v>0.29299999999999998</v>
      </c>
      <c r="F14" s="9">
        <v>1.131</v>
      </c>
      <c r="G14" s="9">
        <v>0.10299999999999999</v>
      </c>
      <c r="H14" s="9">
        <f>E14*2</f>
        <v>0.58599999999999997</v>
      </c>
      <c r="I14" s="9">
        <f t="shared" si="5"/>
        <v>2.262</v>
      </c>
      <c r="J14" s="9">
        <f t="shared" si="5"/>
        <v>0.20599999999999999</v>
      </c>
      <c r="K14" s="10">
        <f>AVERAGE(H14:H16)</f>
        <v>0.65</v>
      </c>
      <c r="L14" s="11">
        <f>AVERAGE(I14:I16)</f>
        <v>2.3340000000000001</v>
      </c>
      <c r="M14" s="12">
        <f>AVERAGE(J14:J16)</f>
        <v>0.22599999999999998</v>
      </c>
      <c r="N14" s="13">
        <f>STDEV(H14:H16)</f>
        <v>8.0224684480526304E-2</v>
      </c>
      <c r="O14" s="13">
        <f>STDEV(I14:I16)</f>
        <v>6.2385895841928815E-2</v>
      </c>
      <c r="P14" s="13">
        <f>STDEV(J14:J16)</f>
        <v>2.1071307505705482E-2</v>
      </c>
      <c r="Q14" s="9">
        <f t="shared" ref="Q14:S16" si="7">(H14*100)/$K$6</f>
        <v>16.400783655191713</v>
      </c>
      <c r="R14" s="9">
        <f t="shared" si="7"/>
        <v>63.308144416456749</v>
      </c>
      <c r="S14" s="9">
        <f t="shared" si="7"/>
        <v>5.7654631961936733</v>
      </c>
      <c r="T14" s="13">
        <f>AVERAGE(Q14:Q16)</f>
        <v>18.19199552197033</v>
      </c>
      <c r="U14" s="13">
        <f>AVERAGE(R14:R16)</f>
        <v>65.323257766582699</v>
      </c>
      <c r="V14" s="13">
        <f>AVERAGE(S14:S16)</f>
        <v>6.3252169045619917</v>
      </c>
      <c r="W14" s="39">
        <f>STDEV(Q14:Q16)</f>
        <v>2.2453032320326303</v>
      </c>
      <c r="X14" s="39">
        <f>STDEV(R14:R16)</f>
        <v>1.7460368273699651</v>
      </c>
      <c r="Y14" s="39">
        <f>STDEV(S14:S16)</f>
        <v>0.58973712582439097</v>
      </c>
    </row>
    <row r="15" spans="1:25" ht="15" thickBot="1" x14ac:dyDescent="0.35">
      <c r="C15" s="7" t="s">
        <v>18</v>
      </c>
      <c r="D15" s="7" t="s">
        <v>16</v>
      </c>
      <c r="E15" s="8">
        <v>0.312</v>
      </c>
      <c r="F15" s="8">
        <v>1.1859999999999999</v>
      </c>
      <c r="G15" s="8">
        <v>0.112</v>
      </c>
      <c r="H15" s="9">
        <f t="shared" ref="H15:H18" si="8">E15*2</f>
        <v>0.624</v>
      </c>
      <c r="I15" s="9">
        <f t="shared" si="5"/>
        <v>2.3719999999999999</v>
      </c>
      <c r="J15" s="9">
        <f t="shared" si="5"/>
        <v>0.224</v>
      </c>
      <c r="K15" s="15"/>
      <c r="L15" s="11"/>
      <c r="M15" s="16"/>
      <c r="N15" s="17"/>
      <c r="O15" s="17"/>
      <c r="P15" s="17"/>
      <c r="Q15" s="9">
        <f t="shared" si="7"/>
        <v>17.464315701091518</v>
      </c>
      <c r="R15" s="9">
        <f t="shared" si="7"/>
        <v>66.38678981248249</v>
      </c>
      <c r="S15" s="9">
        <f t="shared" si="7"/>
        <v>6.269241533725161</v>
      </c>
      <c r="T15" s="17"/>
      <c r="U15" s="17"/>
      <c r="V15" s="17"/>
      <c r="W15" s="40"/>
      <c r="X15" s="40"/>
      <c r="Y15" s="40"/>
    </row>
    <row r="16" spans="1:25" ht="15" thickBot="1" x14ac:dyDescent="0.35">
      <c r="C16" s="19" t="s">
        <v>18</v>
      </c>
      <c r="D16" s="19" t="s">
        <v>17</v>
      </c>
      <c r="E16" s="26">
        <v>0.37</v>
      </c>
      <c r="F16" s="21">
        <v>1.1839999999999999</v>
      </c>
      <c r="G16" s="21">
        <v>0.124</v>
      </c>
      <c r="H16" s="21">
        <f t="shared" si="8"/>
        <v>0.74</v>
      </c>
      <c r="I16" s="21">
        <f t="shared" si="5"/>
        <v>2.3679999999999999</v>
      </c>
      <c r="J16" s="21">
        <f t="shared" si="5"/>
        <v>0.248</v>
      </c>
      <c r="K16" s="22"/>
      <c r="L16" s="11"/>
      <c r="M16" s="23"/>
      <c r="N16" s="24"/>
      <c r="O16" s="24"/>
      <c r="P16" s="24"/>
      <c r="Q16" s="21">
        <f t="shared" si="7"/>
        <v>20.71088720962776</v>
      </c>
      <c r="R16" s="21">
        <f t="shared" si="7"/>
        <v>66.274839070808838</v>
      </c>
      <c r="S16" s="21">
        <f t="shared" si="7"/>
        <v>6.9409459837671417</v>
      </c>
      <c r="T16" s="24"/>
      <c r="U16" s="24"/>
      <c r="V16" s="24"/>
      <c r="W16" s="41"/>
      <c r="X16" s="41"/>
      <c r="Y16" s="41"/>
    </row>
    <row r="17" spans="1:25" ht="15" thickBot="1" x14ac:dyDescent="0.35">
      <c r="A17" s="1"/>
      <c r="C17" s="27" t="s">
        <v>19</v>
      </c>
      <c r="D17" s="27"/>
      <c r="E17" s="28">
        <v>2.2029999999999998</v>
      </c>
      <c r="F17" s="28">
        <v>0.108</v>
      </c>
      <c r="G17" s="28">
        <v>0</v>
      </c>
      <c r="H17" s="29">
        <f t="shared" si="8"/>
        <v>4.4059999999999997</v>
      </c>
      <c r="I17" s="29">
        <f t="shared" si="5"/>
        <v>0.216</v>
      </c>
      <c r="J17" s="29">
        <f t="shared" si="5"/>
        <v>0</v>
      </c>
      <c r="K17" s="30">
        <f>H17</f>
        <v>4.4059999999999997</v>
      </c>
      <c r="L17" s="29"/>
      <c r="M17" s="29"/>
      <c r="N17" s="29"/>
      <c r="O17" s="29"/>
      <c r="P17" s="29"/>
      <c r="Q17" s="29">
        <f>(H17*100)/$H$9</f>
        <v>81.926366679062838</v>
      </c>
      <c r="R17" s="29">
        <f>(I17*100)/$H$9</f>
        <v>4.016362960208256</v>
      </c>
      <c r="S17" s="29">
        <f>(J17*100)/$H$9</f>
        <v>0</v>
      </c>
      <c r="T17" s="29"/>
      <c r="U17" s="29"/>
      <c r="V17" s="29"/>
      <c r="W17" s="42"/>
      <c r="X17" s="42"/>
      <c r="Y17" s="42"/>
    </row>
    <row r="18" spans="1:25" ht="15" thickBot="1" x14ac:dyDescent="0.35">
      <c r="A18" s="32"/>
      <c r="B18" s="32"/>
      <c r="C18" s="33" t="s">
        <v>20</v>
      </c>
      <c r="D18" s="33"/>
      <c r="E18" s="32">
        <v>2.4</v>
      </c>
      <c r="F18" s="34">
        <v>0.106</v>
      </c>
      <c r="G18" s="34">
        <v>0</v>
      </c>
      <c r="H18" s="34">
        <f t="shared" si="8"/>
        <v>4.8</v>
      </c>
      <c r="I18" s="34">
        <f t="shared" si="5"/>
        <v>0.21199999999999999</v>
      </c>
      <c r="J18" s="34">
        <f t="shared" si="5"/>
        <v>0</v>
      </c>
      <c r="K18" s="37">
        <f>H18</f>
        <v>4.8</v>
      </c>
      <c r="L18" s="32"/>
      <c r="M18" s="32"/>
      <c r="N18" s="32"/>
      <c r="O18" s="32"/>
      <c r="P18" s="32"/>
      <c r="Q18" s="34">
        <f>(H18*100)/$H$10</f>
        <v>88.008800880088017</v>
      </c>
      <c r="R18" s="34">
        <f>(I18*100)/$H$10</f>
        <v>3.887055372203887</v>
      </c>
      <c r="S18" s="34">
        <f>(J18*100)/$H$10</f>
        <v>0</v>
      </c>
      <c r="T18" s="32"/>
      <c r="U18" s="32"/>
      <c r="V18" s="32"/>
      <c r="W18" s="43"/>
      <c r="X18" s="43"/>
      <c r="Y18" s="43"/>
    </row>
    <row r="19" spans="1:25" ht="15" thickTop="1" x14ac:dyDescent="0.3"/>
  </sheetData>
  <mergeCells count="48">
    <mergeCell ref="T14:T16"/>
    <mergeCell ref="U14:U16"/>
    <mergeCell ref="V14:V16"/>
    <mergeCell ref="W14:W16"/>
    <mergeCell ref="X14:X16"/>
    <mergeCell ref="Y14:Y16"/>
    <mergeCell ref="K14:K16"/>
    <mergeCell ref="L14:L16"/>
    <mergeCell ref="M14:M16"/>
    <mergeCell ref="N14:N16"/>
    <mergeCell ref="O14:O16"/>
    <mergeCell ref="P14:P16"/>
    <mergeCell ref="T11:T13"/>
    <mergeCell ref="U11:U13"/>
    <mergeCell ref="V11:V13"/>
    <mergeCell ref="W11:W13"/>
    <mergeCell ref="X11:X13"/>
    <mergeCell ref="Y11:Y13"/>
    <mergeCell ref="K11:K13"/>
    <mergeCell ref="L11:L13"/>
    <mergeCell ref="M11:M13"/>
    <mergeCell ref="N11:N13"/>
    <mergeCell ref="O11:O13"/>
    <mergeCell ref="P11:P13"/>
    <mergeCell ref="T6:T8"/>
    <mergeCell ref="U6:U8"/>
    <mergeCell ref="V6:V8"/>
    <mergeCell ref="W6:W8"/>
    <mergeCell ref="X6:X8"/>
    <mergeCell ref="Y6:Y8"/>
    <mergeCell ref="K6:K8"/>
    <mergeCell ref="L6:L8"/>
    <mergeCell ref="M6:M8"/>
    <mergeCell ref="N6:N8"/>
    <mergeCell ref="O6:O8"/>
    <mergeCell ref="P6:P8"/>
    <mergeCell ref="T3:T5"/>
    <mergeCell ref="U3:U5"/>
    <mergeCell ref="V3:V5"/>
    <mergeCell ref="W3:W5"/>
    <mergeCell ref="X3:X5"/>
    <mergeCell ref="Y3:Y5"/>
    <mergeCell ref="K3:K5"/>
    <mergeCell ref="L3:L5"/>
    <mergeCell ref="M3:M5"/>
    <mergeCell ref="N3:N5"/>
    <mergeCell ref="O3:O5"/>
    <mergeCell ref="P3:P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7C683-22F8-4545-8DB2-8D16CCB30EDF}">
  <dimension ref="A1:Y27"/>
  <sheetViews>
    <sheetView workbookViewId="0">
      <selection activeCell="W1" sqref="W1:Y1"/>
    </sheetView>
  </sheetViews>
  <sheetFormatPr defaultRowHeight="14.4" x14ac:dyDescent="0.3"/>
  <cols>
    <col min="3" max="3" width="19.21875" customWidth="1"/>
  </cols>
  <sheetData>
    <row r="1" spans="1:25" x14ac:dyDescent="0.3">
      <c r="E1" s="1" t="s">
        <v>22</v>
      </c>
      <c r="F1" t="s">
        <v>23</v>
      </c>
      <c r="G1" t="s">
        <v>24</v>
      </c>
      <c r="H1" s="1" t="s">
        <v>22</v>
      </c>
      <c r="I1" t="s">
        <v>23</v>
      </c>
      <c r="J1" t="s">
        <v>24</v>
      </c>
      <c r="K1" s="1" t="s">
        <v>22</v>
      </c>
      <c r="L1" t="s">
        <v>23</v>
      </c>
      <c r="M1" t="s">
        <v>24</v>
      </c>
      <c r="N1" s="1" t="s">
        <v>22</v>
      </c>
      <c r="O1" t="s">
        <v>23</v>
      </c>
      <c r="P1" t="s">
        <v>24</v>
      </c>
      <c r="Q1" s="1" t="s">
        <v>22</v>
      </c>
      <c r="R1" t="s">
        <v>23</v>
      </c>
      <c r="S1" t="s">
        <v>24</v>
      </c>
      <c r="T1" s="1" t="s">
        <v>22</v>
      </c>
      <c r="U1" t="s">
        <v>23</v>
      </c>
      <c r="V1" t="s">
        <v>24</v>
      </c>
      <c r="W1" s="1" t="s">
        <v>22</v>
      </c>
      <c r="X1" t="s">
        <v>23</v>
      </c>
      <c r="Y1" t="s">
        <v>24</v>
      </c>
    </row>
    <row r="2" spans="1:25" ht="43.8" thickBot="1" x14ac:dyDescent="0.35">
      <c r="A2" s="2" t="s">
        <v>3</v>
      </c>
      <c r="B2" s="3" t="s">
        <v>4</v>
      </c>
      <c r="C2" s="3" t="s">
        <v>5</v>
      </c>
      <c r="D2" s="2" t="s">
        <v>6</v>
      </c>
      <c r="E2" s="4" t="s">
        <v>7</v>
      </c>
      <c r="F2" s="4" t="s">
        <v>7</v>
      </c>
      <c r="G2" s="4" t="s">
        <v>7</v>
      </c>
      <c r="H2" s="3" t="s">
        <v>8</v>
      </c>
      <c r="I2" s="3" t="s">
        <v>8</v>
      </c>
      <c r="J2" s="3" t="s">
        <v>8</v>
      </c>
      <c r="K2" s="2" t="s">
        <v>9</v>
      </c>
      <c r="L2" s="2" t="s">
        <v>9</v>
      </c>
      <c r="M2" s="2" t="s">
        <v>9</v>
      </c>
      <c r="N2" s="2" t="s">
        <v>10</v>
      </c>
      <c r="O2" s="2" t="s">
        <v>10</v>
      </c>
      <c r="P2" s="2" t="s">
        <v>10</v>
      </c>
      <c r="Q2" s="2" t="s">
        <v>11</v>
      </c>
      <c r="R2" s="2" t="s">
        <v>11</v>
      </c>
      <c r="S2" s="2" t="s">
        <v>11</v>
      </c>
      <c r="T2" s="2" t="s">
        <v>12</v>
      </c>
      <c r="U2" s="2" t="s">
        <v>12</v>
      </c>
      <c r="V2" s="2" t="s">
        <v>12</v>
      </c>
      <c r="W2" s="5" t="s">
        <v>10</v>
      </c>
      <c r="X2" s="5" t="s">
        <v>10</v>
      </c>
      <c r="Y2" s="5" t="s">
        <v>10</v>
      </c>
    </row>
    <row r="3" spans="1:25" ht="16.2" thickBot="1" x14ac:dyDescent="0.35">
      <c r="A3" s="6" t="s">
        <v>13</v>
      </c>
      <c r="B3">
        <v>0</v>
      </c>
      <c r="C3" s="7" t="s">
        <v>14</v>
      </c>
      <c r="D3" s="7" t="s">
        <v>15</v>
      </c>
      <c r="E3" s="8">
        <v>2.7709999999999999</v>
      </c>
      <c r="F3" s="8">
        <v>0</v>
      </c>
      <c r="G3" s="8">
        <v>0</v>
      </c>
      <c r="H3" s="9">
        <f>E3*2</f>
        <v>5.5419999999999998</v>
      </c>
      <c r="I3" s="9">
        <f>F3*2</f>
        <v>0</v>
      </c>
      <c r="J3" s="9">
        <f>G3*2</f>
        <v>0</v>
      </c>
      <c r="K3" s="10">
        <f>AVERAGE(H3:H5)</f>
        <v>5.5860000000000012</v>
      </c>
      <c r="L3" s="11">
        <f>AVERAGE(I3:I5)</f>
        <v>0</v>
      </c>
      <c r="M3" s="12">
        <f>AVERAGE(J3:J5)</f>
        <v>0</v>
      </c>
      <c r="N3" s="13">
        <f>STDEV(H3:H5)</f>
        <v>4.4000000000000039E-2</v>
      </c>
      <c r="O3" s="13">
        <f>STDEV(I3:I5)</f>
        <v>0</v>
      </c>
      <c r="P3" s="13">
        <f>STDEV(J3:J5)</f>
        <v>0</v>
      </c>
      <c r="Q3" s="9">
        <f>(H3*100)/$K$3</f>
        <v>99.212316505549552</v>
      </c>
      <c r="R3" s="9">
        <f t="shared" ref="Q3:S4" si="0">(I3*100)/$K$3</f>
        <v>0</v>
      </c>
      <c r="S3" s="9">
        <f t="shared" si="0"/>
        <v>0</v>
      </c>
      <c r="T3" s="13">
        <f>AVERAGE(Q3:Q5)</f>
        <v>99.999999999999986</v>
      </c>
      <c r="U3" s="13">
        <f>AVERAGE(R3:R5)</f>
        <v>0</v>
      </c>
      <c r="V3" s="13">
        <f>AVERAGE(S3:S5)</f>
        <v>0</v>
      </c>
      <c r="W3" s="14">
        <f>STDEV(Q3:Q5)</f>
        <v>0.78768349445041963</v>
      </c>
      <c r="X3" s="14">
        <f>STDEV(R3:R5)</f>
        <v>0</v>
      </c>
      <c r="Y3" s="14">
        <f>STDEV(S3:S5)</f>
        <v>0</v>
      </c>
    </row>
    <row r="4" spans="1:25" ht="16.2" thickBot="1" x14ac:dyDescent="0.35">
      <c r="A4" s="6"/>
      <c r="C4" s="7" t="s">
        <v>14</v>
      </c>
      <c r="D4" s="7" t="s">
        <v>16</v>
      </c>
      <c r="E4" s="8">
        <v>2.8149999999999999</v>
      </c>
      <c r="F4" s="8">
        <v>0</v>
      </c>
      <c r="G4" s="8">
        <v>0</v>
      </c>
      <c r="H4" s="9">
        <f>E4*2</f>
        <v>5.63</v>
      </c>
      <c r="I4" s="9">
        <f t="shared" ref="I4:J10" si="1">F4*2</f>
        <v>0</v>
      </c>
      <c r="J4" s="9">
        <f t="shared" si="1"/>
        <v>0</v>
      </c>
      <c r="K4" s="15"/>
      <c r="L4" s="11"/>
      <c r="M4" s="16"/>
      <c r="N4" s="17"/>
      <c r="O4" s="17"/>
      <c r="P4" s="17"/>
      <c r="Q4" s="9">
        <f t="shared" si="0"/>
        <v>100.78768349445039</v>
      </c>
      <c r="R4" s="9">
        <f t="shared" si="0"/>
        <v>0</v>
      </c>
      <c r="S4" s="9">
        <f t="shared" si="0"/>
        <v>0</v>
      </c>
      <c r="T4" s="17"/>
      <c r="U4" s="17"/>
      <c r="V4" s="17"/>
      <c r="W4" s="18"/>
      <c r="X4" s="18"/>
      <c r="Y4" s="18"/>
    </row>
    <row r="5" spans="1:25" ht="15" thickBot="1" x14ac:dyDescent="0.35">
      <c r="C5" s="19" t="s">
        <v>14</v>
      </c>
      <c r="D5" s="19" t="s">
        <v>17</v>
      </c>
      <c r="E5" s="20">
        <f>(E3+E4)/2</f>
        <v>2.7930000000000001</v>
      </c>
      <c r="F5" s="20">
        <v>0</v>
      </c>
      <c r="G5" s="20">
        <v>0</v>
      </c>
      <c r="H5" s="21">
        <f>E5*2</f>
        <v>5.5860000000000003</v>
      </c>
      <c r="I5" s="21">
        <f t="shared" si="1"/>
        <v>0</v>
      </c>
      <c r="J5" s="21">
        <f t="shared" si="1"/>
        <v>0</v>
      </c>
      <c r="K5" s="22"/>
      <c r="L5" s="11"/>
      <c r="M5" s="23"/>
      <c r="N5" s="24"/>
      <c r="O5" s="24"/>
      <c r="P5" s="24"/>
      <c r="Q5" s="21">
        <f>(H5*100)/$K$3</f>
        <v>99.999999999999986</v>
      </c>
      <c r="R5" s="21">
        <f>(I5*100)/$K$3</f>
        <v>0</v>
      </c>
      <c r="S5" s="21">
        <f>(J5*100)/$K$3</f>
        <v>0</v>
      </c>
      <c r="T5" s="24"/>
      <c r="U5" s="24"/>
      <c r="V5" s="24"/>
      <c r="W5" s="25"/>
      <c r="X5" s="25"/>
      <c r="Y5" s="25"/>
    </row>
    <row r="6" spans="1:25" ht="15" thickBot="1" x14ac:dyDescent="0.35">
      <c r="C6" s="7" t="s">
        <v>18</v>
      </c>
      <c r="D6" s="7" t="s">
        <v>15</v>
      </c>
      <c r="E6" s="8">
        <v>2.7250000000000001</v>
      </c>
      <c r="F6" s="9">
        <v>0</v>
      </c>
      <c r="G6" s="9">
        <v>0</v>
      </c>
      <c r="H6" s="9">
        <f>E6*2</f>
        <v>5.45</v>
      </c>
      <c r="I6" s="9">
        <f t="shared" si="1"/>
        <v>0</v>
      </c>
      <c r="J6" s="9">
        <f t="shared" si="1"/>
        <v>0</v>
      </c>
      <c r="K6" s="10">
        <f>AVERAGE(H6:H8)</f>
        <v>5.6840000000000002</v>
      </c>
      <c r="L6" s="11">
        <f>AVERAGE(I6:I8)</f>
        <v>0</v>
      </c>
      <c r="M6" s="12">
        <f>AVERAGE(J6:J8)</f>
        <v>0</v>
      </c>
      <c r="N6" s="13">
        <f>STDEV(H6:H8)</f>
        <v>0.23399999999999999</v>
      </c>
      <c r="O6" s="13">
        <f>STDEV(I6:I8)</f>
        <v>0</v>
      </c>
      <c r="P6" s="13">
        <f>STDEV(J6:J8)</f>
        <v>0</v>
      </c>
      <c r="Q6" s="9">
        <f t="shared" ref="Q6:S8" si="2">(H6*100)/$K$6</f>
        <v>95.883180858550318</v>
      </c>
      <c r="R6" s="9">
        <f t="shared" si="2"/>
        <v>0</v>
      </c>
      <c r="S6" s="9">
        <f t="shared" si="2"/>
        <v>0</v>
      </c>
      <c r="T6" s="13">
        <f>AVERAGE(Q6:Q8)</f>
        <v>100</v>
      </c>
      <c r="U6" s="13">
        <f>AVERAGE(R6:R8)</f>
        <v>0</v>
      </c>
      <c r="V6" s="13">
        <f>AVERAGE(S6:S8)</f>
        <v>0</v>
      </c>
      <c r="W6" s="14">
        <f>STDEV(Q6:Q8)</f>
        <v>4.1168191414496889</v>
      </c>
      <c r="X6" s="14">
        <f>STDEV(R6:R8)</f>
        <v>0</v>
      </c>
      <c r="Y6" s="14">
        <f>STDEV(S6:S8)</f>
        <v>0</v>
      </c>
    </row>
    <row r="7" spans="1:25" ht="15" thickBot="1" x14ac:dyDescent="0.35">
      <c r="C7" s="7" t="s">
        <v>18</v>
      </c>
      <c r="D7" s="7" t="s">
        <v>16</v>
      </c>
      <c r="E7" s="8">
        <v>2.9590000000000001</v>
      </c>
      <c r="F7" s="8">
        <v>0</v>
      </c>
      <c r="G7" s="8">
        <v>0</v>
      </c>
      <c r="H7" s="9">
        <f t="shared" ref="H7:H10" si="3">E7*2</f>
        <v>5.9180000000000001</v>
      </c>
      <c r="I7" s="9">
        <f t="shared" si="1"/>
        <v>0</v>
      </c>
      <c r="J7" s="9">
        <f t="shared" si="1"/>
        <v>0</v>
      </c>
      <c r="K7" s="15"/>
      <c r="L7" s="11"/>
      <c r="M7" s="16"/>
      <c r="N7" s="17"/>
      <c r="O7" s="17"/>
      <c r="P7" s="17"/>
      <c r="Q7" s="9">
        <f t="shared" si="2"/>
        <v>104.1168191414497</v>
      </c>
      <c r="R7" s="9">
        <f t="shared" si="2"/>
        <v>0</v>
      </c>
      <c r="S7" s="9">
        <f t="shared" si="2"/>
        <v>0</v>
      </c>
      <c r="T7" s="17"/>
      <c r="U7" s="17"/>
      <c r="V7" s="17"/>
      <c r="W7" s="18"/>
      <c r="X7" s="18"/>
      <c r="Y7" s="18"/>
    </row>
    <row r="8" spans="1:25" ht="15" thickBot="1" x14ac:dyDescent="0.35">
      <c r="C8" s="19" t="s">
        <v>18</v>
      </c>
      <c r="D8" s="19" t="s">
        <v>17</v>
      </c>
      <c r="E8" s="26">
        <f>(E6+E7)/2</f>
        <v>2.8420000000000001</v>
      </c>
      <c r="F8" s="21">
        <v>0</v>
      </c>
      <c r="G8" s="21">
        <v>0</v>
      </c>
      <c r="H8" s="21">
        <f t="shared" si="3"/>
        <v>5.6840000000000002</v>
      </c>
      <c r="I8" s="21">
        <f t="shared" si="1"/>
        <v>0</v>
      </c>
      <c r="J8" s="21">
        <f t="shared" si="1"/>
        <v>0</v>
      </c>
      <c r="K8" s="22"/>
      <c r="L8" s="11"/>
      <c r="M8" s="23"/>
      <c r="N8" s="24"/>
      <c r="O8" s="24"/>
      <c r="P8" s="24"/>
      <c r="Q8" s="21">
        <f t="shared" si="2"/>
        <v>100</v>
      </c>
      <c r="R8" s="21">
        <f t="shared" si="2"/>
        <v>0</v>
      </c>
      <c r="S8" s="21">
        <f t="shared" si="2"/>
        <v>0</v>
      </c>
      <c r="T8" s="24"/>
      <c r="U8" s="24"/>
      <c r="V8" s="24"/>
      <c r="W8" s="25"/>
      <c r="X8" s="25"/>
      <c r="Y8" s="25"/>
    </row>
    <row r="9" spans="1:25" ht="15" thickBot="1" x14ac:dyDescent="0.35">
      <c r="A9" s="1"/>
      <c r="C9" s="27" t="s">
        <v>19</v>
      </c>
      <c r="D9" s="27"/>
      <c r="E9" s="28">
        <v>2.9039999999999999</v>
      </c>
      <c r="F9" s="28">
        <v>0</v>
      </c>
      <c r="G9" s="28">
        <v>0</v>
      </c>
      <c r="H9" s="29">
        <f t="shared" si="3"/>
        <v>5.8079999999999998</v>
      </c>
      <c r="I9" s="29">
        <f t="shared" si="1"/>
        <v>0</v>
      </c>
      <c r="J9" s="29">
        <f t="shared" si="1"/>
        <v>0</v>
      </c>
      <c r="K9" s="30">
        <f>H9</f>
        <v>5.8079999999999998</v>
      </c>
      <c r="L9" s="29"/>
      <c r="M9" s="29"/>
      <c r="N9" s="29"/>
      <c r="O9" s="29"/>
      <c r="P9" s="29"/>
      <c r="Q9" s="29">
        <f>(H9*100)/$H$9</f>
        <v>100</v>
      </c>
      <c r="R9" s="29">
        <f>(I9*100)/$H$9</f>
        <v>0</v>
      </c>
      <c r="S9" s="29">
        <f>(J9*100)/$H$9</f>
        <v>0</v>
      </c>
      <c r="T9" s="29"/>
      <c r="U9" s="29"/>
      <c r="V9" s="29"/>
      <c r="W9" s="31"/>
      <c r="X9" s="31"/>
      <c r="Y9" s="31"/>
    </row>
    <row r="10" spans="1:25" ht="15" thickBot="1" x14ac:dyDescent="0.35">
      <c r="A10" s="32"/>
      <c r="B10" s="32"/>
      <c r="C10" s="33" t="s">
        <v>20</v>
      </c>
      <c r="D10" s="33"/>
      <c r="E10" s="32">
        <v>2.95</v>
      </c>
      <c r="F10" s="34">
        <v>0</v>
      </c>
      <c r="G10" s="34">
        <v>0</v>
      </c>
      <c r="H10" s="34">
        <f t="shared" si="3"/>
        <v>5.9</v>
      </c>
      <c r="I10" s="34">
        <f t="shared" si="1"/>
        <v>0</v>
      </c>
      <c r="J10" s="34">
        <f t="shared" si="1"/>
        <v>0</v>
      </c>
      <c r="K10" s="35">
        <f>H10</f>
        <v>5.9</v>
      </c>
      <c r="L10" s="32"/>
      <c r="M10" s="32"/>
      <c r="N10" s="32"/>
      <c r="O10" s="32"/>
      <c r="P10" s="32"/>
      <c r="Q10" s="34">
        <f>(H10*100)/$H$10</f>
        <v>100</v>
      </c>
      <c r="R10" s="34">
        <f>(I10*100)/$H$10</f>
        <v>0</v>
      </c>
      <c r="S10" s="34">
        <f>(J10*100)/$H$10</f>
        <v>0</v>
      </c>
      <c r="T10" s="32"/>
      <c r="U10" s="32"/>
      <c r="V10" s="32"/>
      <c r="W10" s="36"/>
      <c r="X10" s="36"/>
      <c r="Y10" s="36"/>
    </row>
    <row r="11" spans="1:25" ht="16.8" thickTop="1" thickBot="1" x14ac:dyDescent="0.35">
      <c r="A11" s="6" t="s">
        <v>25</v>
      </c>
      <c r="B11">
        <v>4</v>
      </c>
      <c r="C11" s="7" t="s">
        <v>14</v>
      </c>
      <c r="D11" s="7" t="s">
        <v>15</v>
      </c>
      <c r="E11" s="8">
        <f>(E12+E13)/2</f>
        <v>1.2774999999999999</v>
      </c>
      <c r="F11" s="8">
        <f>(F12+F13)/2</f>
        <v>0.14100000000000001</v>
      </c>
      <c r="G11" s="8">
        <v>0</v>
      </c>
      <c r="H11" s="9">
        <f>E11*2</f>
        <v>2.5549999999999997</v>
      </c>
      <c r="I11" s="9">
        <f>F11*2</f>
        <v>0.28200000000000003</v>
      </c>
      <c r="J11" s="9">
        <f>G11*2</f>
        <v>0</v>
      </c>
      <c r="K11" s="10">
        <f>AVERAGE(H11:H13)</f>
        <v>2.5550000000000002</v>
      </c>
      <c r="L11" s="11">
        <f>AVERAGE(I11:I13)</f>
        <v>0.28200000000000003</v>
      </c>
      <c r="M11" s="12">
        <f>AVERAGE(J11:J13)</f>
        <v>0</v>
      </c>
      <c r="N11" s="13">
        <f>STDEV(H11:H13)</f>
        <v>0.11099999999999999</v>
      </c>
      <c r="O11" s="13">
        <f>STDEV(I11:I13)</f>
        <v>9.9999999999999811E-3</v>
      </c>
      <c r="P11" s="13">
        <f>STDEV(J11:J13)</f>
        <v>0</v>
      </c>
      <c r="Q11" s="9">
        <f>(H11*100)/$K$3</f>
        <v>45.739348370927303</v>
      </c>
      <c r="R11" s="9">
        <f t="shared" ref="R11:S12" si="4">(I11*100)/$K$3</f>
        <v>5.0483351235230929</v>
      </c>
      <c r="S11" s="9">
        <f t="shared" si="4"/>
        <v>0</v>
      </c>
      <c r="T11" s="13">
        <f>AVERAGE(Q11:Q13)</f>
        <v>45.739348370927303</v>
      </c>
      <c r="U11" s="13">
        <f>AVERAGE(R11:R13)</f>
        <v>5.0483351235230929</v>
      </c>
      <c r="V11" s="13">
        <f>AVERAGE(S11:S13)</f>
        <v>0</v>
      </c>
      <c r="W11" s="14">
        <f>STDEV(Q11:Q13)</f>
        <v>1.9871106337271733</v>
      </c>
      <c r="X11" s="14">
        <f>STDEV(R11:R13)</f>
        <v>0.17901897601145711</v>
      </c>
      <c r="Y11" s="14">
        <f>STDEV(S11:S13)</f>
        <v>0</v>
      </c>
    </row>
    <row r="12" spans="1:25" ht="16.2" thickBot="1" x14ac:dyDescent="0.35">
      <c r="A12" s="6"/>
      <c r="C12" s="7" t="s">
        <v>14</v>
      </c>
      <c r="D12" s="7" t="s">
        <v>16</v>
      </c>
      <c r="E12" s="8">
        <v>1.333</v>
      </c>
      <c r="F12" s="8">
        <v>0.13600000000000001</v>
      </c>
      <c r="G12" s="8">
        <v>0</v>
      </c>
      <c r="H12" s="9">
        <f>E12*2</f>
        <v>2.6659999999999999</v>
      </c>
      <c r="I12" s="9">
        <f t="shared" ref="I12:J18" si="5">F12*2</f>
        <v>0.27200000000000002</v>
      </c>
      <c r="J12" s="9">
        <f t="shared" si="5"/>
        <v>0</v>
      </c>
      <c r="K12" s="15"/>
      <c r="L12" s="11"/>
      <c r="M12" s="16"/>
      <c r="N12" s="17"/>
      <c r="O12" s="17"/>
      <c r="P12" s="17"/>
      <c r="Q12" s="9">
        <f t="shared" ref="Q12" si="6">(H12*100)/$K$3</f>
        <v>47.72645900465448</v>
      </c>
      <c r="R12" s="9">
        <f t="shared" si="4"/>
        <v>4.8693161475116353</v>
      </c>
      <c r="S12" s="9">
        <f t="shared" si="4"/>
        <v>0</v>
      </c>
      <c r="T12" s="17"/>
      <c r="U12" s="17"/>
      <c r="V12" s="17"/>
      <c r="W12" s="18"/>
      <c r="X12" s="18"/>
      <c r="Y12" s="18"/>
    </row>
    <row r="13" spans="1:25" ht="15" thickBot="1" x14ac:dyDescent="0.35">
      <c r="C13" s="19" t="s">
        <v>14</v>
      </c>
      <c r="D13" s="19" t="s">
        <v>17</v>
      </c>
      <c r="E13" s="20">
        <v>1.222</v>
      </c>
      <c r="F13" s="20">
        <v>0.14599999999999999</v>
      </c>
      <c r="G13" s="20">
        <v>0</v>
      </c>
      <c r="H13" s="21">
        <f>E13*2</f>
        <v>2.444</v>
      </c>
      <c r="I13" s="21">
        <f t="shared" si="5"/>
        <v>0.29199999999999998</v>
      </c>
      <c r="J13" s="21">
        <f t="shared" si="5"/>
        <v>0</v>
      </c>
      <c r="K13" s="22"/>
      <c r="L13" s="11"/>
      <c r="M13" s="23"/>
      <c r="N13" s="24"/>
      <c r="O13" s="24"/>
      <c r="P13" s="24"/>
      <c r="Q13" s="21">
        <f>(H13*100)/$K$3</f>
        <v>43.752237737200133</v>
      </c>
      <c r="R13" s="21">
        <f>(I13*100)/$K$3</f>
        <v>5.2273540995345495</v>
      </c>
      <c r="S13" s="21">
        <f>(J13*100)/$K$3</f>
        <v>0</v>
      </c>
      <c r="T13" s="24"/>
      <c r="U13" s="24"/>
      <c r="V13" s="24"/>
      <c r="W13" s="25"/>
      <c r="X13" s="25"/>
      <c r="Y13" s="25"/>
    </row>
    <row r="14" spans="1:25" ht="15" thickBot="1" x14ac:dyDescent="0.35">
      <c r="C14" s="7" t="s">
        <v>18</v>
      </c>
      <c r="D14" s="7" t="s">
        <v>15</v>
      </c>
      <c r="E14" s="8">
        <v>1.3320000000000001</v>
      </c>
      <c r="F14" s="9">
        <v>0.124</v>
      </c>
      <c r="G14" s="9">
        <v>0</v>
      </c>
      <c r="H14" s="9">
        <f>E14*2</f>
        <v>2.6640000000000001</v>
      </c>
      <c r="I14" s="9">
        <f t="shared" si="5"/>
        <v>0.248</v>
      </c>
      <c r="J14" s="9">
        <f t="shared" si="5"/>
        <v>0</v>
      </c>
      <c r="K14" s="10">
        <f>AVERAGE(H14:H16)</f>
        <v>2.3366666666666664</v>
      </c>
      <c r="L14" s="11">
        <f>AVERAGE(I14:I16)</f>
        <v>0.40066666666666667</v>
      </c>
      <c r="M14" s="12">
        <f>AVERAGE(J14:J16)</f>
        <v>0</v>
      </c>
      <c r="N14" s="13">
        <f>STDEV(H14:H16)</f>
        <v>0.28377690768160357</v>
      </c>
      <c r="O14" s="13">
        <f>STDEV(I14:I16)</f>
        <v>0.21300078247117632</v>
      </c>
      <c r="P14" s="13">
        <f>STDEV(J14:J16)</f>
        <v>0</v>
      </c>
      <c r="Q14" s="9">
        <f t="shared" ref="Q14:S16" si="7">(H14*100)/$K$6</f>
        <v>46.868402533427165</v>
      </c>
      <c r="R14" s="9">
        <f t="shared" si="7"/>
        <v>4.3631245601688953</v>
      </c>
      <c r="S14" s="9">
        <f t="shared" si="7"/>
        <v>0</v>
      </c>
      <c r="T14" s="13">
        <f>AVERAGE(Q14:Q16)</f>
        <v>41.109547267182734</v>
      </c>
      <c r="U14" s="13">
        <f>AVERAGE(R14:R16)</f>
        <v>7.0490265071545863</v>
      </c>
      <c r="V14" s="13">
        <f>AVERAGE(S14:S16)</f>
        <v>0</v>
      </c>
      <c r="W14" s="14">
        <f>STDEV(Q14:Q16)</f>
        <v>4.9925564335257508</v>
      </c>
      <c r="X14" s="14">
        <f>STDEV(R14:R16)</f>
        <v>3.7473747795773433</v>
      </c>
      <c r="Y14" s="14">
        <f>STDEV(S14:S16)</f>
        <v>0</v>
      </c>
    </row>
    <row r="15" spans="1:25" ht="15" thickBot="1" x14ac:dyDescent="0.35">
      <c r="C15" s="7" t="s">
        <v>18</v>
      </c>
      <c r="D15" s="7" t="s">
        <v>16</v>
      </c>
      <c r="E15" s="8">
        <v>1.093</v>
      </c>
      <c r="F15" s="8">
        <v>0.155</v>
      </c>
      <c r="G15" s="8">
        <v>0</v>
      </c>
      <c r="H15" s="9">
        <f t="shared" ref="H15:H18" si="8">E15*2</f>
        <v>2.1859999999999999</v>
      </c>
      <c r="I15" s="9">
        <f t="shared" si="5"/>
        <v>0.31</v>
      </c>
      <c r="J15" s="9">
        <f t="shared" si="5"/>
        <v>0</v>
      </c>
      <c r="K15" s="15"/>
      <c r="L15" s="11"/>
      <c r="M15" s="16"/>
      <c r="N15" s="17"/>
      <c r="O15" s="17"/>
      <c r="P15" s="17"/>
      <c r="Q15" s="9">
        <f t="shared" si="7"/>
        <v>38.458831808585501</v>
      </c>
      <c r="R15" s="9">
        <f t="shared" si="7"/>
        <v>5.4539057002111191</v>
      </c>
      <c r="S15" s="9">
        <f t="shared" si="7"/>
        <v>0</v>
      </c>
      <c r="T15" s="17"/>
      <c r="U15" s="17"/>
      <c r="V15" s="17"/>
      <c r="W15" s="18"/>
      <c r="X15" s="18"/>
      <c r="Y15" s="18"/>
    </row>
    <row r="16" spans="1:25" ht="15" thickBot="1" x14ac:dyDescent="0.35">
      <c r="C16" s="19" t="s">
        <v>18</v>
      </c>
      <c r="D16" s="19" t="s">
        <v>17</v>
      </c>
      <c r="E16" s="26">
        <v>1.08</v>
      </c>
      <c r="F16" s="21">
        <v>0.32200000000000001</v>
      </c>
      <c r="G16" s="21">
        <v>0</v>
      </c>
      <c r="H16" s="21">
        <f t="shared" si="8"/>
        <v>2.16</v>
      </c>
      <c r="I16" s="21">
        <f t="shared" si="5"/>
        <v>0.64400000000000002</v>
      </c>
      <c r="J16" s="21">
        <f t="shared" si="5"/>
        <v>0</v>
      </c>
      <c r="K16" s="22"/>
      <c r="L16" s="11"/>
      <c r="M16" s="23"/>
      <c r="N16" s="24"/>
      <c r="O16" s="24"/>
      <c r="P16" s="24"/>
      <c r="Q16" s="21">
        <f t="shared" si="7"/>
        <v>38.001407459535535</v>
      </c>
      <c r="R16" s="21">
        <f t="shared" si="7"/>
        <v>11.330049261083744</v>
      </c>
      <c r="S16" s="21">
        <f t="shared" si="7"/>
        <v>0</v>
      </c>
      <c r="T16" s="24"/>
      <c r="U16" s="24"/>
      <c r="V16" s="24"/>
      <c r="W16" s="25"/>
      <c r="X16" s="25"/>
      <c r="Y16" s="25"/>
    </row>
    <row r="17" spans="1:25" ht="15" thickBot="1" x14ac:dyDescent="0.35">
      <c r="A17" s="1"/>
      <c r="C17" s="27" t="s">
        <v>19</v>
      </c>
      <c r="D17" s="27"/>
      <c r="E17" s="28">
        <v>2.7149999999999999</v>
      </c>
      <c r="F17" s="28">
        <v>9.8000000000000004E-2</v>
      </c>
      <c r="G17" s="28">
        <v>0</v>
      </c>
      <c r="H17" s="29">
        <f t="shared" si="8"/>
        <v>5.43</v>
      </c>
      <c r="I17" s="29">
        <f t="shared" si="5"/>
        <v>0.19600000000000001</v>
      </c>
      <c r="J17" s="29">
        <f t="shared" si="5"/>
        <v>0</v>
      </c>
      <c r="K17" s="44">
        <f>H17</f>
        <v>5.43</v>
      </c>
      <c r="L17" s="45"/>
      <c r="M17" s="29"/>
      <c r="N17" s="29"/>
      <c r="O17" s="29"/>
      <c r="P17" s="29"/>
      <c r="Q17" s="29">
        <f>(H17*100)/$H$9</f>
        <v>93.491735537190081</v>
      </c>
      <c r="R17" s="29">
        <f>(I17*100)/$H$9</f>
        <v>3.3746556473829203</v>
      </c>
      <c r="S17" s="29">
        <f>(J17*100)/$H$9</f>
        <v>0</v>
      </c>
      <c r="T17" s="29"/>
      <c r="U17" s="29"/>
      <c r="V17" s="29"/>
      <c r="W17" s="31"/>
      <c r="X17" s="31"/>
      <c r="Y17" s="31"/>
    </row>
    <row r="18" spans="1:25" ht="15" thickBot="1" x14ac:dyDescent="0.35">
      <c r="A18" s="32"/>
      <c r="B18" s="32"/>
      <c r="C18" s="33" t="s">
        <v>20</v>
      </c>
      <c r="D18" s="33"/>
      <c r="E18" s="32">
        <v>2.8450000000000002</v>
      </c>
      <c r="F18" s="34">
        <v>0.10299999999999999</v>
      </c>
      <c r="G18" s="34">
        <v>0</v>
      </c>
      <c r="H18" s="34">
        <f t="shared" si="8"/>
        <v>5.69</v>
      </c>
      <c r="I18" s="34">
        <f t="shared" si="5"/>
        <v>0.20599999999999999</v>
      </c>
      <c r="J18" s="34">
        <f t="shared" si="5"/>
        <v>0</v>
      </c>
      <c r="K18" s="35">
        <f>H18</f>
        <v>5.69</v>
      </c>
      <c r="L18" s="33"/>
      <c r="M18" s="32"/>
      <c r="N18" s="32"/>
      <c r="O18" s="32"/>
      <c r="P18" s="32"/>
      <c r="Q18" s="34">
        <f>(H18*100)/$H$10</f>
        <v>96.440677966101688</v>
      </c>
      <c r="R18" s="34">
        <f>(I18*100)/$H$10</f>
        <v>3.4915254237288131</v>
      </c>
      <c r="S18" s="34">
        <f>(J18*100)/$H$10</f>
        <v>0</v>
      </c>
      <c r="T18" s="32"/>
      <c r="U18" s="32"/>
      <c r="V18" s="32"/>
      <c r="W18" s="36"/>
      <c r="X18" s="36"/>
      <c r="Y18" s="36"/>
    </row>
    <row r="19" spans="1:25" ht="16.8" thickTop="1" thickBot="1" x14ac:dyDescent="0.35">
      <c r="A19" s="46" t="s">
        <v>26</v>
      </c>
      <c r="B19">
        <v>4</v>
      </c>
      <c r="C19" s="7" t="s">
        <v>14</v>
      </c>
      <c r="D19" s="7" t="s">
        <v>15</v>
      </c>
      <c r="E19" s="8">
        <v>0.83299999999999996</v>
      </c>
      <c r="F19" s="8">
        <v>0.14000000000000001</v>
      </c>
      <c r="G19" s="8">
        <v>1.2E-2</v>
      </c>
      <c r="H19" s="9">
        <f>E19*2</f>
        <v>1.6659999999999999</v>
      </c>
      <c r="I19" s="9">
        <f>F19*2</f>
        <v>0.28000000000000003</v>
      </c>
      <c r="J19" s="9">
        <f>G19*2</f>
        <v>2.4E-2</v>
      </c>
      <c r="K19" s="10">
        <f>AVERAGE(H19:H21)</f>
        <v>1.5839999999999999</v>
      </c>
      <c r="L19" s="11">
        <f>AVERAGE(I19:I21)</f>
        <v>0.3013333333333334</v>
      </c>
      <c r="M19" s="12">
        <f>AVERAGE(J19:J21)</f>
        <v>4.0666666666666663E-2</v>
      </c>
      <c r="N19" s="13">
        <f>STDEV(H19:H21)</f>
        <v>0.14901006677402706</v>
      </c>
      <c r="O19" s="13">
        <f>STDEV(I19:I21)</f>
        <v>2.20302821891444E-2</v>
      </c>
      <c r="P19" s="13">
        <f>STDEV(J19:J21)</f>
        <v>1.9425069712444606E-2</v>
      </c>
      <c r="Q19" s="9">
        <f>(H19*100)/$K$3</f>
        <v>29.824561403508763</v>
      </c>
      <c r="R19" s="9">
        <f t="shared" ref="R19:S20" si="9">(I19*100)/$K$3</f>
        <v>5.0125313283208017</v>
      </c>
      <c r="S19" s="9">
        <f t="shared" si="9"/>
        <v>0.4296455424274972</v>
      </c>
      <c r="T19" s="13">
        <f>AVERAGE(Q19:Q21)</f>
        <v>28.356605800214819</v>
      </c>
      <c r="U19" s="13">
        <f>AVERAGE(R19:R21)</f>
        <v>5.3944384771452434</v>
      </c>
      <c r="V19" s="13">
        <f>AVERAGE(S19:S21)</f>
        <v>0.72801050244659249</v>
      </c>
      <c r="W19" s="14">
        <f>STDEV(Q19:Q21)</f>
        <v>2.6675629569285189</v>
      </c>
      <c r="X19" s="14">
        <f>STDEV(R19:R21)</f>
        <v>0.39438385587440711</v>
      </c>
      <c r="Y19" s="14">
        <f>STDEV(S19:S21)</f>
        <v>0.34774560888730083</v>
      </c>
    </row>
    <row r="20" spans="1:25" ht="16.2" thickBot="1" x14ac:dyDescent="0.35">
      <c r="A20" s="6"/>
      <c r="C20" s="7" t="s">
        <v>14</v>
      </c>
      <c r="D20" s="7" t="s">
        <v>16</v>
      </c>
      <c r="E20" s="8">
        <v>0.83699999999999997</v>
      </c>
      <c r="F20" s="8">
        <v>0.15</v>
      </c>
      <c r="G20" s="8">
        <v>3.1E-2</v>
      </c>
      <c r="H20" s="9">
        <f>E20*2</f>
        <v>1.6739999999999999</v>
      </c>
      <c r="I20" s="9">
        <f t="shared" ref="I20:J26" si="10">F20*2</f>
        <v>0.3</v>
      </c>
      <c r="J20" s="9">
        <f t="shared" si="10"/>
        <v>6.2E-2</v>
      </c>
      <c r="K20" s="15"/>
      <c r="L20" s="11"/>
      <c r="M20" s="16"/>
      <c r="N20" s="17"/>
      <c r="O20" s="17"/>
      <c r="P20" s="17"/>
      <c r="Q20" s="9">
        <f t="shared" ref="Q20" si="11">(H20*100)/$K$3</f>
        <v>29.967776584317932</v>
      </c>
      <c r="R20" s="9">
        <f t="shared" si="9"/>
        <v>5.3705692803437151</v>
      </c>
      <c r="S20" s="9">
        <f t="shared" si="9"/>
        <v>1.1099176512710345</v>
      </c>
      <c r="T20" s="17"/>
      <c r="U20" s="17"/>
      <c r="V20" s="17"/>
      <c r="W20" s="18"/>
      <c r="X20" s="18"/>
      <c r="Y20" s="18"/>
    </row>
    <row r="21" spans="1:25" ht="15" thickBot="1" x14ac:dyDescent="0.35">
      <c r="C21" s="19" t="s">
        <v>14</v>
      </c>
      <c r="D21" s="19" t="s">
        <v>17</v>
      </c>
      <c r="E21" s="26">
        <v>0.70599999999999996</v>
      </c>
      <c r="F21" s="20">
        <v>0.16200000000000001</v>
      </c>
      <c r="G21" s="8">
        <v>1.7999999999999999E-2</v>
      </c>
      <c r="H21" s="21">
        <f>E21*2</f>
        <v>1.4119999999999999</v>
      </c>
      <c r="I21" s="21">
        <f t="shared" si="10"/>
        <v>0.32400000000000001</v>
      </c>
      <c r="J21" s="21">
        <f t="shared" si="10"/>
        <v>3.5999999999999997E-2</v>
      </c>
      <c r="K21" s="22"/>
      <c r="L21" s="11"/>
      <c r="M21" s="23"/>
      <c r="N21" s="24"/>
      <c r="O21" s="24"/>
      <c r="P21" s="24"/>
      <c r="Q21" s="21">
        <f>(H21*100)/$K$3</f>
        <v>25.277479412817751</v>
      </c>
      <c r="R21" s="21">
        <f>(I21*100)/$K$3</f>
        <v>5.8002148227712125</v>
      </c>
      <c r="S21" s="21">
        <f>(J21*100)/$K$3</f>
        <v>0.64446831364124579</v>
      </c>
      <c r="T21" s="24"/>
      <c r="U21" s="24"/>
      <c r="V21" s="24"/>
      <c r="W21" s="25"/>
      <c r="X21" s="25"/>
      <c r="Y21" s="25"/>
    </row>
    <row r="22" spans="1:25" ht="15" thickBot="1" x14ac:dyDescent="0.35">
      <c r="C22" s="7" t="s">
        <v>18</v>
      </c>
      <c r="D22" s="7" t="s">
        <v>15</v>
      </c>
      <c r="E22" s="8">
        <v>0.53400000000000003</v>
      </c>
      <c r="F22" s="9">
        <v>0.17599999999999999</v>
      </c>
      <c r="G22" s="9">
        <v>4.8000000000000001E-2</v>
      </c>
      <c r="H22" s="9">
        <f>E22*2</f>
        <v>1.0680000000000001</v>
      </c>
      <c r="I22" s="9">
        <f t="shared" si="10"/>
        <v>0.35199999999999998</v>
      </c>
      <c r="J22" s="9">
        <f t="shared" si="10"/>
        <v>9.6000000000000002E-2</v>
      </c>
      <c r="K22" s="10">
        <f>AVERAGE(H22:H24)</f>
        <v>1.024</v>
      </c>
      <c r="L22" s="11">
        <f>AVERAGE(I22:I24)</f>
        <v>0.49533333333333335</v>
      </c>
      <c r="M22" s="12">
        <f>AVERAGE(J22:J24)</f>
        <v>5.9333333333333328E-2</v>
      </c>
      <c r="N22" s="13">
        <f>STDEV(H22:H24)</f>
        <v>9.7734333782964949E-2</v>
      </c>
      <c r="O22" s="13">
        <f>STDEV(I22:I24)</f>
        <v>0.18192672517619096</v>
      </c>
      <c r="P22" s="13">
        <f>STDEV(J22:J24)</f>
        <v>3.7004504230341129E-2</v>
      </c>
      <c r="Q22" s="9">
        <f t="shared" ref="Q22:S24" si="12">(H22*100)/$K$6</f>
        <v>18.789584799437019</v>
      </c>
      <c r="R22" s="9">
        <f t="shared" si="12"/>
        <v>6.1928219563687534</v>
      </c>
      <c r="S22" s="9">
        <f t="shared" si="12"/>
        <v>1.6889514426460239</v>
      </c>
      <c r="T22" s="13">
        <f>AVERAGE(Q22:Q24)</f>
        <v>18.015482054890924</v>
      </c>
      <c r="U22" s="13">
        <f>AVERAGE(R22:R24)</f>
        <v>8.7145202908749706</v>
      </c>
      <c r="V22" s="13">
        <f>AVERAGE(S22:S24)</f>
        <v>1.0438658221909454</v>
      </c>
      <c r="W22" s="14">
        <f>STDEV(Q22:Q24)</f>
        <v>1.7194640004040289</v>
      </c>
      <c r="X22" s="14">
        <f>STDEV(R22:R24)</f>
        <v>3.2006813014811946</v>
      </c>
      <c r="Y22" s="14">
        <f>STDEV(S22:S24)</f>
        <v>0.65102927921078646</v>
      </c>
    </row>
    <row r="23" spans="1:25" ht="15" thickBot="1" x14ac:dyDescent="0.35">
      <c r="C23" s="7" t="s">
        <v>18</v>
      </c>
      <c r="D23" s="7" t="s">
        <v>16</v>
      </c>
      <c r="E23" s="8">
        <v>0.45600000000000002</v>
      </c>
      <c r="F23" s="8">
        <v>0.217</v>
      </c>
      <c r="G23" s="8">
        <v>0.03</v>
      </c>
      <c r="H23" s="9">
        <f t="shared" ref="H23:H26" si="13">E23*2</f>
        <v>0.91200000000000003</v>
      </c>
      <c r="I23" s="9">
        <f t="shared" si="10"/>
        <v>0.434</v>
      </c>
      <c r="J23" s="9">
        <f t="shared" si="10"/>
        <v>0.06</v>
      </c>
      <c r="K23" s="15"/>
      <c r="L23" s="11"/>
      <c r="M23" s="16"/>
      <c r="N23" s="17"/>
      <c r="O23" s="17"/>
      <c r="P23" s="17"/>
      <c r="Q23" s="9">
        <f t="shared" si="12"/>
        <v>16.045038705137227</v>
      </c>
      <c r="R23" s="9">
        <f t="shared" si="12"/>
        <v>7.6354679802955658</v>
      </c>
      <c r="S23" s="9">
        <f t="shared" si="12"/>
        <v>1.0555946516537649</v>
      </c>
      <c r="T23" s="17"/>
      <c r="U23" s="17"/>
      <c r="V23" s="17"/>
      <c r="W23" s="18"/>
      <c r="X23" s="18"/>
      <c r="Y23" s="18"/>
    </row>
    <row r="24" spans="1:25" ht="15" thickBot="1" x14ac:dyDescent="0.35">
      <c r="C24" s="19" t="s">
        <v>18</v>
      </c>
      <c r="D24" s="19" t="s">
        <v>17</v>
      </c>
      <c r="E24" s="20">
        <v>0.54600000000000004</v>
      </c>
      <c r="F24" s="21">
        <v>0.35</v>
      </c>
      <c r="G24" s="21">
        <v>1.0999999999999999E-2</v>
      </c>
      <c r="H24" s="21">
        <f t="shared" si="13"/>
        <v>1.0920000000000001</v>
      </c>
      <c r="I24" s="21">
        <f t="shared" si="10"/>
        <v>0.7</v>
      </c>
      <c r="J24" s="21">
        <f t="shared" si="10"/>
        <v>2.1999999999999999E-2</v>
      </c>
      <c r="K24" s="22"/>
      <c r="L24" s="11"/>
      <c r="M24" s="23"/>
      <c r="N24" s="24"/>
      <c r="O24" s="24"/>
      <c r="P24" s="24"/>
      <c r="Q24" s="21">
        <f t="shared" si="12"/>
        <v>19.211822660098523</v>
      </c>
      <c r="R24" s="21">
        <f t="shared" si="12"/>
        <v>12.315270935960591</v>
      </c>
      <c r="S24" s="21">
        <f t="shared" si="12"/>
        <v>0.38705137227304709</v>
      </c>
      <c r="T24" s="24"/>
      <c r="U24" s="24"/>
      <c r="V24" s="24"/>
      <c r="W24" s="25"/>
      <c r="X24" s="25"/>
      <c r="Y24" s="25"/>
    </row>
    <row r="25" spans="1:25" ht="15" thickBot="1" x14ac:dyDescent="0.35">
      <c r="A25" s="1"/>
      <c r="C25" s="27" t="s">
        <v>19</v>
      </c>
      <c r="D25" s="27"/>
      <c r="E25" s="28">
        <v>2.6040000000000001</v>
      </c>
      <c r="F25" s="28">
        <v>0.114</v>
      </c>
      <c r="G25" s="28">
        <v>0</v>
      </c>
      <c r="H25" s="29">
        <f t="shared" si="13"/>
        <v>5.2080000000000002</v>
      </c>
      <c r="I25" s="29">
        <f t="shared" si="10"/>
        <v>0.22800000000000001</v>
      </c>
      <c r="J25" s="29">
        <f t="shared" si="10"/>
        <v>0</v>
      </c>
      <c r="K25" s="44">
        <f>H25</f>
        <v>5.2080000000000002</v>
      </c>
      <c r="L25" s="45"/>
      <c r="M25" s="29"/>
      <c r="N25" s="29"/>
      <c r="O25" s="29"/>
      <c r="P25" s="29"/>
      <c r="Q25" s="29">
        <f>(H25*100)/$H$9</f>
        <v>89.669421487603316</v>
      </c>
      <c r="R25" s="29">
        <f>(I25*100)/$H$9</f>
        <v>3.9256198347107438</v>
      </c>
      <c r="S25" s="29">
        <f>(J25*100)/$H$9</f>
        <v>0</v>
      </c>
      <c r="T25" s="29"/>
      <c r="U25" s="29"/>
      <c r="V25" s="29"/>
      <c r="W25" s="31"/>
      <c r="X25" s="31"/>
      <c r="Y25" s="31"/>
    </row>
    <row r="26" spans="1:25" ht="15" thickBot="1" x14ac:dyDescent="0.35">
      <c r="A26" s="32"/>
      <c r="B26" s="32"/>
      <c r="C26" s="33" t="s">
        <v>20</v>
      </c>
      <c r="D26" s="33"/>
      <c r="E26" s="32">
        <v>2.484</v>
      </c>
      <c r="F26" s="34">
        <v>0.11600000000000001</v>
      </c>
      <c r="G26" s="34">
        <v>1.2E-2</v>
      </c>
      <c r="H26" s="34">
        <f t="shared" si="13"/>
        <v>4.968</v>
      </c>
      <c r="I26" s="34">
        <f t="shared" si="10"/>
        <v>0.23200000000000001</v>
      </c>
      <c r="J26" s="34">
        <f t="shared" si="10"/>
        <v>2.4E-2</v>
      </c>
      <c r="K26" s="35">
        <f>H26</f>
        <v>4.968</v>
      </c>
      <c r="L26" s="33"/>
      <c r="M26" s="32"/>
      <c r="N26" s="32"/>
      <c r="O26" s="32"/>
      <c r="P26" s="32"/>
      <c r="Q26" s="34">
        <f>(H26*100)/$H$10</f>
        <v>84.20338983050847</v>
      </c>
      <c r="R26" s="34">
        <f>(I26*100)/$H$10</f>
        <v>3.9322033898305087</v>
      </c>
      <c r="S26" s="34">
        <f>(J26*100)/$H$10</f>
        <v>0.40677966101694912</v>
      </c>
      <c r="T26" s="32"/>
      <c r="U26" s="32"/>
      <c r="V26" s="32"/>
      <c r="W26" s="36"/>
      <c r="X26" s="36"/>
      <c r="Y26" s="36"/>
    </row>
    <row r="27" spans="1:25" ht="15" thickTop="1" x14ac:dyDescent="0.3"/>
  </sheetData>
  <mergeCells count="72">
    <mergeCell ref="T22:T24"/>
    <mergeCell ref="U22:U24"/>
    <mergeCell ref="V22:V24"/>
    <mergeCell ref="W22:W24"/>
    <mergeCell ref="X22:X24"/>
    <mergeCell ref="Y22:Y24"/>
    <mergeCell ref="K22:K24"/>
    <mergeCell ref="L22:L24"/>
    <mergeCell ref="M22:M24"/>
    <mergeCell ref="N22:N24"/>
    <mergeCell ref="O22:O24"/>
    <mergeCell ref="P22:P24"/>
    <mergeCell ref="T19:T21"/>
    <mergeCell ref="U19:U21"/>
    <mergeCell ref="V19:V21"/>
    <mergeCell ref="W19:W21"/>
    <mergeCell ref="X19:X21"/>
    <mergeCell ref="Y19:Y21"/>
    <mergeCell ref="K19:K21"/>
    <mergeCell ref="L19:L21"/>
    <mergeCell ref="M19:M21"/>
    <mergeCell ref="N19:N21"/>
    <mergeCell ref="O19:O21"/>
    <mergeCell ref="P19:P21"/>
    <mergeCell ref="T14:T16"/>
    <mergeCell ref="U14:U16"/>
    <mergeCell ref="V14:V16"/>
    <mergeCell ref="W14:W16"/>
    <mergeCell ref="X14:X16"/>
    <mergeCell ref="Y14:Y16"/>
    <mergeCell ref="K14:K16"/>
    <mergeCell ref="L14:L16"/>
    <mergeCell ref="M14:M16"/>
    <mergeCell ref="N14:N16"/>
    <mergeCell ref="O14:O16"/>
    <mergeCell ref="P14:P16"/>
    <mergeCell ref="T11:T13"/>
    <mergeCell ref="U11:U13"/>
    <mergeCell ref="V11:V13"/>
    <mergeCell ref="W11:W13"/>
    <mergeCell ref="X11:X13"/>
    <mergeCell ref="Y11:Y13"/>
    <mergeCell ref="K11:K13"/>
    <mergeCell ref="L11:L13"/>
    <mergeCell ref="M11:M13"/>
    <mergeCell ref="N11:N13"/>
    <mergeCell ref="O11:O13"/>
    <mergeCell ref="P11:P13"/>
    <mergeCell ref="T6:T8"/>
    <mergeCell ref="U6:U8"/>
    <mergeCell ref="V6:V8"/>
    <mergeCell ref="W6:W8"/>
    <mergeCell ref="X6:X8"/>
    <mergeCell ref="Y6:Y8"/>
    <mergeCell ref="K6:K8"/>
    <mergeCell ref="L6:L8"/>
    <mergeCell ref="M6:M8"/>
    <mergeCell ref="N6:N8"/>
    <mergeCell ref="O6:O8"/>
    <mergeCell ref="P6:P8"/>
    <mergeCell ref="T3:T5"/>
    <mergeCell ref="U3:U5"/>
    <mergeCell ref="V3:V5"/>
    <mergeCell ref="W3:W5"/>
    <mergeCell ref="X3:X5"/>
    <mergeCell ref="Y3:Y5"/>
    <mergeCell ref="K3:K5"/>
    <mergeCell ref="L3:L5"/>
    <mergeCell ref="M3:M5"/>
    <mergeCell ref="N3:N5"/>
    <mergeCell ref="O3:O5"/>
    <mergeCell ref="P3:P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ACF0F-4EA1-4D60-8200-DA943593E1B6}">
  <dimension ref="A1:Y22"/>
  <sheetViews>
    <sheetView workbookViewId="0">
      <selection activeCell="C4" sqref="C4"/>
    </sheetView>
  </sheetViews>
  <sheetFormatPr defaultRowHeight="14.4" x14ac:dyDescent="0.3"/>
  <cols>
    <col min="2" max="2" width="15.109375" customWidth="1"/>
    <col min="3" max="3" width="18.77734375" customWidth="1"/>
  </cols>
  <sheetData>
    <row r="1" spans="1:25" x14ac:dyDescent="0.3">
      <c r="A1" s="47"/>
      <c r="B1" s="47"/>
      <c r="C1" s="47"/>
      <c r="D1" s="47"/>
      <c r="E1" s="48" t="s">
        <v>0</v>
      </c>
      <c r="F1" s="47" t="s">
        <v>1</v>
      </c>
      <c r="G1" s="47" t="s">
        <v>2</v>
      </c>
      <c r="H1" s="48" t="s">
        <v>0</v>
      </c>
      <c r="I1" s="47" t="s">
        <v>1</v>
      </c>
      <c r="J1" s="47" t="s">
        <v>2</v>
      </c>
      <c r="K1" s="48" t="s">
        <v>0</v>
      </c>
      <c r="L1" s="47" t="s">
        <v>1</v>
      </c>
      <c r="M1" s="47" t="s">
        <v>2</v>
      </c>
      <c r="N1" s="48" t="s">
        <v>0</v>
      </c>
      <c r="O1" s="47" t="s">
        <v>1</v>
      </c>
      <c r="P1" s="47" t="s">
        <v>2</v>
      </c>
      <c r="Q1" s="48" t="s">
        <v>0</v>
      </c>
      <c r="R1" s="47" t="s">
        <v>1</v>
      </c>
      <c r="S1" s="47" t="s">
        <v>2</v>
      </c>
      <c r="T1" s="48" t="s">
        <v>0</v>
      </c>
      <c r="U1" s="47" t="s">
        <v>1</v>
      </c>
      <c r="V1" s="47" t="s">
        <v>2</v>
      </c>
      <c r="W1" s="48" t="s">
        <v>0</v>
      </c>
      <c r="X1" s="47" t="s">
        <v>1</v>
      </c>
      <c r="Y1" s="47" t="s">
        <v>2</v>
      </c>
    </row>
    <row r="2" spans="1:25" ht="43.8" thickBot="1" x14ac:dyDescent="0.35">
      <c r="A2" s="38" t="s">
        <v>3</v>
      </c>
      <c r="B2" s="49" t="s">
        <v>4</v>
      </c>
      <c r="C2" s="49" t="s">
        <v>5</v>
      </c>
      <c r="D2" s="38" t="s">
        <v>6</v>
      </c>
      <c r="E2" s="50" t="s">
        <v>7</v>
      </c>
      <c r="F2" s="50" t="s">
        <v>7</v>
      </c>
      <c r="G2" s="50" t="s">
        <v>7</v>
      </c>
      <c r="H2" s="49" t="s">
        <v>8</v>
      </c>
      <c r="I2" s="49" t="s">
        <v>8</v>
      </c>
      <c r="J2" s="49" t="s">
        <v>8</v>
      </c>
      <c r="K2" s="38" t="s">
        <v>9</v>
      </c>
      <c r="L2" s="38" t="s">
        <v>9</v>
      </c>
      <c r="M2" s="38" t="s">
        <v>9</v>
      </c>
      <c r="N2" s="38" t="s">
        <v>10</v>
      </c>
      <c r="O2" s="38" t="s">
        <v>10</v>
      </c>
      <c r="P2" s="38" t="s">
        <v>10</v>
      </c>
      <c r="Q2" s="38" t="s">
        <v>11</v>
      </c>
      <c r="R2" s="38" t="s">
        <v>11</v>
      </c>
      <c r="S2" s="38" t="s">
        <v>11</v>
      </c>
      <c r="T2" s="38" t="s">
        <v>12</v>
      </c>
      <c r="U2" s="38" t="s">
        <v>12</v>
      </c>
      <c r="V2" s="38" t="s">
        <v>12</v>
      </c>
      <c r="W2" s="38" t="s">
        <v>10</v>
      </c>
      <c r="X2" s="38" t="s">
        <v>10</v>
      </c>
      <c r="Y2" s="38" t="s">
        <v>10</v>
      </c>
    </row>
    <row r="3" spans="1:25" ht="16.2" thickBot="1" x14ac:dyDescent="0.35">
      <c r="A3" s="51" t="s">
        <v>13</v>
      </c>
      <c r="B3" s="47">
        <v>0</v>
      </c>
      <c r="C3" s="52" t="s">
        <v>14</v>
      </c>
      <c r="D3" s="52" t="s">
        <v>15</v>
      </c>
      <c r="E3" s="53">
        <v>2.7069999999999999</v>
      </c>
      <c r="F3" s="53">
        <v>0</v>
      </c>
      <c r="G3" s="53">
        <v>0</v>
      </c>
      <c r="H3" s="54">
        <f>E3*2</f>
        <v>5.4139999999999997</v>
      </c>
      <c r="I3" s="54">
        <f>F3*2</f>
        <v>0</v>
      </c>
      <c r="J3" s="54">
        <f>G3*2</f>
        <v>0</v>
      </c>
      <c r="K3" s="55">
        <f>AVERAGE(H3:H5)</f>
        <v>5.3639999999999999</v>
      </c>
      <c r="L3" s="56">
        <f>AVERAGE(I3:I5)</f>
        <v>0</v>
      </c>
      <c r="M3" s="57">
        <f>AVERAGE(J3:J5)</f>
        <v>0</v>
      </c>
      <c r="N3" s="39">
        <f>STDEV(H3:H5)</f>
        <v>4.5825756949558302E-2</v>
      </c>
      <c r="O3" s="39">
        <f>STDEV(I3:I5)</f>
        <v>0</v>
      </c>
      <c r="P3" s="39">
        <f>STDEV(J3:J5)</f>
        <v>0</v>
      </c>
      <c r="Q3" s="54">
        <f>(H3*100)/$K$3</f>
        <v>100.93214019388516</v>
      </c>
      <c r="R3" s="54">
        <f t="shared" ref="Q3:S4" si="0">(I3*100)/$K$3</f>
        <v>0</v>
      </c>
      <c r="S3" s="54">
        <f t="shared" si="0"/>
        <v>0</v>
      </c>
      <c r="T3" s="39">
        <f>AVERAGE(Q3:Q5)</f>
        <v>100</v>
      </c>
      <c r="U3" s="39">
        <f>AVERAGE(R3:R5)</f>
        <v>0</v>
      </c>
      <c r="V3" s="39">
        <f>AVERAGE(S3:S5)</f>
        <v>0</v>
      </c>
      <c r="W3" s="39">
        <f>STDEV(Q3:Q5)</f>
        <v>0.85432059935791682</v>
      </c>
      <c r="X3" s="39">
        <f>STDEV(R3:R5)</f>
        <v>0</v>
      </c>
      <c r="Y3" s="39">
        <f>STDEV(S3:S5)</f>
        <v>0</v>
      </c>
    </row>
    <row r="4" spans="1:25" ht="16.2" thickBot="1" x14ac:dyDescent="0.35">
      <c r="A4" s="51"/>
      <c r="B4" s="47"/>
      <c r="C4" s="52" t="s">
        <v>14</v>
      </c>
      <c r="D4" s="52" t="s">
        <v>16</v>
      </c>
      <c r="E4" s="53">
        <v>2.677</v>
      </c>
      <c r="F4" s="53">
        <v>0</v>
      </c>
      <c r="G4" s="53">
        <v>0</v>
      </c>
      <c r="H4" s="54">
        <f>E4*2</f>
        <v>5.3540000000000001</v>
      </c>
      <c r="I4" s="54">
        <f t="shared" ref="I4:J10" si="1">F4*2</f>
        <v>0</v>
      </c>
      <c r="J4" s="54">
        <f t="shared" si="1"/>
        <v>0</v>
      </c>
      <c r="K4" s="58"/>
      <c r="L4" s="56"/>
      <c r="M4" s="59"/>
      <c r="N4" s="40"/>
      <c r="O4" s="40"/>
      <c r="P4" s="40"/>
      <c r="Q4" s="54">
        <f t="shared" si="0"/>
        <v>99.813571961222962</v>
      </c>
      <c r="R4" s="54">
        <f t="shared" si="0"/>
        <v>0</v>
      </c>
      <c r="S4" s="54">
        <f t="shared" si="0"/>
        <v>0</v>
      </c>
      <c r="T4" s="40"/>
      <c r="U4" s="40"/>
      <c r="V4" s="40"/>
      <c r="W4" s="40"/>
      <c r="X4" s="40"/>
      <c r="Y4" s="40"/>
    </row>
    <row r="5" spans="1:25" ht="15" thickBot="1" x14ac:dyDescent="0.35">
      <c r="A5" s="47"/>
      <c r="B5" s="47"/>
      <c r="C5" s="60" t="s">
        <v>14</v>
      </c>
      <c r="D5" s="60" t="s">
        <v>17</v>
      </c>
      <c r="E5" s="61">
        <v>2.6619999999999999</v>
      </c>
      <c r="F5" s="61">
        <v>0</v>
      </c>
      <c r="G5" s="61">
        <v>0</v>
      </c>
      <c r="H5" s="62">
        <f>E5*2</f>
        <v>5.3239999999999998</v>
      </c>
      <c r="I5" s="62">
        <f t="shared" si="1"/>
        <v>0</v>
      </c>
      <c r="J5" s="62">
        <f t="shared" si="1"/>
        <v>0</v>
      </c>
      <c r="K5" s="63"/>
      <c r="L5" s="56"/>
      <c r="M5" s="64"/>
      <c r="N5" s="41"/>
      <c r="O5" s="41"/>
      <c r="P5" s="41"/>
      <c r="Q5" s="62">
        <f>(H5*100)/$K$3</f>
        <v>99.254287844891863</v>
      </c>
      <c r="R5" s="62">
        <f>(I5*100)/$K$3</f>
        <v>0</v>
      </c>
      <c r="S5" s="62">
        <f>(J5*100)/$K$3</f>
        <v>0</v>
      </c>
      <c r="T5" s="41"/>
      <c r="U5" s="41"/>
      <c r="V5" s="41"/>
      <c r="W5" s="41"/>
      <c r="X5" s="41"/>
      <c r="Y5" s="41"/>
    </row>
    <row r="6" spans="1:25" ht="15" thickBot="1" x14ac:dyDescent="0.35">
      <c r="A6" s="47"/>
      <c r="B6" s="47"/>
      <c r="C6" s="52" t="s">
        <v>18</v>
      </c>
      <c r="D6" s="52" t="s">
        <v>15</v>
      </c>
      <c r="E6" s="53">
        <v>2.6789999999999998</v>
      </c>
      <c r="F6" s="54">
        <v>0</v>
      </c>
      <c r="G6" s="54">
        <v>0</v>
      </c>
      <c r="H6" s="54">
        <f>E6*2</f>
        <v>5.3579999999999997</v>
      </c>
      <c r="I6" s="54">
        <f t="shared" si="1"/>
        <v>0</v>
      </c>
      <c r="J6" s="54">
        <f t="shared" si="1"/>
        <v>0</v>
      </c>
      <c r="K6" s="55">
        <f>AVERAGE(H6:H8)</f>
        <v>5.3553333333333333</v>
      </c>
      <c r="L6" s="56">
        <f>AVERAGE(I6:I8)</f>
        <v>0</v>
      </c>
      <c r="M6" s="57">
        <f>AVERAGE(J6:J8)</f>
        <v>0</v>
      </c>
      <c r="N6" s="39">
        <f>STDEV(H6:H8)</f>
        <v>3.8070110760718201E-2</v>
      </c>
      <c r="O6" s="39">
        <f>STDEV(I6:I8)</f>
        <v>0</v>
      </c>
      <c r="P6" s="39">
        <f>STDEV(J6:J8)</f>
        <v>0</v>
      </c>
      <c r="Q6" s="54">
        <f t="shared" ref="Q6:S8" si="2">(H6*100)/$K$6</f>
        <v>100.04979459728618</v>
      </c>
      <c r="R6" s="54">
        <f t="shared" si="2"/>
        <v>0</v>
      </c>
      <c r="S6" s="54">
        <f t="shared" si="2"/>
        <v>0</v>
      </c>
      <c r="T6" s="39">
        <f>AVERAGE(Q6:Q8)</f>
        <v>100</v>
      </c>
      <c r="U6" s="39">
        <f>AVERAGE(R6:R8)</f>
        <v>0</v>
      </c>
      <c r="V6" s="39">
        <f>AVERAGE(S6:S8)</f>
        <v>0</v>
      </c>
      <c r="W6" s="39">
        <f>STDEV(Q6:Q8)</f>
        <v>0.71088218773903356</v>
      </c>
      <c r="X6" s="39">
        <f>STDEV(R6:R8)</f>
        <v>0</v>
      </c>
      <c r="Y6" s="39">
        <f>STDEV(S6:S8)</f>
        <v>0</v>
      </c>
    </row>
    <row r="7" spans="1:25" ht="15" thickBot="1" x14ac:dyDescent="0.35">
      <c r="A7" s="47"/>
      <c r="B7" s="47"/>
      <c r="C7" s="52" t="s">
        <v>18</v>
      </c>
      <c r="D7" s="52" t="s">
        <v>16</v>
      </c>
      <c r="E7" s="53">
        <v>2.6960000000000002</v>
      </c>
      <c r="F7" s="53">
        <v>0</v>
      </c>
      <c r="G7" s="53">
        <v>0</v>
      </c>
      <c r="H7" s="54">
        <f t="shared" ref="H7:H10" si="3">E7*2</f>
        <v>5.3920000000000003</v>
      </c>
      <c r="I7" s="54">
        <f t="shared" si="1"/>
        <v>0</v>
      </c>
      <c r="J7" s="54">
        <f t="shared" si="1"/>
        <v>0</v>
      </c>
      <c r="K7" s="58"/>
      <c r="L7" s="56"/>
      <c r="M7" s="59"/>
      <c r="N7" s="40"/>
      <c r="O7" s="40"/>
      <c r="P7" s="40"/>
      <c r="Q7" s="54">
        <f t="shared" si="2"/>
        <v>100.68467571268518</v>
      </c>
      <c r="R7" s="54">
        <f t="shared" si="2"/>
        <v>0</v>
      </c>
      <c r="S7" s="54">
        <f t="shared" si="2"/>
        <v>0</v>
      </c>
      <c r="T7" s="40"/>
      <c r="U7" s="40"/>
      <c r="V7" s="40"/>
      <c r="W7" s="40"/>
      <c r="X7" s="40"/>
      <c r="Y7" s="40"/>
    </row>
    <row r="8" spans="1:25" ht="15" thickBot="1" x14ac:dyDescent="0.35">
      <c r="A8" s="47"/>
      <c r="B8" s="47"/>
      <c r="C8" s="60" t="s">
        <v>18</v>
      </c>
      <c r="D8" s="60" t="s">
        <v>17</v>
      </c>
      <c r="E8" s="65">
        <v>2.6579999999999999</v>
      </c>
      <c r="F8" s="62">
        <v>0</v>
      </c>
      <c r="G8" s="62">
        <v>0</v>
      </c>
      <c r="H8" s="62">
        <f t="shared" si="3"/>
        <v>5.3159999999999998</v>
      </c>
      <c r="I8" s="62">
        <f t="shared" si="1"/>
        <v>0</v>
      </c>
      <c r="J8" s="62">
        <f t="shared" si="1"/>
        <v>0</v>
      </c>
      <c r="K8" s="63"/>
      <c r="L8" s="56"/>
      <c r="M8" s="64"/>
      <c r="N8" s="41"/>
      <c r="O8" s="41"/>
      <c r="P8" s="41"/>
      <c r="Q8" s="62">
        <f t="shared" si="2"/>
        <v>99.265529690028643</v>
      </c>
      <c r="R8" s="62">
        <f t="shared" si="2"/>
        <v>0</v>
      </c>
      <c r="S8" s="62">
        <f t="shared" si="2"/>
        <v>0</v>
      </c>
      <c r="T8" s="41"/>
      <c r="U8" s="41"/>
      <c r="V8" s="41"/>
      <c r="W8" s="41"/>
      <c r="X8" s="41"/>
      <c r="Y8" s="41"/>
    </row>
    <row r="9" spans="1:25" ht="15" thickBot="1" x14ac:dyDescent="0.35">
      <c r="A9" s="48"/>
      <c r="B9" s="47"/>
      <c r="C9" s="66" t="s">
        <v>19</v>
      </c>
      <c r="D9" s="66"/>
      <c r="E9" s="67">
        <v>2.78</v>
      </c>
      <c r="F9" s="67">
        <v>0</v>
      </c>
      <c r="G9" s="67">
        <v>0</v>
      </c>
      <c r="H9" s="42">
        <f t="shared" si="3"/>
        <v>5.56</v>
      </c>
      <c r="I9" s="42">
        <f t="shared" si="1"/>
        <v>0</v>
      </c>
      <c r="J9" s="42">
        <f t="shared" si="1"/>
        <v>0</v>
      </c>
      <c r="K9" s="68">
        <f>H9</f>
        <v>5.56</v>
      </c>
      <c r="L9" s="42"/>
      <c r="M9" s="42"/>
      <c r="N9" s="42"/>
      <c r="O9" s="42"/>
      <c r="P9" s="42"/>
      <c r="Q9" s="42">
        <f>(H9*100)/$H$9</f>
        <v>100</v>
      </c>
      <c r="R9" s="42">
        <f>(I9*100)/$H$9</f>
        <v>0</v>
      </c>
      <c r="S9" s="42">
        <f>(J9*100)/$H$9</f>
        <v>0</v>
      </c>
      <c r="T9" s="42"/>
      <c r="U9" s="42"/>
      <c r="V9" s="42"/>
      <c r="W9" s="42"/>
      <c r="X9" s="42"/>
      <c r="Y9" s="42"/>
    </row>
    <row r="10" spans="1:25" ht="15" thickBot="1" x14ac:dyDescent="0.35">
      <c r="A10" s="43"/>
      <c r="B10" s="43"/>
      <c r="C10" s="69" t="s">
        <v>20</v>
      </c>
      <c r="D10" s="69"/>
      <c r="E10" s="43">
        <v>2.77</v>
      </c>
      <c r="F10" s="70">
        <v>0</v>
      </c>
      <c r="G10" s="70">
        <v>0</v>
      </c>
      <c r="H10" s="70">
        <f t="shared" si="3"/>
        <v>5.54</v>
      </c>
      <c r="I10" s="70">
        <f t="shared" si="1"/>
        <v>0</v>
      </c>
      <c r="J10" s="70">
        <f t="shared" si="1"/>
        <v>0</v>
      </c>
      <c r="K10" s="71">
        <f>H10</f>
        <v>5.54</v>
      </c>
      <c r="L10" s="43"/>
      <c r="M10" s="43"/>
      <c r="N10" s="43"/>
      <c r="O10" s="43"/>
      <c r="P10" s="43"/>
      <c r="Q10" s="70">
        <f>(H10*100)/$H$10</f>
        <v>100</v>
      </c>
      <c r="R10" s="70">
        <f>(I10*100)/$H$10</f>
        <v>0</v>
      </c>
      <c r="S10" s="70">
        <f>(J10*100)/$H$10</f>
        <v>0</v>
      </c>
      <c r="T10" s="43"/>
      <c r="U10" s="43"/>
      <c r="V10" s="43"/>
      <c r="W10" s="43"/>
      <c r="X10" s="43"/>
      <c r="Y10" s="43"/>
    </row>
    <row r="11" spans="1:25" ht="16.8" thickTop="1" thickBot="1" x14ac:dyDescent="0.35">
      <c r="A11" s="51" t="s">
        <v>27</v>
      </c>
      <c r="B11" s="47">
        <v>3</v>
      </c>
      <c r="C11" s="52" t="s">
        <v>14</v>
      </c>
      <c r="D11" s="52" t="s">
        <v>15</v>
      </c>
      <c r="E11" s="53">
        <v>1.5580000000000001</v>
      </c>
      <c r="F11" s="53">
        <v>0.13</v>
      </c>
      <c r="G11" s="53">
        <v>0</v>
      </c>
      <c r="H11" s="54">
        <f>E11*2</f>
        <v>3.1160000000000001</v>
      </c>
      <c r="I11" s="54">
        <f>F11*2</f>
        <v>0.26</v>
      </c>
      <c r="J11" s="54">
        <f>G11*2</f>
        <v>0</v>
      </c>
      <c r="K11" s="55">
        <f>AVERAGE(H11:H13)</f>
        <v>2.8186666666666667</v>
      </c>
      <c r="L11" s="56">
        <f>AVERAGE(I11:I13)</f>
        <v>0.19000000000000003</v>
      </c>
      <c r="M11" s="57">
        <f>AVERAGE(J11:J13)</f>
        <v>0</v>
      </c>
      <c r="N11" s="39">
        <f>STDEV(H11:H13)</f>
        <v>0.47739850579294302</v>
      </c>
      <c r="O11" s="39">
        <f>STDEV(I11:I13)</f>
        <v>6.0630025564896405E-2</v>
      </c>
      <c r="P11" s="39">
        <f>STDEV(J11:J13)</f>
        <v>0</v>
      </c>
      <c r="Q11" s="54">
        <f>(H11*100)/$K$3</f>
        <v>58.090976882923201</v>
      </c>
      <c r="R11" s="54">
        <f t="shared" ref="R11:S12" si="4">(I11*100)/$K$3</f>
        <v>4.8471290082028338</v>
      </c>
      <c r="S11" s="54">
        <f t="shared" si="4"/>
        <v>0</v>
      </c>
      <c r="T11" s="39">
        <f>AVERAGE(Q11:Q13)</f>
        <v>52.547849863286103</v>
      </c>
      <c r="U11" s="39">
        <f>AVERAGE(R11:R13)</f>
        <v>3.5421327367636093</v>
      </c>
      <c r="V11" s="39">
        <f>AVERAGE(S11:S13)</f>
        <v>0</v>
      </c>
      <c r="W11" s="39">
        <f>STDEV(Q11:Q13)</f>
        <v>8.9000467150063507</v>
      </c>
      <c r="X11" s="39">
        <f>STDEV(R11:R13)</f>
        <v>1.1303136757064958</v>
      </c>
      <c r="Y11" s="39">
        <f>STDEV(S11:S13)</f>
        <v>0</v>
      </c>
    </row>
    <row r="12" spans="1:25" ht="16.2" thickBot="1" x14ac:dyDescent="0.35">
      <c r="A12" s="51"/>
      <c r="B12" s="47"/>
      <c r="C12" s="52" t="s">
        <v>14</v>
      </c>
      <c r="D12" s="52" t="s">
        <v>16</v>
      </c>
      <c r="E12" s="53">
        <v>1.1339999999999999</v>
      </c>
      <c r="F12" s="53">
        <v>7.8E-2</v>
      </c>
      <c r="G12" s="53">
        <v>0</v>
      </c>
      <c r="H12" s="54">
        <f>E12*2</f>
        <v>2.2679999999999998</v>
      </c>
      <c r="I12" s="54">
        <f t="shared" ref="I12:J18" si="5">F12*2</f>
        <v>0.156</v>
      </c>
      <c r="J12" s="54">
        <f t="shared" si="5"/>
        <v>0</v>
      </c>
      <c r="K12" s="58"/>
      <c r="L12" s="56"/>
      <c r="M12" s="59"/>
      <c r="N12" s="40"/>
      <c r="O12" s="40"/>
      <c r="P12" s="40"/>
      <c r="Q12" s="54">
        <f t="shared" ref="Q12" si="6">(H12*100)/$K$3</f>
        <v>42.281879194630868</v>
      </c>
      <c r="R12" s="54">
        <f t="shared" si="4"/>
        <v>2.9082774049217002</v>
      </c>
      <c r="S12" s="54">
        <f t="shared" si="4"/>
        <v>0</v>
      </c>
      <c r="T12" s="40"/>
      <c r="U12" s="40"/>
      <c r="V12" s="40"/>
      <c r="W12" s="40"/>
      <c r="X12" s="40"/>
      <c r="Y12" s="40"/>
    </row>
    <row r="13" spans="1:25" ht="15" thickBot="1" x14ac:dyDescent="0.35">
      <c r="A13" s="47"/>
      <c r="B13" s="47"/>
      <c r="C13" s="60" t="s">
        <v>14</v>
      </c>
      <c r="D13" s="60" t="s">
        <v>17</v>
      </c>
      <c r="E13" s="61">
        <v>1.536</v>
      </c>
      <c r="F13" s="61">
        <v>7.6999999999999999E-2</v>
      </c>
      <c r="G13" s="61">
        <v>0</v>
      </c>
      <c r="H13" s="62">
        <f>E13*2</f>
        <v>3.0720000000000001</v>
      </c>
      <c r="I13" s="62">
        <f t="shared" si="5"/>
        <v>0.154</v>
      </c>
      <c r="J13" s="62">
        <f t="shared" si="5"/>
        <v>0</v>
      </c>
      <c r="K13" s="63"/>
      <c r="L13" s="56"/>
      <c r="M13" s="64"/>
      <c r="N13" s="41"/>
      <c r="O13" s="41"/>
      <c r="P13" s="41"/>
      <c r="Q13" s="62">
        <f>(H13*100)/$K$3</f>
        <v>57.270693512304248</v>
      </c>
      <c r="R13" s="62">
        <f>(I13*100)/$K$3</f>
        <v>2.8709917971662939</v>
      </c>
      <c r="S13" s="62">
        <f>(J13*100)/$K$3</f>
        <v>0</v>
      </c>
      <c r="T13" s="41"/>
      <c r="U13" s="41"/>
      <c r="V13" s="41"/>
      <c r="W13" s="41"/>
      <c r="X13" s="41"/>
      <c r="Y13" s="41"/>
    </row>
    <row r="14" spans="1:25" ht="15" thickBot="1" x14ac:dyDescent="0.35">
      <c r="A14" s="47"/>
      <c r="B14" s="47"/>
      <c r="C14" s="52" t="s">
        <v>18</v>
      </c>
      <c r="D14" s="52" t="s">
        <v>15</v>
      </c>
      <c r="E14" s="53">
        <v>0.45600000000000002</v>
      </c>
      <c r="F14" s="54">
        <v>0.13600000000000001</v>
      </c>
      <c r="G14" s="54">
        <v>1.2E-2</v>
      </c>
      <c r="H14" s="54">
        <f>E14*2</f>
        <v>0.91200000000000003</v>
      </c>
      <c r="I14" s="54">
        <f t="shared" si="5"/>
        <v>0.27200000000000002</v>
      </c>
      <c r="J14" s="54">
        <f t="shared" si="5"/>
        <v>2.4E-2</v>
      </c>
      <c r="K14" s="55">
        <f>AVERAGE(H14:H16)</f>
        <v>0.7626666666666666</v>
      </c>
      <c r="L14" s="56">
        <f>AVERAGE(I14:I16)</f>
        <v>0.29400000000000004</v>
      </c>
      <c r="M14" s="57">
        <f>AVERAGE(J14:J16)</f>
        <v>3.0666666666666672E-2</v>
      </c>
      <c r="N14" s="39">
        <f>STDEV(H14:H16)</f>
        <v>0.13726373641036294</v>
      </c>
      <c r="O14" s="39">
        <f>STDEV(I14:I16)</f>
        <v>2.6907248094147421E-2</v>
      </c>
      <c r="P14" s="39">
        <f>STDEV(J14:J16)</f>
        <v>1.5143755588800724E-2</v>
      </c>
      <c r="Q14" s="54">
        <f t="shared" ref="Q14:S16" si="7">(H14*100)/$K$6</f>
        <v>17.0297522718785</v>
      </c>
      <c r="R14" s="54">
        <f t="shared" si="7"/>
        <v>5.0790489231918343</v>
      </c>
      <c r="S14" s="54">
        <f t="shared" si="7"/>
        <v>0.44815137557575002</v>
      </c>
      <c r="T14" s="39">
        <f>AVERAGE(Q14:Q16)</f>
        <v>14.241254823851612</v>
      </c>
      <c r="U14" s="39">
        <f>AVERAGE(R14:R16)</f>
        <v>5.4898543508029372</v>
      </c>
      <c r="V14" s="39">
        <f>AVERAGE(S14:S16)</f>
        <v>0.57263786879123613</v>
      </c>
      <c r="W14" s="39">
        <f>STDEV(Q14:Q16)</f>
        <v>2.5631221787071143</v>
      </c>
      <c r="X14" s="39">
        <f>STDEV(R14:R16)</f>
        <v>0.50243834359792228</v>
      </c>
      <c r="Y14" s="39">
        <f>STDEV(S14:S16)</f>
        <v>0.28277895410433335</v>
      </c>
    </row>
    <row r="15" spans="1:25" ht="15" thickBot="1" x14ac:dyDescent="0.35">
      <c r="A15" s="47"/>
      <c r="B15" s="47"/>
      <c r="C15" s="52" t="s">
        <v>18</v>
      </c>
      <c r="D15" s="52" t="s">
        <v>16</v>
      </c>
      <c r="E15" s="53">
        <v>0.36699999999999999</v>
      </c>
      <c r="F15" s="53">
        <v>0.14299999999999999</v>
      </c>
      <c r="G15" s="53">
        <v>2.4E-2</v>
      </c>
      <c r="H15" s="54">
        <f t="shared" ref="H15:H18" si="8">E15*2</f>
        <v>0.73399999999999999</v>
      </c>
      <c r="I15" s="54">
        <f t="shared" si="5"/>
        <v>0.28599999999999998</v>
      </c>
      <c r="J15" s="54">
        <f t="shared" si="5"/>
        <v>4.8000000000000001E-2</v>
      </c>
      <c r="K15" s="58"/>
      <c r="L15" s="56"/>
      <c r="M15" s="59"/>
      <c r="N15" s="40"/>
      <c r="O15" s="40"/>
      <c r="P15" s="40"/>
      <c r="Q15" s="54">
        <f t="shared" si="7"/>
        <v>13.705962903025023</v>
      </c>
      <c r="R15" s="54">
        <f t="shared" si="7"/>
        <v>5.3404705589443546</v>
      </c>
      <c r="S15" s="54">
        <f t="shared" si="7"/>
        <v>0.89630275115150004</v>
      </c>
      <c r="T15" s="40"/>
      <c r="U15" s="40"/>
      <c r="V15" s="40"/>
      <c r="W15" s="40"/>
      <c r="X15" s="40"/>
      <c r="Y15" s="40"/>
    </row>
    <row r="16" spans="1:25" ht="15" thickBot="1" x14ac:dyDescent="0.35">
      <c r="A16" s="47"/>
      <c r="B16" s="47"/>
      <c r="C16" s="60" t="s">
        <v>18</v>
      </c>
      <c r="D16" s="60" t="s">
        <v>17</v>
      </c>
      <c r="E16" s="53">
        <v>0.32100000000000001</v>
      </c>
      <c r="F16" s="53">
        <v>0.16200000000000001</v>
      </c>
      <c r="G16" s="62">
        <v>0.01</v>
      </c>
      <c r="H16" s="62">
        <f t="shared" si="8"/>
        <v>0.64200000000000002</v>
      </c>
      <c r="I16" s="62">
        <f t="shared" si="5"/>
        <v>0.32400000000000001</v>
      </c>
      <c r="J16" s="62">
        <f t="shared" si="5"/>
        <v>0.02</v>
      </c>
      <c r="K16" s="63"/>
      <c r="L16" s="56"/>
      <c r="M16" s="64"/>
      <c r="N16" s="41"/>
      <c r="O16" s="41"/>
      <c r="P16" s="41"/>
      <c r="Q16" s="62">
        <f t="shared" si="7"/>
        <v>11.988049296651313</v>
      </c>
      <c r="R16" s="62">
        <f t="shared" si="7"/>
        <v>6.0500435702726252</v>
      </c>
      <c r="S16" s="62">
        <f t="shared" si="7"/>
        <v>0.37345947964645837</v>
      </c>
      <c r="T16" s="41"/>
      <c r="U16" s="41"/>
      <c r="V16" s="41"/>
      <c r="W16" s="41"/>
      <c r="X16" s="41"/>
      <c r="Y16" s="41"/>
    </row>
    <row r="17" spans="1:25" ht="15" thickBot="1" x14ac:dyDescent="0.35">
      <c r="A17" s="48"/>
      <c r="B17" s="47"/>
      <c r="C17" s="66" t="s">
        <v>19</v>
      </c>
      <c r="D17" s="66"/>
      <c r="E17" s="67">
        <v>2.5059999999999998</v>
      </c>
      <c r="F17" s="67">
        <v>7.0000000000000007E-2</v>
      </c>
      <c r="G17" s="67">
        <v>0</v>
      </c>
      <c r="H17" s="42">
        <f t="shared" si="8"/>
        <v>5.0119999999999996</v>
      </c>
      <c r="I17" s="42">
        <f t="shared" si="5"/>
        <v>0.14000000000000001</v>
      </c>
      <c r="J17" s="42">
        <f t="shared" si="5"/>
        <v>0</v>
      </c>
      <c r="K17" s="72">
        <f>H17</f>
        <v>5.0119999999999996</v>
      </c>
      <c r="L17" s="73"/>
      <c r="M17" s="42"/>
      <c r="N17" s="42"/>
      <c r="O17" s="42"/>
      <c r="P17" s="42"/>
      <c r="Q17" s="42">
        <f>(H17*100)/$H$9</f>
        <v>90.143884892086319</v>
      </c>
      <c r="R17" s="42">
        <f>(I17*100)/$H$9</f>
        <v>2.5179856115107917</v>
      </c>
      <c r="S17" s="42">
        <f>(J17*100)/$H$9</f>
        <v>0</v>
      </c>
      <c r="T17" s="42"/>
      <c r="U17" s="42"/>
      <c r="V17" s="42"/>
      <c r="W17" s="42"/>
      <c r="X17" s="42"/>
      <c r="Y17" s="42"/>
    </row>
    <row r="18" spans="1:25" ht="15" thickBot="1" x14ac:dyDescent="0.35">
      <c r="A18" s="43"/>
      <c r="B18" s="43"/>
      <c r="C18" s="69" t="s">
        <v>20</v>
      </c>
      <c r="D18" s="69"/>
      <c r="E18" s="43">
        <v>2.5322</v>
      </c>
      <c r="F18" s="70">
        <v>0.10199999999999999</v>
      </c>
      <c r="G18" s="70">
        <v>0</v>
      </c>
      <c r="H18" s="70">
        <f t="shared" si="8"/>
        <v>5.0644</v>
      </c>
      <c r="I18" s="70">
        <f t="shared" si="5"/>
        <v>0.20399999999999999</v>
      </c>
      <c r="J18" s="70">
        <f t="shared" si="5"/>
        <v>0</v>
      </c>
      <c r="K18" s="71">
        <f>H18</f>
        <v>5.0644</v>
      </c>
      <c r="L18" s="69"/>
      <c r="M18" s="43"/>
      <c r="N18" s="43"/>
      <c r="O18" s="43"/>
      <c r="P18" s="43"/>
      <c r="Q18" s="70">
        <f>(H18*100)/$H$10</f>
        <v>91.415162454873652</v>
      </c>
      <c r="R18" s="70">
        <f>(I18*100)/$H$10</f>
        <v>3.6823104693140793</v>
      </c>
      <c r="S18" s="70">
        <f>(J18*100)/$H$10</f>
        <v>0</v>
      </c>
      <c r="T18" s="43"/>
      <c r="U18" s="43"/>
      <c r="V18" s="43"/>
      <c r="W18" s="43"/>
      <c r="X18" s="43"/>
      <c r="Y18" s="43"/>
    </row>
    <row r="19" spans="1:25" ht="16.8" thickTop="1" thickBot="1" x14ac:dyDescent="0.35">
      <c r="A19" s="74" t="s">
        <v>26</v>
      </c>
      <c r="B19" s="47">
        <v>6</v>
      </c>
      <c r="C19" s="52" t="s">
        <v>14</v>
      </c>
      <c r="D19" s="52" t="s">
        <v>15</v>
      </c>
      <c r="E19" s="53">
        <v>0.85199999999999998</v>
      </c>
      <c r="F19" s="53">
        <v>0.14799999999999999</v>
      </c>
      <c r="G19" s="53">
        <v>1.2E-2</v>
      </c>
      <c r="H19" s="54">
        <f>E19*2</f>
        <v>1.704</v>
      </c>
      <c r="I19" s="54">
        <f>F19*2</f>
        <v>0.29599999999999999</v>
      </c>
      <c r="J19" s="54">
        <f>G19*2</f>
        <v>2.4E-2</v>
      </c>
      <c r="K19" s="55">
        <f>AVERAGE(H19:H21)</f>
        <v>1.4326666666666668</v>
      </c>
      <c r="L19" s="56">
        <f>AVERAGE(I19:I21)</f>
        <v>0.31266666666666665</v>
      </c>
      <c r="M19" s="57">
        <f>AVERAGE(J19:J21)</f>
        <v>2.7333333333333334E-2</v>
      </c>
      <c r="N19" s="39">
        <f>STDEV(H19:H21)</f>
        <v>0.35268304939893774</v>
      </c>
      <c r="O19" s="39">
        <f>STDEV(I19:I21)</f>
        <v>4.725815626252642E-2</v>
      </c>
      <c r="P19" s="39">
        <f>STDEV(J19:J21)</f>
        <v>5.7735026918962588E-3</v>
      </c>
      <c r="Q19" s="54">
        <f>(H19*100)/$K$3</f>
        <v>31.767337807606264</v>
      </c>
      <c r="R19" s="54">
        <f t="shared" ref="R19:S20" si="9">(I19*100)/$K$3</f>
        <v>5.5182699478001487</v>
      </c>
      <c r="S19" s="54">
        <f t="shared" si="9"/>
        <v>0.44742729306487694</v>
      </c>
      <c r="T19" s="39">
        <f>AVERAGE(Q19:Q21)</f>
        <v>26.708923688789465</v>
      </c>
      <c r="U19" s="39">
        <f>AVERAGE(R19:R21)</f>
        <v>5.8289833457618689</v>
      </c>
      <c r="V19" s="39">
        <f>AVERAGE(S19:S21)</f>
        <v>0.50956997265722104</v>
      </c>
      <c r="W19" s="39">
        <f>STDEV(Q19:Q21)</f>
        <v>6.5750009209346736</v>
      </c>
      <c r="X19" s="39">
        <f>STDEV(R19:R21)</f>
        <v>0.88102453882413101</v>
      </c>
      <c r="Y19" s="39">
        <f>STDEV(S19:S21)</f>
        <v>0.10763427837241307</v>
      </c>
    </row>
    <row r="20" spans="1:25" ht="16.2" thickBot="1" x14ac:dyDescent="0.35">
      <c r="A20" s="51"/>
      <c r="B20" s="47"/>
      <c r="C20" s="52" t="s">
        <v>14</v>
      </c>
      <c r="D20" s="52" t="s">
        <v>16</v>
      </c>
      <c r="E20" s="53">
        <v>0.51700000000000002</v>
      </c>
      <c r="F20" s="53">
        <v>0.183</v>
      </c>
      <c r="G20" s="53">
        <v>1.7000000000000001E-2</v>
      </c>
      <c r="H20" s="54">
        <f>E20*2</f>
        <v>1.034</v>
      </c>
      <c r="I20" s="54">
        <f t="shared" ref="I20:J22" si="10">F20*2</f>
        <v>0.36599999999999999</v>
      </c>
      <c r="J20" s="54">
        <f t="shared" si="10"/>
        <v>3.4000000000000002E-2</v>
      </c>
      <c r="K20" s="58"/>
      <c r="L20" s="56"/>
      <c r="M20" s="59"/>
      <c r="N20" s="40"/>
      <c r="O20" s="40"/>
      <c r="P20" s="40"/>
      <c r="Q20" s="54">
        <f t="shared" ref="Q20" si="11">(H20*100)/$K$3</f>
        <v>19.276659209545116</v>
      </c>
      <c r="R20" s="54">
        <f t="shared" si="9"/>
        <v>6.8232662192393736</v>
      </c>
      <c r="S20" s="54">
        <f t="shared" si="9"/>
        <v>0.63385533184190912</v>
      </c>
      <c r="T20" s="40"/>
      <c r="U20" s="40"/>
      <c r="V20" s="40"/>
      <c r="W20" s="40"/>
      <c r="X20" s="40"/>
      <c r="Y20" s="40"/>
    </row>
    <row r="21" spans="1:25" ht="15" thickBot="1" x14ac:dyDescent="0.35">
      <c r="A21" s="47"/>
      <c r="B21" s="47"/>
      <c r="C21" s="60" t="s">
        <v>14</v>
      </c>
      <c r="D21" s="60" t="s">
        <v>17</v>
      </c>
      <c r="E21" s="61">
        <v>0.78</v>
      </c>
      <c r="F21" s="61">
        <v>0.13800000000000001</v>
      </c>
      <c r="G21" s="61">
        <v>1.2E-2</v>
      </c>
      <c r="H21" s="62">
        <f>E21*2</f>
        <v>1.56</v>
      </c>
      <c r="I21" s="62">
        <f t="shared" si="10"/>
        <v>0.27600000000000002</v>
      </c>
      <c r="J21" s="62">
        <f t="shared" si="10"/>
        <v>2.4E-2</v>
      </c>
      <c r="K21" s="63"/>
      <c r="L21" s="56"/>
      <c r="M21" s="64"/>
      <c r="N21" s="41"/>
      <c r="O21" s="41"/>
      <c r="P21" s="41"/>
      <c r="Q21" s="62">
        <f>(H21*100)/$K$3</f>
        <v>29.082774049217004</v>
      </c>
      <c r="R21" s="62">
        <f>(I21*100)/$K$3</f>
        <v>5.1454138702460854</v>
      </c>
      <c r="S21" s="62">
        <f>(J21*100)/$K$3</f>
        <v>0.44742729306487694</v>
      </c>
      <c r="T21" s="41"/>
      <c r="U21" s="41"/>
      <c r="V21" s="41"/>
      <c r="W21" s="41"/>
      <c r="X21" s="41"/>
      <c r="Y21" s="41"/>
    </row>
    <row r="22" spans="1:25" ht="15" thickBot="1" x14ac:dyDescent="0.35">
      <c r="A22" s="47"/>
      <c r="B22" s="47"/>
      <c r="C22" s="66" t="s">
        <v>19</v>
      </c>
      <c r="D22" s="66"/>
      <c r="E22" s="67">
        <v>2.4319999999999999</v>
      </c>
      <c r="F22" s="67">
        <v>0.108</v>
      </c>
      <c r="G22" s="67">
        <v>0</v>
      </c>
      <c r="H22" s="42">
        <f t="shared" ref="H22" si="12">E22*2</f>
        <v>4.8639999999999999</v>
      </c>
      <c r="I22" s="42">
        <f t="shared" si="10"/>
        <v>0.216</v>
      </c>
      <c r="J22" s="42">
        <f t="shared" si="10"/>
        <v>0</v>
      </c>
      <c r="K22" s="72">
        <f>H22</f>
        <v>4.8639999999999999</v>
      </c>
      <c r="L22" s="73"/>
      <c r="M22" s="42"/>
      <c r="N22" s="42"/>
      <c r="O22" s="42"/>
      <c r="P22" s="42"/>
      <c r="Q22" s="42">
        <f>(H22*100)/$H$9</f>
        <v>87.482014388489205</v>
      </c>
      <c r="R22" s="42">
        <f>(I22*100)/$H$9</f>
        <v>3.884892086330936</v>
      </c>
      <c r="S22" s="42">
        <f>(J22*100)/$H$9</f>
        <v>0</v>
      </c>
      <c r="T22" s="42"/>
      <c r="U22" s="42"/>
      <c r="V22" s="42"/>
      <c r="W22" s="42"/>
      <c r="X22" s="42"/>
      <c r="Y22" s="42"/>
    </row>
  </sheetData>
  <mergeCells count="60">
    <mergeCell ref="T19:T21"/>
    <mergeCell ref="U19:U21"/>
    <mergeCell ref="V19:V21"/>
    <mergeCell ref="W19:W21"/>
    <mergeCell ref="X19:X21"/>
    <mergeCell ref="Y19:Y21"/>
    <mergeCell ref="K19:K21"/>
    <mergeCell ref="L19:L21"/>
    <mergeCell ref="M19:M21"/>
    <mergeCell ref="N19:N21"/>
    <mergeCell ref="O19:O21"/>
    <mergeCell ref="P19:P21"/>
    <mergeCell ref="T14:T16"/>
    <mergeCell ref="U14:U16"/>
    <mergeCell ref="V14:V16"/>
    <mergeCell ref="W14:W16"/>
    <mergeCell ref="X14:X16"/>
    <mergeCell ref="Y14:Y16"/>
    <mergeCell ref="K14:K16"/>
    <mergeCell ref="L14:L16"/>
    <mergeCell ref="M14:M16"/>
    <mergeCell ref="N14:N16"/>
    <mergeCell ref="O14:O16"/>
    <mergeCell ref="P14:P16"/>
    <mergeCell ref="T11:T13"/>
    <mergeCell ref="U11:U13"/>
    <mergeCell ref="V11:V13"/>
    <mergeCell ref="W11:W13"/>
    <mergeCell ref="X11:X13"/>
    <mergeCell ref="Y11:Y13"/>
    <mergeCell ref="K11:K13"/>
    <mergeCell ref="L11:L13"/>
    <mergeCell ref="M11:M13"/>
    <mergeCell ref="N11:N13"/>
    <mergeCell ref="O11:O13"/>
    <mergeCell ref="P11:P13"/>
    <mergeCell ref="T6:T8"/>
    <mergeCell ref="U6:U8"/>
    <mergeCell ref="V6:V8"/>
    <mergeCell ref="W6:W8"/>
    <mergeCell ref="X6:X8"/>
    <mergeCell ref="Y6:Y8"/>
    <mergeCell ref="K6:K8"/>
    <mergeCell ref="L6:L8"/>
    <mergeCell ref="M6:M8"/>
    <mergeCell ref="N6:N8"/>
    <mergeCell ref="O6:O8"/>
    <mergeCell ref="P6:P8"/>
    <mergeCell ref="T3:T5"/>
    <mergeCell ref="U3:U5"/>
    <mergeCell ref="V3:V5"/>
    <mergeCell ref="W3:W5"/>
    <mergeCell ref="X3:X5"/>
    <mergeCell ref="Y3:Y5"/>
    <mergeCell ref="K3:K5"/>
    <mergeCell ref="L3:L5"/>
    <mergeCell ref="M3:M5"/>
    <mergeCell ref="N3:N5"/>
    <mergeCell ref="O3:O5"/>
    <mergeCell ref="P3:P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E34E1-3C46-44CF-946E-DD2FD79C6749}">
  <dimension ref="A1:Y27"/>
  <sheetViews>
    <sheetView tabSelected="1" topLeftCell="A4" workbookViewId="0">
      <selection activeCell="A23" sqref="A23"/>
    </sheetView>
  </sheetViews>
  <sheetFormatPr defaultRowHeight="14.4" x14ac:dyDescent="0.3"/>
  <sheetData>
    <row r="1" spans="1:25" x14ac:dyDescent="0.3">
      <c r="A1" s="47"/>
      <c r="B1" s="47"/>
      <c r="C1" s="47"/>
      <c r="D1" s="47"/>
      <c r="E1" s="48" t="s">
        <v>0</v>
      </c>
      <c r="F1" s="47" t="s">
        <v>1</v>
      </c>
      <c r="G1" s="47" t="s">
        <v>2</v>
      </c>
      <c r="H1" s="48" t="s">
        <v>0</v>
      </c>
      <c r="I1" s="47" t="s">
        <v>1</v>
      </c>
      <c r="J1" s="47" t="s">
        <v>2</v>
      </c>
      <c r="K1" s="48" t="s">
        <v>0</v>
      </c>
      <c r="L1" s="47" t="s">
        <v>1</v>
      </c>
      <c r="M1" s="47" t="s">
        <v>2</v>
      </c>
      <c r="N1" s="48" t="s">
        <v>0</v>
      </c>
      <c r="O1" s="47" t="s">
        <v>1</v>
      </c>
      <c r="P1" s="47" t="s">
        <v>2</v>
      </c>
      <c r="Q1" s="48" t="s">
        <v>0</v>
      </c>
      <c r="R1" s="47" t="s">
        <v>1</v>
      </c>
      <c r="S1" s="47" t="s">
        <v>2</v>
      </c>
      <c r="T1" s="48" t="s">
        <v>0</v>
      </c>
      <c r="U1" s="47" t="s">
        <v>1</v>
      </c>
      <c r="V1" s="47" t="s">
        <v>2</v>
      </c>
      <c r="W1" s="48" t="s">
        <v>0</v>
      </c>
      <c r="X1" s="47" t="s">
        <v>1</v>
      </c>
      <c r="Y1" s="47" t="s">
        <v>2</v>
      </c>
    </row>
    <row r="2" spans="1:25" ht="43.8" thickBot="1" x14ac:dyDescent="0.35">
      <c r="A2" s="38" t="s">
        <v>3</v>
      </c>
      <c r="B2" s="49" t="s">
        <v>4</v>
      </c>
      <c r="C2" s="49" t="s">
        <v>5</v>
      </c>
      <c r="D2" s="38" t="s">
        <v>6</v>
      </c>
      <c r="E2" s="50" t="s">
        <v>7</v>
      </c>
      <c r="F2" s="50" t="s">
        <v>7</v>
      </c>
      <c r="G2" s="50" t="s">
        <v>7</v>
      </c>
      <c r="H2" s="49" t="s">
        <v>8</v>
      </c>
      <c r="I2" s="49" t="s">
        <v>8</v>
      </c>
      <c r="J2" s="49" t="s">
        <v>8</v>
      </c>
      <c r="K2" s="38" t="s">
        <v>9</v>
      </c>
      <c r="L2" s="38" t="s">
        <v>9</v>
      </c>
      <c r="M2" s="38" t="s">
        <v>9</v>
      </c>
      <c r="N2" s="38" t="s">
        <v>10</v>
      </c>
      <c r="O2" s="38" t="s">
        <v>10</v>
      </c>
      <c r="P2" s="38" t="s">
        <v>10</v>
      </c>
      <c r="Q2" s="38" t="s">
        <v>11</v>
      </c>
      <c r="R2" s="38" t="s">
        <v>11</v>
      </c>
      <c r="S2" s="38" t="s">
        <v>11</v>
      </c>
      <c r="T2" s="38" t="s">
        <v>12</v>
      </c>
      <c r="U2" s="38" t="s">
        <v>12</v>
      </c>
      <c r="V2" s="38" t="s">
        <v>12</v>
      </c>
      <c r="W2" s="38" t="s">
        <v>10</v>
      </c>
      <c r="X2" s="38" t="s">
        <v>10</v>
      </c>
      <c r="Y2" s="38" t="s">
        <v>10</v>
      </c>
    </row>
    <row r="3" spans="1:25" ht="16.2" thickBot="1" x14ac:dyDescent="0.35">
      <c r="A3" s="51" t="s">
        <v>13</v>
      </c>
      <c r="B3" s="47">
        <v>0</v>
      </c>
      <c r="C3" s="52" t="s">
        <v>14</v>
      </c>
      <c r="D3" s="52" t="s">
        <v>15</v>
      </c>
      <c r="E3" s="53">
        <v>2.3460000000000001</v>
      </c>
      <c r="F3" s="53">
        <v>0</v>
      </c>
      <c r="G3" s="53">
        <v>0</v>
      </c>
      <c r="H3" s="54">
        <f>E3*2</f>
        <v>4.6920000000000002</v>
      </c>
      <c r="I3" s="54">
        <f>F3*2</f>
        <v>0</v>
      </c>
      <c r="J3" s="54">
        <f>G3*2</f>
        <v>0</v>
      </c>
      <c r="K3" s="55">
        <f>AVERAGE(H3:H5)</f>
        <v>4.9633333333333338</v>
      </c>
      <c r="L3" s="56">
        <f>AVERAGE(I3:I5)</f>
        <v>0</v>
      </c>
      <c r="M3" s="57">
        <f>AVERAGE(J3:J5)</f>
        <v>0</v>
      </c>
      <c r="N3" s="39">
        <f>STDEV(H3:H5)</f>
        <v>0.24855046435952038</v>
      </c>
      <c r="O3" s="39">
        <f>STDEV(I3:I5)</f>
        <v>0</v>
      </c>
      <c r="P3" s="39">
        <f>STDEV(J3:J5)</f>
        <v>0</v>
      </c>
      <c r="Q3" s="54">
        <f>(H3*100)/$K$3</f>
        <v>94.533243787777025</v>
      </c>
      <c r="R3" s="54">
        <f t="shared" ref="Q3:S4" si="0">(I3*100)/$K$3</f>
        <v>0</v>
      </c>
      <c r="S3" s="54">
        <f t="shared" si="0"/>
        <v>0</v>
      </c>
      <c r="T3" s="39">
        <f>AVERAGE(Q3:Q5)</f>
        <v>99.999999999999986</v>
      </c>
      <c r="U3" s="39">
        <f>AVERAGE(R3:R5)</f>
        <v>0</v>
      </c>
      <c r="V3" s="39">
        <f>AVERAGE(S3:S5)</f>
        <v>0</v>
      </c>
      <c r="W3" s="39">
        <f>STDEV(Q3:Q5)</f>
        <v>5.0077326600306336</v>
      </c>
      <c r="X3" s="39">
        <f>STDEV(R3:R5)</f>
        <v>0</v>
      </c>
      <c r="Y3" s="39">
        <f>STDEV(S3:S5)</f>
        <v>0</v>
      </c>
    </row>
    <row r="4" spans="1:25" ht="16.2" thickBot="1" x14ac:dyDescent="0.35">
      <c r="A4" s="51"/>
      <c r="B4" s="47"/>
      <c r="C4" s="52" t="s">
        <v>14</v>
      </c>
      <c r="D4" s="52" t="s">
        <v>16</v>
      </c>
      <c r="E4" s="53">
        <v>2.59</v>
      </c>
      <c r="F4" s="53">
        <v>0</v>
      </c>
      <c r="G4" s="53">
        <v>0</v>
      </c>
      <c r="H4" s="54">
        <f>E4*2</f>
        <v>5.18</v>
      </c>
      <c r="I4" s="54">
        <f t="shared" ref="I4:J10" si="1">F4*2</f>
        <v>0</v>
      </c>
      <c r="J4" s="54">
        <f t="shared" si="1"/>
        <v>0</v>
      </c>
      <c r="K4" s="58"/>
      <c r="L4" s="56"/>
      <c r="M4" s="59"/>
      <c r="N4" s="40"/>
      <c r="O4" s="40"/>
      <c r="P4" s="40"/>
      <c r="Q4" s="54">
        <f t="shared" si="0"/>
        <v>104.36534586971121</v>
      </c>
      <c r="R4" s="54">
        <f t="shared" si="0"/>
        <v>0</v>
      </c>
      <c r="S4" s="54">
        <f t="shared" si="0"/>
        <v>0</v>
      </c>
      <c r="T4" s="40"/>
      <c r="U4" s="40"/>
      <c r="V4" s="40"/>
      <c r="W4" s="40"/>
      <c r="X4" s="40"/>
      <c r="Y4" s="40"/>
    </row>
    <row r="5" spans="1:25" ht="15" thickBot="1" x14ac:dyDescent="0.35">
      <c r="A5" s="65"/>
      <c r="B5" s="65"/>
      <c r="C5" s="60" t="s">
        <v>14</v>
      </c>
      <c r="D5" s="60" t="s">
        <v>17</v>
      </c>
      <c r="E5" s="61">
        <v>2.5089999999999999</v>
      </c>
      <c r="F5" s="61">
        <v>0</v>
      </c>
      <c r="G5" s="61">
        <v>0</v>
      </c>
      <c r="H5" s="62">
        <f>E5*2</f>
        <v>5.0179999999999998</v>
      </c>
      <c r="I5" s="62">
        <f t="shared" si="1"/>
        <v>0</v>
      </c>
      <c r="J5" s="62">
        <f t="shared" si="1"/>
        <v>0</v>
      </c>
      <c r="K5" s="63"/>
      <c r="L5" s="56"/>
      <c r="M5" s="64"/>
      <c r="N5" s="41"/>
      <c r="O5" s="41"/>
      <c r="P5" s="41"/>
      <c r="Q5" s="62">
        <f>(H5*100)/$K$3</f>
        <v>101.10141034251173</v>
      </c>
      <c r="R5" s="62">
        <f>(I5*100)/$K$3</f>
        <v>0</v>
      </c>
      <c r="S5" s="62">
        <f>(J5*100)/$K$3</f>
        <v>0</v>
      </c>
      <c r="T5" s="41"/>
      <c r="U5" s="41"/>
      <c r="V5" s="41"/>
      <c r="W5" s="41"/>
      <c r="X5" s="41"/>
      <c r="Y5" s="41"/>
    </row>
    <row r="6" spans="1:25" ht="16.2" thickBot="1" x14ac:dyDescent="0.35">
      <c r="A6" s="51" t="s">
        <v>13</v>
      </c>
      <c r="B6" s="75">
        <v>0</v>
      </c>
      <c r="C6" s="52" t="s">
        <v>18</v>
      </c>
      <c r="D6" s="52" t="s">
        <v>15</v>
      </c>
      <c r="E6" s="53">
        <v>2.5539999999999998</v>
      </c>
      <c r="F6" s="54">
        <v>0</v>
      </c>
      <c r="G6" s="54">
        <v>0</v>
      </c>
      <c r="H6" s="54">
        <f>E6*2</f>
        <v>5.1079999999999997</v>
      </c>
      <c r="I6" s="54">
        <f t="shared" si="1"/>
        <v>0</v>
      </c>
      <c r="J6" s="54">
        <f t="shared" si="1"/>
        <v>0</v>
      </c>
      <c r="K6" s="55">
        <f>AVERAGE(H6:H8)</f>
        <v>5.237333333333333</v>
      </c>
      <c r="L6" s="56">
        <f>AVERAGE(I6:I8)</f>
        <v>0</v>
      </c>
      <c r="M6" s="57">
        <f>AVERAGE(J6:J8)</f>
        <v>0</v>
      </c>
      <c r="N6" s="39">
        <f>STDEV(H6:H8)</f>
        <v>0.1120773542395313</v>
      </c>
      <c r="O6" s="39">
        <f>STDEV(I6:I8)</f>
        <v>0</v>
      </c>
      <c r="P6" s="39">
        <f>STDEV(J6:J8)</f>
        <v>0</v>
      </c>
      <c r="Q6" s="54">
        <f t="shared" ref="Q6:S8" si="2">(H6*100)/$K$6</f>
        <v>97.53054989816701</v>
      </c>
      <c r="R6" s="54">
        <f t="shared" si="2"/>
        <v>0</v>
      </c>
      <c r="S6" s="54">
        <f t="shared" si="2"/>
        <v>0</v>
      </c>
      <c r="T6" s="39">
        <f>AVERAGE(Q6:Q8)</f>
        <v>100</v>
      </c>
      <c r="U6" s="39">
        <f>AVERAGE(R6:R8)</f>
        <v>0</v>
      </c>
      <c r="V6" s="39">
        <f>AVERAGE(S6:S8)</f>
        <v>0</v>
      </c>
      <c r="W6" s="39">
        <f>STDEV(Q6:Q8)</f>
        <v>2.1399698492782164</v>
      </c>
      <c r="X6" s="39">
        <f>STDEV(R6:R8)</f>
        <v>0</v>
      </c>
      <c r="Y6" s="39">
        <f>STDEV(S6:S8)</f>
        <v>0</v>
      </c>
    </row>
    <row r="7" spans="1:25" ht="16.2" thickBot="1" x14ac:dyDescent="0.35">
      <c r="A7" s="51"/>
      <c r="B7" s="47"/>
      <c r="C7" s="52" t="s">
        <v>18</v>
      </c>
      <c r="D7" s="52" t="s">
        <v>16</v>
      </c>
      <c r="E7" s="53">
        <v>2.653</v>
      </c>
      <c r="F7" s="53">
        <v>0</v>
      </c>
      <c r="G7" s="53">
        <v>0</v>
      </c>
      <c r="H7" s="54">
        <f t="shared" ref="H7:H10" si="3">E7*2</f>
        <v>5.306</v>
      </c>
      <c r="I7" s="54">
        <f t="shared" si="1"/>
        <v>0</v>
      </c>
      <c r="J7" s="54">
        <f t="shared" si="1"/>
        <v>0</v>
      </c>
      <c r="K7" s="58"/>
      <c r="L7" s="56"/>
      <c r="M7" s="59"/>
      <c r="N7" s="40"/>
      <c r="O7" s="40"/>
      <c r="P7" s="40"/>
      <c r="Q7" s="54">
        <f t="shared" si="2"/>
        <v>101.31109979633402</v>
      </c>
      <c r="R7" s="54">
        <f t="shared" si="2"/>
        <v>0</v>
      </c>
      <c r="S7" s="54">
        <f t="shared" si="2"/>
        <v>0</v>
      </c>
      <c r="T7" s="40"/>
      <c r="U7" s="40"/>
      <c r="V7" s="40"/>
      <c r="W7" s="40"/>
      <c r="X7" s="40"/>
      <c r="Y7" s="40"/>
    </row>
    <row r="8" spans="1:25" ht="15" thickBot="1" x14ac:dyDescent="0.35">
      <c r="A8" s="47"/>
      <c r="B8" s="47"/>
      <c r="C8" s="52" t="s">
        <v>18</v>
      </c>
      <c r="D8" s="60" t="s">
        <v>17</v>
      </c>
      <c r="E8" s="65">
        <v>2.649</v>
      </c>
      <c r="F8" s="62">
        <v>0</v>
      </c>
      <c r="G8" s="62">
        <v>0</v>
      </c>
      <c r="H8" s="62">
        <f t="shared" si="3"/>
        <v>5.298</v>
      </c>
      <c r="I8" s="62">
        <f t="shared" si="1"/>
        <v>0</v>
      </c>
      <c r="J8" s="62">
        <f t="shared" si="1"/>
        <v>0</v>
      </c>
      <c r="K8" s="63"/>
      <c r="L8" s="56"/>
      <c r="M8" s="64"/>
      <c r="N8" s="41"/>
      <c r="O8" s="41"/>
      <c r="P8" s="41"/>
      <c r="Q8" s="62">
        <f t="shared" si="2"/>
        <v>101.15835030549898</v>
      </c>
      <c r="R8" s="62">
        <f t="shared" si="2"/>
        <v>0</v>
      </c>
      <c r="S8" s="62">
        <f t="shared" si="2"/>
        <v>0</v>
      </c>
      <c r="T8" s="41"/>
      <c r="U8" s="41"/>
      <c r="V8" s="41"/>
      <c r="W8" s="41"/>
      <c r="X8" s="41"/>
      <c r="Y8" s="41"/>
    </row>
    <row r="9" spans="1:25" ht="15" thickBot="1" x14ac:dyDescent="0.35">
      <c r="A9" s="76"/>
      <c r="B9" s="77"/>
      <c r="C9" s="66" t="s">
        <v>19</v>
      </c>
      <c r="D9" s="66"/>
      <c r="E9" s="67">
        <v>2.56</v>
      </c>
      <c r="F9" s="67">
        <v>0</v>
      </c>
      <c r="G9" s="67">
        <v>0</v>
      </c>
      <c r="H9" s="42">
        <f t="shared" si="3"/>
        <v>5.12</v>
      </c>
      <c r="I9" s="42">
        <f t="shared" si="1"/>
        <v>0</v>
      </c>
      <c r="J9" s="42">
        <f t="shared" si="1"/>
        <v>0</v>
      </c>
      <c r="K9" s="68">
        <f>H9</f>
        <v>5.12</v>
      </c>
      <c r="L9" s="42"/>
      <c r="M9" s="42"/>
      <c r="N9" s="42"/>
      <c r="O9" s="42"/>
      <c r="P9" s="42"/>
      <c r="Q9" s="42">
        <f>(H9*100)/$H$9</f>
        <v>100</v>
      </c>
      <c r="R9" s="42">
        <f>(I9*100)/$H$9</f>
        <v>0</v>
      </c>
      <c r="S9" s="42">
        <f>(J9*100)/$H$9</f>
        <v>0</v>
      </c>
      <c r="T9" s="42"/>
      <c r="U9" s="42"/>
      <c r="V9" s="42"/>
      <c r="W9" s="42"/>
      <c r="X9" s="42"/>
      <c r="Y9" s="42"/>
    </row>
    <row r="10" spans="1:25" ht="15" thickBot="1" x14ac:dyDescent="0.35">
      <c r="A10" s="43"/>
      <c r="B10" s="43"/>
      <c r="C10" s="69" t="s">
        <v>20</v>
      </c>
      <c r="D10" s="69"/>
      <c r="E10" s="43">
        <v>2.6190000000000002</v>
      </c>
      <c r="F10" s="70">
        <v>0</v>
      </c>
      <c r="G10" s="70">
        <v>0</v>
      </c>
      <c r="H10" s="70">
        <f t="shared" si="3"/>
        <v>5.2380000000000004</v>
      </c>
      <c r="I10" s="70">
        <f t="shared" si="1"/>
        <v>0</v>
      </c>
      <c r="J10" s="70">
        <f t="shared" si="1"/>
        <v>0</v>
      </c>
      <c r="K10" s="71">
        <f>H10</f>
        <v>5.2380000000000004</v>
      </c>
      <c r="L10" s="43"/>
      <c r="M10" s="43"/>
      <c r="N10" s="43"/>
      <c r="O10" s="43"/>
      <c r="P10" s="43"/>
      <c r="Q10" s="70">
        <f>(H10*100)/$H$10</f>
        <v>100</v>
      </c>
      <c r="R10" s="70">
        <f>(I10*100)/$H$10</f>
        <v>0</v>
      </c>
      <c r="S10" s="70">
        <f>(J10*100)/$H$10</f>
        <v>0</v>
      </c>
      <c r="T10" s="43"/>
      <c r="U10" s="43"/>
      <c r="V10" s="43"/>
      <c r="W10" s="43"/>
      <c r="X10" s="43"/>
      <c r="Y10" s="43"/>
    </row>
    <row r="11" spans="1:25" ht="16.8" thickTop="1" thickBot="1" x14ac:dyDescent="0.35">
      <c r="A11" s="51" t="s">
        <v>27</v>
      </c>
      <c r="B11" s="47">
        <v>3</v>
      </c>
      <c r="C11" s="52" t="s">
        <v>14</v>
      </c>
      <c r="D11" s="52" t="s">
        <v>15</v>
      </c>
      <c r="E11" s="53">
        <v>1.4019999999999999</v>
      </c>
      <c r="F11" s="53">
        <v>0.309</v>
      </c>
      <c r="G11" s="53">
        <v>0</v>
      </c>
      <c r="H11" s="54">
        <f>E11*2</f>
        <v>2.8039999999999998</v>
      </c>
      <c r="I11" s="54">
        <f>F11*2</f>
        <v>0.61799999999999999</v>
      </c>
      <c r="J11" s="54">
        <f>G11*2</f>
        <v>0</v>
      </c>
      <c r="K11" s="55">
        <f>AVERAGE(H11:H13)</f>
        <v>3.0453333333333332</v>
      </c>
      <c r="L11" s="56">
        <f>AVERAGE(I11:I13)</f>
        <v>0.47799999999999998</v>
      </c>
      <c r="M11" s="57">
        <f>AVERAGE(J11:J13)</f>
        <v>0</v>
      </c>
      <c r="N11" s="39">
        <f>STDEV(H11:H13)</f>
        <v>0.20977448208333971</v>
      </c>
      <c r="O11" s="39">
        <f>STDEV(I11:I13)</f>
        <v>0.1664211525017181</v>
      </c>
      <c r="P11" s="39">
        <f>STDEV(J11:J13)</f>
        <v>0</v>
      </c>
      <c r="Q11" s="54">
        <f>(H11*100)/$K$3</f>
        <v>56.494291470785754</v>
      </c>
      <c r="R11" s="54">
        <f t="shared" ref="R11:S12" si="4">(I11*100)/$K$3</f>
        <v>12.451309603760912</v>
      </c>
      <c r="S11" s="54">
        <f t="shared" si="4"/>
        <v>0</v>
      </c>
      <c r="T11" s="39">
        <f>AVERAGE(Q11:Q13)</f>
        <v>61.356615177971797</v>
      </c>
      <c r="U11" s="39">
        <f>AVERAGE(R11:R13)</f>
        <v>9.6306245802552031</v>
      </c>
      <c r="V11" s="39">
        <f>AVERAGE(S11:S13)</f>
        <v>0</v>
      </c>
      <c r="W11" s="39">
        <f>STDEV(Q11:Q13)</f>
        <v>4.2264838566153076</v>
      </c>
      <c r="X11" s="39">
        <f>STDEV(R11:R13)</f>
        <v>3.3530118032582523</v>
      </c>
      <c r="Y11" s="39">
        <f>STDEV(S11:S13)</f>
        <v>0</v>
      </c>
    </row>
    <row r="12" spans="1:25" ht="16.2" thickBot="1" x14ac:dyDescent="0.35">
      <c r="A12" s="51"/>
      <c r="B12" s="47"/>
      <c r="C12" s="52" t="s">
        <v>14</v>
      </c>
      <c r="D12" s="52" t="s">
        <v>16</v>
      </c>
      <c r="E12" s="53">
        <v>1.5920000000000001</v>
      </c>
      <c r="F12" s="53">
        <v>0.14699999999999999</v>
      </c>
      <c r="G12" s="53">
        <v>0</v>
      </c>
      <c r="H12" s="54">
        <f>E12*2</f>
        <v>3.1840000000000002</v>
      </c>
      <c r="I12" s="54">
        <f t="shared" ref="I12:J18" si="5">F12*2</f>
        <v>0.29399999999999998</v>
      </c>
      <c r="J12" s="54">
        <f t="shared" si="5"/>
        <v>0</v>
      </c>
      <c r="K12" s="58"/>
      <c r="L12" s="56"/>
      <c r="M12" s="59"/>
      <c r="N12" s="40"/>
      <c r="O12" s="40"/>
      <c r="P12" s="40"/>
      <c r="Q12" s="54">
        <f t="shared" ref="Q12" si="6">(H12*100)/$K$3</f>
        <v>64.150436534586973</v>
      </c>
      <c r="R12" s="54">
        <f t="shared" si="4"/>
        <v>5.923438549361987</v>
      </c>
      <c r="S12" s="54">
        <f t="shared" si="4"/>
        <v>0</v>
      </c>
      <c r="T12" s="40"/>
      <c r="U12" s="40"/>
      <c r="V12" s="40"/>
      <c r="W12" s="40"/>
      <c r="X12" s="40"/>
      <c r="Y12" s="40"/>
    </row>
    <row r="13" spans="1:25" ht="15" thickBot="1" x14ac:dyDescent="0.35">
      <c r="A13" s="65"/>
      <c r="B13" s="65"/>
      <c r="C13" s="60" t="s">
        <v>14</v>
      </c>
      <c r="D13" s="60" t="s">
        <v>17</v>
      </c>
      <c r="E13" s="61">
        <v>1.5740000000000001</v>
      </c>
      <c r="F13" s="61">
        <v>0.26100000000000001</v>
      </c>
      <c r="G13" s="61">
        <v>0</v>
      </c>
      <c r="H13" s="62">
        <f>E13*2</f>
        <v>3.1480000000000001</v>
      </c>
      <c r="I13" s="62">
        <f t="shared" si="5"/>
        <v>0.52200000000000002</v>
      </c>
      <c r="J13" s="62">
        <f t="shared" si="5"/>
        <v>0</v>
      </c>
      <c r="K13" s="63"/>
      <c r="L13" s="56"/>
      <c r="M13" s="64"/>
      <c r="N13" s="41"/>
      <c r="O13" s="41"/>
      <c r="P13" s="41"/>
      <c r="Q13" s="62">
        <f>(H13*100)/$K$3</f>
        <v>63.425117528542643</v>
      </c>
      <c r="R13" s="62">
        <f>(I13*100)/$K$3</f>
        <v>10.517125587642713</v>
      </c>
      <c r="S13" s="62">
        <f>(J13*100)/$K$3</f>
        <v>0</v>
      </c>
      <c r="T13" s="41"/>
      <c r="U13" s="41"/>
      <c r="V13" s="41"/>
      <c r="W13" s="41"/>
      <c r="X13" s="41"/>
      <c r="Y13" s="41"/>
    </row>
    <row r="14" spans="1:25" ht="16.2" thickBot="1" x14ac:dyDescent="0.35">
      <c r="A14" s="51" t="s">
        <v>27</v>
      </c>
      <c r="B14" s="47">
        <v>3</v>
      </c>
      <c r="C14" s="52" t="s">
        <v>18</v>
      </c>
      <c r="D14" s="52" t="s">
        <v>15</v>
      </c>
      <c r="E14" s="53">
        <v>1.3480000000000001</v>
      </c>
      <c r="F14" s="54">
        <v>0.26800000000000002</v>
      </c>
      <c r="G14" s="54">
        <v>0.03</v>
      </c>
      <c r="H14" s="54">
        <f>E14*2</f>
        <v>2.6960000000000002</v>
      </c>
      <c r="I14" s="54">
        <f t="shared" si="5"/>
        <v>0.53600000000000003</v>
      </c>
      <c r="J14" s="54">
        <f t="shared" si="5"/>
        <v>0.06</v>
      </c>
      <c r="K14" s="55">
        <f>AVERAGE(H14:H16)</f>
        <v>2.6760000000000002</v>
      </c>
      <c r="L14" s="56">
        <f>AVERAGE(I14:I16)</f>
        <v>0.55266666666666664</v>
      </c>
      <c r="M14" s="57">
        <f>AVERAGE(J14:J16)</f>
        <v>3.4666666666666665E-2</v>
      </c>
      <c r="N14" s="39">
        <f>STDEV(H14:H16)</f>
        <v>0.4203569911396744</v>
      </c>
      <c r="O14" s="39">
        <f>STDEV(I14:I16)</f>
        <v>3.061590000854672E-2</v>
      </c>
      <c r="P14" s="39">
        <f>STDEV(J14:J16)</f>
        <v>2.203028218914441E-2</v>
      </c>
      <c r="Q14" s="54">
        <f t="shared" ref="Q14:S16" si="7">(H14*100)/$K$6</f>
        <v>51.476578411405306</v>
      </c>
      <c r="R14" s="54">
        <f t="shared" si="7"/>
        <v>10.234215885947048</v>
      </c>
      <c r="S14" s="54">
        <f t="shared" si="7"/>
        <v>1.1456211812627293</v>
      </c>
      <c r="T14" s="39">
        <f>AVERAGE(Q14:Q16)</f>
        <v>51.094704684317719</v>
      </c>
      <c r="U14" s="39">
        <f>AVERAGE(R14:R16)</f>
        <v>10.552443991853362</v>
      </c>
      <c r="V14" s="39">
        <f>AVERAGE(S14:S16)</f>
        <v>0.66191446028513246</v>
      </c>
      <c r="W14" s="39">
        <f>STDEV(Q14:Q16)</f>
        <v>8.0261645456913406</v>
      </c>
      <c r="X14" s="39">
        <f>STDEV(R14:R16)</f>
        <v>0.58457039222021512</v>
      </c>
      <c r="Y14" s="39">
        <f>STDEV(S14:S16)</f>
        <v>0.42063929841798131</v>
      </c>
    </row>
    <row r="15" spans="1:25" ht="16.2" thickBot="1" x14ac:dyDescent="0.35">
      <c r="A15" s="51"/>
      <c r="B15" s="47"/>
      <c r="C15" s="52" t="s">
        <v>18</v>
      </c>
      <c r="D15" s="52" t="s">
        <v>16</v>
      </c>
      <c r="E15" s="53">
        <v>1.5429999999999999</v>
      </c>
      <c r="F15" s="53">
        <v>0.26700000000000002</v>
      </c>
      <c r="G15" s="53">
        <v>1.2E-2</v>
      </c>
      <c r="H15" s="54">
        <f t="shared" ref="H15:H18" si="8">E15*2</f>
        <v>3.0859999999999999</v>
      </c>
      <c r="I15" s="54">
        <f t="shared" si="5"/>
        <v>0.53400000000000003</v>
      </c>
      <c r="J15" s="54">
        <f t="shared" si="5"/>
        <v>2.4E-2</v>
      </c>
      <c r="K15" s="58"/>
      <c r="L15" s="56"/>
      <c r="M15" s="59"/>
      <c r="N15" s="40"/>
      <c r="O15" s="40"/>
      <c r="P15" s="40"/>
      <c r="Q15" s="54">
        <f t="shared" si="7"/>
        <v>58.923116089613032</v>
      </c>
      <c r="R15" s="54">
        <f t="shared" si="7"/>
        <v>10.196028513238291</v>
      </c>
      <c r="S15" s="54">
        <f t="shared" si="7"/>
        <v>0.45824847250509165</v>
      </c>
      <c r="T15" s="40"/>
      <c r="U15" s="40"/>
      <c r="V15" s="40"/>
      <c r="W15" s="40"/>
      <c r="X15" s="40"/>
      <c r="Y15" s="40"/>
    </row>
    <row r="16" spans="1:25" ht="15" thickBot="1" x14ac:dyDescent="0.35">
      <c r="A16" s="65"/>
      <c r="B16" s="65"/>
      <c r="C16" s="60" t="s">
        <v>18</v>
      </c>
      <c r="D16" s="60" t="s">
        <v>17</v>
      </c>
      <c r="E16" s="53">
        <v>1.123</v>
      </c>
      <c r="F16" s="53">
        <v>0.29399999999999998</v>
      </c>
      <c r="G16" s="62">
        <v>0.01</v>
      </c>
      <c r="H16" s="62">
        <f t="shared" si="8"/>
        <v>2.246</v>
      </c>
      <c r="I16" s="62">
        <f t="shared" si="5"/>
        <v>0.58799999999999997</v>
      </c>
      <c r="J16" s="62">
        <f t="shared" si="5"/>
        <v>0.02</v>
      </c>
      <c r="K16" s="63"/>
      <c r="L16" s="56"/>
      <c r="M16" s="64"/>
      <c r="N16" s="41"/>
      <c r="O16" s="41"/>
      <c r="P16" s="41"/>
      <c r="Q16" s="62">
        <f t="shared" si="7"/>
        <v>42.884419551934826</v>
      </c>
      <c r="R16" s="62">
        <f t="shared" si="7"/>
        <v>11.227087576374746</v>
      </c>
      <c r="S16" s="62">
        <f t="shared" si="7"/>
        <v>0.38187372708757639</v>
      </c>
      <c r="T16" s="41"/>
      <c r="U16" s="41"/>
      <c r="V16" s="41"/>
      <c r="W16" s="41"/>
      <c r="X16" s="41"/>
      <c r="Y16" s="41"/>
    </row>
    <row r="17" spans="1:25" ht="15" thickBot="1" x14ac:dyDescent="0.35">
      <c r="A17" s="78"/>
      <c r="B17" s="77"/>
      <c r="C17" s="66" t="s">
        <v>19</v>
      </c>
      <c r="D17" s="66"/>
      <c r="E17" s="67">
        <v>2.2989999999999999</v>
      </c>
      <c r="F17" s="67">
        <v>0.19400000000000001</v>
      </c>
      <c r="G17" s="67">
        <v>0</v>
      </c>
      <c r="H17" s="42">
        <f t="shared" si="8"/>
        <v>4.5979999999999999</v>
      </c>
      <c r="I17" s="42">
        <f t="shared" si="5"/>
        <v>0.38800000000000001</v>
      </c>
      <c r="J17" s="42">
        <f t="shared" si="5"/>
        <v>0</v>
      </c>
      <c r="K17" s="72">
        <f>H17</f>
        <v>4.5979999999999999</v>
      </c>
      <c r="L17" s="73"/>
      <c r="M17" s="42"/>
      <c r="N17" s="42"/>
      <c r="O17" s="42"/>
      <c r="P17" s="42"/>
      <c r="Q17" s="42">
        <f>(H17*100)/$H$9</f>
        <v>89.8046875</v>
      </c>
      <c r="R17" s="42">
        <f>(I17*100)/$H$9</f>
        <v>7.5781250000000009</v>
      </c>
      <c r="S17" s="42">
        <f>(J17*100)/$H$9</f>
        <v>0</v>
      </c>
      <c r="T17" s="42"/>
      <c r="U17" s="42"/>
      <c r="V17" s="42"/>
      <c r="W17" s="42"/>
      <c r="X17" s="42"/>
      <c r="Y17" s="42"/>
    </row>
    <row r="18" spans="1:25" ht="15" thickBot="1" x14ac:dyDescent="0.35">
      <c r="A18" s="43"/>
      <c r="B18" s="43"/>
      <c r="C18" s="69" t="s">
        <v>20</v>
      </c>
      <c r="D18" s="69"/>
      <c r="E18" s="43">
        <v>2.5219999999999998</v>
      </c>
      <c r="F18" s="70">
        <v>0.16700000000000001</v>
      </c>
      <c r="G18" s="70">
        <v>0</v>
      </c>
      <c r="H18" s="70">
        <f t="shared" si="8"/>
        <v>5.0439999999999996</v>
      </c>
      <c r="I18" s="70">
        <f t="shared" si="5"/>
        <v>0.33400000000000002</v>
      </c>
      <c r="J18" s="70">
        <f t="shared" si="5"/>
        <v>0</v>
      </c>
      <c r="K18" s="71">
        <f>H18</f>
        <v>5.0439999999999996</v>
      </c>
      <c r="L18" s="69"/>
      <c r="M18" s="43"/>
      <c r="N18" s="43"/>
      <c r="O18" s="43"/>
      <c r="P18" s="43"/>
      <c r="Q18" s="70">
        <f>(H18*100)/$H$10</f>
        <v>96.296296296296291</v>
      </c>
      <c r="R18" s="70">
        <f>(I18*100)/$H$10</f>
        <v>6.3764795723558603</v>
      </c>
      <c r="S18" s="70">
        <f>(J18*100)/$H$10</f>
        <v>0</v>
      </c>
      <c r="T18" s="43"/>
      <c r="U18" s="43"/>
      <c r="V18" s="43"/>
      <c r="W18" s="43"/>
      <c r="X18" s="43"/>
      <c r="Y18" s="43"/>
    </row>
    <row r="19" spans="1:25" ht="16.8" thickTop="1" thickBot="1" x14ac:dyDescent="0.35">
      <c r="A19" s="51" t="s">
        <v>26</v>
      </c>
      <c r="B19" s="47">
        <v>3</v>
      </c>
      <c r="C19" s="52" t="s">
        <v>14</v>
      </c>
      <c r="D19" s="52" t="s">
        <v>15</v>
      </c>
      <c r="E19" s="53">
        <v>0.57299999999999995</v>
      </c>
      <c r="F19" s="53">
        <v>0.38500000000000001</v>
      </c>
      <c r="G19" s="53">
        <v>3.5000000000000003E-2</v>
      </c>
      <c r="H19" s="54">
        <f>E19*2</f>
        <v>1.1459999999999999</v>
      </c>
      <c r="I19" s="54">
        <f>F19*2</f>
        <v>0.77</v>
      </c>
      <c r="J19" s="54">
        <f>G19*2</f>
        <v>7.0000000000000007E-2</v>
      </c>
      <c r="K19" s="55">
        <f>AVERAGE(H19:H21)</f>
        <v>0.9913333333333334</v>
      </c>
      <c r="L19" s="56">
        <f>AVERAGE(I19:I21)</f>
        <v>0.65533333333333343</v>
      </c>
      <c r="M19" s="57">
        <f>AVERAGE(J19:J21)</f>
        <v>5.3333333333333337E-2</v>
      </c>
      <c r="N19" s="39">
        <f>STDEV(H19:H21)</f>
        <v>0.15810545004310531</v>
      </c>
      <c r="O19" s="39">
        <f>STDEV(I19:I21)</f>
        <v>0.11500144926623017</v>
      </c>
      <c r="P19" s="39">
        <f>STDEV(J19:J21)</f>
        <v>1.5275252316519477E-2</v>
      </c>
      <c r="Q19" s="54">
        <f>(H19*100)/$K$3</f>
        <v>23.089321692411012</v>
      </c>
      <c r="R19" s="54">
        <f t="shared" ref="R19:S20" si="9">(I19*100)/$K$3</f>
        <v>15.513767629281395</v>
      </c>
      <c r="S19" s="54">
        <f t="shared" si="9"/>
        <v>1.4103425117528543</v>
      </c>
      <c r="T19" s="39">
        <f>AVERAGE(Q19:Q21)</f>
        <v>19.973136333109466</v>
      </c>
      <c r="U19" s="39">
        <f>AVERAGE(R19:R21)</f>
        <v>13.203492276695769</v>
      </c>
      <c r="V19" s="39">
        <f>AVERAGE(S19:S21)</f>
        <v>1.0745466756212221</v>
      </c>
      <c r="W19" s="39">
        <f>STDEV(Q19:Q21)</f>
        <v>3.185469107651596</v>
      </c>
      <c r="X19" s="39">
        <f>STDEV(R19:R21)</f>
        <v>2.3170204687621854</v>
      </c>
      <c r="Y19" s="39">
        <f>STDEV(S19:S21)</f>
        <v>0.30776196742483841</v>
      </c>
    </row>
    <row r="20" spans="1:25" ht="16.2" thickBot="1" x14ac:dyDescent="0.35">
      <c r="A20" s="51"/>
      <c r="B20" s="47"/>
      <c r="C20" s="52" t="s">
        <v>14</v>
      </c>
      <c r="D20" s="52" t="s">
        <v>16</v>
      </c>
      <c r="E20" s="53">
        <v>0.499</v>
      </c>
      <c r="F20" s="53">
        <v>0.27</v>
      </c>
      <c r="G20" s="53">
        <v>2.5000000000000001E-2</v>
      </c>
      <c r="H20" s="54">
        <f>E20*2</f>
        <v>0.998</v>
      </c>
      <c r="I20" s="54">
        <f t="shared" ref="I20:J26" si="10">F20*2</f>
        <v>0.54</v>
      </c>
      <c r="J20" s="54">
        <f t="shared" si="10"/>
        <v>0.05</v>
      </c>
      <c r="K20" s="58"/>
      <c r="L20" s="56"/>
      <c r="M20" s="59"/>
      <c r="N20" s="40"/>
      <c r="O20" s="40"/>
      <c r="P20" s="40"/>
      <c r="Q20" s="54">
        <f t="shared" ref="Q20" si="11">(H20*100)/$K$3</f>
        <v>20.10745466756212</v>
      </c>
      <c r="R20" s="54">
        <f t="shared" si="9"/>
        <v>10.879785090664875</v>
      </c>
      <c r="S20" s="54">
        <f t="shared" si="9"/>
        <v>1.0073875083948958</v>
      </c>
      <c r="T20" s="40"/>
      <c r="U20" s="40"/>
      <c r="V20" s="40"/>
      <c r="W20" s="40"/>
      <c r="X20" s="40"/>
      <c r="Y20" s="40"/>
    </row>
    <row r="21" spans="1:25" ht="15" thickBot="1" x14ac:dyDescent="0.35">
      <c r="A21" s="65"/>
      <c r="B21" s="65"/>
      <c r="C21" s="60" t="s">
        <v>14</v>
      </c>
      <c r="D21" s="60" t="s">
        <v>17</v>
      </c>
      <c r="E21" s="61">
        <v>0.41499999999999998</v>
      </c>
      <c r="F21" s="61">
        <v>0.32800000000000001</v>
      </c>
      <c r="G21" s="61">
        <v>0.02</v>
      </c>
      <c r="H21" s="62">
        <f>E21*2</f>
        <v>0.83</v>
      </c>
      <c r="I21" s="62">
        <f t="shared" si="10"/>
        <v>0.65600000000000003</v>
      </c>
      <c r="J21" s="62">
        <f>G21*2</f>
        <v>0.04</v>
      </c>
      <c r="K21" s="63"/>
      <c r="L21" s="56"/>
      <c r="M21" s="64"/>
      <c r="N21" s="41"/>
      <c r="O21" s="41"/>
      <c r="P21" s="41"/>
      <c r="Q21" s="62">
        <f>(H21*100)/$K$3</f>
        <v>16.722632639355272</v>
      </c>
      <c r="R21" s="62">
        <f>(I21*100)/$K$3</f>
        <v>13.216924110141035</v>
      </c>
      <c r="S21" s="62">
        <f>(J21*100)/$K$3</f>
        <v>0.80591000671591662</v>
      </c>
      <c r="T21" s="41"/>
      <c r="U21" s="41"/>
      <c r="V21" s="41"/>
      <c r="W21" s="41"/>
      <c r="X21" s="41"/>
      <c r="Y21" s="41"/>
    </row>
    <row r="22" spans="1:25" ht="16.2" thickBot="1" x14ac:dyDescent="0.35">
      <c r="A22" s="51" t="s">
        <v>21</v>
      </c>
      <c r="B22" s="47">
        <v>3</v>
      </c>
      <c r="C22" s="52" t="s">
        <v>18</v>
      </c>
      <c r="D22" s="52" t="s">
        <v>15</v>
      </c>
      <c r="E22" s="53">
        <v>0.434</v>
      </c>
      <c r="F22" s="54">
        <v>0.34389999999999998</v>
      </c>
      <c r="G22" s="54">
        <v>4.4999999999999998E-2</v>
      </c>
      <c r="H22" s="54">
        <f>E22*2</f>
        <v>0.86799999999999999</v>
      </c>
      <c r="I22" s="54">
        <f t="shared" si="10"/>
        <v>0.68779999999999997</v>
      </c>
      <c r="J22" s="54">
        <f t="shared" si="10"/>
        <v>0.09</v>
      </c>
      <c r="K22" s="55">
        <f>AVERAGE(H22:H24)</f>
        <v>0.88400000000000001</v>
      </c>
      <c r="L22" s="56">
        <f>AVERAGE(I22:I24)</f>
        <v>0.73193333333333344</v>
      </c>
      <c r="M22" s="57">
        <f>AVERAGE(J22:J24)</f>
        <v>5.3999999999999999E-2</v>
      </c>
      <c r="N22" s="39">
        <f>STDEV(H22:H24)</f>
        <v>1.6000000000000014E-2</v>
      </c>
      <c r="O22" s="39">
        <f>STDEV(I22:I24)</f>
        <v>0.12975674677385066</v>
      </c>
      <c r="P22" s="39">
        <f>STDEV(J22:J24)</f>
        <v>3.2741411087489784E-2</v>
      </c>
      <c r="Q22" s="54">
        <f t="shared" ref="Q22:S24" si="12">(H22*100)/$K$6</f>
        <v>16.573319755600814</v>
      </c>
      <c r="R22" s="54">
        <f t="shared" si="12"/>
        <v>13.132637474541752</v>
      </c>
      <c r="S22" s="54">
        <f t="shared" si="12"/>
        <v>1.7184317718940938</v>
      </c>
      <c r="T22" s="39">
        <f>AVERAGE(Q22:Q24)</f>
        <v>16.87881873727088</v>
      </c>
      <c r="U22" s="39">
        <f>AVERAGE(R22:R24)</f>
        <v>13.975305498981671</v>
      </c>
      <c r="V22" s="39">
        <f>AVERAGE(S22:S24)</f>
        <v>1.0310590631364562</v>
      </c>
      <c r="W22" s="39">
        <f>STDEV(Q22:Q24)</f>
        <v>0.30549898167006262</v>
      </c>
      <c r="X22" s="39">
        <f>STDEV(R22:R24)</f>
        <v>2.4775346252644663</v>
      </c>
      <c r="Y22" s="39">
        <f>STDEV(S22:S24)</f>
        <v>0.62515423410431148</v>
      </c>
    </row>
    <row r="23" spans="1:25" ht="16.2" thickBot="1" x14ac:dyDescent="0.35">
      <c r="A23" s="51"/>
      <c r="B23" s="47"/>
      <c r="C23" s="52" t="s">
        <v>18</v>
      </c>
      <c r="D23" s="52" t="s">
        <v>16</v>
      </c>
      <c r="E23" s="53">
        <v>0.442</v>
      </c>
      <c r="F23" s="54">
        <v>0.315</v>
      </c>
      <c r="G23" s="53">
        <v>2.3E-2</v>
      </c>
      <c r="H23" s="54">
        <f t="shared" ref="H23:H26" si="13">E23*2</f>
        <v>0.88400000000000001</v>
      </c>
      <c r="I23" s="54">
        <f t="shared" si="10"/>
        <v>0.63</v>
      </c>
      <c r="J23" s="54">
        <f t="shared" si="10"/>
        <v>4.5999999999999999E-2</v>
      </c>
      <c r="K23" s="58"/>
      <c r="L23" s="56"/>
      <c r="M23" s="59"/>
      <c r="N23" s="40"/>
      <c r="O23" s="40"/>
      <c r="P23" s="40"/>
      <c r="Q23" s="54">
        <f t="shared" si="12"/>
        <v>16.87881873727088</v>
      </c>
      <c r="R23" s="54">
        <f t="shared" si="12"/>
        <v>12.029022403258656</v>
      </c>
      <c r="S23" s="54">
        <f t="shared" si="12"/>
        <v>0.8783095723014257</v>
      </c>
      <c r="T23" s="40"/>
      <c r="U23" s="40"/>
      <c r="V23" s="40"/>
      <c r="W23" s="40"/>
      <c r="X23" s="40"/>
      <c r="Y23" s="40"/>
    </row>
    <row r="24" spans="1:25" ht="15" thickBot="1" x14ac:dyDescent="0.35">
      <c r="A24" s="65"/>
      <c r="B24" s="65"/>
      <c r="C24" s="60" t="s">
        <v>18</v>
      </c>
      <c r="D24" s="60" t="s">
        <v>17</v>
      </c>
      <c r="E24" s="53">
        <v>0.45</v>
      </c>
      <c r="F24" s="53">
        <v>0.439</v>
      </c>
      <c r="G24" s="62">
        <v>1.2999999999999999E-2</v>
      </c>
      <c r="H24" s="62">
        <f t="shared" si="13"/>
        <v>0.9</v>
      </c>
      <c r="I24" s="62">
        <f t="shared" si="10"/>
        <v>0.878</v>
      </c>
      <c r="J24" s="62">
        <f t="shared" si="10"/>
        <v>2.5999999999999999E-2</v>
      </c>
      <c r="K24" s="63"/>
      <c r="L24" s="56"/>
      <c r="M24" s="64"/>
      <c r="N24" s="41"/>
      <c r="O24" s="41"/>
      <c r="P24" s="41"/>
      <c r="Q24" s="62">
        <f t="shared" si="12"/>
        <v>17.184317718940939</v>
      </c>
      <c r="R24" s="62">
        <f t="shared" si="12"/>
        <v>16.764256619144604</v>
      </c>
      <c r="S24" s="62">
        <f t="shared" si="12"/>
        <v>0.49643584521384931</v>
      </c>
      <c r="T24" s="41"/>
      <c r="U24" s="41"/>
      <c r="V24" s="41"/>
      <c r="W24" s="41"/>
      <c r="X24" s="41"/>
      <c r="Y24" s="41"/>
    </row>
    <row r="25" spans="1:25" ht="15" thickBot="1" x14ac:dyDescent="0.35">
      <c r="A25" s="78"/>
      <c r="B25" s="77"/>
      <c r="C25" s="66" t="s">
        <v>19</v>
      </c>
      <c r="D25" s="66"/>
      <c r="E25" s="67">
        <v>2.2280000000000002</v>
      </c>
      <c r="F25" s="67">
        <v>0.23499999999999999</v>
      </c>
      <c r="G25" s="67">
        <v>0</v>
      </c>
      <c r="H25" s="42">
        <f t="shared" si="13"/>
        <v>4.4560000000000004</v>
      </c>
      <c r="I25" s="42">
        <f t="shared" si="10"/>
        <v>0.47</v>
      </c>
      <c r="J25" s="42">
        <f t="shared" si="10"/>
        <v>0</v>
      </c>
      <c r="K25" s="72">
        <f>H25</f>
        <v>4.4560000000000004</v>
      </c>
      <c r="L25" s="73"/>
      <c r="M25" s="42"/>
      <c r="N25" s="42"/>
      <c r="O25" s="42"/>
      <c r="P25" s="42"/>
      <c r="Q25" s="42">
        <f>(H25*100)/$H$9</f>
        <v>87.03125</v>
      </c>
      <c r="R25" s="42">
        <f>(I25*100)/$H$9</f>
        <v>9.1796875</v>
      </c>
      <c r="S25" s="42">
        <f>(J25*100)/$H$9</f>
        <v>0</v>
      </c>
      <c r="T25" s="42"/>
      <c r="U25" s="42"/>
      <c r="V25" s="42"/>
      <c r="W25" s="42"/>
      <c r="X25" s="42"/>
      <c r="Y25" s="42"/>
    </row>
    <row r="26" spans="1:25" ht="15" thickBot="1" x14ac:dyDescent="0.35">
      <c r="A26" s="43"/>
      <c r="B26" s="43"/>
      <c r="C26" s="69" t="s">
        <v>20</v>
      </c>
      <c r="D26" s="69"/>
      <c r="E26" s="43">
        <v>2.4710000000000001</v>
      </c>
      <c r="F26" s="70">
        <v>0.22800000000000001</v>
      </c>
      <c r="G26" s="70">
        <v>0</v>
      </c>
      <c r="H26" s="70">
        <f t="shared" si="13"/>
        <v>4.9420000000000002</v>
      </c>
      <c r="I26" s="70">
        <f t="shared" si="10"/>
        <v>0.45600000000000002</v>
      </c>
      <c r="J26" s="70">
        <f t="shared" si="10"/>
        <v>0</v>
      </c>
      <c r="K26" s="71">
        <f>H26</f>
        <v>4.9420000000000002</v>
      </c>
      <c r="L26" s="69"/>
      <c r="M26" s="43"/>
      <c r="N26" s="43"/>
      <c r="O26" s="43"/>
      <c r="P26" s="43"/>
      <c r="Q26" s="70">
        <f>(H26*100)/$H$10</f>
        <v>94.348988163421154</v>
      </c>
      <c r="R26" s="70">
        <f>(I26*100)/$H$10</f>
        <v>8.7056128293241688</v>
      </c>
      <c r="S26" s="70">
        <f>(J26*100)/$H$10</f>
        <v>0</v>
      </c>
      <c r="T26" s="43"/>
      <c r="U26" s="43"/>
      <c r="V26" s="43"/>
      <c r="W26" s="43"/>
      <c r="X26" s="43"/>
      <c r="Y26" s="43"/>
    </row>
    <row r="27" spans="1:25" ht="15" thickTop="1" x14ac:dyDescent="0.3"/>
  </sheetData>
  <mergeCells count="72">
    <mergeCell ref="T22:T24"/>
    <mergeCell ref="U22:U24"/>
    <mergeCell ref="V22:V24"/>
    <mergeCell ref="W22:W24"/>
    <mergeCell ref="X22:X24"/>
    <mergeCell ref="Y22:Y24"/>
    <mergeCell ref="K22:K24"/>
    <mergeCell ref="L22:L24"/>
    <mergeCell ref="M22:M24"/>
    <mergeCell ref="N22:N24"/>
    <mergeCell ref="O22:O24"/>
    <mergeCell ref="P22:P24"/>
    <mergeCell ref="T19:T21"/>
    <mergeCell ref="U19:U21"/>
    <mergeCell ref="V19:V21"/>
    <mergeCell ref="W19:W21"/>
    <mergeCell ref="X19:X21"/>
    <mergeCell ref="Y19:Y21"/>
    <mergeCell ref="K19:K21"/>
    <mergeCell ref="L19:L21"/>
    <mergeCell ref="M19:M21"/>
    <mergeCell ref="N19:N21"/>
    <mergeCell ref="O19:O21"/>
    <mergeCell ref="P19:P21"/>
    <mergeCell ref="T14:T16"/>
    <mergeCell ref="U14:U16"/>
    <mergeCell ref="V14:V16"/>
    <mergeCell ref="W14:W16"/>
    <mergeCell ref="X14:X16"/>
    <mergeCell ref="Y14:Y16"/>
    <mergeCell ref="K14:K16"/>
    <mergeCell ref="L14:L16"/>
    <mergeCell ref="M14:M16"/>
    <mergeCell ref="N14:N16"/>
    <mergeCell ref="O14:O16"/>
    <mergeCell ref="P14:P16"/>
    <mergeCell ref="T11:T13"/>
    <mergeCell ref="U11:U13"/>
    <mergeCell ref="V11:V13"/>
    <mergeCell ref="W11:W13"/>
    <mergeCell ref="X11:X13"/>
    <mergeCell ref="Y11:Y13"/>
    <mergeCell ref="K11:K13"/>
    <mergeCell ref="L11:L13"/>
    <mergeCell ref="M11:M13"/>
    <mergeCell ref="N11:N13"/>
    <mergeCell ref="O11:O13"/>
    <mergeCell ref="P11:P13"/>
    <mergeCell ref="T6:T8"/>
    <mergeCell ref="U6:U8"/>
    <mergeCell ref="V6:V8"/>
    <mergeCell ref="W6:W8"/>
    <mergeCell ref="X6:X8"/>
    <mergeCell ref="Y6:Y8"/>
    <mergeCell ref="K6:K8"/>
    <mergeCell ref="L6:L8"/>
    <mergeCell ref="M6:M8"/>
    <mergeCell ref="N6:N8"/>
    <mergeCell ref="O6:O8"/>
    <mergeCell ref="P6:P8"/>
    <mergeCell ref="T3:T5"/>
    <mergeCell ref="U3:U5"/>
    <mergeCell ref="V3:V5"/>
    <mergeCell ref="W3:W5"/>
    <mergeCell ref="X3:X5"/>
    <mergeCell ref="Y3:Y5"/>
    <mergeCell ref="K3:K5"/>
    <mergeCell ref="L3:L5"/>
    <mergeCell ref="M3:M5"/>
    <mergeCell ref="N3:N5"/>
    <mergeCell ref="O3:O5"/>
    <mergeCell ref="P3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1st Cycle</vt:lpstr>
      <vt:lpstr>2nd Cycle</vt:lpstr>
      <vt:lpstr>3rd Cycle</vt:lpstr>
      <vt:lpstr>4rth Cycle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2023-03-29T08:14:16Z</dcterms:created>
  <dcterms:modified xsi:type="dcterms:W3CDTF">2023-03-29T08:25:50Z</dcterms:modified>
</cp:coreProperties>
</file>