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基因家族\DUF506\0.文章\"/>
    </mc:Choice>
  </mc:AlternateContent>
  <xr:revisionPtr revIDLastSave="0" documentId="13_ncr:1_{BB5A2506-3132-4A68-91A3-DC3DCB418A73}" xr6:coauthVersionLast="45" xr6:coauthVersionMax="45" xr10:uidLastSave="{00000000-0000-0000-0000-000000000000}"/>
  <bookViews>
    <workbookView xWindow="-120" yWindow="-120" windowWidth="29040" windowHeight="15840" activeTab="10" xr2:uid="{00000000-000D-0000-FFFF-FFFF00000000}"/>
  </bookViews>
  <sheets>
    <sheet name="Table S1" sheetId="1" r:id="rId1"/>
    <sheet name="Table S2" sheetId="3" r:id="rId2"/>
    <sheet name="Table S3" sheetId="5" r:id="rId3"/>
    <sheet name="Table S4" sheetId="6" r:id="rId4"/>
    <sheet name="Table S5" sheetId="7" r:id="rId5"/>
    <sheet name="Table S6" sheetId="9" r:id="rId6"/>
    <sheet name="Table S7" sheetId="8" r:id="rId7"/>
    <sheet name="Table S8" sheetId="10" r:id="rId8"/>
    <sheet name="Table S9" sheetId="11" r:id="rId9"/>
    <sheet name="Table S10" sheetId="12" r:id="rId10"/>
    <sheet name="Table S11" sheetId="14" r:id="rId11"/>
  </sheets>
  <definedNames>
    <definedName name="_xlnm._FilterDatabase" localSheetId="5" hidden="1">'Table S6'!$E$1:$E$71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4" l="1"/>
  <c r="G4" i="14" s="1"/>
  <c r="F162" i="14"/>
  <c r="G162" i="14" s="1"/>
  <c r="F161" i="14"/>
  <c r="G161" i="14" s="1"/>
  <c r="F160" i="14"/>
  <c r="G160" i="14" s="1"/>
  <c r="F159" i="14"/>
  <c r="G159" i="14" s="1"/>
  <c r="F158" i="14"/>
  <c r="G158" i="14" s="1"/>
  <c r="F157" i="14"/>
  <c r="G157" i="14" s="1"/>
  <c r="F156" i="14"/>
  <c r="G156" i="14" s="1"/>
  <c r="F155" i="14"/>
  <c r="G155" i="14" s="1"/>
  <c r="F154" i="14"/>
  <c r="G154" i="14" s="1"/>
  <c r="F153" i="14"/>
  <c r="G153" i="14" s="1"/>
  <c r="F152" i="14"/>
  <c r="G152" i="14" s="1"/>
  <c r="F151" i="14"/>
  <c r="G151" i="14" s="1"/>
  <c r="F150" i="14"/>
  <c r="G150" i="14" s="1"/>
  <c r="F149" i="14"/>
  <c r="G149" i="14" s="1"/>
  <c r="F148" i="14"/>
  <c r="G148" i="14" s="1"/>
  <c r="F147" i="14"/>
  <c r="G147" i="14" s="1"/>
  <c r="F146" i="14"/>
  <c r="G146" i="14" s="1"/>
  <c r="F145" i="14"/>
  <c r="G145" i="14" s="1"/>
  <c r="F101" i="14"/>
  <c r="G101" i="14" s="1"/>
  <c r="F100" i="14"/>
  <c r="G100" i="14" s="1"/>
  <c r="F99" i="14"/>
  <c r="G99" i="14" s="1"/>
  <c r="F98" i="14"/>
  <c r="G98" i="14" s="1"/>
  <c r="F97" i="14"/>
  <c r="G97" i="14" s="1"/>
  <c r="F96" i="14"/>
  <c r="G96" i="14" s="1"/>
  <c r="F95" i="14"/>
  <c r="G95" i="14" s="1"/>
  <c r="F94" i="14"/>
  <c r="G94" i="14" s="1"/>
  <c r="F93" i="14"/>
  <c r="G93" i="14" s="1"/>
  <c r="F92" i="14"/>
  <c r="G92" i="14" s="1"/>
  <c r="F91" i="14"/>
  <c r="G91" i="14" s="1"/>
  <c r="F90" i="14"/>
  <c r="G90" i="14" s="1"/>
  <c r="F89" i="14"/>
  <c r="G89" i="14" s="1"/>
  <c r="F88" i="14"/>
  <c r="G88" i="14" s="1"/>
  <c r="F87" i="14"/>
  <c r="G87" i="14" s="1"/>
  <c r="F86" i="14"/>
  <c r="G86" i="14" s="1"/>
  <c r="F85" i="14"/>
  <c r="G85" i="14" s="1"/>
  <c r="F84" i="14"/>
  <c r="G84" i="14" s="1"/>
  <c r="F142" i="14"/>
  <c r="G142" i="14" s="1"/>
  <c r="F141" i="14"/>
  <c r="G141" i="14" s="1"/>
  <c r="F140" i="14"/>
  <c r="G140" i="14" s="1"/>
  <c r="F139" i="14"/>
  <c r="G139" i="14" s="1"/>
  <c r="F138" i="14"/>
  <c r="G138" i="14" s="1"/>
  <c r="F137" i="14"/>
  <c r="G137" i="14" s="1"/>
  <c r="F136" i="14"/>
  <c r="G136" i="14" s="1"/>
  <c r="F135" i="14"/>
  <c r="G135" i="14" s="1"/>
  <c r="F134" i="14"/>
  <c r="G134" i="14" s="1"/>
  <c r="F133" i="14"/>
  <c r="G133" i="14" s="1"/>
  <c r="F132" i="14"/>
  <c r="G132" i="14" s="1"/>
  <c r="F131" i="14"/>
  <c r="G131" i="14" s="1"/>
  <c r="F130" i="14"/>
  <c r="G130" i="14" s="1"/>
  <c r="F129" i="14"/>
  <c r="G129" i="14" s="1"/>
  <c r="F128" i="14"/>
  <c r="G128" i="14" s="1"/>
  <c r="F127" i="14"/>
  <c r="G127" i="14" s="1"/>
  <c r="F126" i="14"/>
  <c r="G126" i="14" s="1"/>
  <c r="F125" i="14"/>
  <c r="G125" i="14" s="1"/>
  <c r="F61" i="14"/>
  <c r="G61" i="14" s="1"/>
  <c r="F60" i="14"/>
  <c r="G60" i="14" s="1"/>
  <c r="F59" i="14"/>
  <c r="G59" i="14" s="1"/>
  <c r="F58" i="14"/>
  <c r="G58" i="14" s="1"/>
  <c r="F57" i="14"/>
  <c r="G57" i="14" s="1"/>
  <c r="F56" i="14"/>
  <c r="G56" i="14" s="1"/>
  <c r="F55" i="14"/>
  <c r="G55" i="14" s="1"/>
  <c r="F54" i="14"/>
  <c r="G54" i="14" s="1"/>
  <c r="F53" i="14"/>
  <c r="G53" i="14" s="1"/>
  <c r="F52" i="14"/>
  <c r="G52" i="14" s="1"/>
  <c r="F51" i="14"/>
  <c r="G51" i="14" s="1"/>
  <c r="F50" i="14"/>
  <c r="G50" i="14" s="1"/>
  <c r="F49" i="14"/>
  <c r="G49" i="14" s="1"/>
  <c r="F48" i="14"/>
  <c r="G48" i="14" s="1"/>
  <c r="F47" i="14"/>
  <c r="G47" i="14" s="1"/>
  <c r="F46" i="14"/>
  <c r="G46" i="14" s="1"/>
  <c r="F45" i="14"/>
  <c r="G45" i="14" s="1"/>
  <c r="F44" i="14"/>
  <c r="G44" i="14" s="1"/>
  <c r="F121" i="14"/>
  <c r="G121" i="14" s="1"/>
  <c r="F120" i="14"/>
  <c r="G120" i="14" s="1"/>
  <c r="F119" i="14"/>
  <c r="G119" i="14" s="1"/>
  <c r="F118" i="14"/>
  <c r="G118" i="14" s="1"/>
  <c r="F117" i="14"/>
  <c r="G117" i="14" s="1"/>
  <c r="F116" i="14"/>
  <c r="G116" i="14" s="1"/>
  <c r="F115" i="14"/>
  <c r="G115" i="14" s="1"/>
  <c r="F114" i="14"/>
  <c r="G114" i="14" s="1"/>
  <c r="F113" i="14"/>
  <c r="G113" i="14" s="1"/>
  <c r="F112" i="14"/>
  <c r="G112" i="14" s="1"/>
  <c r="F111" i="14"/>
  <c r="G111" i="14" s="1"/>
  <c r="F110" i="14"/>
  <c r="G110" i="14" s="1"/>
  <c r="F109" i="14"/>
  <c r="G109" i="14" s="1"/>
  <c r="F108" i="14"/>
  <c r="G108" i="14" s="1"/>
  <c r="F107" i="14"/>
  <c r="G107" i="14" s="1"/>
  <c r="F106" i="14"/>
  <c r="G106" i="14" s="1"/>
  <c r="F105" i="14"/>
  <c r="G105" i="14" s="1"/>
  <c r="F104" i="14"/>
  <c r="G104" i="14" s="1"/>
  <c r="F41" i="14"/>
  <c r="G41" i="14" s="1"/>
  <c r="F40" i="14"/>
  <c r="G40" i="14" s="1"/>
  <c r="F39" i="14"/>
  <c r="G39" i="14" s="1"/>
  <c r="F38" i="14"/>
  <c r="G38" i="14" s="1"/>
  <c r="F37" i="14"/>
  <c r="G37" i="14" s="1"/>
  <c r="F36" i="14"/>
  <c r="G36" i="14" s="1"/>
  <c r="F35" i="14"/>
  <c r="G35" i="14" s="1"/>
  <c r="F34" i="14"/>
  <c r="G34" i="14" s="1"/>
  <c r="F33" i="14"/>
  <c r="G33" i="14" s="1"/>
  <c r="F32" i="14"/>
  <c r="G32" i="14" s="1"/>
  <c r="F31" i="14"/>
  <c r="G31" i="14" s="1"/>
  <c r="F30" i="14"/>
  <c r="G30" i="14" s="1"/>
  <c r="F29" i="14"/>
  <c r="G29" i="14" s="1"/>
  <c r="F28" i="14"/>
  <c r="G28" i="14" s="1"/>
  <c r="F27" i="14"/>
  <c r="G27" i="14" s="1"/>
  <c r="F26" i="14"/>
  <c r="G26" i="14" s="1"/>
  <c r="F25" i="14"/>
  <c r="G25" i="14" s="1"/>
  <c r="F24" i="14"/>
  <c r="G24" i="14" s="1"/>
  <c r="F81" i="14"/>
  <c r="G81" i="14" s="1"/>
  <c r="F80" i="14"/>
  <c r="G80" i="14" s="1"/>
  <c r="F79" i="14"/>
  <c r="G79" i="14" s="1"/>
  <c r="F78" i="14"/>
  <c r="G78" i="14" s="1"/>
  <c r="F77" i="14"/>
  <c r="G77" i="14" s="1"/>
  <c r="F76" i="14"/>
  <c r="G76" i="14" s="1"/>
  <c r="F75" i="14"/>
  <c r="G75" i="14" s="1"/>
  <c r="F74" i="14"/>
  <c r="G74" i="14" s="1"/>
  <c r="F73" i="14"/>
  <c r="G73" i="14" s="1"/>
  <c r="F72" i="14"/>
  <c r="G72" i="14" s="1"/>
  <c r="F71" i="14"/>
  <c r="G71" i="14" s="1"/>
  <c r="F70" i="14"/>
  <c r="G70" i="14" s="1"/>
  <c r="F69" i="14"/>
  <c r="G69" i="14" s="1"/>
  <c r="F68" i="14"/>
  <c r="G68" i="14" s="1"/>
  <c r="F67" i="14"/>
  <c r="G67" i="14" s="1"/>
  <c r="F66" i="14"/>
  <c r="G66" i="14" s="1"/>
  <c r="F65" i="14"/>
  <c r="G65" i="14" s="1"/>
  <c r="F64" i="14"/>
  <c r="G64" i="14" s="1"/>
  <c r="F21" i="14"/>
  <c r="G21" i="14" s="1"/>
  <c r="F20" i="14"/>
  <c r="G20" i="14" s="1"/>
  <c r="F19" i="14"/>
  <c r="G19" i="14" s="1"/>
  <c r="F18" i="14"/>
  <c r="G18" i="14" s="1"/>
  <c r="F17" i="14"/>
  <c r="G17" i="14" s="1"/>
  <c r="F16" i="14"/>
  <c r="G16" i="14" s="1"/>
  <c r="F15" i="14"/>
  <c r="G15" i="14" s="1"/>
  <c r="F14" i="14"/>
  <c r="G14" i="14" s="1"/>
  <c r="F13" i="14"/>
  <c r="G13" i="14" s="1"/>
  <c r="F12" i="14"/>
  <c r="G12" i="14" s="1"/>
  <c r="F11" i="14"/>
  <c r="G11" i="14" s="1"/>
  <c r="F10" i="14"/>
  <c r="G10" i="14" s="1"/>
  <c r="F9" i="14"/>
  <c r="G9" i="14" s="1"/>
  <c r="F8" i="14"/>
  <c r="G8" i="14" s="1"/>
  <c r="F7" i="14"/>
  <c r="G7" i="14" s="1"/>
  <c r="F6" i="14"/>
  <c r="G6" i="14" s="1"/>
  <c r="F5" i="14"/>
  <c r="G5" i="14" s="1"/>
  <c r="H4" i="14" l="1"/>
  <c r="I5" i="14" s="1"/>
  <c r="H145" i="14"/>
  <c r="I145" i="14" s="1"/>
  <c r="H24" i="14"/>
  <c r="I30" i="14" s="1"/>
  <c r="H64" i="14"/>
  <c r="I68" i="14" s="1"/>
  <c r="I20" i="14"/>
  <c r="I7" i="14"/>
  <c r="H125" i="14"/>
  <c r="I132" i="14" s="1"/>
  <c r="H44" i="14"/>
  <c r="I45" i="14" s="1"/>
  <c r="H104" i="14"/>
  <c r="I110" i="14" s="1"/>
  <c r="H84" i="14"/>
  <c r="I86" i="14" s="1"/>
  <c r="I6" i="14" l="1"/>
  <c r="I9" i="14"/>
  <c r="I8" i="14"/>
  <c r="I84" i="14"/>
  <c r="I18" i="14"/>
  <c r="I17" i="14"/>
  <c r="I151" i="14"/>
  <c r="I89" i="14"/>
  <c r="I12" i="14"/>
  <c r="I4" i="14"/>
  <c r="I150" i="14"/>
  <c r="I155" i="14"/>
  <c r="I141" i="14"/>
  <c r="I160" i="14"/>
  <c r="I148" i="14"/>
  <c r="I138" i="14"/>
  <c r="I31" i="14"/>
  <c r="I162" i="14"/>
  <c r="I158" i="14"/>
  <c r="I133" i="14"/>
  <c r="I80" i="14"/>
  <c r="I147" i="14"/>
  <c r="I156" i="14"/>
  <c r="I153" i="14"/>
  <c r="I154" i="14"/>
  <c r="I14" i="14"/>
  <c r="I129" i="14"/>
  <c r="I75" i="14"/>
  <c r="I139" i="14"/>
  <c r="I159" i="14"/>
  <c r="I64" i="14"/>
  <c r="I50" i="14"/>
  <c r="I94" i="14"/>
  <c r="I98" i="14"/>
  <c r="I48" i="14"/>
  <c r="I59" i="14"/>
  <c r="I60" i="14"/>
  <c r="I128" i="14"/>
  <c r="I93" i="14"/>
  <c r="I136" i="14"/>
  <c r="I51" i="14"/>
  <c r="I90" i="14"/>
  <c r="I97" i="14"/>
  <c r="I100" i="14"/>
  <c r="I92" i="14"/>
  <c r="I55" i="14"/>
  <c r="I58" i="14"/>
  <c r="I54" i="14"/>
  <c r="I52" i="14"/>
  <c r="I44" i="14"/>
  <c r="I61" i="14"/>
  <c r="I19" i="14"/>
  <c r="I15" i="14"/>
  <c r="I34" i="14"/>
  <c r="I11" i="14"/>
  <c r="I36" i="14"/>
  <c r="I161" i="14"/>
  <c r="I40" i="14"/>
  <c r="I16" i="14"/>
  <c r="I140" i="14"/>
  <c r="I53" i="14"/>
  <c r="I13" i="14"/>
  <c r="I29" i="14"/>
  <c r="I38" i="14"/>
  <c r="I21" i="14"/>
  <c r="I10" i="14"/>
  <c r="I146" i="14"/>
  <c r="I114" i="14"/>
  <c r="I116" i="14"/>
  <c r="I67" i="14"/>
  <c r="I71" i="14"/>
  <c r="I70" i="14"/>
  <c r="I27" i="14"/>
  <c r="I66" i="14"/>
  <c r="I88" i="14"/>
  <c r="I96" i="14"/>
  <c r="I106" i="14"/>
  <c r="I131" i="14"/>
  <c r="I72" i="14"/>
  <c r="I130" i="14"/>
  <c r="I101" i="14"/>
  <c r="I28" i="14"/>
  <c r="I24" i="14"/>
  <c r="I112" i="14"/>
  <c r="I127" i="14"/>
  <c r="I32" i="14"/>
  <c r="I95" i="14"/>
  <c r="I57" i="14"/>
  <c r="I125" i="14"/>
  <c r="I87" i="14"/>
  <c r="I79" i="14"/>
  <c r="I99" i="14"/>
  <c r="I115" i="14"/>
  <c r="I111" i="14"/>
  <c r="I105" i="14"/>
  <c r="I73" i="14"/>
  <c r="I81" i="14"/>
  <c r="I76" i="14"/>
  <c r="I33" i="14"/>
  <c r="I41" i="14"/>
  <c r="I25" i="14"/>
  <c r="I37" i="14"/>
  <c r="I107" i="14"/>
  <c r="I142" i="14"/>
  <c r="I126" i="14"/>
  <c r="I134" i="14"/>
  <c r="I135" i="14"/>
  <c r="I74" i="14"/>
  <c r="I39" i="14"/>
  <c r="I119" i="14"/>
  <c r="I91" i="14"/>
  <c r="I49" i="14"/>
  <c r="I78" i="14"/>
  <c r="I77" i="14"/>
  <c r="I118" i="14"/>
  <c r="I85" i="14"/>
  <c r="I47" i="14"/>
  <c r="I46" i="14"/>
  <c r="I56" i="14"/>
  <c r="I26" i="14"/>
  <c r="I137" i="14"/>
  <c r="I157" i="14"/>
  <c r="I152" i="14"/>
  <c r="I149" i="14"/>
  <c r="I108" i="14"/>
  <c r="I113" i="14"/>
  <c r="I117" i="14"/>
  <c r="I69" i="14"/>
  <c r="I104" i="14"/>
  <c r="I120" i="14"/>
  <c r="I35" i="14"/>
  <c r="I109" i="14"/>
  <c r="I121" i="14"/>
  <c r="I65" i="14"/>
  <c r="F4" i="6" l="1"/>
  <c r="F5" i="6"/>
  <c r="F6" i="6"/>
  <c r="F3" i="6"/>
  <c r="M22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3" i="3"/>
  <c r="D22" i="3"/>
  <c r="E22" i="3"/>
  <c r="F22" i="3"/>
  <c r="G22" i="3"/>
  <c r="H22" i="3"/>
  <c r="I22" i="3"/>
  <c r="J22" i="3"/>
  <c r="K22" i="3"/>
  <c r="L22" i="3"/>
  <c r="C22" i="3"/>
</calcChain>
</file>

<file path=xl/sharedStrings.xml><?xml version="1.0" encoding="utf-8"?>
<sst xmlns="http://schemas.openxmlformats.org/spreadsheetml/2006/main" count="2263" uniqueCount="497">
  <si>
    <t>Species</t>
    <phoneticPr fontId="1" type="noConversion"/>
  </si>
  <si>
    <t>Gene</t>
    <phoneticPr fontId="1" type="noConversion"/>
  </si>
  <si>
    <t>Dicots</t>
  </si>
  <si>
    <t>Arabidopsis thaliana</t>
    <phoneticPr fontId="1" type="noConversion"/>
  </si>
  <si>
    <t>AT1G12030</t>
  </si>
  <si>
    <t>I</t>
    <phoneticPr fontId="1" type="noConversion"/>
  </si>
  <si>
    <t>AT1G62420</t>
  </si>
  <si>
    <t>AT3G07350</t>
  </si>
  <si>
    <t>AT3G25240</t>
  </si>
  <si>
    <t>AT2G20670</t>
  </si>
  <si>
    <t>II</t>
    <phoneticPr fontId="1" type="noConversion"/>
  </si>
  <si>
    <t>AT4G32480</t>
  </si>
  <si>
    <t>AT1G77145</t>
  </si>
  <si>
    <t>IIIa</t>
    <phoneticPr fontId="1" type="noConversion"/>
  </si>
  <si>
    <t>AT1G77160</t>
  </si>
  <si>
    <t>AT2G39650</t>
  </si>
  <si>
    <t>AT2G38820</t>
  </si>
  <si>
    <t>IIIb</t>
    <phoneticPr fontId="1" type="noConversion"/>
  </si>
  <si>
    <t>AT3G22970</t>
  </si>
  <si>
    <t>AT3G54550</t>
  </si>
  <si>
    <t>AT4G14620</t>
  </si>
  <si>
    <t xml:space="preserve">Glycine max </t>
    <phoneticPr fontId="1" type="noConversion"/>
  </si>
  <si>
    <t>KRH07392</t>
  </si>
  <si>
    <t>KRH11519</t>
  </si>
  <si>
    <t>KRH36535</t>
  </si>
  <si>
    <t>KRH46613</t>
  </si>
  <si>
    <t>KRH51155</t>
  </si>
  <si>
    <t>KRH10888</t>
  </si>
  <si>
    <t>KRH20449</t>
  </si>
  <si>
    <t>KRH21430</t>
  </si>
  <si>
    <t>KRH25596</t>
  </si>
  <si>
    <t>KRH25597</t>
  </si>
  <si>
    <t>KRH27801</t>
  </si>
  <si>
    <t>KRH50053</t>
  </si>
  <si>
    <t>KRH77753</t>
  </si>
  <si>
    <t>KRH01670</t>
  </si>
  <si>
    <t>KRH70457</t>
  </si>
  <si>
    <t>KRG92439</t>
  </si>
  <si>
    <t>KRG95604</t>
  </si>
  <si>
    <t>KRG95605</t>
  </si>
  <si>
    <t>KRG95606</t>
  </si>
  <si>
    <t>KRH31637</t>
  </si>
  <si>
    <t>KRH32089</t>
  </si>
  <si>
    <t>KRH34359</t>
  </si>
  <si>
    <t>KRH69065</t>
  </si>
  <si>
    <t>KRH71350</t>
  </si>
  <si>
    <t>KRH71351</t>
  </si>
  <si>
    <t>Solanum tuberosum</t>
    <phoneticPr fontId="1" type="noConversion"/>
  </si>
  <si>
    <t>PGSC0003DMT400008686</t>
  </si>
  <si>
    <t>PGSC0003DMT400051812</t>
  </si>
  <si>
    <t>PGSC0003DMT400053173</t>
  </si>
  <si>
    <t>PGSC0003DMT400033381</t>
  </si>
  <si>
    <t>PGSC0003DMT400045914</t>
  </si>
  <si>
    <t>PGSC0003DMT400047228</t>
  </si>
  <si>
    <t>PGSC0003DMT400076440</t>
  </si>
  <si>
    <t>PGSC0003DMT400076441</t>
  </si>
  <si>
    <t>PGSC0003DMT400076442</t>
  </si>
  <si>
    <t>PGSC0003DMT400025041</t>
  </si>
  <si>
    <t>PGSC0003DMT400015576</t>
  </si>
  <si>
    <t>PGSC0003DMT400041951</t>
  </si>
  <si>
    <t>PGSC0003DMT400049773</t>
  </si>
  <si>
    <t>Gossypium raimondii</t>
    <phoneticPr fontId="1" type="noConversion"/>
  </si>
  <si>
    <t>KJB08778</t>
  </si>
  <si>
    <t>KJB42568</t>
  </si>
  <si>
    <t>KJB68564</t>
  </si>
  <si>
    <t>KJB69193</t>
  </si>
  <si>
    <t>KJB84051</t>
  </si>
  <si>
    <t>KJB34862</t>
  </si>
  <si>
    <t>KJB34863</t>
  </si>
  <si>
    <t>KJB50110</t>
  </si>
  <si>
    <t>KJB68642</t>
  </si>
  <si>
    <t>KJB69527</t>
  </si>
  <si>
    <t>KJB81246</t>
  </si>
  <si>
    <t>KJB73924</t>
  </si>
  <si>
    <t>KJB75241</t>
  </si>
  <si>
    <t>KJB75242</t>
  </si>
  <si>
    <t>KJB76091</t>
  </si>
  <si>
    <t>KJB11130</t>
  </si>
  <si>
    <t>KJB22953</t>
  </si>
  <si>
    <t>KJB22954</t>
  </si>
  <si>
    <t>KJB25958</t>
  </si>
  <si>
    <t>KJB38255</t>
  </si>
  <si>
    <t>Monocots</t>
  </si>
  <si>
    <t>Oryza sativa</t>
    <phoneticPr fontId="1" type="noConversion"/>
  </si>
  <si>
    <t>LOC_Os01g68650</t>
  </si>
  <si>
    <t>LOC_Os11g25020</t>
  </si>
  <si>
    <t>LOC_Os11g25040</t>
  </si>
  <si>
    <t>LOC_Os01g54340</t>
  </si>
  <si>
    <t>LOC_Os05g44300</t>
  </si>
  <si>
    <t>LOC_Os01g74250</t>
  </si>
  <si>
    <t>LOC_Os03g06680</t>
  </si>
  <si>
    <t>LOC_Os03g58230</t>
  </si>
  <si>
    <t>LOC_Os07g08390</t>
    <phoneticPr fontId="1" type="noConversion"/>
  </si>
  <si>
    <t>LOC_Os10g28210</t>
  </si>
  <si>
    <t>Zea mays</t>
    <phoneticPr fontId="1" type="noConversion"/>
  </si>
  <si>
    <t>Zm00001eb143540</t>
  </si>
  <si>
    <t>Zm00001eb153020</t>
    <phoneticPr fontId="1" type="noConversion"/>
  </si>
  <si>
    <t>Zm00001eb139770</t>
  </si>
  <si>
    <t>Zm00001eb004750</t>
  </si>
  <si>
    <t>Zm00001eb047990</t>
  </si>
  <si>
    <t>Zm00001eb060780</t>
    <phoneticPr fontId="1" type="noConversion"/>
  </si>
  <si>
    <t>Zm00001eb116880</t>
  </si>
  <si>
    <t>Zm00001eb301450</t>
  </si>
  <si>
    <t>Hordeum vulgare</t>
    <phoneticPr fontId="1" type="noConversion"/>
  </si>
  <si>
    <t>HORVU.MOREX.r3.1HG0077120</t>
  </si>
  <si>
    <t>HORVU.MOREX.r3.3HG0288470</t>
  </si>
  <si>
    <t>HORVU.MOREX.r3.3HG0307620</t>
  </si>
  <si>
    <t>HORVU.MOREX.r3.3HG0329430</t>
  </si>
  <si>
    <t>Triticum aestivum</t>
    <phoneticPr fontId="1" type="noConversion"/>
  </si>
  <si>
    <t>TraesCS3B02G456400</t>
  </si>
  <si>
    <t>TraesCS4A02G116900</t>
  </si>
  <si>
    <t>TraesCS4B02G187500</t>
  </si>
  <si>
    <t>TraesCS4D02G188800</t>
  </si>
  <si>
    <t>TraesCS1A02G339700</t>
  </si>
  <si>
    <t>TraesCS1B02G352000</t>
  </si>
  <si>
    <t>TraesCS1D02G341700</t>
  </si>
  <si>
    <t>TraesCS3A02G274100</t>
  </si>
  <si>
    <t>TraesCS3B02G307800</t>
  </si>
  <si>
    <t>TraesCS3D02G273300</t>
  </si>
  <si>
    <t>TraesCS3A02G409700</t>
  </si>
  <si>
    <t>TraesCS3A02G530700</t>
  </si>
  <si>
    <t>TraesCS3B02G442800</t>
  </si>
  <si>
    <t>TraesCS3B02G600900</t>
  </si>
  <si>
    <t>TraesCS3D02G404300</t>
  </si>
  <si>
    <t>TraesCS3D02G536200</t>
  </si>
  <si>
    <t>TraesCS4A02G025500</t>
  </si>
  <si>
    <t>TraesCS4B02G278500</t>
  </si>
  <si>
    <t>TraesCS4D02G277000</t>
  </si>
  <si>
    <t>TraesCS5A02G439200</t>
  </si>
  <si>
    <t>TraesCS5B02G442200</t>
  </si>
  <si>
    <t>TraesCS5D02G446400</t>
  </si>
  <si>
    <t>Sorghum bicolor</t>
    <phoneticPr fontId="1" type="noConversion"/>
  </si>
  <si>
    <t>EES04096</t>
  </si>
  <si>
    <t>EES01469</t>
  </si>
  <si>
    <t>EES19824</t>
  </si>
  <si>
    <t>EER91615</t>
  </si>
  <si>
    <t>EER93295</t>
  </si>
  <si>
    <t>EER95459</t>
  </si>
  <si>
    <t>EER98072</t>
  </si>
  <si>
    <t>OQU88571</t>
  </si>
  <si>
    <t>Ananas comosus</t>
    <phoneticPr fontId="1" type="noConversion"/>
  </si>
  <si>
    <t>Aco003129</t>
  </si>
  <si>
    <t>Aco021417</t>
  </si>
  <si>
    <t>Aco005614</t>
  </si>
  <si>
    <t>Aco006009</t>
  </si>
  <si>
    <t>Aco016807</t>
  </si>
  <si>
    <t>Aco004226</t>
  </si>
  <si>
    <t>Aco008831</t>
  </si>
  <si>
    <t>I</t>
  </si>
  <si>
    <t>IIIb</t>
  </si>
  <si>
    <t>II</t>
  </si>
  <si>
    <t>IIIa</t>
  </si>
  <si>
    <t>functional categories</t>
  </si>
  <si>
    <t xml:space="preserve">Cis-Acting Elements </t>
  </si>
  <si>
    <t>OsDUF50601</t>
  </si>
  <si>
    <t>OsDUF50602</t>
  </si>
  <si>
    <t>OsDUF50603</t>
  </si>
  <si>
    <t>OsDUF50604</t>
  </si>
  <si>
    <t>OsDUF50605</t>
  </si>
  <si>
    <t>OsDUF50606</t>
  </si>
  <si>
    <t>OsDUF50607</t>
  </si>
  <si>
    <t>OsDUF50608</t>
  </si>
  <si>
    <t>OsDUF50610</t>
  </si>
  <si>
    <t>Hormone response</t>
  </si>
  <si>
    <t>abiotic stress response</t>
  </si>
  <si>
    <t>anaerobic induction</t>
  </si>
  <si>
    <t>anoxic specific inducibility</t>
  </si>
  <si>
    <t>defense and stress responsiveness</t>
  </si>
  <si>
    <t>drought inducibility</t>
  </si>
  <si>
    <t>light responsiveness</t>
  </si>
  <si>
    <t>low-temperature responsiveness</t>
  </si>
  <si>
    <t>plant growth and metabolism</t>
  </si>
  <si>
    <t>meristem expression</t>
  </si>
  <si>
    <t>MYBHv1 binding site</t>
  </si>
  <si>
    <t>Total</t>
    <phoneticPr fontId="1" type="noConversion"/>
  </si>
  <si>
    <t>MeJA-responsiveness</t>
    <phoneticPr fontId="1" type="noConversion"/>
  </si>
  <si>
    <t>abscisic acid responsiveness</t>
    <phoneticPr fontId="1" type="noConversion"/>
  </si>
  <si>
    <t>auxin responsiveness</t>
    <phoneticPr fontId="1" type="noConversion"/>
  </si>
  <si>
    <t>salicylic acid responsiveness</t>
    <phoneticPr fontId="1" type="noConversion"/>
  </si>
  <si>
    <t>gibberellin responsiveness</t>
    <phoneticPr fontId="1" type="noConversion"/>
  </si>
  <si>
    <t>OsDUF50609</t>
    <phoneticPr fontId="1" type="noConversion"/>
  </si>
  <si>
    <t>root specific</t>
    <phoneticPr fontId="1" type="noConversion"/>
  </si>
  <si>
    <t>circadian control</t>
    <phoneticPr fontId="1" type="noConversion"/>
  </si>
  <si>
    <t>cell cycle regulation</t>
    <phoneticPr fontId="1" type="noConversion"/>
  </si>
  <si>
    <t xml:space="preserve"> zein metabolism regulation</t>
    <phoneticPr fontId="1" type="noConversion"/>
  </si>
  <si>
    <t>endosperm expression</t>
    <phoneticPr fontId="1" type="noConversion"/>
  </si>
  <si>
    <t>Flavonoid biosynthetic genes regulation</t>
    <phoneticPr fontId="1" type="noConversion"/>
  </si>
  <si>
    <t>ind1A</t>
  </si>
  <si>
    <t>ind1B</t>
  </si>
  <si>
    <t>ind2</t>
  </si>
  <si>
    <t>ind3</t>
  </si>
  <si>
    <t>indx</t>
  </si>
  <si>
    <t>japx</t>
  </si>
  <si>
    <t>subtrop</t>
  </si>
  <si>
    <t>temp</t>
  </si>
  <si>
    <t>trop</t>
  </si>
  <si>
    <t>OSDUF50602.1</t>
  </si>
  <si>
    <t>OsDUF50609.1</t>
  </si>
  <si>
    <t>OsDUF50609.2</t>
  </si>
  <si>
    <t>OsDUF50609.3</t>
  </si>
  <si>
    <t>OsDUF50609.4</t>
  </si>
  <si>
    <t>OsDUF50609.5</t>
  </si>
  <si>
    <t>OsDUF50609.6</t>
  </si>
  <si>
    <t>OsDUF50609.7</t>
  </si>
  <si>
    <t>OsDUF50609.8</t>
  </si>
  <si>
    <t>OsDUF50609.9</t>
  </si>
  <si>
    <t>OsDUF50609.10</t>
  </si>
  <si>
    <t>OsDUF50609.11</t>
  </si>
  <si>
    <t>OsDUF50609.12</t>
  </si>
  <si>
    <t>OsDUF50609.13</t>
  </si>
  <si>
    <t>OsDUF50610.1</t>
  </si>
  <si>
    <t>OsDUF50610.2</t>
  </si>
  <si>
    <t>OsDUF50610.3</t>
  </si>
  <si>
    <t>OsDUF50610.4</t>
  </si>
  <si>
    <t>OsDUF50610.5</t>
  </si>
  <si>
    <t>OsDUF50610.6</t>
  </si>
  <si>
    <t>OsDUF50606.1</t>
  </si>
  <si>
    <t>OSDUF50601.1</t>
  </si>
  <si>
    <t>OSDUF50603.1</t>
  </si>
  <si>
    <t>OSDUF50603.2</t>
  </si>
  <si>
    <t>OsDUF50608.1</t>
  </si>
  <si>
    <t>OsDUF50608.2</t>
  </si>
  <si>
    <t>OsDUF50608.3</t>
  </si>
  <si>
    <t>OsDUF50604.1</t>
  </si>
  <si>
    <t>OsDUF50607.1</t>
  </si>
  <si>
    <t>OsDUF50605.1</t>
  </si>
  <si>
    <t>OSDUF50602</t>
  </si>
  <si>
    <t>OsDUF50609</t>
  </si>
  <si>
    <t>OSDUF50601</t>
  </si>
  <si>
    <t>OSDUF50603</t>
  </si>
  <si>
    <t>Subfamily</t>
  </si>
  <si>
    <t>Gene ID</t>
  </si>
  <si>
    <t>nsSNP ID</t>
  </si>
  <si>
    <r>
      <t xml:space="preserve">Table S1 The ID information of </t>
    </r>
    <r>
      <rPr>
        <i/>
        <sz val="11"/>
        <color theme="1"/>
        <rFont val="Times New Roman"/>
        <family val="1"/>
      </rPr>
      <t>DUF506</t>
    </r>
    <r>
      <rPr>
        <sz val="11"/>
        <color theme="1"/>
        <rFont val="Times New Roman"/>
        <family val="1"/>
      </rPr>
      <t xml:space="preserve"> genes in 10 plant species</t>
    </r>
    <phoneticPr fontId="2" type="noConversion"/>
  </si>
  <si>
    <r>
      <t>Table S2 The Number of  Cis-Acting Elements identified in Os</t>
    </r>
    <r>
      <rPr>
        <i/>
        <sz val="11"/>
        <color theme="1"/>
        <rFont val="Times New Roman"/>
        <family val="1"/>
      </rPr>
      <t>DUF506s</t>
    </r>
    <r>
      <rPr>
        <sz val="11"/>
        <color theme="1"/>
        <rFont val="Times New Roman"/>
        <family val="1"/>
      </rPr>
      <t xml:space="preserve"> </t>
    </r>
    <phoneticPr fontId="2" type="noConversion"/>
  </si>
  <si>
    <t>No.</t>
    <phoneticPr fontId="1" type="noConversion"/>
  </si>
  <si>
    <t>Sequence</t>
    <phoneticPr fontId="1" type="noConversion"/>
  </si>
  <si>
    <t>Duplication Type</t>
    <phoneticPr fontId="1" type="noConversion"/>
  </si>
  <si>
    <t>Ka</t>
    <phoneticPr fontId="1" type="noConversion"/>
  </si>
  <si>
    <t>Ks</t>
    <phoneticPr fontId="1" type="noConversion"/>
  </si>
  <si>
    <t>Ka/Ks</t>
    <phoneticPr fontId="1" type="noConversion"/>
  </si>
  <si>
    <t>Date (Millions of Years Ago)</t>
    <phoneticPr fontId="1" type="noConversion"/>
  </si>
  <si>
    <t>Type of Selection</t>
    <phoneticPr fontId="1" type="noConversion"/>
  </si>
  <si>
    <t>OsDUF50609/OsDUF50610</t>
    <phoneticPr fontId="1" type="noConversion"/>
  </si>
  <si>
    <t>Tandem</t>
  </si>
  <si>
    <t>Purifying</t>
  </si>
  <si>
    <t>OsDUF50601/OsDUF50606</t>
    <phoneticPr fontId="1" type="noConversion"/>
  </si>
  <si>
    <t>OsDUF50604/OsDUF50608</t>
    <phoneticPr fontId="1" type="noConversion"/>
  </si>
  <si>
    <t>OsDUF50605/OsDUF50607</t>
    <phoneticPr fontId="1" type="noConversion"/>
  </si>
  <si>
    <t>Purifying</t>
    <phoneticPr fontId="1" type="noConversion"/>
  </si>
  <si>
    <t>Table S5  One-to-one orthologous relationships between rice and other monocotyledonous species</t>
    <phoneticPr fontId="1" type="noConversion"/>
  </si>
  <si>
    <t>HORVU.MOREX.r3HG0077120</t>
  </si>
  <si>
    <t>HORVU.MOREX.r3.3HG0309470</t>
  </si>
  <si>
    <t>HORVU.MOREX.r3.4HG0402310</t>
  </si>
  <si>
    <t>HORVU.MOREX.r3.5HG0519200</t>
  </si>
  <si>
    <t>TraesCS3A02G420900</t>
  </si>
  <si>
    <t>TraesCS3D02G416400</t>
  </si>
  <si>
    <t>Species</t>
    <phoneticPr fontId="1" type="noConversion"/>
  </si>
  <si>
    <t>chromosome</t>
    <phoneticPr fontId="1" type="noConversion"/>
  </si>
  <si>
    <t>Gene ID</t>
    <phoneticPr fontId="1" type="noConversion"/>
  </si>
  <si>
    <t>Oryza sativa</t>
    <phoneticPr fontId="1" type="noConversion"/>
  </si>
  <si>
    <t>Zea mays</t>
    <phoneticPr fontId="1" type="noConversion"/>
  </si>
  <si>
    <t>Hordeum vulgare</t>
    <phoneticPr fontId="1" type="noConversion"/>
  </si>
  <si>
    <t>Triticum aestivum</t>
    <phoneticPr fontId="1" type="noConversion"/>
  </si>
  <si>
    <t>Sorghum bicolor</t>
    <phoneticPr fontId="1" type="noConversion"/>
  </si>
  <si>
    <t xml:space="preserve">1	</t>
  </si>
  <si>
    <t xml:space="preserve">2	</t>
  </si>
  <si>
    <t xml:space="preserve">3	</t>
  </si>
  <si>
    <t xml:space="preserve">4	</t>
  </si>
  <si>
    <t xml:space="preserve">5	</t>
  </si>
  <si>
    <t xml:space="preserve">6	</t>
  </si>
  <si>
    <t xml:space="preserve">7	</t>
  </si>
  <si>
    <t xml:space="preserve">8	</t>
  </si>
  <si>
    <t xml:space="preserve">10	</t>
  </si>
  <si>
    <t>1A</t>
  </si>
  <si>
    <t>1B</t>
  </si>
  <si>
    <t>1D</t>
  </si>
  <si>
    <t>3A</t>
  </si>
  <si>
    <t>3B</t>
  </si>
  <si>
    <t>3D</t>
  </si>
  <si>
    <t>4A</t>
  </si>
  <si>
    <t>4B</t>
  </si>
  <si>
    <t>4D</t>
  </si>
  <si>
    <t>5A</t>
  </si>
  <si>
    <t>5B</t>
  </si>
  <si>
    <t>5D</t>
  </si>
  <si>
    <t>Zm00001eb153020</t>
    <phoneticPr fontId="1" type="noConversion"/>
  </si>
  <si>
    <t>Zm00001eb143540</t>
    <phoneticPr fontId="1" type="noConversion"/>
  </si>
  <si>
    <t>Zm00001eb139770</t>
    <phoneticPr fontId="1" type="noConversion"/>
  </si>
  <si>
    <t>Zm00001eb060780</t>
    <phoneticPr fontId="1" type="noConversion"/>
  </si>
  <si>
    <t>Zm00001eb004750</t>
    <phoneticPr fontId="1" type="noConversion"/>
  </si>
  <si>
    <t>Zm00001eb116880</t>
    <phoneticPr fontId="1" type="noConversion"/>
  </si>
  <si>
    <t>Zm00001eb301450</t>
    <phoneticPr fontId="1" type="noConversion"/>
  </si>
  <si>
    <t xml:space="preserve">	EES01469</t>
  </si>
  <si>
    <t xml:space="preserve">	Aco017350.1</t>
  </si>
  <si>
    <t>Aco016807.1</t>
  </si>
  <si>
    <t>Aco005614.1</t>
  </si>
  <si>
    <t>Aco006009.1</t>
  </si>
  <si>
    <t>Aco008831.1</t>
  </si>
  <si>
    <t>Aco004226.1</t>
  </si>
  <si>
    <t>Oryza sativa</t>
    <phoneticPr fontId="1" type="noConversion"/>
  </si>
  <si>
    <t>Arabidopsis thaliana</t>
    <phoneticPr fontId="1" type="noConversion"/>
  </si>
  <si>
    <t>Leaf sheath</t>
  </si>
  <si>
    <t>Root</t>
  </si>
  <si>
    <t>Stem</t>
  </si>
  <si>
    <t>Anther</t>
  </si>
  <si>
    <t>Pistil</t>
  </si>
  <si>
    <t>Lemma</t>
  </si>
  <si>
    <t>Palea</t>
  </si>
  <si>
    <t>Ovary</t>
  </si>
  <si>
    <t>Endosperm</t>
  </si>
  <si>
    <t>vegetative</t>
  </si>
  <si>
    <t>reproductive</t>
  </si>
  <si>
    <t>ripening</t>
  </si>
  <si>
    <t>0.6-1.0mm</t>
    <phoneticPr fontId="1" type="noConversion"/>
  </si>
  <si>
    <t>5.0-10.0mm</t>
    <phoneticPr fontId="1" type="noConversion"/>
  </si>
  <si>
    <t>0.3-0.6mm</t>
    <phoneticPr fontId="1" type="noConversion"/>
  </si>
  <si>
    <t>1.6-2.0mm</t>
    <phoneticPr fontId="1" type="noConversion"/>
  </si>
  <si>
    <t>5-10cm</t>
    <phoneticPr fontId="1" type="noConversion"/>
  </si>
  <si>
    <t>14-18cm</t>
    <phoneticPr fontId="1" type="noConversion"/>
  </si>
  <si>
    <t>1.5-2.0mm</t>
    <phoneticPr fontId="1" type="noConversion"/>
  </si>
  <si>
    <t>7mm</t>
    <phoneticPr fontId="1" type="noConversion"/>
  </si>
  <si>
    <t>01 DAF</t>
  </si>
  <si>
    <t>07 DAF</t>
  </si>
  <si>
    <t>42 DAF</t>
  </si>
  <si>
    <t>NA</t>
    <phoneticPr fontId="1" type="noConversion"/>
  </si>
  <si>
    <t>OsDUF50601</t>
    <phoneticPr fontId="1" type="noConversion"/>
  </si>
  <si>
    <t>miRNA_Acc.</t>
  </si>
  <si>
    <t>Target_Acc.</t>
  </si>
  <si>
    <t>Expectation</t>
  </si>
  <si>
    <t>miRNA_start</t>
  </si>
  <si>
    <t>miRNA_end</t>
  </si>
  <si>
    <t>Target_start</t>
  </si>
  <si>
    <t>Target_end</t>
  </si>
  <si>
    <t>Inhibition</t>
  </si>
  <si>
    <t>Multiplicity</t>
  </si>
  <si>
    <t>osa-miR6249a</t>
  </si>
  <si>
    <t>Cleavage</t>
  </si>
  <si>
    <t>osa-miR6249b</t>
  </si>
  <si>
    <t>osa-miR2094-3p</t>
  </si>
  <si>
    <t>osa-miR2927</t>
  </si>
  <si>
    <t>osa-miR5075</t>
  </si>
  <si>
    <t>osa-miR1848</t>
  </si>
  <si>
    <t>osa-miR2925</t>
  </si>
  <si>
    <t>osa-miR5833</t>
  </si>
  <si>
    <t>osa-miR815a</t>
  </si>
  <si>
    <t>osa-miR815b</t>
  </si>
  <si>
    <t>osa-miR815c</t>
  </si>
  <si>
    <t>osa-miR160f-3p</t>
  </si>
  <si>
    <t>osa-miR168b</t>
  </si>
  <si>
    <t>osa-miR2864.1</t>
  </si>
  <si>
    <t>osa-miR2880</t>
  </si>
  <si>
    <t>Translation</t>
  </si>
  <si>
    <t>osa-miR2924</t>
  </si>
  <si>
    <t>osa-miR2926</t>
  </si>
  <si>
    <t>osa-miR531a</t>
  </si>
  <si>
    <t>osa-miR531b</t>
  </si>
  <si>
    <t>osa-miR531c</t>
  </si>
  <si>
    <t>osa-miR5340</t>
  </si>
  <si>
    <t>osa-miR1427</t>
  </si>
  <si>
    <t>osa-miR156j-3p</t>
  </si>
  <si>
    <t>osa-miR162b</t>
  </si>
  <si>
    <t>osa-miR167e-3p</t>
  </si>
  <si>
    <t>osa-miR167i-3p</t>
  </si>
  <si>
    <t>osa-miR171d-5p</t>
  </si>
  <si>
    <t>osa-miR1846a-5p</t>
  </si>
  <si>
    <t>osa-miR1846b-5p</t>
  </si>
  <si>
    <t>osa-miR1846c-5p</t>
  </si>
  <si>
    <t>osa-miR1846d-3p</t>
  </si>
  <si>
    <t>osa-miR1874-3p</t>
  </si>
  <si>
    <t>osa-miR1875</t>
  </si>
  <si>
    <t>osa-miR2102-5p</t>
  </si>
  <si>
    <t>osa-miR2919</t>
  </si>
  <si>
    <t>osa-miR444b.1</t>
  </si>
  <si>
    <t>osa-miR444c.1</t>
  </si>
  <si>
    <t>osa-miR5078</t>
  </si>
  <si>
    <t>osa-miR5809</t>
  </si>
  <si>
    <t>osa-miR5816</t>
  </si>
  <si>
    <t>osa-miR5821</t>
  </si>
  <si>
    <t>osa-miR5832</t>
  </si>
  <si>
    <t>osa-miR5837.2</t>
  </si>
  <si>
    <r>
      <t>SNP</t>
    </r>
    <r>
      <rPr>
        <vertAlign val="subscript"/>
        <sz val="11"/>
        <color rgb="FF000000"/>
        <rFont val="Times New Roman"/>
        <family val="1"/>
      </rPr>
      <t>GJ</t>
    </r>
    <r>
      <rPr>
        <sz val="11"/>
        <color rgb="FF000000"/>
        <rFont val="Times New Roman"/>
        <family val="1"/>
      </rPr>
      <t>-index</t>
    </r>
  </si>
  <si>
    <r>
      <t>SNP</t>
    </r>
    <r>
      <rPr>
        <vertAlign val="subscript"/>
        <sz val="11"/>
        <color rgb="FF000000"/>
        <rFont val="Times New Roman"/>
        <family val="1"/>
      </rPr>
      <t>XI</t>
    </r>
    <r>
      <rPr>
        <sz val="11"/>
        <color rgb="FF000000"/>
        <rFont val="Times New Roman"/>
        <family val="1"/>
      </rPr>
      <t>-index</t>
    </r>
    <phoneticPr fontId="1" type="noConversion"/>
  </si>
  <si>
    <r>
      <t>SNP</t>
    </r>
    <r>
      <rPr>
        <vertAlign val="subscript"/>
        <sz val="11"/>
        <color rgb="FF000000"/>
        <rFont val="Times New Roman"/>
        <family val="1"/>
      </rPr>
      <t>H</t>
    </r>
    <r>
      <rPr>
        <sz val="11"/>
        <color rgb="FF000000"/>
        <rFont val="Times New Roman"/>
        <family val="1"/>
      </rPr>
      <t>-index</t>
    </r>
    <phoneticPr fontId="1" type="noConversion"/>
  </si>
  <si>
    <t xml:space="preserve">OsDUF50602	</t>
  </si>
  <si>
    <t xml:space="preserve">	OsDUF50602	</t>
  </si>
  <si>
    <t xml:space="preserve">OsDUF50603	</t>
  </si>
  <si>
    <t xml:space="preserve">OsDUF50604	</t>
  </si>
  <si>
    <t xml:space="preserve">OsDUF50605	</t>
  </si>
  <si>
    <t xml:space="preserve">OsDUF50606	</t>
  </si>
  <si>
    <t xml:space="preserve">OsDUF50607	</t>
  </si>
  <si>
    <t xml:space="preserve">OsDUF50608	</t>
  </si>
  <si>
    <t xml:space="preserve">OsDUF50601	</t>
  </si>
  <si>
    <t>root</t>
    <phoneticPr fontId="1" type="noConversion"/>
  </si>
  <si>
    <t>GeneID</t>
  </si>
  <si>
    <t>NA</t>
  </si>
  <si>
    <t>ABA</t>
    <phoneticPr fontId="1" type="noConversion"/>
  </si>
  <si>
    <t>0 hr</t>
    <phoneticPr fontId="1" type="noConversion"/>
  </si>
  <si>
    <t xml:space="preserve">1 hr </t>
    <phoneticPr fontId="1" type="noConversion"/>
  </si>
  <si>
    <t xml:space="preserve">3 hr </t>
  </si>
  <si>
    <t xml:space="preserve">6 hr </t>
  </si>
  <si>
    <r>
      <t>GA</t>
    </r>
    <r>
      <rPr>
        <vertAlign val="subscript"/>
        <sz val="11"/>
        <color theme="1"/>
        <rFont val="Times New Roman"/>
        <family val="1"/>
      </rPr>
      <t>3</t>
    </r>
    <phoneticPr fontId="1" type="noConversion"/>
  </si>
  <si>
    <t xml:space="preserve"> Hormones</t>
    <phoneticPr fontId="1" type="noConversion"/>
  </si>
  <si>
    <t>IAA</t>
    <phoneticPr fontId="1" type="noConversion"/>
  </si>
  <si>
    <t>JA</t>
    <phoneticPr fontId="1" type="noConversion"/>
  </si>
  <si>
    <t>BL</t>
    <phoneticPr fontId="1" type="noConversion"/>
  </si>
  <si>
    <t>tZ</t>
  </si>
  <si>
    <t>tZ</t>
    <phoneticPr fontId="1" type="noConversion"/>
  </si>
  <si>
    <t xml:space="preserve">12 hr </t>
    <phoneticPr fontId="1" type="noConversion"/>
  </si>
  <si>
    <t>shoot</t>
    <phoneticPr fontId="1" type="noConversion"/>
  </si>
  <si>
    <t>Leaf blade</t>
    <phoneticPr fontId="1" type="noConversion"/>
  </si>
  <si>
    <t>Inflorescence</t>
    <phoneticPr fontId="1" type="noConversion"/>
  </si>
  <si>
    <t>Embryo</t>
    <phoneticPr fontId="1" type="noConversion"/>
  </si>
  <si>
    <t>Gene Name</t>
  </si>
  <si>
    <t xml:space="preserve">Gene Locus </t>
  </si>
  <si>
    <t>GTGCCTCTGTGTGGTCTAGG</t>
  </si>
  <si>
    <t>AGAGACAGTGACGGGTTCCT</t>
  </si>
  <si>
    <t>AGACTCGGCGATGAAACATCA</t>
  </si>
  <si>
    <t>AGTTGAAAGGAACTCTCGCTCT</t>
  </si>
  <si>
    <t>GAAGCTCTTGAGATATTCGGGA</t>
  </si>
  <si>
    <t>ACATGCAAGAACTGTTTCAGTC</t>
  </si>
  <si>
    <t>AGGTGGAGCGTGGACTCAAT</t>
  </si>
  <si>
    <t>TGCATCCAGCCCAAGATGAC</t>
  </si>
  <si>
    <t>TTTTGGTTTTAGCATTAGGGGC</t>
  </si>
  <si>
    <t>TTCCATGGAGATTACAAGTGCT</t>
  </si>
  <si>
    <t>GATCGACGAAGAAACGAAGC</t>
  </si>
  <si>
    <t>TTGGACAGGCTCATCTCATTG</t>
  </si>
  <si>
    <t>TACTAGGACGCCCTTCTTTGTT</t>
  </si>
  <si>
    <t>CCACACTTCCAAACCAAGAATG</t>
  </si>
  <si>
    <t>TGGGGAGTGAGAAGAGTATGTA</t>
  </si>
  <si>
    <t>TGGATGCTAACCTGATCTGATC</t>
  </si>
  <si>
    <t>LOC_Os01g54340</t>
    <phoneticPr fontId="1" type="noConversion"/>
  </si>
  <si>
    <t>Forward (5'-3')</t>
    <phoneticPr fontId="13" type="noConversion"/>
  </si>
  <si>
    <t>Reverse (5'-3')</t>
    <phoneticPr fontId="13" type="noConversion"/>
  </si>
  <si>
    <t>OsDUF50608</t>
    <phoneticPr fontId="1" type="noConversion"/>
  </si>
  <si>
    <t>Shoot</t>
  </si>
  <si>
    <t>Leaf</t>
  </si>
  <si>
    <t>Embryo</t>
  </si>
  <si>
    <t>Control: seeding (14 days)</t>
  </si>
  <si>
    <t>Drought: seeding (14 days)</t>
  </si>
  <si>
    <t>Salt: seeding (14 days)</t>
  </si>
  <si>
    <t>Cold: seeding (14 days)</t>
  </si>
  <si>
    <t>Subfamily</t>
    <phoneticPr fontId="1" type="noConversion"/>
  </si>
  <si>
    <t>Segmental</t>
    <phoneticPr fontId="1" type="noConversion"/>
  </si>
  <si>
    <r>
      <t xml:space="preserve">Table S3 SNP-index values of </t>
    </r>
    <r>
      <rPr>
        <i/>
        <sz val="11"/>
        <color theme="1"/>
        <rFont val="Times New Roman"/>
        <family val="1"/>
      </rPr>
      <t>OsDUF506s</t>
    </r>
    <r>
      <rPr>
        <sz val="11"/>
        <color theme="1"/>
        <rFont val="Times New Roman"/>
        <family val="1"/>
      </rPr>
      <t xml:space="preserve"> non-synonymous SNPs in 9 subpopulations</t>
    </r>
    <phoneticPr fontId="2" type="noConversion"/>
  </si>
  <si>
    <r>
      <t xml:space="preserve">Table S4 The Ka/Ks ratios in duplicated gene pairs identified in </t>
    </r>
    <r>
      <rPr>
        <i/>
        <sz val="11"/>
        <color theme="1"/>
        <rFont val="Times New Roman"/>
        <family val="1"/>
      </rPr>
      <t xml:space="preserve">OsDUF506s </t>
    </r>
    <phoneticPr fontId="1" type="noConversion"/>
  </si>
  <si>
    <r>
      <t xml:space="preserve"> Table S6 The Predicted miRNAs  targeting</t>
    </r>
    <r>
      <rPr>
        <i/>
        <sz val="11"/>
        <color theme="1"/>
        <rFont val="Times New Roman"/>
        <family val="1"/>
      </rPr>
      <t xml:space="preserve"> OsDUF506s</t>
    </r>
    <phoneticPr fontId="1" type="noConversion"/>
  </si>
  <si>
    <r>
      <t xml:space="preserve">Table S7 The expression data  of </t>
    </r>
    <r>
      <rPr>
        <i/>
        <sz val="11"/>
        <color theme="1"/>
        <rFont val="Times New Roman"/>
        <family val="1"/>
      </rPr>
      <t>OsDUF506s</t>
    </r>
    <r>
      <rPr>
        <sz val="11"/>
        <color theme="1"/>
        <rFont val="Times New Roman"/>
        <family val="1"/>
      </rPr>
      <t xml:space="preserve"> in different tissues</t>
    </r>
    <phoneticPr fontId="2" type="noConversion"/>
  </si>
  <si>
    <t>Note:NA represents miss data.</t>
    <phoneticPr fontId="1" type="noConversion"/>
  </si>
  <si>
    <r>
      <t>Table S8 The expression data  of</t>
    </r>
    <r>
      <rPr>
        <i/>
        <sz val="11"/>
        <color theme="1"/>
        <rFont val="Times New Roman"/>
        <family val="1"/>
      </rPr>
      <t xml:space="preserve"> OsDUF506s</t>
    </r>
    <r>
      <rPr>
        <sz val="11"/>
        <color theme="1"/>
        <rFont val="Times New Roman"/>
        <family val="1"/>
      </rPr>
      <t xml:space="preserve">  induced by plant hormones</t>
    </r>
    <phoneticPr fontId="2" type="noConversion"/>
  </si>
  <si>
    <r>
      <t xml:space="preserve">Table S9 Primer sequences of </t>
    </r>
    <r>
      <rPr>
        <i/>
        <sz val="11"/>
        <color theme="1"/>
        <rFont val="Times New Roman"/>
        <family val="1"/>
      </rPr>
      <t>OsDUF506s</t>
    </r>
    <phoneticPr fontId="1" type="noConversion"/>
  </si>
  <si>
    <t>Gene ID</t>
    <phoneticPr fontId="1" type="noConversion"/>
  </si>
  <si>
    <t>GGGTTCACAAGTCTGCCTATTGT</t>
    <phoneticPr fontId="1" type="noConversion"/>
  </si>
  <si>
    <t>ACGGGACACGACCAAGGA</t>
    <phoneticPr fontId="1" type="noConversion"/>
  </si>
  <si>
    <t>OsActin</t>
    <phoneticPr fontId="1" type="noConversion"/>
  </si>
  <si>
    <r>
      <t>Table S10 The expression data  of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miRNAs targeting </t>
    </r>
    <r>
      <rPr>
        <i/>
        <sz val="11"/>
        <color theme="1"/>
        <rFont val="Times New Roman"/>
        <family val="1"/>
      </rPr>
      <t>OsDUF506s</t>
    </r>
    <r>
      <rPr>
        <sz val="11"/>
        <color theme="1"/>
        <rFont val="Times New Roman"/>
        <family val="1"/>
      </rPr>
      <t xml:space="preserve"> </t>
    </r>
    <phoneticPr fontId="2" type="noConversion"/>
  </si>
  <si>
    <t>Sample Name</t>
  </si>
  <si>
    <t xml:space="preserve">Cq   </t>
  </si>
  <si>
    <t>Cq Mean</t>
  </si>
  <si>
    <t xml:space="preserve">control1   </t>
  </si>
  <si>
    <t xml:space="preserve">control2   </t>
  </si>
  <si>
    <t xml:space="preserve">control3   </t>
  </si>
  <si>
    <t xml:space="preserve">drought1   </t>
  </si>
  <si>
    <t xml:space="preserve">drought2   </t>
  </si>
  <si>
    <t xml:space="preserve">drought3   </t>
  </si>
  <si>
    <t xml:space="preserve">Gene Name </t>
  </si>
  <si>
    <t xml:space="preserve">OsActin Cq Mean  </t>
    <phoneticPr fontId="1" type="noConversion"/>
  </si>
  <si>
    <t>Cq Mean</t>
    <phoneticPr fontId="1" type="noConversion"/>
  </si>
  <si>
    <t xml:space="preserve">DUF50605 </t>
  </si>
  <si>
    <r>
      <rPr>
        <sz val="11"/>
        <color theme="1"/>
        <rFont val="等线"/>
        <family val="2"/>
      </rPr>
      <t>△</t>
    </r>
    <r>
      <rPr>
        <sz val="11"/>
        <color theme="1"/>
        <rFont val="Times New Roman"/>
        <family val="1"/>
      </rPr>
      <t>Cq</t>
    </r>
    <phoneticPr fontId="1" type="noConversion"/>
  </si>
  <si>
    <r>
      <t>2^-</t>
    </r>
    <r>
      <rPr>
        <sz val="11"/>
        <color theme="1"/>
        <rFont val="等线"/>
        <family val="2"/>
      </rPr>
      <t>△</t>
    </r>
    <r>
      <rPr>
        <sz val="11"/>
        <color theme="1"/>
        <rFont val="Times New Roman"/>
        <family val="1"/>
      </rPr>
      <t>Cq</t>
    </r>
    <phoneticPr fontId="1" type="noConversion"/>
  </si>
  <si>
    <r>
      <rPr>
        <sz val="11"/>
        <color theme="1"/>
        <rFont val="等线"/>
        <family val="2"/>
      </rPr>
      <t>△</t>
    </r>
    <r>
      <rPr>
        <sz val="11"/>
        <color theme="1"/>
        <rFont val="Times New Roman"/>
        <family val="1"/>
      </rPr>
      <t>Cq mean</t>
    </r>
    <phoneticPr fontId="1" type="noConversion"/>
  </si>
  <si>
    <r>
      <t>2^-</t>
    </r>
    <r>
      <rPr>
        <sz val="11"/>
        <color theme="1"/>
        <rFont val="等线"/>
        <family val="2"/>
      </rPr>
      <t>△△</t>
    </r>
    <r>
      <rPr>
        <sz val="11"/>
        <color theme="1"/>
        <rFont val="Times New Roman"/>
        <family val="1"/>
      </rPr>
      <t>Cq</t>
    </r>
    <phoneticPr fontId="1" type="noConversion"/>
  </si>
  <si>
    <r>
      <t xml:space="preserve">Table S11 The RT-qPCR data  </t>
    </r>
    <r>
      <rPr>
        <i/>
        <sz val="11"/>
        <color theme="1"/>
        <rFont val="Times New Roman"/>
        <family val="1"/>
      </rPr>
      <t>OsDUF506s</t>
    </r>
    <r>
      <rPr>
        <sz val="11"/>
        <color theme="1"/>
        <rFont val="Times New Roman"/>
        <family val="1"/>
      </rPr>
      <t xml:space="preserve"> under abiotic stresses</t>
    </r>
    <phoneticPr fontId="2" type="noConversion"/>
  </si>
  <si>
    <t>Drought stress:</t>
    <phoneticPr fontId="1" type="noConversion"/>
  </si>
  <si>
    <t xml:space="preserve">OsDUF50608 </t>
    <phoneticPr fontId="1" type="noConversion"/>
  </si>
  <si>
    <t xml:space="preserve">cold3      </t>
  </si>
  <si>
    <t xml:space="preserve">cold2      </t>
  </si>
  <si>
    <t xml:space="preserve">cold1      </t>
  </si>
  <si>
    <t xml:space="preserve">OsActin Cq Mean  </t>
  </si>
  <si>
    <t>△Cq</t>
  </si>
  <si>
    <t>2^-△Cq</t>
  </si>
  <si>
    <t>△Cq mean</t>
  </si>
  <si>
    <t>2^-△△Cq</t>
  </si>
  <si>
    <t>Cold stress:</t>
    <phoneticPr fontId="1" type="noConversion"/>
  </si>
  <si>
    <t>P-deficienct stress:</t>
    <phoneticPr fontId="1" type="noConversion"/>
  </si>
  <si>
    <t xml:space="preserve">Sample Name   </t>
  </si>
  <si>
    <t xml:space="preserve">control1      </t>
  </si>
  <si>
    <t xml:space="preserve">control2      </t>
  </si>
  <si>
    <t xml:space="preserve">control3      </t>
  </si>
  <si>
    <t>P-deficient1</t>
  </si>
  <si>
    <t>P-deficient2</t>
  </si>
  <si>
    <t>P-deficient3</t>
  </si>
  <si>
    <t xml:space="preserve">Sample Name  </t>
  </si>
  <si>
    <t xml:space="preserve">control1     </t>
  </si>
  <si>
    <t xml:space="preserve">control2     </t>
  </si>
  <si>
    <t xml:space="preserve">control3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</si>
</sst>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9" formatCode="0.00000_ "/>
  </numFmts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212121"/>
      <name val="Times New Roman"/>
      <family val="1"/>
    </font>
    <font>
      <sz val="11"/>
      <color rgb="FF21212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color rgb="FF000000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theme="1"/>
      <name val="等线"/>
      <family val="2"/>
      <charset val="134"/>
      <scheme val="minor"/>
    </font>
    <font>
      <sz val="8"/>
      <name val="等线"/>
      <family val="2"/>
      <charset val="129"/>
      <scheme val="minor"/>
    </font>
    <font>
      <i/>
      <sz val="9"/>
      <color rgb="FF000000"/>
      <name val="Times New Roman"/>
      <family val="1"/>
    </font>
    <font>
      <sz val="11"/>
      <color theme="1"/>
      <name val="等线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10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6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/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/>
    <xf numFmtId="177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77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77" fontId="3" fillId="0" borderId="0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177" fontId="3" fillId="0" borderId="1" xfId="0" applyNumberFormat="1" applyFont="1" applyFill="1" applyBorder="1" applyAlignment="1">
      <alignment wrapText="1"/>
    </xf>
    <xf numFmtId="177" fontId="3" fillId="0" borderId="0" xfId="0" applyNumberFormat="1" applyFont="1" applyFill="1" applyAlignment="1">
      <alignment wrapText="1"/>
    </xf>
    <xf numFmtId="177" fontId="9" fillId="0" borderId="0" xfId="0" applyNumberFormat="1" applyFont="1" applyFill="1" applyAlignment="1">
      <alignment wrapText="1"/>
    </xf>
    <xf numFmtId="177" fontId="6" fillId="0" borderId="1" xfId="0" applyNumberFormat="1" applyFont="1" applyFill="1" applyBorder="1" applyAlignment="1">
      <alignment wrapText="1"/>
    </xf>
    <xf numFmtId="179" fontId="3" fillId="0" borderId="0" xfId="0" applyNumberFormat="1" applyFont="1" applyFill="1" applyAlignment="1">
      <alignment wrapText="1"/>
    </xf>
    <xf numFmtId="177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</cellXfs>
  <cellStyles count="2">
    <cellStyle name="常规" xfId="0" builtinId="0"/>
    <cellStyle name="常规 2" xfId="1" xr:uid="{96F02641-9B26-4815-B81C-AA75C472693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2"/>
  <sheetViews>
    <sheetView workbookViewId="0">
      <selection sqref="A1:D1"/>
    </sheetView>
  </sheetViews>
  <sheetFormatPr defaultRowHeight="15" x14ac:dyDescent="0.25"/>
  <cols>
    <col min="1" max="1" width="10" style="12" bestFit="1" customWidth="1"/>
    <col min="2" max="2" width="19.625" style="12" bestFit="1" customWidth="1"/>
    <col min="3" max="3" width="29.375" style="12" bestFit="1" customWidth="1"/>
    <col min="4" max="4" width="10" style="12" bestFit="1" customWidth="1"/>
    <col min="5" max="16384" width="9" style="12"/>
  </cols>
  <sheetData>
    <row r="1" spans="1:8" x14ac:dyDescent="0.25">
      <c r="A1" s="73" t="s">
        <v>233</v>
      </c>
      <c r="B1" s="73"/>
      <c r="C1" s="73"/>
      <c r="D1" s="73"/>
      <c r="E1" s="9"/>
      <c r="F1" s="9"/>
      <c r="G1" s="9"/>
      <c r="H1" s="9"/>
    </row>
    <row r="2" spans="1:8" x14ac:dyDescent="0.25">
      <c r="A2" s="2"/>
      <c r="B2" s="10" t="s">
        <v>0</v>
      </c>
      <c r="C2" s="2" t="s">
        <v>1</v>
      </c>
      <c r="D2" s="2" t="s">
        <v>442</v>
      </c>
      <c r="E2" s="11"/>
    </row>
    <row r="3" spans="1:8" x14ac:dyDescent="0.25">
      <c r="A3" s="50" t="s">
        <v>2</v>
      </c>
      <c r="B3" s="51" t="s">
        <v>3</v>
      </c>
      <c r="C3" s="2" t="s">
        <v>4</v>
      </c>
      <c r="D3" s="2" t="s">
        <v>5</v>
      </c>
      <c r="E3" s="11"/>
    </row>
    <row r="4" spans="1:8" x14ac:dyDescent="0.25">
      <c r="A4" s="50"/>
      <c r="B4" s="51"/>
      <c r="C4" s="2" t="s">
        <v>6</v>
      </c>
      <c r="D4" s="2" t="s">
        <v>5</v>
      </c>
      <c r="E4" s="11"/>
    </row>
    <row r="5" spans="1:8" x14ac:dyDescent="0.25">
      <c r="A5" s="50"/>
      <c r="B5" s="51"/>
      <c r="C5" s="2" t="s">
        <v>7</v>
      </c>
      <c r="D5" s="2" t="s">
        <v>5</v>
      </c>
      <c r="E5" s="11"/>
    </row>
    <row r="6" spans="1:8" x14ac:dyDescent="0.25">
      <c r="A6" s="50"/>
      <c r="B6" s="51"/>
      <c r="C6" s="2" t="s">
        <v>8</v>
      </c>
      <c r="D6" s="2" t="s">
        <v>5</v>
      </c>
      <c r="E6" s="11"/>
    </row>
    <row r="7" spans="1:8" x14ac:dyDescent="0.25">
      <c r="A7" s="50"/>
      <c r="B7" s="51"/>
      <c r="C7" s="2" t="s">
        <v>9</v>
      </c>
      <c r="D7" s="2" t="s">
        <v>10</v>
      </c>
      <c r="E7" s="11"/>
    </row>
    <row r="8" spans="1:8" x14ac:dyDescent="0.25">
      <c r="A8" s="50"/>
      <c r="B8" s="51"/>
      <c r="C8" s="2" t="s">
        <v>11</v>
      </c>
      <c r="D8" s="2" t="s">
        <v>10</v>
      </c>
      <c r="E8" s="11"/>
    </row>
    <row r="9" spans="1:8" x14ac:dyDescent="0.25">
      <c r="A9" s="50"/>
      <c r="B9" s="51"/>
      <c r="C9" s="2" t="s">
        <v>12</v>
      </c>
      <c r="D9" s="2" t="s">
        <v>13</v>
      </c>
      <c r="E9" s="11"/>
    </row>
    <row r="10" spans="1:8" x14ac:dyDescent="0.25">
      <c r="A10" s="50"/>
      <c r="B10" s="51"/>
      <c r="C10" s="2" t="s">
        <v>14</v>
      </c>
      <c r="D10" s="2" t="s">
        <v>13</v>
      </c>
      <c r="E10" s="11"/>
    </row>
    <row r="11" spans="1:8" x14ac:dyDescent="0.25">
      <c r="A11" s="50"/>
      <c r="B11" s="51"/>
      <c r="C11" s="2" t="s">
        <v>15</v>
      </c>
      <c r="D11" s="2" t="s">
        <v>13</v>
      </c>
      <c r="E11" s="11"/>
    </row>
    <row r="12" spans="1:8" x14ac:dyDescent="0.25">
      <c r="A12" s="50"/>
      <c r="B12" s="51"/>
      <c r="C12" s="2" t="s">
        <v>16</v>
      </c>
      <c r="D12" s="2" t="s">
        <v>17</v>
      </c>
      <c r="E12" s="11"/>
    </row>
    <row r="13" spans="1:8" x14ac:dyDescent="0.25">
      <c r="A13" s="50"/>
      <c r="B13" s="51"/>
      <c r="C13" s="2" t="s">
        <v>18</v>
      </c>
      <c r="D13" s="2" t="s">
        <v>17</v>
      </c>
      <c r="E13" s="11"/>
    </row>
    <row r="14" spans="1:8" x14ac:dyDescent="0.25">
      <c r="A14" s="50"/>
      <c r="B14" s="51"/>
      <c r="C14" s="2" t="s">
        <v>19</v>
      </c>
      <c r="D14" s="2" t="s">
        <v>17</v>
      </c>
      <c r="E14" s="11"/>
    </row>
    <row r="15" spans="1:8" x14ac:dyDescent="0.25">
      <c r="A15" s="50"/>
      <c r="B15" s="51"/>
      <c r="C15" s="2" t="s">
        <v>20</v>
      </c>
      <c r="D15" s="2" t="s">
        <v>17</v>
      </c>
      <c r="E15" s="11"/>
    </row>
    <row r="16" spans="1:8" x14ac:dyDescent="0.25">
      <c r="A16" s="50"/>
      <c r="B16" s="51" t="s">
        <v>21</v>
      </c>
      <c r="C16" s="2" t="s">
        <v>22</v>
      </c>
      <c r="D16" s="2" t="s">
        <v>5</v>
      </c>
      <c r="E16" s="11"/>
    </row>
    <row r="17" spans="1:5" x14ac:dyDescent="0.25">
      <c r="A17" s="50"/>
      <c r="B17" s="51"/>
      <c r="C17" s="2" t="s">
        <v>23</v>
      </c>
      <c r="D17" s="2" t="s">
        <v>5</v>
      </c>
      <c r="E17" s="11"/>
    </row>
    <row r="18" spans="1:5" x14ac:dyDescent="0.25">
      <c r="A18" s="50"/>
      <c r="B18" s="51"/>
      <c r="C18" s="2" t="s">
        <v>24</v>
      </c>
      <c r="D18" s="2" t="s">
        <v>5</v>
      </c>
      <c r="E18" s="11"/>
    </row>
    <row r="19" spans="1:5" x14ac:dyDescent="0.25">
      <c r="A19" s="50"/>
      <c r="B19" s="51"/>
      <c r="C19" s="2" t="s">
        <v>25</v>
      </c>
      <c r="D19" s="2" t="s">
        <v>5</v>
      </c>
      <c r="E19" s="11"/>
    </row>
    <row r="20" spans="1:5" x14ac:dyDescent="0.25">
      <c r="A20" s="50"/>
      <c r="B20" s="51"/>
      <c r="C20" s="2" t="s">
        <v>26</v>
      </c>
      <c r="D20" s="2" t="s">
        <v>5</v>
      </c>
      <c r="E20" s="11"/>
    </row>
    <row r="21" spans="1:5" x14ac:dyDescent="0.25">
      <c r="A21" s="50"/>
      <c r="B21" s="51"/>
      <c r="C21" s="2" t="s">
        <v>27</v>
      </c>
      <c r="D21" s="2" t="s">
        <v>10</v>
      </c>
      <c r="E21" s="11"/>
    </row>
    <row r="22" spans="1:5" x14ac:dyDescent="0.25">
      <c r="A22" s="50"/>
      <c r="B22" s="51"/>
      <c r="C22" s="2" t="s">
        <v>28</v>
      </c>
      <c r="D22" s="2" t="s">
        <v>10</v>
      </c>
      <c r="E22" s="11"/>
    </row>
    <row r="23" spans="1:5" x14ac:dyDescent="0.25">
      <c r="A23" s="50"/>
      <c r="B23" s="51"/>
      <c r="C23" s="2" t="s">
        <v>29</v>
      </c>
      <c r="D23" s="2" t="s">
        <v>10</v>
      </c>
      <c r="E23" s="11"/>
    </row>
    <row r="24" spans="1:5" x14ac:dyDescent="0.25">
      <c r="A24" s="50"/>
      <c r="B24" s="51"/>
      <c r="C24" s="2" t="s">
        <v>30</v>
      </c>
      <c r="D24" s="2" t="s">
        <v>10</v>
      </c>
      <c r="E24" s="11"/>
    </row>
    <row r="25" spans="1:5" x14ac:dyDescent="0.25">
      <c r="A25" s="50"/>
      <c r="B25" s="51"/>
      <c r="C25" s="2" t="s">
        <v>31</v>
      </c>
      <c r="D25" s="2" t="s">
        <v>10</v>
      </c>
      <c r="E25" s="11"/>
    </row>
    <row r="26" spans="1:5" x14ac:dyDescent="0.25">
      <c r="A26" s="50"/>
      <c r="B26" s="51"/>
      <c r="C26" s="2" t="s">
        <v>32</v>
      </c>
      <c r="D26" s="2" t="s">
        <v>10</v>
      </c>
      <c r="E26" s="11"/>
    </row>
    <row r="27" spans="1:5" x14ac:dyDescent="0.25">
      <c r="A27" s="50"/>
      <c r="B27" s="51"/>
      <c r="C27" s="2" t="s">
        <v>33</v>
      </c>
      <c r="D27" s="2" t="s">
        <v>10</v>
      </c>
      <c r="E27" s="11"/>
    </row>
    <row r="28" spans="1:5" x14ac:dyDescent="0.25">
      <c r="A28" s="50"/>
      <c r="B28" s="51"/>
      <c r="C28" s="2" t="s">
        <v>34</v>
      </c>
      <c r="D28" s="2" t="s">
        <v>10</v>
      </c>
      <c r="E28" s="11"/>
    </row>
    <row r="29" spans="1:5" x14ac:dyDescent="0.25">
      <c r="A29" s="50"/>
      <c r="B29" s="51"/>
      <c r="C29" s="2" t="s">
        <v>35</v>
      </c>
      <c r="D29" s="2" t="s">
        <v>13</v>
      </c>
      <c r="E29" s="11"/>
    </row>
    <row r="30" spans="1:5" x14ac:dyDescent="0.25">
      <c r="A30" s="50"/>
      <c r="B30" s="51"/>
      <c r="C30" s="2" t="s">
        <v>36</v>
      </c>
      <c r="D30" s="2" t="s">
        <v>13</v>
      </c>
      <c r="E30" s="11"/>
    </row>
    <row r="31" spans="1:5" x14ac:dyDescent="0.25">
      <c r="A31" s="50"/>
      <c r="B31" s="51"/>
      <c r="C31" s="2" t="s">
        <v>37</v>
      </c>
      <c r="D31" s="2" t="s">
        <v>17</v>
      </c>
      <c r="E31" s="11"/>
    </row>
    <row r="32" spans="1:5" x14ac:dyDescent="0.25">
      <c r="A32" s="50"/>
      <c r="B32" s="51"/>
      <c r="C32" s="2" t="s">
        <v>38</v>
      </c>
      <c r="D32" s="2" t="s">
        <v>17</v>
      </c>
      <c r="E32" s="11"/>
    </row>
    <row r="33" spans="1:5" x14ac:dyDescent="0.25">
      <c r="A33" s="50"/>
      <c r="B33" s="51"/>
      <c r="C33" s="2" t="s">
        <v>39</v>
      </c>
      <c r="D33" s="2" t="s">
        <v>17</v>
      </c>
      <c r="E33" s="11"/>
    </row>
    <row r="34" spans="1:5" x14ac:dyDescent="0.25">
      <c r="A34" s="50"/>
      <c r="B34" s="51"/>
      <c r="C34" s="2" t="s">
        <v>40</v>
      </c>
      <c r="D34" s="2" t="s">
        <v>17</v>
      </c>
      <c r="E34" s="11"/>
    </row>
    <row r="35" spans="1:5" x14ac:dyDescent="0.25">
      <c r="A35" s="50"/>
      <c r="B35" s="51"/>
      <c r="C35" s="2" t="s">
        <v>41</v>
      </c>
      <c r="D35" s="2" t="s">
        <v>17</v>
      </c>
      <c r="E35" s="11"/>
    </row>
    <row r="36" spans="1:5" x14ac:dyDescent="0.25">
      <c r="A36" s="50"/>
      <c r="B36" s="51"/>
      <c r="C36" s="2" t="s">
        <v>42</v>
      </c>
      <c r="D36" s="2" t="s">
        <v>17</v>
      </c>
      <c r="E36" s="11"/>
    </row>
    <row r="37" spans="1:5" x14ac:dyDescent="0.25">
      <c r="A37" s="50"/>
      <c r="B37" s="51"/>
      <c r="C37" s="2" t="s">
        <v>43</v>
      </c>
      <c r="D37" s="2" t="s">
        <v>17</v>
      </c>
      <c r="E37" s="11"/>
    </row>
    <row r="38" spans="1:5" x14ac:dyDescent="0.25">
      <c r="A38" s="50"/>
      <c r="B38" s="51"/>
      <c r="C38" s="2" t="s">
        <v>44</v>
      </c>
      <c r="D38" s="2" t="s">
        <v>17</v>
      </c>
      <c r="E38" s="11"/>
    </row>
    <row r="39" spans="1:5" x14ac:dyDescent="0.25">
      <c r="A39" s="50"/>
      <c r="B39" s="51"/>
      <c r="C39" s="2" t="s">
        <v>45</v>
      </c>
      <c r="D39" s="2" t="s">
        <v>17</v>
      </c>
      <c r="E39" s="11"/>
    </row>
    <row r="40" spans="1:5" x14ac:dyDescent="0.25">
      <c r="A40" s="50"/>
      <c r="B40" s="51"/>
      <c r="C40" s="2" t="s">
        <v>46</v>
      </c>
      <c r="D40" s="2" t="s">
        <v>17</v>
      </c>
      <c r="E40" s="11"/>
    </row>
    <row r="41" spans="1:5" x14ac:dyDescent="0.25">
      <c r="A41" s="50"/>
      <c r="B41" s="52" t="s">
        <v>47</v>
      </c>
      <c r="C41" s="2" t="s">
        <v>48</v>
      </c>
      <c r="D41" s="2" t="s">
        <v>5</v>
      </c>
      <c r="E41" s="11"/>
    </row>
    <row r="42" spans="1:5" x14ac:dyDescent="0.25">
      <c r="A42" s="50"/>
      <c r="B42" s="52"/>
      <c r="C42" s="2" t="s">
        <v>49</v>
      </c>
      <c r="D42" s="2" t="s">
        <v>5</v>
      </c>
      <c r="E42" s="11"/>
    </row>
    <row r="43" spans="1:5" x14ac:dyDescent="0.25">
      <c r="A43" s="50"/>
      <c r="B43" s="52"/>
      <c r="C43" s="2" t="s">
        <v>50</v>
      </c>
      <c r="D43" s="2" t="s">
        <v>5</v>
      </c>
      <c r="E43" s="11"/>
    </row>
    <row r="44" spans="1:5" x14ac:dyDescent="0.25">
      <c r="A44" s="50"/>
      <c r="B44" s="52"/>
      <c r="C44" s="2" t="s">
        <v>51</v>
      </c>
      <c r="D44" s="2" t="s">
        <v>10</v>
      </c>
      <c r="E44" s="11"/>
    </row>
    <row r="45" spans="1:5" x14ac:dyDescent="0.25">
      <c r="A45" s="50"/>
      <c r="B45" s="52"/>
      <c r="C45" s="2" t="s">
        <v>52</v>
      </c>
      <c r="D45" s="2" t="s">
        <v>10</v>
      </c>
      <c r="E45" s="11"/>
    </row>
    <row r="46" spans="1:5" x14ac:dyDescent="0.25">
      <c r="A46" s="50"/>
      <c r="B46" s="52"/>
      <c r="C46" s="2" t="s">
        <v>53</v>
      </c>
      <c r="D46" s="2" t="s">
        <v>10</v>
      </c>
      <c r="E46" s="11"/>
    </row>
    <row r="47" spans="1:5" x14ac:dyDescent="0.25">
      <c r="A47" s="50"/>
      <c r="B47" s="52"/>
      <c r="C47" s="2" t="s">
        <v>54</v>
      </c>
      <c r="D47" s="2" t="s">
        <v>10</v>
      </c>
      <c r="E47" s="11"/>
    </row>
    <row r="48" spans="1:5" x14ac:dyDescent="0.25">
      <c r="A48" s="50"/>
      <c r="B48" s="52"/>
      <c r="C48" s="2" t="s">
        <v>55</v>
      </c>
      <c r="D48" s="2" t="s">
        <v>10</v>
      </c>
      <c r="E48" s="11"/>
    </row>
    <row r="49" spans="1:5" x14ac:dyDescent="0.25">
      <c r="A49" s="50"/>
      <c r="B49" s="52"/>
      <c r="C49" s="2" t="s">
        <v>56</v>
      </c>
      <c r="D49" s="2" t="s">
        <v>10</v>
      </c>
      <c r="E49" s="11"/>
    </row>
    <row r="50" spans="1:5" x14ac:dyDescent="0.25">
      <c r="A50" s="50"/>
      <c r="B50" s="52"/>
      <c r="C50" s="2" t="s">
        <v>57</v>
      </c>
      <c r="D50" s="2" t="s">
        <v>13</v>
      </c>
      <c r="E50" s="11"/>
    </row>
    <row r="51" spans="1:5" x14ac:dyDescent="0.25">
      <c r="A51" s="50"/>
      <c r="B51" s="52"/>
      <c r="C51" s="2" t="s">
        <v>58</v>
      </c>
      <c r="D51" s="2" t="s">
        <v>17</v>
      </c>
      <c r="E51" s="11"/>
    </row>
    <row r="52" spans="1:5" x14ac:dyDescent="0.25">
      <c r="A52" s="50"/>
      <c r="B52" s="52"/>
      <c r="C52" s="2" t="s">
        <v>59</v>
      </c>
      <c r="D52" s="2" t="s">
        <v>17</v>
      </c>
      <c r="E52" s="11"/>
    </row>
    <row r="53" spans="1:5" x14ac:dyDescent="0.25">
      <c r="A53" s="50"/>
      <c r="B53" s="52"/>
      <c r="C53" s="2" t="s">
        <v>60</v>
      </c>
      <c r="D53" s="2" t="s">
        <v>17</v>
      </c>
      <c r="E53" s="11"/>
    </row>
    <row r="54" spans="1:5" x14ac:dyDescent="0.25">
      <c r="A54" s="50"/>
      <c r="B54" s="52" t="s">
        <v>61</v>
      </c>
      <c r="C54" s="2" t="s">
        <v>62</v>
      </c>
      <c r="D54" s="2" t="s">
        <v>5</v>
      </c>
      <c r="E54" s="11"/>
    </row>
    <row r="55" spans="1:5" x14ac:dyDescent="0.25">
      <c r="A55" s="50"/>
      <c r="B55" s="52"/>
      <c r="C55" s="2" t="s">
        <v>63</v>
      </c>
      <c r="D55" s="2" t="s">
        <v>5</v>
      </c>
      <c r="E55" s="11"/>
    </row>
    <row r="56" spans="1:5" x14ac:dyDescent="0.25">
      <c r="A56" s="50"/>
      <c r="B56" s="52"/>
      <c r="C56" s="2" t="s">
        <v>64</v>
      </c>
      <c r="D56" s="2" t="s">
        <v>5</v>
      </c>
      <c r="E56" s="11"/>
    </row>
    <row r="57" spans="1:5" x14ac:dyDescent="0.25">
      <c r="A57" s="50"/>
      <c r="B57" s="52"/>
      <c r="C57" s="2" t="s">
        <v>65</v>
      </c>
      <c r="D57" s="2" t="s">
        <v>5</v>
      </c>
      <c r="E57" s="11"/>
    </row>
    <row r="58" spans="1:5" x14ac:dyDescent="0.25">
      <c r="A58" s="50"/>
      <c r="B58" s="52"/>
      <c r="C58" s="2" t="s">
        <v>66</v>
      </c>
      <c r="D58" s="2" t="s">
        <v>5</v>
      </c>
      <c r="E58" s="11"/>
    </row>
    <row r="59" spans="1:5" x14ac:dyDescent="0.25">
      <c r="A59" s="50"/>
      <c r="B59" s="52"/>
      <c r="C59" s="2" t="s">
        <v>67</v>
      </c>
      <c r="D59" s="2" t="s">
        <v>10</v>
      </c>
      <c r="E59" s="11"/>
    </row>
    <row r="60" spans="1:5" x14ac:dyDescent="0.25">
      <c r="A60" s="50"/>
      <c r="B60" s="52"/>
      <c r="C60" s="2" t="s">
        <v>68</v>
      </c>
      <c r="D60" s="2" t="s">
        <v>10</v>
      </c>
      <c r="E60" s="11"/>
    </row>
    <row r="61" spans="1:5" x14ac:dyDescent="0.25">
      <c r="A61" s="50"/>
      <c r="B61" s="52"/>
      <c r="C61" s="2" t="s">
        <v>69</v>
      </c>
      <c r="D61" s="2" t="s">
        <v>10</v>
      </c>
      <c r="E61" s="11"/>
    </row>
    <row r="62" spans="1:5" x14ac:dyDescent="0.25">
      <c r="A62" s="50"/>
      <c r="B62" s="52"/>
      <c r="C62" s="2" t="s">
        <v>70</v>
      </c>
      <c r="D62" s="2" t="s">
        <v>10</v>
      </c>
      <c r="E62" s="11"/>
    </row>
    <row r="63" spans="1:5" x14ac:dyDescent="0.25">
      <c r="A63" s="50"/>
      <c r="B63" s="52"/>
      <c r="C63" s="2" t="s">
        <v>71</v>
      </c>
      <c r="D63" s="2" t="s">
        <v>10</v>
      </c>
      <c r="E63" s="11"/>
    </row>
    <row r="64" spans="1:5" x14ac:dyDescent="0.25">
      <c r="A64" s="50"/>
      <c r="B64" s="52"/>
      <c r="C64" s="2" t="s">
        <v>72</v>
      </c>
      <c r="D64" s="2" t="s">
        <v>10</v>
      </c>
      <c r="E64" s="11"/>
    </row>
    <row r="65" spans="1:5" x14ac:dyDescent="0.25">
      <c r="A65" s="50"/>
      <c r="B65" s="52"/>
      <c r="C65" s="2" t="s">
        <v>73</v>
      </c>
      <c r="D65" s="2" t="s">
        <v>13</v>
      </c>
      <c r="E65" s="11"/>
    </row>
    <row r="66" spans="1:5" x14ac:dyDescent="0.25">
      <c r="A66" s="50"/>
      <c r="B66" s="52"/>
      <c r="C66" s="2" t="s">
        <v>74</v>
      </c>
      <c r="D66" s="2" t="s">
        <v>13</v>
      </c>
      <c r="E66" s="11"/>
    </row>
    <row r="67" spans="1:5" x14ac:dyDescent="0.25">
      <c r="A67" s="50"/>
      <c r="B67" s="52"/>
      <c r="C67" s="2" t="s">
        <v>75</v>
      </c>
      <c r="D67" s="2" t="s">
        <v>13</v>
      </c>
      <c r="E67" s="11"/>
    </row>
    <row r="68" spans="1:5" x14ac:dyDescent="0.25">
      <c r="A68" s="50"/>
      <c r="B68" s="52"/>
      <c r="C68" s="2" t="s">
        <v>76</v>
      </c>
      <c r="D68" s="2" t="s">
        <v>13</v>
      </c>
      <c r="E68" s="11"/>
    </row>
    <row r="69" spans="1:5" x14ac:dyDescent="0.25">
      <c r="A69" s="50"/>
      <c r="B69" s="52"/>
      <c r="C69" s="2" t="s">
        <v>77</v>
      </c>
      <c r="D69" s="2" t="s">
        <v>17</v>
      </c>
      <c r="E69" s="11"/>
    </row>
    <row r="70" spans="1:5" x14ac:dyDescent="0.25">
      <c r="A70" s="50"/>
      <c r="B70" s="52"/>
      <c r="C70" s="2" t="s">
        <v>78</v>
      </c>
      <c r="D70" s="2" t="s">
        <v>17</v>
      </c>
      <c r="E70" s="11"/>
    </row>
    <row r="71" spans="1:5" x14ac:dyDescent="0.25">
      <c r="A71" s="50"/>
      <c r="B71" s="52"/>
      <c r="C71" s="2" t="s">
        <v>79</v>
      </c>
      <c r="D71" s="2" t="s">
        <v>17</v>
      </c>
      <c r="E71" s="11"/>
    </row>
    <row r="72" spans="1:5" x14ac:dyDescent="0.25">
      <c r="A72" s="50"/>
      <c r="B72" s="52"/>
      <c r="C72" s="2" t="s">
        <v>80</v>
      </c>
      <c r="D72" s="2" t="s">
        <v>17</v>
      </c>
      <c r="E72" s="11"/>
    </row>
    <row r="73" spans="1:5" x14ac:dyDescent="0.25">
      <c r="A73" s="50"/>
      <c r="B73" s="52"/>
      <c r="C73" s="2" t="s">
        <v>81</v>
      </c>
      <c r="D73" s="2" t="s">
        <v>17</v>
      </c>
      <c r="E73" s="11"/>
    </row>
    <row r="74" spans="1:5" x14ac:dyDescent="0.25">
      <c r="A74" s="50" t="s">
        <v>82</v>
      </c>
      <c r="B74" s="52" t="s">
        <v>83</v>
      </c>
      <c r="C74" s="2" t="s">
        <v>84</v>
      </c>
      <c r="D74" s="2" t="s">
        <v>5</v>
      </c>
      <c r="E74" s="11"/>
    </row>
    <row r="75" spans="1:5" x14ac:dyDescent="0.25">
      <c r="A75" s="50"/>
      <c r="B75" s="52"/>
      <c r="C75" s="2" t="s">
        <v>85</v>
      </c>
      <c r="D75" s="2" t="s">
        <v>5</v>
      </c>
      <c r="E75" s="11"/>
    </row>
    <row r="76" spans="1:5" x14ac:dyDescent="0.25">
      <c r="A76" s="50"/>
      <c r="B76" s="52"/>
      <c r="C76" s="2" t="s">
        <v>86</v>
      </c>
      <c r="D76" s="2" t="s">
        <v>5</v>
      </c>
      <c r="E76" s="11"/>
    </row>
    <row r="77" spans="1:5" x14ac:dyDescent="0.25">
      <c r="A77" s="50"/>
      <c r="B77" s="52"/>
      <c r="C77" s="2" t="s">
        <v>87</v>
      </c>
      <c r="D77" s="2" t="s">
        <v>10</v>
      </c>
      <c r="E77" s="11"/>
    </row>
    <row r="78" spans="1:5" x14ac:dyDescent="0.25">
      <c r="A78" s="50"/>
      <c r="B78" s="52"/>
      <c r="C78" s="2" t="s">
        <v>88</v>
      </c>
      <c r="D78" s="2" t="s">
        <v>10</v>
      </c>
      <c r="E78" s="11"/>
    </row>
    <row r="79" spans="1:5" x14ac:dyDescent="0.25">
      <c r="A79" s="50"/>
      <c r="B79" s="52"/>
      <c r="C79" s="2" t="s">
        <v>89</v>
      </c>
      <c r="D79" s="2" t="s">
        <v>13</v>
      </c>
      <c r="E79" s="11"/>
    </row>
    <row r="80" spans="1:5" x14ac:dyDescent="0.25">
      <c r="A80" s="50"/>
      <c r="B80" s="52"/>
      <c r="C80" s="2" t="s">
        <v>90</v>
      </c>
      <c r="D80" s="2" t="s">
        <v>17</v>
      </c>
      <c r="E80" s="11"/>
    </row>
    <row r="81" spans="1:5" x14ac:dyDescent="0.25">
      <c r="A81" s="50"/>
      <c r="B81" s="52"/>
      <c r="C81" s="2" t="s">
        <v>91</v>
      </c>
      <c r="D81" s="2" t="s">
        <v>17</v>
      </c>
      <c r="E81" s="11"/>
    </row>
    <row r="82" spans="1:5" x14ac:dyDescent="0.25">
      <c r="A82" s="50"/>
      <c r="B82" s="52"/>
      <c r="C82" s="2" t="s">
        <v>92</v>
      </c>
      <c r="D82" s="2" t="s">
        <v>17</v>
      </c>
      <c r="E82" s="11"/>
    </row>
    <row r="83" spans="1:5" x14ac:dyDescent="0.25">
      <c r="A83" s="50"/>
      <c r="B83" s="52"/>
      <c r="C83" s="2" t="s">
        <v>93</v>
      </c>
      <c r="D83" s="2" t="s">
        <v>17</v>
      </c>
      <c r="E83" s="11"/>
    </row>
    <row r="84" spans="1:5" x14ac:dyDescent="0.25">
      <c r="A84" s="50"/>
      <c r="B84" s="52" t="s">
        <v>94</v>
      </c>
      <c r="C84" s="2" t="s">
        <v>95</v>
      </c>
      <c r="D84" s="2" t="s">
        <v>5</v>
      </c>
      <c r="E84" s="11"/>
    </row>
    <row r="85" spans="1:5" x14ac:dyDescent="0.25">
      <c r="A85" s="50"/>
      <c r="B85" s="52"/>
      <c r="C85" s="2" t="s">
        <v>96</v>
      </c>
      <c r="D85" s="2" t="s">
        <v>10</v>
      </c>
      <c r="E85" s="11"/>
    </row>
    <row r="86" spans="1:5" x14ac:dyDescent="0.25">
      <c r="A86" s="50"/>
      <c r="B86" s="52"/>
      <c r="C86" s="2" t="s">
        <v>97</v>
      </c>
      <c r="D86" s="2" t="s">
        <v>13</v>
      </c>
      <c r="E86" s="11"/>
    </row>
    <row r="87" spans="1:5" x14ac:dyDescent="0.25">
      <c r="A87" s="50"/>
      <c r="B87" s="52"/>
      <c r="C87" s="2" t="s">
        <v>98</v>
      </c>
      <c r="D87" s="2" t="s">
        <v>17</v>
      </c>
      <c r="E87" s="11"/>
    </row>
    <row r="88" spans="1:5" x14ac:dyDescent="0.25">
      <c r="A88" s="50"/>
      <c r="B88" s="52"/>
      <c r="C88" s="2" t="s">
        <v>99</v>
      </c>
      <c r="D88" s="2" t="s">
        <v>17</v>
      </c>
      <c r="E88" s="11"/>
    </row>
    <row r="89" spans="1:5" x14ac:dyDescent="0.25">
      <c r="A89" s="50"/>
      <c r="B89" s="52"/>
      <c r="C89" s="2" t="s">
        <v>100</v>
      </c>
      <c r="D89" s="2" t="s">
        <v>17</v>
      </c>
      <c r="E89" s="11"/>
    </row>
    <row r="90" spans="1:5" x14ac:dyDescent="0.25">
      <c r="A90" s="50"/>
      <c r="B90" s="52"/>
      <c r="C90" s="2" t="s">
        <v>101</v>
      </c>
      <c r="D90" s="2" t="s">
        <v>17</v>
      </c>
      <c r="E90" s="11"/>
    </row>
    <row r="91" spans="1:5" x14ac:dyDescent="0.25">
      <c r="A91" s="50"/>
      <c r="B91" s="52"/>
      <c r="C91" s="2" t="s">
        <v>102</v>
      </c>
      <c r="D91" s="2" t="s">
        <v>17</v>
      </c>
      <c r="E91" s="11"/>
    </row>
    <row r="92" spans="1:5" x14ac:dyDescent="0.25">
      <c r="A92" s="50"/>
      <c r="B92" s="52" t="s">
        <v>103</v>
      </c>
      <c r="C92" s="2" t="s">
        <v>104</v>
      </c>
      <c r="D92" s="2" t="s">
        <v>10</v>
      </c>
      <c r="E92" s="11"/>
    </row>
    <row r="93" spans="1:5" x14ac:dyDescent="0.25">
      <c r="A93" s="50"/>
      <c r="B93" s="52"/>
      <c r="C93" s="2" t="s">
        <v>105</v>
      </c>
      <c r="D93" s="2" t="s">
        <v>10</v>
      </c>
      <c r="E93" s="11"/>
    </row>
    <row r="94" spans="1:5" x14ac:dyDescent="0.25">
      <c r="A94" s="50"/>
      <c r="B94" s="52"/>
      <c r="C94" s="2" t="s">
        <v>106</v>
      </c>
      <c r="D94" s="2" t="s">
        <v>13</v>
      </c>
      <c r="E94" s="11"/>
    </row>
    <row r="95" spans="1:5" x14ac:dyDescent="0.25">
      <c r="A95" s="50"/>
      <c r="B95" s="52"/>
      <c r="C95" s="2" t="s">
        <v>107</v>
      </c>
      <c r="D95" s="2" t="s">
        <v>13</v>
      </c>
      <c r="E95" s="11"/>
    </row>
    <row r="96" spans="1:5" x14ac:dyDescent="0.25">
      <c r="A96" s="50"/>
      <c r="B96" s="53" t="s">
        <v>108</v>
      </c>
      <c r="C96" s="2" t="s">
        <v>109</v>
      </c>
      <c r="D96" s="2" t="s">
        <v>5</v>
      </c>
      <c r="E96" s="11"/>
    </row>
    <row r="97" spans="1:5" x14ac:dyDescent="0.25">
      <c r="A97" s="50"/>
      <c r="B97" s="53"/>
      <c r="C97" s="2" t="s">
        <v>110</v>
      </c>
      <c r="D97" s="2" t="s">
        <v>5</v>
      </c>
      <c r="E97" s="11"/>
    </row>
    <row r="98" spans="1:5" x14ac:dyDescent="0.25">
      <c r="A98" s="50"/>
      <c r="B98" s="53"/>
      <c r="C98" s="2" t="s">
        <v>111</v>
      </c>
      <c r="D98" s="2" t="s">
        <v>5</v>
      </c>
      <c r="E98" s="11"/>
    </row>
    <row r="99" spans="1:5" x14ac:dyDescent="0.25">
      <c r="A99" s="50"/>
      <c r="B99" s="53"/>
      <c r="C99" s="2" t="s">
        <v>112</v>
      </c>
      <c r="D99" s="2" t="s">
        <v>5</v>
      </c>
      <c r="E99" s="11"/>
    </row>
    <row r="100" spans="1:5" x14ac:dyDescent="0.25">
      <c r="A100" s="50"/>
      <c r="B100" s="53"/>
      <c r="C100" s="2" t="s">
        <v>113</v>
      </c>
      <c r="D100" s="2" t="s">
        <v>10</v>
      </c>
      <c r="E100" s="11"/>
    </row>
    <row r="101" spans="1:5" x14ac:dyDescent="0.25">
      <c r="A101" s="50"/>
      <c r="B101" s="53"/>
      <c r="C101" s="2" t="s">
        <v>114</v>
      </c>
      <c r="D101" s="2" t="s">
        <v>10</v>
      </c>
      <c r="E101" s="11"/>
    </row>
    <row r="102" spans="1:5" x14ac:dyDescent="0.25">
      <c r="A102" s="50"/>
      <c r="B102" s="53"/>
      <c r="C102" s="2" t="s">
        <v>115</v>
      </c>
      <c r="D102" s="2" t="s">
        <v>10</v>
      </c>
      <c r="E102" s="11"/>
    </row>
    <row r="103" spans="1:5" x14ac:dyDescent="0.25">
      <c r="A103" s="50"/>
      <c r="B103" s="53"/>
      <c r="C103" s="2" t="s">
        <v>116</v>
      </c>
      <c r="D103" s="2" t="s">
        <v>10</v>
      </c>
      <c r="E103" s="11"/>
    </row>
    <row r="104" spans="1:5" x14ac:dyDescent="0.25">
      <c r="A104" s="50"/>
      <c r="B104" s="53"/>
      <c r="C104" s="2" t="s">
        <v>117</v>
      </c>
      <c r="D104" s="2" t="s">
        <v>10</v>
      </c>
      <c r="E104" s="11"/>
    </row>
    <row r="105" spans="1:5" x14ac:dyDescent="0.25">
      <c r="A105" s="50"/>
      <c r="B105" s="53"/>
      <c r="C105" s="2" t="s">
        <v>118</v>
      </c>
      <c r="D105" s="2" t="s">
        <v>10</v>
      </c>
      <c r="E105" s="11"/>
    </row>
    <row r="106" spans="1:5" x14ac:dyDescent="0.25">
      <c r="A106" s="50"/>
      <c r="B106" s="53"/>
      <c r="C106" s="2" t="s">
        <v>119</v>
      </c>
      <c r="D106" s="2" t="s">
        <v>13</v>
      </c>
      <c r="E106" s="11"/>
    </row>
    <row r="107" spans="1:5" x14ac:dyDescent="0.25">
      <c r="A107" s="50"/>
      <c r="B107" s="53"/>
      <c r="C107" s="2" t="s">
        <v>120</v>
      </c>
      <c r="D107" s="2" t="s">
        <v>13</v>
      </c>
      <c r="E107" s="11"/>
    </row>
    <row r="108" spans="1:5" x14ac:dyDescent="0.25">
      <c r="A108" s="50"/>
      <c r="B108" s="53"/>
      <c r="C108" s="2" t="s">
        <v>121</v>
      </c>
      <c r="D108" s="2" t="s">
        <v>13</v>
      </c>
      <c r="E108" s="11"/>
    </row>
    <row r="109" spans="1:5" x14ac:dyDescent="0.25">
      <c r="A109" s="50"/>
      <c r="B109" s="53"/>
      <c r="C109" s="2" t="s">
        <v>122</v>
      </c>
      <c r="D109" s="2" t="s">
        <v>13</v>
      </c>
      <c r="E109" s="11"/>
    </row>
    <row r="110" spans="1:5" x14ac:dyDescent="0.25">
      <c r="A110" s="50"/>
      <c r="B110" s="53"/>
      <c r="C110" s="2" t="s">
        <v>123</v>
      </c>
      <c r="D110" s="2" t="s">
        <v>13</v>
      </c>
      <c r="E110" s="11"/>
    </row>
    <row r="111" spans="1:5" x14ac:dyDescent="0.25">
      <c r="A111" s="50"/>
      <c r="B111" s="53"/>
      <c r="C111" s="2" t="s">
        <v>124</v>
      </c>
      <c r="D111" s="2" t="s">
        <v>13</v>
      </c>
      <c r="E111" s="11"/>
    </row>
    <row r="112" spans="1:5" x14ac:dyDescent="0.25">
      <c r="A112" s="50"/>
      <c r="B112" s="53"/>
      <c r="C112" s="2" t="s">
        <v>125</v>
      </c>
      <c r="D112" s="2" t="s">
        <v>17</v>
      </c>
      <c r="E112" s="11"/>
    </row>
    <row r="113" spans="1:5" x14ac:dyDescent="0.25">
      <c r="A113" s="50"/>
      <c r="B113" s="53"/>
      <c r="C113" s="2" t="s">
        <v>126</v>
      </c>
      <c r="D113" s="2" t="s">
        <v>17</v>
      </c>
      <c r="E113" s="11"/>
    </row>
    <row r="114" spans="1:5" x14ac:dyDescent="0.25">
      <c r="A114" s="50"/>
      <c r="B114" s="53"/>
      <c r="C114" s="2" t="s">
        <v>127</v>
      </c>
      <c r="D114" s="2" t="s">
        <v>17</v>
      </c>
      <c r="E114" s="11"/>
    </row>
    <row r="115" spans="1:5" x14ac:dyDescent="0.25">
      <c r="A115" s="50"/>
      <c r="B115" s="53"/>
      <c r="C115" s="2" t="s">
        <v>128</v>
      </c>
      <c r="D115" s="2" t="s">
        <v>17</v>
      </c>
      <c r="E115" s="11"/>
    </row>
    <row r="116" spans="1:5" x14ac:dyDescent="0.25">
      <c r="A116" s="50"/>
      <c r="B116" s="53"/>
      <c r="C116" s="2" t="s">
        <v>129</v>
      </c>
      <c r="D116" s="2" t="s">
        <v>17</v>
      </c>
      <c r="E116" s="11"/>
    </row>
    <row r="117" spans="1:5" x14ac:dyDescent="0.25">
      <c r="A117" s="50"/>
      <c r="B117" s="53"/>
      <c r="C117" s="2" t="s">
        <v>130</v>
      </c>
      <c r="D117" s="2" t="s">
        <v>17</v>
      </c>
      <c r="E117" s="11"/>
    </row>
    <row r="118" spans="1:5" x14ac:dyDescent="0.25">
      <c r="A118" s="50"/>
      <c r="B118" s="53" t="s">
        <v>131</v>
      </c>
      <c r="C118" s="2" t="s">
        <v>132</v>
      </c>
      <c r="D118" s="2" t="s">
        <v>5</v>
      </c>
      <c r="E118" s="11"/>
    </row>
    <row r="119" spans="1:5" x14ac:dyDescent="0.25">
      <c r="A119" s="50"/>
      <c r="B119" s="53"/>
      <c r="C119" s="2" t="s">
        <v>133</v>
      </c>
      <c r="D119" s="2" t="s">
        <v>10</v>
      </c>
      <c r="E119" s="11"/>
    </row>
    <row r="120" spans="1:5" x14ac:dyDescent="0.25">
      <c r="A120" s="50"/>
      <c r="B120" s="53"/>
      <c r="C120" s="2" t="s">
        <v>134</v>
      </c>
      <c r="D120" s="2" t="s">
        <v>10</v>
      </c>
      <c r="E120" s="11"/>
    </row>
    <row r="121" spans="1:5" x14ac:dyDescent="0.25">
      <c r="A121" s="50"/>
      <c r="B121" s="53"/>
      <c r="C121" s="2" t="s">
        <v>135</v>
      </c>
      <c r="D121" s="2" t="s">
        <v>17</v>
      </c>
      <c r="E121" s="11"/>
    </row>
    <row r="122" spans="1:5" x14ac:dyDescent="0.25">
      <c r="A122" s="50"/>
      <c r="B122" s="53"/>
      <c r="C122" s="2" t="s">
        <v>136</v>
      </c>
      <c r="D122" s="2" t="s">
        <v>17</v>
      </c>
      <c r="E122" s="11"/>
    </row>
    <row r="123" spans="1:5" x14ac:dyDescent="0.25">
      <c r="A123" s="50"/>
      <c r="B123" s="53"/>
      <c r="C123" s="2" t="s">
        <v>137</v>
      </c>
      <c r="D123" s="2" t="s">
        <v>17</v>
      </c>
      <c r="E123" s="11"/>
    </row>
    <row r="124" spans="1:5" x14ac:dyDescent="0.25">
      <c r="A124" s="50"/>
      <c r="B124" s="53"/>
      <c r="C124" s="2" t="s">
        <v>138</v>
      </c>
      <c r="D124" s="2" t="s">
        <v>17</v>
      </c>
      <c r="E124" s="11"/>
    </row>
    <row r="125" spans="1:5" x14ac:dyDescent="0.25">
      <c r="A125" s="50"/>
      <c r="B125" s="53"/>
      <c r="C125" s="2" t="s">
        <v>139</v>
      </c>
      <c r="D125" s="2" t="s">
        <v>17</v>
      </c>
      <c r="E125" s="11"/>
    </row>
    <row r="126" spans="1:5" x14ac:dyDescent="0.25">
      <c r="A126" s="50"/>
      <c r="B126" s="52" t="s">
        <v>140</v>
      </c>
      <c r="C126" s="2" t="s">
        <v>141</v>
      </c>
      <c r="D126" s="2" t="s">
        <v>5</v>
      </c>
      <c r="E126" s="11"/>
    </row>
    <row r="127" spans="1:5" x14ac:dyDescent="0.25">
      <c r="A127" s="50"/>
      <c r="B127" s="52"/>
      <c r="C127" s="2" t="s">
        <v>142</v>
      </c>
      <c r="D127" s="2" t="s">
        <v>5</v>
      </c>
      <c r="E127" s="11"/>
    </row>
    <row r="128" spans="1:5" x14ac:dyDescent="0.25">
      <c r="A128" s="50"/>
      <c r="B128" s="52"/>
      <c r="C128" s="2" t="s">
        <v>143</v>
      </c>
      <c r="D128" s="2" t="s">
        <v>10</v>
      </c>
      <c r="E128" s="11"/>
    </row>
    <row r="129" spans="1:5" x14ac:dyDescent="0.25">
      <c r="A129" s="50"/>
      <c r="B129" s="52"/>
      <c r="C129" s="2" t="s">
        <v>144</v>
      </c>
      <c r="D129" s="2" t="s">
        <v>10</v>
      </c>
      <c r="E129" s="11"/>
    </row>
    <row r="130" spans="1:5" x14ac:dyDescent="0.25">
      <c r="A130" s="50"/>
      <c r="B130" s="52"/>
      <c r="C130" s="2" t="s">
        <v>145</v>
      </c>
      <c r="D130" s="2" t="s">
        <v>13</v>
      </c>
      <c r="E130" s="11"/>
    </row>
    <row r="131" spans="1:5" x14ac:dyDescent="0.25">
      <c r="A131" s="50"/>
      <c r="B131" s="52"/>
      <c r="C131" s="2" t="s">
        <v>146</v>
      </c>
      <c r="D131" s="2" t="s">
        <v>17</v>
      </c>
      <c r="E131" s="11"/>
    </row>
    <row r="132" spans="1:5" x14ac:dyDescent="0.25">
      <c r="A132" s="50"/>
      <c r="B132" s="52"/>
      <c r="C132" s="2" t="s">
        <v>147</v>
      </c>
      <c r="D132" s="2" t="s">
        <v>17</v>
      </c>
      <c r="E132" s="11"/>
    </row>
  </sheetData>
  <mergeCells count="13">
    <mergeCell ref="A74:A132"/>
    <mergeCell ref="B74:B83"/>
    <mergeCell ref="B84:B91"/>
    <mergeCell ref="B92:B95"/>
    <mergeCell ref="B96:B117"/>
    <mergeCell ref="B118:B125"/>
    <mergeCell ref="B126:B132"/>
    <mergeCell ref="A1:D1"/>
    <mergeCell ref="A3:A73"/>
    <mergeCell ref="B3:B15"/>
    <mergeCell ref="B16:B40"/>
    <mergeCell ref="B41:B53"/>
    <mergeCell ref="B54:B73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539AA-A671-4D45-9DD9-EF380E3389DA}">
  <dimension ref="A1:AY37"/>
  <sheetViews>
    <sheetView workbookViewId="0">
      <selection sqref="A1:XFD1"/>
    </sheetView>
  </sheetViews>
  <sheetFormatPr defaultRowHeight="14.25" x14ac:dyDescent="0.2"/>
  <cols>
    <col min="1" max="1" width="18.875" style="91" customWidth="1"/>
    <col min="2" max="16384" width="9" style="91"/>
  </cols>
  <sheetData>
    <row r="1" spans="1:51" s="34" customFormat="1" ht="15" x14ac:dyDescent="0.2">
      <c r="A1" s="71" t="s">
        <v>455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89" customFormat="1" ht="42.75" x14ac:dyDescent="0.2">
      <c r="A2" s="88" t="s">
        <v>394</v>
      </c>
      <c r="B2" s="88" t="s">
        <v>435</v>
      </c>
      <c r="C2" s="88" t="s">
        <v>303</v>
      </c>
      <c r="D2" s="88" t="s">
        <v>436</v>
      </c>
      <c r="E2" s="88" t="s">
        <v>305</v>
      </c>
      <c r="F2" s="88" t="s">
        <v>437</v>
      </c>
      <c r="G2" s="88" t="s">
        <v>310</v>
      </c>
      <c r="H2" s="88" t="s">
        <v>438</v>
      </c>
      <c r="I2" s="88" t="s">
        <v>439</v>
      </c>
      <c r="J2" s="88" t="s">
        <v>440</v>
      </c>
      <c r="K2" s="88" t="s">
        <v>441</v>
      </c>
    </row>
    <row r="3" spans="1:51" x14ac:dyDescent="0.2">
      <c r="A3" s="90" t="s">
        <v>380</v>
      </c>
      <c r="B3" s="90">
        <v>-4.6109999999999998</v>
      </c>
      <c r="C3" s="90">
        <v>-4.3929999999999998</v>
      </c>
      <c r="D3" s="90">
        <v>-4.327</v>
      </c>
      <c r="E3" s="90">
        <v>-1.1040000000000001</v>
      </c>
      <c r="F3" s="90">
        <v>-4.7130000000000001</v>
      </c>
      <c r="G3" s="90">
        <v>-4.4980000000000002</v>
      </c>
      <c r="H3" s="90">
        <v>-4.54</v>
      </c>
      <c r="I3" s="90">
        <v>-4.6139999999999999</v>
      </c>
      <c r="J3" s="90">
        <v>-4.6790000000000003</v>
      </c>
      <c r="K3" s="90">
        <v>-4.6840000000000002</v>
      </c>
    </row>
    <row r="4" spans="1:51" x14ac:dyDescent="0.2">
      <c r="A4" s="90" t="s">
        <v>379</v>
      </c>
      <c r="B4" s="90">
        <v>-4.6109999999999998</v>
      </c>
      <c r="C4" s="90">
        <v>-4.3929999999999998</v>
      </c>
      <c r="D4" s="90">
        <v>-4.327</v>
      </c>
      <c r="E4" s="90">
        <v>-2.6890000000000001</v>
      </c>
      <c r="F4" s="90">
        <v>-4.7130000000000001</v>
      </c>
      <c r="G4" s="90">
        <v>-4.4980000000000002</v>
      </c>
      <c r="H4" s="90">
        <v>-4.54</v>
      </c>
      <c r="I4" s="90">
        <v>-4.6139999999999999</v>
      </c>
      <c r="J4" s="90">
        <v>-4.6790000000000003</v>
      </c>
      <c r="K4" s="90">
        <v>-4.6840000000000002</v>
      </c>
    </row>
    <row r="5" spans="1:51" x14ac:dyDescent="0.2">
      <c r="A5" s="90" t="s">
        <v>378</v>
      </c>
      <c r="B5" s="90">
        <v>-3.0259999999999998</v>
      </c>
      <c r="C5" s="90">
        <v>-4.3929999999999998</v>
      </c>
      <c r="D5" s="90">
        <v>-4.327</v>
      </c>
      <c r="E5" s="90">
        <v>-2.6890000000000001</v>
      </c>
      <c r="F5" s="90">
        <v>-2.1280000000000001</v>
      </c>
      <c r="G5" s="90">
        <v>0.96099999999999997</v>
      </c>
      <c r="H5" s="90">
        <v>-2.54</v>
      </c>
      <c r="I5" s="90">
        <v>-0.44400000000000001</v>
      </c>
      <c r="J5" s="90">
        <v>-1.679</v>
      </c>
      <c r="K5" s="90">
        <v>-1.099</v>
      </c>
    </row>
    <row r="6" spans="1:51" x14ac:dyDescent="0.2">
      <c r="A6" s="90" t="s">
        <v>377</v>
      </c>
      <c r="B6" s="90">
        <v>-2.6110000000000002</v>
      </c>
      <c r="C6" s="90">
        <v>-4.3929999999999998</v>
      </c>
      <c r="D6" s="90">
        <v>-4.327</v>
      </c>
      <c r="E6" s="90">
        <v>-2.6890000000000001</v>
      </c>
      <c r="F6" s="90">
        <v>-4.7130000000000001</v>
      </c>
      <c r="G6" s="90">
        <v>-4.4980000000000002</v>
      </c>
      <c r="H6" s="90">
        <v>-4.54</v>
      </c>
      <c r="I6" s="90">
        <v>-4.6139999999999999</v>
      </c>
      <c r="J6" s="90">
        <v>-4.6790000000000003</v>
      </c>
      <c r="K6" s="90">
        <v>-2.6840000000000002</v>
      </c>
    </row>
    <row r="7" spans="1:51" x14ac:dyDescent="0.2">
      <c r="A7" s="90" t="s">
        <v>376</v>
      </c>
      <c r="B7" s="90">
        <v>0.59699999999999998</v>
      </c>
      <c r="C7" s="90">
        <v>-0.69199999999999995</v>
      </c>
      <c r="D7" s="90">
        <v>-4.327</v>
      </c>
      <c r="E7" s="90">
        <v>-2.6890000000000001</v>
      </c>
      <c r="F7" s="90">
        <v>-1.905</v>
      </c>
      <c r="G7" s="90">
        <v>-4.4980000000000002</v>
      </c>
      <c r="H7" s="90">
        <v>-0.08</v>
      </c>
      <c r="I7" s="90">
        <v>0.81200000000000006</v>
      </c>
      <c r="J7" s="90">
        <v>-0.35699999999999998</v>
      </c>
      <c r="K7" s="90">
        <v>0.67300000000000004</v>
      </c>
    </row>
    <row r="8" spans="1:51" x14ac:dyDescent="0.2">
      <c r="A8" s="90" t="s">
        <v>375</v>
      </c>
      <c r="B8" s="90">
        <v>-4.6109999999999998</v>
      </c>
      <c r="C8" s="90">
        <v>-4.3929999999999998</v>
      </c>
      <c r="D8" s="90">
        <v>-4.327</v>
      </c>
      <c r="E8" s="90">
        <v>-2.6890000000000001</v>
      </c>
      <c r="F8" s="90">
        <v>-4.7130000000000001</v>
      </c>
      <c r="G8" s="90">
        <v>-4.4980000000000002</v>
      </c>
      <c r="H8" s="90">
        <v>-4.54</v>
      </c>
      <c r="I8" s="90">
        <v>-4.6139999999999999</v>
      </c>
      <c r="J8" s="90">
        <v>-4.6790000000000003</v>
      </c>
      <c r="K8" s="90">
        <v>-4.6840000000000002</v>
      </c>
    </row>
    <row r="9" spans="1:51" x14ac:dyDescent="0.2">
      <c r="A9" s="90" t="s">
        <v>373</v>
      </c>
      <c r="B9" s="90">
        <v>9.3460000000000001</v>
      </c>
      <c r="C9" s="90">
        <v>8.5239999999999991</v>
      </c>
      <c r="D9" s="90">
        <v>6.8170000000000002</v>
      </c>
      <c r="E9" s="90">
        <v>-2.6890000000000001</v>
      </c>
      <c r="F9" s="90">
        <v>7.734</v>
      </c>
      <c r="G9" s="90">
        <v>5.8440000000000003</v>
      </c>
      <c r="H9" s="90">
        <v>10.43</v>
      </c>
      <c r="I9" s="90">
        <v>10.532999999999999</v>
      </c>
      <c r="J9" s="90">
        <v>9.0779999999999994</v>
      </c>
      <c r="K9" s="90">
        <v>10.249000000000001</v>
      </c>
    </row>
    <row r="10" spans="1:51" x14ac:dyDescent="0.2">
      <c r="A10" s="90" t="s">
        <v>372</v>
      </c>
      <c r="B10" s="90">
        <v>-4.6109999999999998</v>
      </c>
      <c r="C10" s="90">
        <v>-4.3929999999999998</v>
      </c>
      <c r="D10" s="90">
        <v>-4.327</v>
      </c>
      <c r="E10" s="90">
        <v>-2.6890000000000001</v>
      </c>
      <c r="F10" s="90">
        <v>-4.7130000000000001</v>
      </c>
      <c r="G10" s="90">
        <v>-4.4980000000000002</v>
      </c>
      <c r="H10" s="90">
        <v>-4.54</v>
      </c>
      <c r="I10" s="90">
        <v>-4.6139999999999999</v>
      </c>
      <c r="J10" s="90">
        <v>-4.6790000000000003</v>
      </c>
      <c r="K10" s="90">
        <v>-4.6840000000000002</v>
      </c>
    </row>
    <row r="11" spans="1:51" x14ac:dyDescent="0.2">
      <c r="A11" s="90" t="s">
        <v>371</v>
      </c>
      <c r="B11" s="90">
        <v>-4.6109999999999998</v>
      </c>
      <c r="C11" s="90">
        <v>-4.3929999999999998</v>
      </c>
      <c r="D11" s="90">
        <v>-4.327</v>
      </c>
      <c r="E11" s="90">
        <v>-2.6890000000000001</v>
      </c>
      <c r="F11" s="90">
        <v>-4.7130000000000001</v>
      </c>
      <c r="G11" s="90">
        <v>2.5000000000000001E-2</v>
      </c>
      <c r="H11" s="90">
        <v>-4.54</v>
      </c>
      <c r="I11" s="90">
        <v>-4.6139999999999999</v>
      </c>
      <c r="J11" s="90">
        <v>-4.6790000000000003</v>
      </c>
      <c r="K11" s="90">
        <v>-4.6840000000000002</v>
      </c>
    </row>
    <row r="12" spans="1:51" x14ac:dyDescent="0.2">
      <c r="A12" s="90" t="s">
        <v>370</v>
      </c>
      <c r="B12" s="90">
        <v>-0.91100000000000003</v>
      </c>
      <c r="C12" s="90">
        <v>-4.3929999999999998</v>
      </c>
      <c r="D12" s="90">
        <v>-4.327</v>
      </c>
      <c r="E12" s="90">
        <v>0.48</v>
      </c>
      <c r="F12" s="90">
        <v>-4.7130000000000001</v>
      </c>
      <c r="G12" s="90">
        <v>-2.1760000000000002</v>
      </c>
      <c r="H12" s="90">
        <v>0.10299999999999999</v>
      </c>
      <c r="I12" s="90">
        <v>0.24299999999999999</v>
      </c>
      <c r="J12" s="90">
        <v>0.67800000000000005</v>
      </c>
      <c r="K12" s="90">
        <v>-0.16</v>
      </c>
    </row>
    <row r="13" spans="1:51" x14ac:dyDescent="0.2">
      <c r="A13" s="90" t="s">
        <v>369</v>
      </c>
      <c r="B13" s="90">
        <v>3.01</v>
      </c>
      <c r="C13" s="90">
        <v>1.7150000000000001</v>
      </c>
      <c r="D13" s="90">
        <v>-0.86699999999999999</v>
      </c>
      <c r="E13" s="90">
        <v>1.5580000000000001</v>
      </c>
      <c r="F13" s="90">
        <v>4.7229999999999999</v>
      </c>
      <c r="G13" s="90">
        <v>13.109</v>
      </c>
      <c r="H13" s="90">
        <v>-0.45200000000000001</v>
      </c>
      <c r="I13" s="90">
        <v>1.268</v>
      </c>
      <c r="J13" s="90">
        <v>-0.97799999999999998</v>
      </c>
      <c r="K13" s="90">
        <v>-0.59599999999999997</v>
      </c>
    </row>
    <row r="14" spans="1:51" x14ac:dyDescent="0.2">
      <c r="A14" s="90" t="s">
        <v>368</v>
      </c>
      <c r="B14" s="90">
        <v>1.002</v>
      </c>
      <c r="C14" s="90">
        <v>1.0329999999999999</v>
      </c>
      <c r="D14" s="90">
        <v>-2.742</v>
      </c>
      <c r="E14" s="90">
        <v>-2.6890000000000001</v>
      </c>
      <c r="F14" s="90">
        <v>-1.905</v>
      </c>
      <c r="G14" s="90">
        <v>3.0779999999999998</v>
      </c>
      <c r="H14" s="90">
        <v>-1.081</v>
      </c>
      <c r="I14" s="90">
        <v>0.74299999999999999</v>
      </c>
      <c r="J14" s="90">
        <v>-0.77200000000000002</v>
      </c>
      <c r="K14" s="90">
        <v>-0.16</v>
      </c>
    </row>
    <row r="15" spans="1:51" x14ac:dyDescent="0.2">
      <c r="A15" s="90" t="s">
        <v>365</v>
      </c>
      <c r="B15" s="90">
        <v>5.0650000000000004</v>
      </c>
      <c r="C15" s="90">
        <v>2.9729999999999999</v>
      </c>
      <c r="D15" s="90">
        <v>-0.86699999999999999</v>
      </c>
      <c r="E15" s="90">
        <v>0.48</v>
      </c>
      <c r="F15" s="90">
        <v>2.3839999999999999</v>
      </c>
      <c r="G15" s="90">
        <v>3.5619999999999998</v>
      </c>
      <c r="H15" s="90">
        <v>1.2410000000000001</v>
      </c>
      <c r="I15" s="90">
        <v>1.3160000000000001</v>
      </c>
      <c r="J15" s="90">
        <v>2.9569999999999999</v>
      </c>
      <c r="K15" s="90">
        <v>0.87</v>
      </c>
    </row>
    <row r="16" spans="1:51" x14ac:dyDescent="0.2">
      <c r="A16" s="90" t="s">
        <v>364</v>
      </c>
      <c r="B16" s="90">
        <v>-3.0259999999999998</v>
      </c>
      <c r="C16" s="90">
        <v>-4.3929999999999998</v>
      </c>
      <c r="D16" s="90">
        <v>-2.0049999999999999</v>
      </c>
      <c r="E16" s="90">
        <v>-2.6890000000000001</v>
      </c>
      <c r="F16" s="90">
        <v>-4.7130000000000001</v>
      </c>
      <c r="G16" s="90">
        <v>-4.4980000000000002</v>
      </c>
      <c r="H16" s="90">
        <v>-2.218</v>
      </c>
      <c r="I16" s="90">
        <v>-2.2919999999999998</v>
      </c>
      <c r="J16" s="90">
        <v>-3.6789999999999998</v>
      </c>
      <c r="K16" s="90">
        <v>-1.514</v>
      </c>
    </row>
    <row r="17" spans="1:11" x14ac:dyDescent="0.2">
      <c r="A17" s="90" t="s">
        <v>362</v>
      </c>
      <c r="B17" s="90">
        <v>0.14299999999999999</v>
      </c>
      <c r="C17" s="90">
        <v>-2.8079999999999998</v>
      </c>
      <c r="D17" s="90">
        <v>-0.23899999999999999</v>
      </c>
      <c r="E17" s="90">
        <v>0.89500000000000002</v>
      </c>
      <c r="F17" s="90">
        <v>-3.7130000000000001</v>
      </c>
      <c r="G17" s="90">
        <v>-2.1760000000000002</v>
      </c>
      <c r="H17" s="90">
        <v>3.847</v>
      </c>
      <c r="I17" s="90">
        <v>4.1269999999999998</v>
      </c>
      <c r="J17" s="90">
        <v>3.069</v>
      </c>
      <c r="K17" s="90">
        <v>2.7909999999999999</v>
      </c>
    </row>
    <row r="18" spans="1:11" x14ac:dyDescent="0.2">
      <c r="A18" s="90" t="s">
        <v>361</v>
      </c>
      <c r="B18" s="90">
        <v>3.024</v>
      </c>
      <c r="C18" s="90">
        <v>3.0070000000000001</v>
      </c>
      <c r="D18" s="90">
        <v>3.597</v>
      </c>
      <c r="E18" s="90">
        <v>-1.1040000000000001</v>
      </c>
      <c r="F18" s="90">
        <v>2.1320000000000001</v>
      </c>
      <c r="G18" s="90">
        <v>-2.1760000000000002</v>
      </c>
      <c r="H18" s="90">
        <v>4.4790000000000001</v>
      </c>
      <c r="I18" s="90">
        <v>4.2770000000000001</v>
      </c>
      <c r="J18" s="90">
        <v>3.9089999999999998</v>
      </c>
      <c r="K18" s="90">
        <v>3.851</v>
      </c>
    </row>
    <row r="19" spans="1:11" x14ac:dyDescent="0.2">
      <c r="A19" s="90" t="s">
        <v>360</v>
      </c>
      <c r="B19" s="90">
        <v>6.74</v>
      </c>
      <c r="C19" s="90">
        <v>5.5460000000000003</v>
      </c>
      <c r="D19" s="90">
        <v>1.196</v>
      </c>
      <c r="E19" s="90">
        <v>-2.6890000000000001</v>
      </c>
      <c r="F19" s="90">
        <v>4.806</v>
      </c>
      <c r="G19" s="90">
        <v>3.9359999999999999</v>
      </c>
      <c r="H19" s="90">
        <v>5.7549999999999999</v>
      </c>
      <c r="I19" s="90">
        <v>6.6189999999999998</v>
      </c>
      <c r="J19" s="90">
        <v>5.3840000000000003</v>
      </c>
      <c r="K19" s="90">
        <v>5.9939999999999998</v>
      </c>
    </row>
    <row r="20" spans="1:11" x14ac:dyDescent="0.2">
      <c r="A20" s="90" t="s">
        <v>359</v>
      </c>
      <c r="B20" s="90">
        <v>5.0549999999999997</v>
      </c>
      <c r="C20" s="90">
        <v>3.4950000000000001</v>
      </c>
      <c r="D20" s="90">
        <v>0.53100000000000003</v>
      </c>
      <c r="E20" s="90">
        <v>-2.6890000000000001</v>
      </c>
      <c r="F20" s="90">
        <v>3.379</v>
      </c>
      <c r="G20" s="90">
        <v>3.6960000000000002</v>
      </c>
      <c r="H20" s="90">
        <v>4.9409999999999998</v>
      </c>
      <c r="I20" s="90">
        <v>6.0830000000000002</v>
      </c>
      <c r="J20" s="90">
        <v>3.6560000000000001</v>
      </c>
      <c r="K20" s="90">
        <v>3.738</v>
      </c>
    </row>
    <row r="21" spans="1:11" x14ac:dyDescent="0.2">
      <c r="A21" s="90" t="s">
        <v>358</v>
      </c>
      <c r="B21" s="90">
        <v>-3.0259999999999998</v>
      </c>
      <c r="C21" s="90">
        <v>-4.3929999999999998</v>
      </c>
      <c r="D21" s="90">
        <v>-4.327</v>
      </c>
      <c r="E21" s="90">
        <v>-2.6890000000000001</v>
      </c>
      <c r="F21" s="90">
        <v>-4.7130000000000001</v>
      </c>
      <c r="G21" s="90">
        <v>-4.4980000000000002</v>
      </c>
      <c r="H21" s="90">
        <v>-4.54</v>
      </c>
      <c r="I21" s="90">
        <v>-3.0289999999999999</v>
      </c>
      <c r="J21" s="90">
        <v>-4.6790000000000003</v>
      </c>
      <c r="K21" s="90">
        <v>-4.6840000000000002</v>
      </c>
    </row>
    <row r="22" spans="1:11" x14ac:dyDescent="0.2">
      <c r="A22" s="90" t="s">
        <v>356</v>
      </c>
      <c r="B22" s="90">
        <v>7.5940000000000003</v>
      </c>
      <c r="C22" s="90">
        <v>6.476</v>
      </c>
      <c r="D22" s="90">
        <v>1.5049999999999999</v>
      </c>
      <c r="E22" s="90">
        <v>-2.6890000000000001</v>
      </c>
      <c r="F22" s="90">
        <v>5.625</v>
      </c>
      <c r="G22" s="90">
        <v>4.0049999999999999</v>
      </c>
      <c r="H22" s="90">
        <v>-1.37</v>
      </c>
      <c r="I22" s="90">
        <v>-0.09</v>
      </c>
      <c r="J22" s="90">
        <v>-1.5089999999999999</v>
      </c>
      <c r="K22" s="90">
        <v>1.1479999999999999</v>
      </c>
    </row>
    <row r="23" spans="1:11" x14ac:dyDescent="0.2">
      <c r="A23" s="90" t="s">
        <v>355</v>
      </c>
      <c r="B23" s="90">
        <v>5.6580000000000004</v>
      </c>
      <c r="C23" s="90">
        <v>3.7309999999999999</v>
      </c>
      <c r="D23" s="90">
        <v>0.53100000000000003</v>
      </c>
      <c r="E23" s="90">
        <v>-2.6890000000000001</v>
      </c>
      <c r="F23" s="90">
        <v>3.6739999999999999</v>
      </c>
      <c r="G23" s="90">
        <v>1.5449999999999999</v>
      </c>
      <c r="H23" s="90">
        <v>-2.9550000000000001</v>
      </c>
      <c r="I23" s="90">
        <v>-2.2919999999999998</v>
      </c>
      <c r="J23" s="90">
        <v>-3.0950000000000002</v>
      </c>
      <c r="K23" s="90">
        <v>-1.224</v>
      </c>
    </row>
    <row r="24" spans="1:11" x14ac:dyDescent="0.2">
      <c r="A24" s="90" t="s">
        <v>354</v>
      </c>
      <c r="B24" s="90">
        <v>-4.6109999999999998</v>
      </c>
      <c r="C24" s="90">
        <v>-4.3929999999999998</v>
      </c>
      <c r="D24" s="90">
        <v>-4.327</v>
      </c>
      <c r="E24" s="90">
        <v>-2.6890000000000001</v>
      </c>
      <c r="F24" s="90">
        <v>-4.7130000000000001</v>
      </c>
      <c r="G24" s="90">
        <v>-4.4980000000000002</v>
      </c>
      <c r="H24" s="90">
        <v>-4.54</v>
      </c>
      <c r="I24" s="90">
        <v>-4.6139999999999999</v>
      </c>
      <c r="J24" s="90">
        <v>-4.6790000000000003</v>
      </c>
      <c r="K24" s="90">
        <v>-4.6840000000000002</v>
      </c>
    </row>
    <row r="25" spans="1:11" x14ac:dyDescent="0.2">
      <c r="A25" s="90" t="s">
        <v>353</v>
      </c>
      <c r="B25" s="90">
        <v>-4.6109999999999998</v>
      </c>
      <c r="C25" s="90">
        <v>-4.3929999999999998</v>
      </c>
      <c r="D25" s="90">
        <v>-4.327</v>
      </c>
      <c r="E25" s="90">
        <v>-2.6890000000000001</v>
      </c>
      <c r="F25" s="90">
        <v>-4.7130000000000001</v>
      </c>
      <c r="G25" s="90">
        <v>-4.4980000000000002</v>
      </c>
      <c r="H25" s="90">
        <v>-4.54</v>
      </c>
      <c r="I25" s="90">
        <v>-4.6139999999999999</v>
      </c>
      <c r="J25" s="90">
        <v>-4.6790000000000003</v>
      </c>
      <c r="K25" s="90">
        <v>-4.6840000000000002</v>
      </c>
    </row>
    <row r="26" spans="1:11" x14ac:dyDescent="0.2">
      <c r="A26" s="90" t="s">
        <v>351</v>
      </c>
      <c r="B26" s="90">
        <v>1.496</v>
      </c>
      <c r="C26" s="90">
        <v>-1E-3</v>
      </c>
      <c r="D26" s="90">
        <v>4.1109999999999998</v>
      </c>
      <c r="E26" s="90">
        <v>-2.6890000000000001</v>
      </c>
      <c r="F26" s="90">
        <v>-0.80600000000000005</v>
      </c>
      <c r="G26" s="90">
        <v>0.25600000000000001</v>
      </c>
      <c r="H26" s="90">
        <v>4.6120000000000001</v>
      </c>
      <c r="I26" s="90">
        <v>4.843</v>
      </c>
      <c r="J26" s="90">
        <v>4.0919999999999996</v>
      </c>
      <c r="K26" s="90">
        <v>4.4269999999999996</v>
      </c>
    </row>
    <row r="27" spans="1:11" x14ac:dyDescent="0.2">
      <c r="A27" s="90" t="s">
        <v>350</v>
      </c>
      <c r="B27" s="90">
        <v>3.081</v>
      </c>
      <c r="C27" s="90">
        <v>1.796</v>
      </c>
      <c r="D27" s="90">
        <v>-1.52</v>
      </c>
      <c r="E27" s="90">
        <v>-2.6890000000000001</v>
      </c>
      <c r="F27" s="90">
        <v>-0.80600000000000005</v>
      </c>
      <c r="G27" s="90">
        <v>0.35899999999999999</v>
      </c>
      <c r="H27" s="90">
        <v>1.1319999999999999</v>
      </c>
      <c r="I27" s="90">
        <v>0.94</v>
      </c>
      <c r="J27" s="90">
        <v>0.53</v>
      </c>
      <c r="K27" s="90">
        <v>0.80700000000000005</v>
      </c>
    </row>
    <row r="28" spans="1:11" x14ac:dyDescent="0.2">
      <c r="A28" s="90" t="s">
        <v>349</v>
      </c>
      <c r="B28" s="90">
        <v>-4.6109999999999998</v>
      </c>
      <c r="C28" s="90">
        <v>-4.3929999999999998</v>
      </c>
      <c r="D28" s="90">
        <v>-4.327</v>
      </c>
      <c r="E28" s="90">
        <v>-2.6890000000000001</v>
      </c>
      <c r="F28" s="90">
        <v>-4.7130000000000001</v>
      </c>
      <c r="G28" s="90">
        <v>-4.4980000000000002</v>
      </c>
      <c r="H28" s="90">
        <v>-4.54</v>
      </c>
      <c r="I28" s="90">
        <v>-4.6139999999999999</v>
      </c>
      <c r="J28" s="90">
        <v>-4.6790000000000003</v>
      </c>
      <c r="K28" s="90">
        <v>-4.6840000000000002</v>
      </c>
    </row>
    <row r="29" spans="1:11" x14ac:dyDescent="0.2">
      <c r="A29" s="90" t="s">
        <v>348</v>
      </c>
      <c r="B29" s="90">
        <v>3.1160000000000001</v>
      </c>
      <c r="C29" s="90">
        <v>-2.0699999999999998</v>
      </c>
      <c r="D29" s="90">
        <v>-2.742</v>
      </c>
      <c r="E29" s="90">
        <v>-2.6890000000000001</v>
      </c>
      <c r="F29" s="90">
        <v>-2.391</v>
      </c>
      <c r="G29" s="90">
        <v>-2.496</v>
      </c>
      <c r="H29" s="90">
        <v>0.66900000000000004</v>
      </c>
      <c r="I29" s="90">
        <v>0.14099999999999999</v>
      </c>
      <c r="J29" s="90">
        <v>-0.97799999999999998</v>
      </c>
      <c r="K29" s="90">
        <v>0.60099999999999998</v>
      </c>
    </row>
    <row r="30" spans="1:11" x14ac:dyDescent="0.2">
      <c r="A30" s="90" t="s">
        <v>345</v>
      </c>
      <c r="B30" s="90">
        <v>3.2770000000000001</v>
      </c>
      <c r="C30" s="90">
        <v>1.873</v>
      </c>
      <c r="D30" s="90">
        <v>-4.327</v>
      </c>
      <c r="E30" s="90">
        <v>-0.36699999999999999</v>
      </c>
      <c r="F30" s="90">
        <v>3.6909999999999998</v>
      </c>
      <c r="G30" s="90">
        <v>1.1160000000000001</v>
      </c>
      <c r="H30" s="90">
        <v>1.7629999999999999</v>
      </c>
      <c r="I30" s="90">
        <v>2.1539999999999999</v>
      </c>
      <c r="J30" s="90">
        <v>1.387</v>
      </c>
      <c r="K30" s="90">
        <v>1.7909999999999999</v>
      </c>
    </row>
    <row r="31" spans="1:11" x14ac:dyDescent="0.2">
      <c r="A31" s="90" t="s">
        <v>344</v>
      </c>
      <c r="B31" s="90">
        <v>0.246</v>
      </c>
      <c r="C31" s="90">
        <v>-0.39300000000000002</v>
      </c>
      <c r="D31" s="90">
        <v>-2.742</v>
      </c>
      <c r="E31" s="90">
        <v>-2.6890000000000001</v>
      </c>
      <c r="F31" s="90">
        <v>-3.1280000000000001</v>
      </c>
      <c r="G31" s="90">
        <v>-3.4980000000000002</v>
      </c>
      <c r="H31" s="90">
        <v>-3.54</v>
      </c>
      <c r="I31" s="90">
        <v>-2.6139999999999999</v>
      </c>
      <c r="J31" s="90">
        <v>-3.0950000000000002</v>
      </c>
      <c r="K31" s="90">
        <v>-3.6840000000000002</v>
      </c>
    </row>
    <row r="32" spans="1:11" x14ac:dyDescent="0.2">
      <c r="A32" s="90" t="s">
        <v>343</v>
      </c>
      <c r="B32" s="90">
        <v>-4.6109999999999998</v>
      </c>
      <c r="C32" s="90">
        <v>-4.3929999999999998</v>
      </c>
      <c r="D32" s="90">
        <v>-4.327</v>
      </c>
      <c r="E32" s="90">
        <v>-2.6890000000000001</v>
      </c>
      <c r="F32" s="90">
        <v>-4.7130000000000001</v>
      </c>
      <c r="G32" s="90">
        <v>-4.4980000000000002</v>
      </c>
      <c r="H32" s="90">
        <v>-4.54</v>
      </c>
      <c r="I32" s="90">
        <v>-4.6139999999999999</v>
      </c>
      <c r="J32" s="90">
        <v>-4.6790000000000003</v>
      </c>
      <c r="K32" s="90">
        <v>-4.6840000000000002</v>
      </c>
    </row>
    <row r="33" spans="1:11" x14ac:dyDescent="0.2">
      <c r="A33" s="90" t="s">
        <v>342</v>
      </c>
      <c r="B33" s="90">
        <v>4.5750000000000002</v>
      </c>
      <c r="C33" s="90">
        <v>4.0780000000000003</v>
      </c>
      <c r="D33" s="90">
        <v>-7.9000000000000001E-2</v>
      </c>
      <c r="E33" s="90">
        <v>-2.6890000000000001</v>
      </c>
      <c r="F33" s="90">
        <v>3.4209999999999998</v>
      </c>
      <c r="G33" s="90">
        <v>3.327</v>
      </c>
      <c r="H33" s="90">
        <v>-2.218</v>
      </c>
      <c r="I33" s="90">
        <v>0.59499999999999997</v>
      </c>
      <c r="J33" s="90">
        <v>7.4999999999999997E-2</v>
      </c>
      <c r="K33" s="90">
        <v>0.871</v>
      </c>
    </row>
    <row r="34" spans="1:11" x14ac:dyDescent="0.2">
      <c r="A34" s="90" t="s">
        <v>341</v>
      </c>
      <c r="B34" s="90">
        <v>-4.6109999999999998</v>
      </c>
      <c r="C34" s="90">
        <v>-4.3929999999999998</v>
      </c>
      <c r="D34" s="90">
        <v>-4.327</v>
      </c>
      <c r="E34" s="90">
        <v>-2.6890000000000001</v>
      </c>
      <c r="F34" s="90">
        <v>-4.7140000000000004</v>
      </c>
      <c r="G34" s="90">
        <v>-4.4980000000000002</v>
      </c>
      <c r="H34" s="90">
        <v>-4.54</v>
      </c>
      <c r="I34" s="90">
        <v>-4.6139999999999999</v>
      </c>
      <c r="J34" s="90">
        <v>-4.6790000000000003</v>
      </c>
      <c r="K34" s="90">
        <v>-4.6840000000000002</v>
      </c>
    </row>
    <row r="35" spans="1:11" x14ac:dyDescent="0.2">
      <c r="A35" s="90" t="s">
        <v>340</v>
      </c>
      <c r="B35" s="90">
        <v>-4.6109999999999998</v>
      </c>
      <c r="C35" s="90">
        <v>-4.3929999999999998</v>
      </c>
      <c r="D35" s="90">
        <v>-4.327</v>
      </c>
      <c r="E35" s="90">
        <v>-2.6890000000000001</v>
      </c>
      <c r="F35" s="90">
        <v>-4.7130000000000001</v>
      </c>
      <c r="G35" s="90">
        <v>-4.4980000000000002</v>
      </c>
      <c r="H35" s="90">
        <v>-4.54</v>
      </c>
      <c r="I35" s="90">
        <v>-4.6139999999999999</v>
      </c>
      <c r="J35" s="90">
        <v>-4.6790000000000003</v>
      </c>
      <c r="K35" s="90">
        <v>-4.6840000000000002</v>
      </c>
    </row>
    <row r="36" spans="1:11" x14ac:dyDescent="0.2">
      <c r="A36" s="90" t="s">
        <v>339</v>
      </c>
      <c r="B36" s="90">
        <v>-4.6109999999999998</v>
      </c>
      <c r="C36" s="90">
        <v>-4.3929999999999998</v>
      </c>
      <c r="D36" s="90">
        <v>-4.327</v>
      </c>
      <c r="E36" s="90">
        <v>-2.6890000000000001</v>
      </c>
      <c r="F36" s="90">
        <v>-3.1280000000000001</v>
      </c>
      <c r="G36" s="90">
        <v>-4.4980000000000002</v>
      </c>
      <c r="H36" s="90">
        <v>-2.9550000000000001</v>
      </c>
      <c r="I36" s="90">
        <v>-4.6139999999999999</v>
      </c>
      <c r="J36" s="90">
        <v>-4.6790000000000003</v>
      </c>
      <c r="K36" s="90">
        <v>-4.6840000000000002</v>
      </c>
    </row>
    <row r="37" spans="1:11" x14ac:dyDescent="0.2">
      <c r="A37" s="90" t="s">
        <v>336</v>
      </c>
      <c r="B37" s="90">
        <v>-2.6110000000000002</v>
      </c>
      <c r="C37" s="90">
        <v>-2.8079999999999998</v>
      </c>
      <c r="D37" s="90">
        <v>-4.327</v>
      </c>
      <c r="E37" s="90">
        <v>-2.6890000000000001</v>
      </c>
      <c r="F37" s="90">
        <v>-3.7130000000000001</v>
      </c>
      <c r="G37" s="90">
        <v>-2.9129999999999998</v>
      </c>
      <c r="H37" s="90">
        <v>-2.54</v>
      </c>
      <c r="I37" s="90">
        <v>-1.6140000000000001</v>
      </c>
      <c r="J37" s="90">
        <v>-4.6790000000000003</v>
      </c>
      <c r="K37" s="90">
        <v>-3.6840000000000002</v>
      </c>
    </row>
  </sheetData>
  <mergeCells count="1">
    <mergeCell ref="A1:AY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BA174-97B4-4B98-BF3D-E47EDA4C750C}">
  <dimension ref="A1:AY162"/>
  <sheetViews>
    <sheetView tabSelected="1" topLeftCell="G28" zoomScale="120" zoomScaleNormal="120" workbookViewId="0">
      <selection activeCell="W47" sqref="W47"/>
    </sheetView>
  </sheetViews>
  <sheetFormatPr defaultRowHeight="15" x14ac:dyDescent="0.25"/>
  <cols>
    <col min="1" max="1" width="8.5" style="93" customWidth="1"/>
    <col min="2" max="2" width="12.625" style="93" customWidth="1"/>
    <col min="3" max="9" width="5.625" style="93" customWidth="1"/>
    <col min="10" max="10" width="1.75" style="93" customWidth="1"/>
    <col min="11" max="11" width="8.75" style="93" customWidth="1"/>
    <col min="12" max="12" width="12.125" style="93" customWidth="1"/>
    <col min="13" max="19" width="5.625" style="93" customWidth="1"/>
    <col min="20" max="20" width="1.75" style="93" customWidth="1"/>
    <col min="21" max="21" width="10.5" style="93" customWidth="1"/>
    <col min="22" max="22" width="12" style="93" customWidth="1"/>
    <col min="23" max="29" width="6.125" style="93" customWidth="1"/>
    <col min="30" max="16384" width="9" style="93"/>
  </cols>
  <sheetData>
    <row r="1" spans="1:51" s="34" customFormat="1" x14ac:dyDescent="0.2">
      <c r="A1" s="71" t="s">
        <v>473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ht="29.25" x14ac:dyDescent="0.25">
      <c r="A2" s="94" t="s">
        <v>474</v>
      </c>
      <c r="K2" s="94" t="s">
        <v>484</v>
      </c>
      <c r="U2" s="94" t="s">
        <v>485</v>
      </c>
    </row>
    <row r="3" spans="1:51" ht="45" x14ac:dyDescent="0.25">
      <c r="A3" s="92" t="s">
        <v>456</v>
      </c>
      <c r="B3" s="92" t="s">
        <v>465</v>
      </c>
      <c r="C3" s="92" t="s">
        <v>457</v>
      </c>
      <c r="D3" s="92" t="s">
        <v>458</v>
      </c>
      <c r="E3" s="92" t="s">
        <v>466</v>
      </c>
      <c r="F3" s="92" t="s">
        <v>469</v>
      </c>
      <c r="G3" s="92" t="s">
        <v>470</v>
      </c>
      <c r="H3" s="92" t="s">
        <v>471</v>
      </c>
      <c r="I3" s="92" t="s">
        <v>472</v>
      </c>
      <c r="K3" s="92" t="s">
        <v>456</v>
      </c>
      <c r="L3" s="92" t="s">
        <v>465</v>
      </c>
      <c r="M3" s="92" t="s">
        <v>457</v>
      </c>
      <c r="N3" s="92" t="s">
        <v>458</v>
      </c>
      <c r="O3" s="92" t="s">
        <v>479</v>
      </c>
      <c r="P3" s="92" t="s">
        <v>480</v>
      </c>
      <c r="Q3" s="92" t="s">
        <v>481</v>
      </c>
      <c r="R3" s="92" t="s">
        <v>482</v>
      </c>
      <c r="S3" s="92" t="s">
        <v>483</v>
      </c>
      <c r="U3" s="92" t="s">
        <v>486</v>
      </c>
      <c r="V3" s="92" t="s">
        <v>465</v>
      </c>
      <c r="W3" s="92" t="s">
        <v>457</v>
      </c>
      <c r="X3" s="92" t="s">
        <v>458</v>
      </c>
      <c r="Y3" s="92" t="s">
        <v>479</v>
      </c>
      <c r="Z3" s="92" t="s">
        <v>480</v>
      </c>
      <c r="AA3" s="92" t="s">
        <v>481</v>
      </c>
      <c r="AB3" s="92" t="s">
        <v>482</v>
      </c>
      <c r="AC3" s="92" t="s">
        <v>483</v>
      </c>
    </row>
    <row r="4" spans="1:51" x14ac:dyDescent="0.25">
      <c r="A4" s="92" t="s">
        <v>459</v>
      </c>
      <c r="B4" s="95" t="s">
        <v>154</v>
      </c>
      <c r="C4" s="92">
        <v>24.14</v>
      </c>
      <c r="D4" s="92">
        <v>24.16</v>
      </c>
      <c r="E4" s="92">
        <v>21.89</v>
      </c>
      <c r="F4" s="92">
        <f>C4-E4</f>
        <v>2.25</v>
      </c>
      <c r="G4" s="92">
        <f>2^-F4</f>
        <v>0.21022410381342865</v>
      </c>
      <c r="H4" s="92">
        <f>AVERAGE(G4:G12)</f>
        <v>0.14207823965989097</v>
      </c>
      <c r="I4" s="92">
        <f>G4/$H$4</f>
        <v>1.4796361801544435</v>
      </c>
      <c r="J4" s="96"/>
      <c r="K4" s="92" t="s">
        <v>461</v>
      </c>
      <c r="L4" s="95" t="s">
        <v>154</v>
      </c>
      <c r="M4" s="92">
        <v>28.39</v>
      </c>
      <c r="N4" s="92">
        <v>28.46</v>
      </c>
      <c r="O4" s="92">
        <v>21.32</v>
      </c>
      <c r="P4" s="92">
        <v>7.07</v>
      </c>
      <c r="Q4" s="92">
        <v>7.4424843597182622E-3</v>
      </c>
      <c r="R4" s="92">
        <v>8.3096363049918864E-3</v>
      </c>
      <c r="S4" s="92">
        <v>0.8956450182118445</v>
      </c>
      <c r="U4" s="92" t="s">
        <v>487</v>
      </c>
      <c r="V4" s="95" t="s">
        <v>154</v>
      </c>
      <c r="W4" s="92">
        <v>27.29</v>
      </c>
      <c r="X4" s="92">
        <v>27.46</v>
      </c>
      <c r="Y4" s="92">
        <v>21.82</v>
      </c>
      <c r="Z4" s="92">
        <v>5.4699999999999989</v>
      </c>
      <c r="AA4" s="92">
        <v>2.2561393680039017E-2</v>
      </c>
      <c r="AB4" s="92">
        <v>2.1074744331726788E-2</v>
      </c>
      <c r="AC4" s="92">
        <v>1.0705417501114909</v>
      </c>
    </row>
    <row r="5" spans="1:51" x14ac:dyDescent="0.25">
      <c r="A5" s="92" t="s">
        <v>459</v>
      </c>
      <c r="B5" s="95" t="s">
        <v>154</v>
      </c>
      <c r="C5" s="92">
        <v>24.15</v>
      </c>
      <c r="D5" s="92">
        <v>24.16</v>
      </c>
      <c r="E5" s="92">
        <v>21.89</v>
      </c>
      <c r="F5" s="92">
        <f t="shared" ref="F5:F21" si="0">C5-E5</f>
        <v>2.259999999999998</v>
      </c>
      <c r="G5" s="92">
        <f t="shared" ref="G5:G21" si="1">2^-F5</f>
        <v>0.20877197985709267</v>
      </c>
      <c r="H5" s="92"/>
      <c r="I5" s="92">
        <f t="shared" ref="I5:I21" si="2">G5/$H$4</f>
        <v>1.4694155864885023</v>
      </c>
      <c r="K5" s="92" t="s">
        <v>461</v>
      </c>
      <c r="L5" s="95" t="s">
        <v>154</v>
      </c>
      <c r="M5" s="92">
        <v>28.45</v>
      </c>
      <c r="N5" s="92">
        <v>28.46</v>
      </c>
      <c r="O5" s="92">
        <v>21.32</v>
      </c>
      <c r="P5" s="92">
        <v>7.129999999999999</v>
      </c>
      <c r="Q5" s="92">
        <v>7.1393082049172009E-3</v>
      </c>
      <c r="R5" s="92"/>
      <c r="S5" s="92">
        <v>0.85916012962304633</v>
      </c>
      <c r="U5" s="92" t="s">
        <v>487</v>
      </c>
      <c r="V5" s="95" t="s">
        <v>154</v>
      </c>
      <c r="W5" s="92">
        <v>27.49</v>
      </c>
      <c r="X5" s="92">
        <v>27.46</v>
      </c>
      <c r="Y5" s="92">
        <v>21.82</v>
      </c>
      <c r="Z5" s="92">
        <v>5.6699999999999982</v>
      </c>
      <c r="AA5" s="92">
        <v>1.96408339769036E-2</v>
      </c>
      <c r="AB5" s="92"/>
      <c r="AC5" s="92">
        <v>0.93196072359157778</v>
      </c>
    </row>
    <row r="6" spans="1:51" x14ac:dyDescent="0.25">
      <c r="A6" s="92" t="s">
        <v>459</v>
      </c>
      <c r="B6" s="95" t="s">
        <v>154</v>
      </c>
      <c r="C6" s="92">
        <v>24.19</v>
      </c>
      <c r="D6" s="92">
        <v>24.16</v>
      </c>
      <c r="E6" s="92">
        <v>21.89</v>
      </c>
      <c r="F6" s="92">
        <f t="shared" si="0"/>
        <v>2.3000000000000007</v>
      </c>
      <c r="G6" s="92">
        <f t="shared" si="1"/>
        <v>0.20306309908905881</v>
      </c>
      <c r="H6" s="92"/>
      <c r="I6" s="92">
        <f t="shared" si="2"/>
        <v>1.4292343400027641</v>
      </c>
      <c r="K6" s="92" t="s">
        <v>461</v>
      </c>
      <c r="L6" s="95" t="s">
        <v>154</v>
      </c>
      <c r="M6" s="92">
        <v>28.55</v>
      </c>
      <c r="N6" s="92">
        <v>28.46</v>
      </c>
      <c r="O6" s="92">
        <v>21.32</v>
      </c>
      <c r="P6" s="92">
        <v>7.23</v>
      </c>
      <c r="Q6" s="92">
        <v>6.6612100919371583E-3</v>
      </c>
      <c r="R6" s="92"/>
      <c r="S6" s="92">
        <v>0.8016247459513407</v>
      </c>
      <c r="U6" s="92" t="s">
        <v>487</v>
      </c>
      <c r="V6" s="95" t="s">
        <v>154</v>
      </c>
      <c r="W6" s="92">
        <v>27.59</v>
      </c>
      <c r="X6" s="92">
        <v>27.46</v>
      </c>
      <c r="Y6" s="92">
        <v>21.82</v>
      </c>
      <c r="Z6" s="92">
        <v>5.77</v>
      </c>
      <c r="AA6" s="92">
        <v>1.832554608174811E-2</v>
      </c>
      <c r="AB6" s="92"/>
      <c r="AC6" s="92">
        <v>0.8695501019274563</v>
      </c>
    </row>
    <row r="7" spans="1:51" x14ac:dyDescent="0.25">
      <c r="A7" s="92" t="s">
        <v>460</v>
      </c>
      <c r="B7" s="95" t="s">
        <v>154</v>
      </c>
      <c r="C7" s="92">
        <v>24.07</v>
      </c>
      <c r="D7" s="92">
        <v>24.1</v>
      </c>
      <c r="E7" s="92">
        <v>20.84</v>
      </c>
      <c r="F7" s="92">
        <f t="shared" si="0"/>
        <v>3.2300000000000004</v>
      </c>
      <c r="G7" s="92">
        <f t="shared" si="1"/>
        <v>0.10657936147099457</v>
      </c>
      <c r="H7" s="92"/>
      <c r="I7" s="92">
        <f t="shared" si="2"/>
        <v>0.75014556575395253</v>
      </c>
      <c r="K7" s="92" t="s">
        <v>460</v>
      </c>
      <c r="L7" s="95" t="s">
        <v>154</v>
      </c>
      <c r="M7" s="92">
        <v>28.66</v>
      </c>
      <c r="N7" s="92">
        <v>28.6</v>
      </c>
      <c r="O7" s="92">
        <v>21.86</v>
      </c>
      <c r="P7" s="92">
        <v>6.8000000000000007</v>
      </c>
      <c r="Q7" s="92">
        <v>8.9742058984143298E-3</v>
      </c>
      <c r="R7" s="92"/>
      <c r="S7" s="92">
        <v>1.0799757737920748</v>
      </c>
      <c r="U7" s="92" t="s">
        <v>488</v>
      </c>
      <c r="V7" s="95" t="s">
        <v>154</v>
      </c>
      <c r="W7" s="92">
        <v>27.73</v>
      </c>
      <c r="X7" s="92">
        <v>27.73</v>
      </c>
      <c r="Y7" s="92">
        <v>21.77</v>
      </c>
      <c r="Z7" s="92">
        <v>5.9600000000000009</v>
      </c>
      <c r="AA7" s="92">
        <v>1.6064278541501033E-2</v>
      </c>
      <c r="AB7" s="92"/>
      <c r="AC7" s="92">
        <v>0.76225259432054915</v>
      </c>
    </row>
    <row r="8" spans="1:51" x14ac:dyDescent="0.25">
      <c r="A8" s="92" t="s">
        <v>460</v>
      </c>
      <c r="B8" s="95" t="s">
        <v>154</v>
      </c>
      <c r="C8" s="92">
        <v>24.12</v>
      </c>
      <c r="D8" s="92">
        <v>24.1</v>
      </c>
      <c r="E8" s="92">
        <v>20.84</v>
      </c>
      <c r="F8" s="92">
        <f t="shared" si="0"/>
        <v>3.2800000000000011</v>
      </c>
      <c r="G8" s="92">
        <f t="shared" si="1"/>
        <v>0.10294887715844657</v>
      </c>
      <c r="H8" s="92"/>
      <c r="I8" s="92">
        <f t="shared" si="2"/>
        <v>0.72459285394362394</v>
      </c>
      <c r="K8" s="92" t="s">
        <v>460</v>
      </c>
      <c r="L8" s="95" t="s">
        <v>154</v>
      </c>
      <c r="M8" s="92">
        <v>28.75</v>
      </c>
      <c r="N8" s="92">
        <v>28.6</v>
      </c>
      <c r="O8" s="92">
        <v>21.86</v>
      </c>
      <c r="P8" s="92">
        <v>6.8900000000000006</v>
      </c>
      <c r="Q8" s="92">
        <v>8.4314705976908343E-3</v>
      </c>
      <c r="R8" s="92"/>
      <c r="S8" s="92">
        <v>1.0146618080776602</v>
      </c>
      <c r="U8" s="92" t="s">
        <v>488</v>
      </c>
      <c r="V8" s="95" t="s">
        <v>154</v>
      </c>
      <c r="W8" s="92">
        <v>27.79</v>
      </c>
      <c r="X8" s="92">
        <v>27.73</v>
      </c>
      <c r="Y8" s="92">
        <v>21.77</v>
      </c>
      <c r="Z8" s="92">
        <v>6.02</v>
      </c>
      <c r="AA8" s="92">
        <v>1.5409886007708748E-2</v>
      </c>
      <c r="AB8" s="92"/>
      <c r="AC8" s="92">
        <v>0.73120156359430044</v>
      </c>
    </row>
    <row r="9" spans="1:51" x14ac:dyDescent="0.25">
      <c r="A9" s="92" t="s">
        <v>460</v>
      </c>
      <c r="B9" s="95" t="s">
        <v>154</v>
      </c>
      <c r="C9" s="92">
        <v>24.1</v>
      </c>
      <c r="D9" s="92">
        <v>24.1</v>
      </c>
      <c r="E9" s="92">
        <v>20.84</v>
      </c>
      <c r="F9" s="92">
        <f t="shared" si="0"/>
        <v>3.2600000000000016</v>
      </c>
      <c r="G9" s="92">
        <f t="shared" si="1"/>
        <v>0.10438598992854606</v>
      </c>
      <c r="H9" s="92"/>
      <c r="I9" s="92">
        <f t="shared" si="2"/>
        <v>0.73470779324424917</v>
      </c>
      <c r="K9" s="92" t="s">
        <v>460</v>
      </c>
      <c r="L9" s="95" t="s">
        <v>154</v>
      </c>
      <c r="M9" s="92">
        <v>28.38</v>
      </c>
      <c r="N9" s="92">
        <v>28.6</v>
      </c>
      <c r="O9" s="92">
        <v>21.86</v>
      </c>
      <c r="P9" s="92">
        <v>6.52</v>
      </c>
      <c r="Q9" s="92">
        <v>1.0896434893362551E-2</v>
      </c>
      <c r="R9" s="92"/>
      <c r="S9" s="92">
        <v>1.3113010598089214</v>
      </c>
      <c r="U9" s="92" t="s">
        <v>488</v>
      </c>
      <c r="V9" s="95" t="s">
        <v>154</v>
      </c>
      <c r="W9" s="92">
        <v>27.68</v>
      </c>
      <c r="X9" s="92">
        <v>27.73</v>
      </c>
      <c r="Y9" s="92">
        <v>21.77</v>
      </c>
      <c r="Z9" s="92">
        <v>5.91</v>
      </c>
      <c r="AA9" s="92">
        <v>1.663078410083375E-2</v>
      </c>
      <c r="AB9" s="92"/>
      <c r="AC9" s="92">
        <v>0.78913337400715622</v>
      </c>
    </row>
    <row r="10" spans="1:51" x14ac:dyDescent="0.25">
      <c r="A10" s="92" t="s">
        <v>461</v>
      </c>
      <c r="B10" s="95" t="s">
        <v>154</v>
      </c>
      <c r="C10" s="92">
        <v>23.99</v>
      </c>
      <c r="D10" s="92">
        <v>23.9</v>
      </c>
      <c r="E10" s="92">
        <v>20.76</v>
      </c>
      <c r="F10" s="92">
        <f t="shared" si="0"/>
        <v>3.2299999999999969</v>
      </c>
      <c r="G10" s="92">
        <f t="shared" si="1"/>
        <v>0.10657936147099481</v>
      </c>
      <c r="H10" s="92"/>
      <c r="I10" s="92">
        <f t="shared" si="2"/>
        <v>0.75014556575395419</v>
      </c>
      <c r="K10" s="92" t="s">
        <v>459</v>
      </c>
      <c r="L10" s="95" t="s">
        <v>154</v>
      </c>
      <c r="M10" s="92">
        <v>28.85</v>
      </c>
      <c r="N10" s="92">
        <v>28.98</v>
      </c>
      <c r="O10" s="92">
        <v>22.08</v>
      </c>
      <c r="P10" s="92">
        <v>6.7700000000000031</v>
      </c>
      <c r="Q10" s="92">
        <v>9.1627730408740393E-3</v>
      </c>
      <c r="R10" s="92"/>
      <c r="S10" s="92">
        <v>1.1026683605117162</v>
      </c>
      <c r="U10" s="92" t="s">
        <v>489</v>
      </c>
      <c r="V10" s="95" t="s">
        <v>154</v>
      </c>
      <c r="W10" s="92">
        <v>26.63</v>
      </c>
      <c r="X10" s="92">
        <v>26.55</v>
      </c>
      <c r="Y10" s="92">
        <v>21.34</v>
      </c>
      <c r="Z10" s="92">
        <v>5.2899999999999991</v>
      </c>
      <c r="AA10" s="92">
        <v>2.5559439329930676E-2</v>
      </c>
      <c r="AB10" s="92"/>
      <c r="AC10" s="92">
        <v>1.2127994972376697</v>
      </c>
    </row>
    <row r="11" spans="1:51" x14ac:dyDescent="0.25">
      <c r="A11" s="92" t="s">
        <v>461</v>
      </c>
      <c r="B11" s="95" t="s">
        <v>154</v>
      </c>
      <c r="C11" s="92">
        <v>24</v>
      </c>
      <c r="D11" s="92">
        <v>23.9</v>
      </c>
      <c r="E11" s="92">
        <v>20.76</v>
      </c>
      <c r="F11" s="92">
        <f t="shared" si="0"/>
        <v>3.2399999999999984</v>
      </c>
      <c r="G11" s="92">
        <f t="shared" si="1"/>
        <v>0.10584316404531605</v>
      </c>
      <c r="H11" s="92"/>
      <c r="I11" s="92">
        <f t="shared" si="2"/>
        <v>0.74496393183562104</v>
      </c>
      <c r="K11" s="92" t="s">
        <v>459</v>
      </c>
      <c r="L11" s="95" t="s">
        <v>154</v>
      </c>
      <c r="M11" s="92">
        <v>29.18</v>
      </c>
      <c r="N11" s="92">
        <v>28.98</v>
      </c>
      <c r="O11" s="92">
        <v>22.08</v>
      </c>
      <c r="P11" s="92">
        <v>7.1000000000000014</v>
      </c>
      <c r="Q11" s="92">
        <v>7.2893202463813036E-3</v>
      </c>
      <c r="R11" s="92"/>
      <c r="S11" s="92">
        <v>0.8772129102692926</v>
      </c>
      <c r="U11" s="92" t="s">
        <v>489</v>
      </c>
      <c r="V11" s="95" t="s">
        <v>154</v>
      </c>
      <c r="W11" s="92">
        <v>26.61</v>
      </c>
      <c r="X11" s="92">
        <v>26.55</v>
      </c>
      <c r="Y11" s="92">
        <v>21.34</v>
      </c>
      <c r="Z11" s="92">
        <v>5.27</v>
      </c>
      <c r="AA11" s="92">
        <v>2.5916235806701313E-2</v>
      </c>
      <c r="AB11" s="92"/>
      <c r="AC11" s="92">
        <v>1.229729547308716</v>
      </c>
    </row>
    <row r="12" spans="1:51" x14ac:dyDescent="0.25">
      <c r="A12" s="92" t="s">
        <v>461</v>
      </c>
      <c r="B12" s="95" t="s">
        <v>154</v>
      </c>
      <c r="C12" s="92">
        <v>23.7</v>
      </c>
      <c r="D12" s="92">
        <v>23.9</v>
      </c>
      <c r="E12" s="92">
        <v>20.76</v>
      </c>
      <c r="F12" s="92">
        <f t="shared" si="0"/>
        <v>2.9399999999999977</v>
      </c>
      <c r="G12" s="92">
        <f t="shared" si="1"/>
        <v>0.1303082201051404</v>
      </c>
      <c r="H12" s="92"/>
      <c r="I12" s="92">
        <f t="shared" si="2"/>
        <v>0.91715818282288819</v>
      </c>
      <c r="K12" s="92" t="s">
        <v>459</v>
      </c>
      <c r="L12" s="95" t="s">
        <v>154</v>
      </c>
      <c r="M12" s="92">
        <v>28.91</v>
      </c>
      <c r="N12" s="92">
        <v>28.98</v>
      </c>
      <c r="O12" s="92">
        <v>22.08</v>
      </c>
      <c r="P12" s="92">
        <v>6.8300000000000018</v>
      </c>
      <c r="Q12" s="92">
        <v>8.7895194116313115E-3</v>
      </c>
      <c r="R12" s="92"/>
      <c r="S12" s="92">
        <v>1.0577501937541047</v>
      </c>
      <c r="U12" s="92" t="s">
        <v>489</v>
      </c>
      <c r="V12" s="95" t="s">
        <v>154</v>
      </c>
      <c r="W12" s="92">
        <v>26.42</v>
      </c>
      <c r="X12" s="92">
        <v>26.55</v>
      </c>
      <c r="Y12" s="92">
        <v>21.34</v>
      </c>
      <c r="Z12" s="92">
        <v>5.0800000000000018</v>
      </c>
      <c r="AA12" s="92">
        <v>2.9564301460174837E-2</v>
      </c>
      <c r="AB12" s="92"/>
      <c r="AC12" s="92">
        <v>1.4028308479010831</v>
      </c>
    </row>
    <row r="13" spans="1:51" x14ac:dyDescent="0.25">
      <c r="A13" s="92" t="s">
        <v>464</v>
      </c>
      <c r="B13" s="95" t="s">
        <v>154</v>
      </c>
      <c r="C13" s="92">
        <v>24.69</v>
      </c>
      <c r="D13" s="92">
        <v>24.67</v>
      </c>
      <c r="E13" s="92">
        <v>21.03</v>
      </c>
      <c r="F13" s="92">
        <f t="shared" si="0"/>
        <v>3.66</v>
      </c>
      <c r="G13" s="92">
        <f t="shared" si="1"/>
        <v>7.9109787123142497E-2</v>
      </c>
      <c r="H13" s="92"/>
      <c r="I13" s="92">
        <f t="shared" si="2"/>
        <v>0.55680438688230305</v>
      </c>
      <c r="K13" s="92" t="s">
        <v>476</v>
      </c>
      <c r="L13" s="95" t="s">
        <v>154</v>
      </c>
      <c r="M13" s="92">
        <v>26.28</v>
      </c>
      <c r="N13" s="92">
        <v>26.23</v>
      </c>
      <c r="O13" s="92">
        <v>21.16</v>
      </c>
      <c r="P13" s="92">
        <v>5.120000000000001</v>
      </c>
      <c r="Q13" s="92">
        <v>2.8755864082027332E-2</v>
      </c>
      <c r="R13" s="92"/>
      <c r="S13" s="92">
        <v>3.4605442436454998</v>
      </c>
      <c r="U13" s="92" t="s">
        <v>490</v>
      </c>
      <c r="V13" s="95" t="s">
        <v>154</v>
      </c>
      <c r="W13" s="92">
        <v>29.66</v>
      </c>
      <c r="X13" s="92">
        <v>29.42</v>
      </c>
      <c r="Y13" s="92">
        <v>21.47</v>
      </c>
      <c r="Z13" s="92">
        <v>8.1900000000000013</v>
      </c>
      <c r="AA13" s="92">
        <v>3.4242410988907608E-3</v>
      </c>
      <c r="AB13" s="92"/>
      <c r="AC13" s="92">
        <v>0.16248078956458642</v>
      </c>
    </row>
    <row r="14" spans="1:51" x14ac:dyDescent="0.25">
      <c r="A14" s="92" t="s">
        <v>464</v>
      </c>
      <c r="B14" s="95" t="s">
        <v>154</v>
      </c>
      <c r="C14" s="92">
        <v>24.66</v>
      </c>
      <c r="D14" s="92">
        <v>24.67</v>
      </c>
      <c r="E14" s="92">
        <v>21.03</v>
      </c>
      <c r="F14" s="92">
        <f t="shared" si="0"/>
        <v>3.629999999999999</v>
      </c>
      <c r="G14" s="92">
        <f t="shared" si="1"/>
        <v>8.077205191484331E-2</v>
      </c>
      <c r="H14" s="92"/>
      <c r="I14" s="92">
        <f t="shared" si="2"/>
        <v>0.56850403065379096</v>
      </c>
      <c r="K14" s="92" t="s">
        <v>476</v>
      </c>
      <c r="L14" s="95" t="s">
        <v>154</v>
      </c>
      <c r="M14" s="92">
        <v>26.13</v>
      </c>
      <c r="N14" s="92">
        <v>26.23</v>
      </c>
      <c r="O14" s="92">
        <v>21.16</v>
      </c>
      <c r="P14" s="92">
        <v>4.9699999999999989</v>
      </c>
      <c r="Q14" s="92">
        <v>3.1906628928349813E-2</v>
      </c>
      <c r="R14" s="92"/>
      <c r="S14" s="92">
        <v>3.8397142494891621</v>
      </c>
      <c r="U14" s="92" t="s">
        <v>490</v>
      </c>
      <c r="V14" s="95" t="s">
        <v>154</v>
      </c>
      <c r="W14" s="92">
        <v>29.89</v>
      </c>
      <c r="X14" s="92">
        <v>29.42</v>
      </c>
      <c r="Y14" s="92">
        <v>21.47</v>
      </c>
      <c r="Z14" s="92">
        <v>8.4200000000000017</v>
      </c>
      <c r="AA14" s="92">
        <v>2.9196274387401104E-3</v>
      </c>
      <c r="AB14" s="92"/>
      <c r="AC14" s="92">
        <v>0.13853679042477318</v>
      </c>
    </row>
    <row r="15" spans="1:51" x14ac:dyDescent="0.25">
      <c r="A15" s="92" t="s">
        <v>464</v>
      </c>
      <c r="B15" s="95" t="s">
        <v>154</v>
      </c>
      <c r="C15" s="92">
        <v>24.67</v>
      </c>
      <c r="D15" s="92">
        <v>24.67</v>
      </c>
      <c r="E15" s="92">
        <v>21.03</v>
      </c>
      <c r="F15" s="92">
        <f t="shared" si="0"/>
        <v>3.6400000000000006</v>
      </c>
      <c r="G15" s="92">
        <f t="shared" si="1"/>
        <v>8.0214118597681475E-2</v>
      </c>
      <c r="H15" s="92"/>
      <c r="I15" s="92">
        <f t="shared" si="2"/>
        <v>0.56457708646798577</v>
      </c>
      <c r="K15" s="92" t="s">
        <v>476</v>
      </c>
      <c r="L15" s="95" t="s">
        <v>154</v>
      </c>
      <c r="M15" s="92">
        <v>26.28</v>
      </c>
      <c r="N15" s="92">
        <v>26.23</v>
      </c>
      <c r="O15" s="92">
        <v>21.16</v>
      </c>
      <c r="P15" s="92">
        <v>5.120000000000001</v>
      </c>
      <c r="Q15" s="92">
        <v>2.8755864082027332E-2</v>
      </c>
      <c r="R15" s="92"/>
      <c r="S15" s="92">
        <v>3.4605442436454998</v>
      </c>
      <c r="U15" s="92" t="s">
        <v>490</v>
      </c>
      <c r="V15" s="95" t="s">
        <v>154</v>
      </c>
      <c r="W15" s="92">
        <v>28.7</v>
      </c>
      <c r="X15" s="92">
        <v>29.42</v>
      </c>
      <c r="Y15" s="92">
        <v>21.47</v>
      </c>
      <c r="Z15" s="92">
        <v>7.23</v>
      </c>
      <c r="AA15" s="92">
        <v>6.6612100919371583E-3</v>
      </c>
      <c r="AB15" s="92"/>
      <c r="AC15" s="92">
        <v>0.31607548765889881</v>
      </c>
    </row>
    <row r="16" spans="1:51" x14ac:dyDescent="0.25">
      <c r="A16" s="92" t="s">
        <v>462</v>
      </c>
      <c r="B16" s="95" t="s">
        <v>154</v>
      </c>
      <c r="C16" s="92">
        <v>25.33</v>
      </c>
      <c r="D16" s="92">
        <v>25.34</v>
      </c>
      <c r="E16" s="92">
        <v>21.01</v>
      </c>
      <c r="F16" s="92">
        <f t="shared" si="0"/>
        <v>4.3199999999999967</v>
      </c>
      <c r="G16" s="92">
        <f t="shared" si="1"/>
        <v>5.0066867349351486E-2</v>
      </c>
      <c r="H16" s="92"/>
      <c r="I16" s="92">
        <f t="shared" si="2"/>
        <v>0.35238941212392766</v>
      </c>
      <c r="K16" s="92" t="s">
        <v>477</v>
      </c>
      <c r="L16" s="95" t="s">
        <v>154</v>
      </c>
      <c r="M16" s="92">
        <v>27.16</v>
      </c>
      <c r="N16" s="92">
        <v>27.18</v>
      </c>
      <c r="O16" s="92">
        <v>21.75</v>
      </c>
      <c r="P16" s="92">
        <v>5.41</v>
      </c>
      <c r="Q16" s="92">
        <v>2.3519480428297927E-2</v>
      </c>
      <c r="R16" s="92"/>
      <c r="S16" s="92">
        <v>2.8303862606079355</v>
      </c>
      <c r="U16" s="92" t="s">
        <v>491</v>
      </c>
      <c r="V16" s="95" t="s">
        <v>154</v>
      </c>
      <c r="W16" s="92">
        <v>27.52</v>
      </c>
      <c r="X16" s="92">
        <v>27.53</v>
      </c>
      <c r="Y16" s="92">
        <v>20.53</v>
      </c>
      <c r="Z16" s="92">
        <v>6.9899999999999984</v>
      </c>
      <c r="AA16" s="92">
        <v>7.8668402348181267E-3</v>
      </c>
      <c r="AB16" s="92"/>
      <c r="AC16" s="92">
        <v>0.37328283138292034</v>
      </c>
    </row>
    <row r="17" spans="1:29" x14ac:dyDescent="0.25">
      <c r="A17" s="92" t="s">
        <v>462</v>
      </c>
      <c r="B17" s="95" t="s">
        <v>154</v>
      </c>
      <c r="C17" s="92">
        <v>25.4</v>
      </c>
      <c r="D17" s="92">
        <v>25.34</v>
      </c>
      <c r="E17" s="92">
        <v>21.01</v>
      </c>
      <c r="F17" s="92">
        <f t="shared" si="0"/>
        <v>4.389999999999997</v>
      </c>
      <c r="G17" s="92">
        <f t="shared" si="1"/>
        <v>4.7695600280017576E-2</v>
      </c>
      <c r="H17" s="92"/>
      <c r="I17" s="92">
        <f t="shared" si="2"/>
        <v>0.33569954409761849</v>
      </c>
      <c r="K17" s="92" t="s">
        <v>477</v>
      </c>
      <c r="L17" s="95" t="s">
        <v>154</v>
      </c>
      <c r="M17" s="92">
        <v>27.24</v>
      </c>
      <c r="N17" s="92">
        <v>27.18</v>
      </c>
      <c r="O17" s="92">
        <v>21.75</v>
      </c>
      <c r="P17" s="92">
        <v>5.4899999999999984</v>
      </c>
      <c r="Q17" s="92">
        <v>2.2250784306204269E-2</v>
      </c>
      <c r="R17" s="92"/>
      <c r="S17" s="92">
        <v>2.6777085650352053</v>
      </c>
      <c r="U17" s="92" t="s">
        <v>491</v>
      </c>
      <c r="V17" s="95" t="s">
        <v>154</v>
      </c>
      <c r="W17" s="92">
        <v>27.58</v>
      </c>
      <c r="X17" s="92">
        <v>27.53</v>
      </c>
      <c r="Y17" s="92">
        <v>20.53</v>
      </c>
      <c r="Z17" s="92">
        <v>7.0499999999999972</v>
      </c>
      <c r="AA17" s="92">
        <v>7.5463775697253745E-3</v>
      </c>
      <c r="AB17" s="92"/>
      <c r="AC17" s="92">
        <v>0.3580768265057786</v>
      </c>
    </row>
    <row r="18" spans="1:29" x14ac:dyDescent="0.25">
      <c r="A18" s="92" t="s">
        <v>462</v>
      </c>
      <c r="B18" s="95" t="s">
        <v>154</v>
      </c>
      <c r="C18" s="92">
        <v>25.28</v>
      </c>
      <c r="D18" s="92">
        <v>25.34</v>
      </c>
      <c r="E18" s="92">
        <v>21.01</v>
      </c>
      <c r="F18" s="92">
        <f t="shared" si="0"/>
        <v>4.2699999999999996</v>
      </c>
      <c r="G18" s="92">
        <f t="shared" si="1"/>
        <v>5.1832471613402625E-2</v>
      </c>
      <c r="H18" s="92"/>
      <c r="I18" s="92">
        <f t="shared" si="2"/>
        <v>0.36481639790498516</v>
      </c>
      <c r="K18" s="92" t="s">
        <v>477</v>
      </c>
      <c r="L18" s="95" t="s">
        <v>154</v>
      </c>
      <c r="M18" s="92">
        <v>27.14</v>
      </c>
      <c r="N18" s="92">
        <v>27.18</v>
      </c>
      <c r="O18" s="92">
        <v>21.75</v>
      </c>
      <c r="P18" s="92">
        <v>5.3900000000000006</v>
      </c>
      <c r="Q18" s="92">
        <v>2.3847800140008733E-2</v>
      </c>
      <c r="R18" s="92"/>
      <c r="S18" s="92">
        <v>2.8698969804108674</v>
      </c>
      <c r="U18" s="92" t="s">
        <v>491</v>
      </c>
      <c r="V18" s="95" t="s">
        <v>154</v>
      </c>
      <c r="W18" s="92">
        <v>27.48</v>
      </c>
      <c r="X18" s="92">
        <v>27.53</v>
      </c>
      <c r="Y18" s="92">
        <v>20.53</v>
      </c>
      <c r="Z18" s="92">
        <v>6.9499999999999993</v>
      </c>
      <c r="AA18" s="92">
        <v>8.0880072175107676E-3</v>
      </c>
      <c r="AB18" s="92"/>
      <c r="AC18" s="92">
        <v>0.38377724019810522</v>
      </c>
    </row>
    <row r="19" spans="1:29" x14ac:dyDescent="0.25">
      <c r="A19" s="92" t="s">
        <v>463</v>
      </c>
      <c r="B19" s="95" t="s">
        <v>154</v>
      </c>
      <c r="C19" s="92">
        <v>24.25</v>
      </c>
      <c r="D19" s="92">
        <v>24.3</v>
      </c>
      <c r="E19" s="92">
        <v>20.74</v>
      </c>
      <c r="F19" s="92">
        <f t="shared" si="0"/>
        <v>3.5100000000000016</v>
      </c>
      <c r="G19" s="92">
        <f t="shared" si="1"/>
        <v>8.7777804733624731E-2</v>
      </c>
      <c r="H19" s="92"/>
      <c r="I19" s="92">
        <f t="shared" si="2"/>
        <v>0.61781314959805644</v>
      </c>
      <c r="K19" s="92" t="s">
        <v>478</v>
      </c>
      <c r="L19" s="95" t="s">
        <v>154</v>
      </c>
      <c r="M19" s="92">
        <v>26.61</v>
      </c>
      <c r="N19" s="92">
        <v>26.61</v>
      </c>
      <c r="O19" s="92">
        <v>22.21</v>
      </c>
      <c r="P19" s="92">
        <v>4.3999999999999986</v>
      </c>
      <c r="Q19" s="92">
        <v>4.7366142703449979E-2</v>
      </c>
      <c r="R19" s="92"/>
      <c r="S19" s="92">
        <v>5.7001463078468904</v>
      </c>
      <c r="U19" s="92" t="s">
        <v>492</v>
      </c>
      <c r="V19" s="95" t="s">
        <v>154</v>
      </c>
      <c r="W19" s="92">
        <v>27.4</v>
      </c>
      <c r="X19" s="92">
        <v>27.78</v>
      </c>
      <c r="Y19" s="92">
        <v>20.12</v>
      </c>
      <c r="Z19" s="92">
        <v>7.2799999999999976</v>
      </c>
      <c r="AA19" s="92">
        <v>6.4343048224029262E-3</v>
      </c>
      <c r="AB19" s="92"/>
      <c r="AC19" s="92">
        <v>0.30530879621236773</v>
      </c>
    </row>
    <row r="20" spans="1:29" x14ac:dyDescent="0.25">
      <c r="A20" s="92" t="s">
        <v>463</v>
      </c>
      <c r="B20" s="95" t="s">
        <v>154</v>
      </c>
      <c r="C20" s="92">
        <v>24.32</v>
      </c>
      <c r="D20" s="92">
        <v>24.3</v>
      </c>
      <c r="E20" s="92">
        <v>20.74</v>
      </c>
      <c r="F20" s="92">
        <f t="shared" si="0"/>
        <v>3.5800000000000018</v>
      </c>
      <c r="G20" s="92">
        <f t="shared" si="1"/>
        <v>8.3620472174131905E-2</v>
      </c>
      <c r="H20" s="92"/>
      <c r="I20" s="92">
        <f t="shared" si="2"/>
        <v>0.588552281998312</v>
      </c>
      <c r="K20" s="92" t="s">
        <v>478</v>
      </c>
      <c r="L20" s="95" t="s">
        <v>154</v>
      </c>
      <c r="M20" s="92">
        <v>26.66</v>
      </c>
      <c r="N20" s="92">
        <v>26.61</v>
      </c>
      <c r="O20" s="92">
        <v>22.21</v>
      </c>
      <c r="P20" s="92">
        <v>4.4499999999999993</v>
      </c>
      <c r="Q20" s="92">
        <v>4.5752677998300822E-2</v>
      </c>
      <c r="R20" s="92"/>
      <c r="S20" s="92">
        <v>5.5059783989361373</v>
      </c>
      <c r="U20" s="92" t="s">
        <v>492</v>
      </c>
      <c r="V20" s="95" t="s">
        <v>154</v>
      </c>
      <c r="W20" s="92">
        <v>28.17</v>
      </c>
      <c r="X20" s="92">
        <v>27.78</v>
      </c>
      <c r="Y20" s="92">
        <v>20.12</v>
      </c>
      <c r="Z20" s="92">
        <v>8.0500000000000007</v>
      </c>
      <c r="AA20" s="92">
        <v>3.7731887848626768E-3</v>
      </c>
      <c r="AB20" s="92"/>
      <c r="AC20" s="92">
        <v>0.17903841325288883</v>
      </c>
    </row>
    <row r="21" spans="1:29" x14ac:dyDescent="0.25">
      <c r="A21" s="92" t="s">
        <v>463</v>
      </c>
      <c r="B21" s="95" t="s">
        <v>154</v>
      </c>
      <c r="C21" s="92">
        <v>24.32</v>
      </c>
      <c r="D21" s="92">
        <v>24.3</v>
      </c>
      <c r="E21" s="92">
        <v>20.74</v>
      </c>
      <c r="F21" s="92">
        <f t="shared" si="0"/>
        <v>3.5800000000000018</v>
      </c>
      <c r="G21" s="92">
        <f t="shared" si="1"/>
        <v>8.3620472174131905E-2</v>
      </c>
      <c r="H21" s="92"/>
      <c r="I21" s="92">
        <f t="shared" si="2"/>
        <v>0.588552281998312</v>
      </c>
      <c r="K21" s="92" t="s">
        <v>478</v>
      </c>
      <c r="L21" s="95" t="s">
        <v>154</v>
      </c>
      <c r="M21" s="92">
        <v>26.57</v>
      </c>
      <c r="N21" s="92">
        <v>26.61</v>
      </c>
      <c r="O21" s="92">
        <v>22.21</v>
      </c>
      <c r="P21" s="92">
        <v>4.3599999999999994</v>
      </c>
      <c r="Q21" s="92">
        <v>4.8697786228781272E-2</v>
      </c>
      <c r="R21" s="92"/>
      <c r="S21" s="92">
        <v>5.8603992330599146</v>
      </c>
      <c r="U21" s="92" t="s">
        <v>492</v>
      </c>
      <c r="V21" s="95" t="s">
        <v>154</v>
      </c>
      <c r="W21" s="92">
        <v>27.78</v>
      </c>
      <c r="X21" s="92">
        <v>27.78</v>
      </c>
      <c r="Y21" s="92">
        <v>20.12</v>
      </c>
      <c r="Z21" s="92">
        <v>7.66</v>
      </c>
      <c r="AA21" s="92">
        <v>4.9443616951964078E-3</v>
      </c>
      <c r="AB21" s="92"/>
      <c r="AC21" s="92">
        <v>0.23461075576385343</v>
      </c>
    </row>
    <row r="22" spans="1:29" x14ac:dyDescent="0.25">
      <c r="A22" s="97"/>
      <c r="B22" s="97"/>
      <c r="C22" s="97"/>
      <c r="D22" s="97"/>
      <c r="E22" s="97"/>
      <c r="F22" s="97"/>
      <c r="G22" s="97"/>
      <c r="H22" s="97"/>
      <c r="I22" s="97"/>
    </row>
    <row r="23" spans="1:29" ht="45" x14ac:dyDescent="0.25">
      <c r="A23" s="98" t="s">
        <v>456</v>
      </c>
      <c r="B23" s="98" t="s">
        <v>465</v>
      </c>
      <c r="C23" s="98" t="s">
        <v>457</v>
      </c>
      <c r="D23" s="98" t="s">
        <v>458</v>
      </c>
      <c r="E23" s="92" t="s">
        <v>466</v>
      </c>
      <c r="F23" s="92" t="s">
        <v>469</v>
      </c>
      <c r="G23" s="92" t="s">
        <v>470</v>
      </c>
      <c r="H23" s="92" t="s">
        <v>471</v>
      </c>
      <c r="I23" s="92" t="s">
        <v>472</v>
      </c>
      <c r="K23" s="92" t="s">
        <v>456</v>
      </c>
      <c r="L23" s="92" t="s">
        <v>465</v>
      </c>
      <c r="M23" s="92" t="s">
        <v>457</v>
      </c>
      <c r="N23" s="92" t="s">
        <v>458</v>
      </c>
      <c r="O23" s="92" t="s">
        <v>479</v>
      </c>
      <c r="P23" s="92" t="s">
        <v>480</v>
      </c>
      <c r="Q23" s="92" t="s">
        <v>481</v>
      </c>
      <c r="R23" s="92" t="s">
        <v>482</v>
      </c>
      <c r="S23" s="92" t="s">
        <v>483</v>
      </c>
      <c r="U23" s="92" t="s">
        <v>493</v>
      </c>
      <c r="V23" s="92" t="s">
        <v>465</v>
      </c>
      <c r="W23" s="92" t="s">
        <v>457</v>
      </c>
      <c r="X23" s="92" t="s">
        <v>458</v>
      </c>
      <c r="Y23" s="92" t="s">
        <v>479</v>
      </c>
      <c r="Z23" s="92" t="s">
        <v>480</v>
      </c>
      <c r="AA23" s="92" t="s">
        <v>481</v>
      </c>
      <c r="AB23" s="92" t="s">
        <v>482</v>
      </c>
      <c r="AC23" s="92" t="s">
        <v>483</v>
      </c>
    </row>
    <row r="24" spans="1:29" x14ac:dyDescent="0.25">
      <c r="A24" s="98" t="s">
        <v>459</v>
      </c>
      <c r="B24" s="99" t="s">
        <v>155</v>
      </c>
      <c r="C24" s="98">
        <v>27.37</v>
      </c>
      <c r="D24" s="98">
        <v>27.32</v>
      </c>
      <c r="E24" s="98">
        <v>19.739999999999998</v>
      </c>
      <c r="F24" s="92">
        <f>C24-E24</f>
        <v>7.6300000000000026</v>
      </c>
      <c r="G24" s="92">
        <f>2^-F24</f>
        <v>5.0482532446776973E-3</v>
      </c>
      <c r="H24" s="92">
        <f>AVERAGE(G24:G32)</f>
        <v>6.5501158915574273E-3</v>
      </c>
      <c r="I24" s="92">
        <f>G24/$H$24</f>
        <v>0.7707120497187675</v>
      </c>
      <c r="K24" s="92" t="s">
        <v>461</v>
      </c>
      <c r="L24" s="95" t="s">
        <v>155</v>
      </c>
      <c r="M24" s="92">
        <v>28.52</v>
      </c>
      <c r="N24" s="92">
        <v>28.5</v>
      </c>
      <c r="O24" s="92">
        <v>20.12</v>
      </c>
      <c r="P24" s="92">
        <v>8.3999999999999986</v>
      </c>
      <c r="Q24" s="92">
        <v>2.9603839189656245E-3</v>
      </c>
      <c r="R24" s="92">
        <v>2.4927683743307086E-3</v>
      </c>
      <c r="S24" s="92">
        <v>1.1875888467818305</v>
      </c>
      <c r="U24" s="92" t="s">
        <v>494</v>
      </c>
      <c r="V24" s="95" t="s">
        <v>155</v>
      </c>
      <c r="W24" s="92">
        <v>30.64</v>
      </c>
      <c r="X24" s="92">
        <v>30.45</v>
      </c>
      <c r="Y24" s="92">
        <v>20.64</v>
      </c>
      <c r="Z24" s="92">
        <v>10</v>
      </c>
      <c r="AA24" s="92">
        <v>9.765625E-4</v>
      </c>
      <c r="AB24" s="92">
        <v>1.2748027837695547E-3</v>
      </c>
      <c r="AC24" s="92">
        <v>0.7660498646797218</v>
      </c>
    </row>
    <row r="25" spans="1:29" x14ac:dyDescent="0.25">
      <c r="A25" s="98" t="s">
        <v>459</v>
      </c>
      <c r="B25" s="99" t="s">
        <v>155</v>
      </c>
      <c r="C25" s="98">
        <v>27.29</v>
      </c>
      <c r="D25" s="98">
        <v>27.32</v>
      </c>
      <c r="E25" s="98">
        <v>19.739999999999998</v>
      </c>
      <c r="F25" s="92">
        <f t="shared" ref="F25:F41" si="3">C25-E25</f>
        <v>7.5500000000000007</v>
      </c>
      <c r="G25" s="92">
        <f t="shared" ref="G25:G31" si="4">2^-F25</f>
        <v>5.3360947529468563E-3</v>
      </c>
      <c r="H25" s="92"/>
      <c r="I25" s="92">
        <f>G25/$H$24</f>
        <v>0.81465654063077775</v>
      </c>
      <c r="K25" s="92" t="s">
        <v>461</v>
      </c>
      <c r="L25" s="95" t="s">
        <v>155</v>
      </c>
      <c r="M25" s="92">
        <v>28.49</v>
      </c>
      <c r="N25" s="92">
        <v>28.5</v>
      </c>
      <c r="O25" s="92">
        <v>20.12</v>
      </c>
      <c r="P25" s="92">
        <v>8.3699999999999974</v>
      </c>
      <c r="Q25" s="92">
        <v>3.0225878780124858E-3</v>
      </c>
      <c r="R25" s="92"/>
      <c r="S25" s="92">
        <v>1.2125426129188719</v>
      </c>
      <c r="U25" s="92" t="s">
        <v>494</v>
      </c>
      <c r="V25" s="95" t="s">
        <v>155</v>
      </c>
      <c r="W25" s="92">
        <v>30.4</v>
      </c>
      <c r="X25" s="92">
        <v>30.45</v>
      </c>
      <c r="Y25" s="92">
        <v>20.64</v>
      </c>
      <c r="Z25" s="92">
        <v>9.759999999999998</v>
      </c>
      <c r="AA25" s="92">
        <v>1.1533131459272781E-3</v>
      </c>
      <c r="AB25" s="92"/>
      <c r="AC25" s="92">
        <v>0.90469926847583804</v>
      </c>
    </row>
    <row r="26" spans="1:29" x14ac:dyDescent="0.25">
      <c r="A26" s="98" t="s">
        <v>459</v>
      </c>
      <c r="B26" s="99" t="s">
        <v>155</v>
      </c>
      <c r="C26" s="98">
        <v>27.3</v>
      </c>
      <c r="D26" s="98">
        <v>27.32</v>
      </c>
      <c r="E26" s="98">
        <v>19.739999999999998</v>
      </c>
      <c r="F26" s="92">
        <f t="shared" si="3"/>
        <v>7.5600000000000023</v>
      </c>
      <c r="G26" s="92">
        <f t="shared" si="4"/>
        <v>5.299235654092461E-3</v>
      </c>
      <c r="H26" s="92"/>
      <c r="I26" s="92">
        <f>G26/$H$24</f>
        <v>0.80902929685912117</v>
      </c>
      <c r="K26" s="92" t="s">
        <v>461</v>
      </c>
      <c r="L26" s="95" t="s">
        <v>155</v>
      </c>
      <c r="M26" s="92">
        <v>28.49</v>
      </c>
      <c r="N26" s="92">
        <v>28.5</v>
      </c>
      <c r="O26" s="92">
        <v>20.12</v>
      </c>
      <c r="P26" s="92">
        <v>8.3699999999999974</v>
      </c>
      <c r="Q26" s="92">
        <v>3.0225878780124858E-3</v>
      </c>
      <c r="R26" s="92"/>
      <c r="S26" s="92">
        <v>1.2125426129188719</v>
      </c>
      <c r="U26" s="92" t="s">
        <v>494</v>
      </c>
      <c r="V26" s="95" t="s">
        <v>155</v>
      </c>
      <c r="W26" s="92">
        <v>30.3</v>
      </c>
      <c r="X26" s="92">
        <v>30.45</v>
      </c>
      <c r="Y26" s="92">
        <v>20.64</v>
      </c>
      <c r="Z26" s="92">
        <v>9.66</v>
      </c>
      <c r="AA26" s="92">
        <v>1.2360904237991017E-3</v>
      </c>
      <c r="AB26" s="92"/>
      <c r="AC26" s="92">
        <v>0.96963266752839872</v>
      </c>
    </row>
    <row r="27" spans="1:29" x14ac:dyDescent="0.25">
      <c r="A27" s="98" t="s">
        <v>460</v>
      </c>
      <c r="B27" s="99" t="s">
        <v>155</v>
      </c>
      <c r="C27" s="98">
        <v>26.38</v>
      </c>
      <c r="D27" s="98">
        <v>26.39</v>
      </c>
      <c r="E27" s="98">
        <v>19.100000000000001</v>
      </c>
      <c r="F27" s="92">
        <f t="shared" si="3"/>
        <v>7.2799999999999976</v>
      </c>
      <c r="G27" s="92">
        <f t="shared" si="4"/>
        <v>6.4343048224029262E-3</v>
      </c>
      <c r="H27" s="92"/>
      <c r="I27" s="92">
        <f>G27/$H$24</f>
        <v>0.98231923357206974</v>
      </c>
      <c r="K27" s="92" t="s">
        <v>460</v>
      </c>
      <c r="L27" s="95" t="s">
        <v>155</v>
      </c>
      <c r="M27" s="92">
        <v>29.36</v>
      </c>
      <c r="N27" s="92">
        <v>29.37</v>
      </c>
      <c r="O27" s="92">
        <v>20.67</v>
      </c>
      <c r="P27" s="92">
        <v>8.6899999999999977</v>
      </c>
      <c r="Q27" s="92">
        <v>2.4213041014433385E-3</v>
      </c>
      <c r="R27" s="92"/>
      <c r="S27" s="92">
        <v>0.97133136250312158</v>
      </c>
      <c r="U27" s="92" t="s">
        <v>495</v>
      </c>
      <c r="V27" s="95" t="s">
        <v>155</v>
      </c>
      <c r="W27" s="92">
        <v>29.56</v>
      </c>
      <c r="X27" s="92">
        <v>29.64</v>
      </c>
      <c r="Y27" s="92">
        <v>20.14</v>
      </c>
      <c r="Z27" s="92">
        <v>9.4199999999999982</v>
      </c>
      <c r="AA27" s="92">
        <v>1.4598137193700591E-3</v>
      </c>
      <c r="AB27" s="92"/>
      <c r="AC27" s="92">
        <v>1.14512906463338</v>
      </c>
    </row>
    <row r="28" spans="1:29" x14ac:dyDescent="0.25">
      <c r="A28" s="98" t="s">
        <v>460</v>
      </c>
      <c r="B28" s="99" t="s">
        <v>155</v>
      </c>
      <c r="C28" s="98">
        <v>26.39</v>
      </c>
      <c r="D28" s="98">
        <v>26.39</v>
      </c>
      <c r="E28" s="98">
        <v>19.100000000000001</v>
      </c>
      <c r="F28" s="92">
        <f t="shared" si="3"/>
        <v>7.2899999999999991</v>
      </c>
      <c r="G28" s="92">
        <f t="shared" si="4"/>
        <v>6.3898598324826682E-3</v>
      </c>
      <c r="H28" s="92"/>
      <c r="I28" s="92">
        <f>G28/$H$24</f>
        <v>0.97553385898388201</v>
      </c>
      <c r="K28" s="92" t="s">
        <v>460</v>
      </c>
      <c r="L28" s="95" t="s">
        <v>155</v>
      </c>
      <c r="M28" s="92">
        <v>29.34</v>
      </c>
      <c r="N28" s="92">
        <v>29.37</v>
      </c>
      <c r="O28" s="92">
        <v>20.67</v>
      </c>
      <c r="P28" s="92">
        <v>8.6699999999999982</v>
      </c>
      <c r="Q28" s="92">
        <v>2.4551042471129504E-3</v>
      </c>
      <c r="R28" s="92"/>
      <c r="S28" s="92">
        <v>0.98489064302740492</v>
      </c>
      <c r="U28" s="92" t="s">
        <v>495</v>
      </c>
      <c r="V28" s="95" t="s">
        <v>155</v>
      </c>
      <c r="W28" s="92">
        <v>29.61</v>
      </c>
      <c r="X28" s="92">
        <v>29.64</v>
      </c>
      <c r="Y28" s="92">
        <v>20.14</v>
      </c>
      <c r="Z28" s="92">
        <v>9.4699999999999989</v>
      </c>
      <c r="AA28" s="92">
        <v>1.4100871050024388E-3</v>
      </c>
      <c r="AB28" s="92"/>
      <c r="AC28" s="92">
        <v>1.1061217648371087</v>
      </c>
    </row>
    <row r="29" spans="1:29" x14ac:dyDescent="0.25">
      <c r="A29" s="98" t="s">
        <v>460</v>
      </c>
      <c r="B29" s="99" t="s">
        <v>155</v>
      </c>
      <c r="C29" s="98">
        <v>26.4</v>
      </c>
      <c r="D29" s="98">
        <v>26.39</v>
      </c>
      <c r="E29" s="98">
        <v>19.100000000000001</v>
      </c>
      <c r="F29" s="92">
        <f t="shared" si="3"/>
        <v>7.2999999999999972</v>
      </c>
      <c r="G29" s="92">
        <f t="shared" si="4"/>
        <v>6.3457218465331026E-3</v>
      </c>
      <c r="H29" s="92"/>
      <c r="I29" s="92">
        <f>G29/$H$24</f>
        <v>0.96879535440162634</v>
      </c>
      <c r="K29" s="92" t="s">
        <v>460</v>
      </c>
      <c r="L29" s="95" t="s">
        <v>155</v>
      </c>
      <c r="M29" s="92">
        <v>29.42</v>
      </c>
      <c r="N29" s="92">
        <v>29.37</v>
      </c>
      <c r="O29" s="92">
        <v>20.67</v>
      </c>
      <c r="P29" s="92">
        <v>8.75</v>
      </c>
      <c r="Q29" s="92">
        <v>2.3226701464896908E-3</v>
      </c>
      <c r="R29" s="92"/>
      <c r="S29" s="92">
        <v>0.93176332402456441</v>
      </c>
      <c r="U29" s="92" t="s">
        <v>495</v>
      </c>
      <c r="V29" s="95" t="s">
        <v>155</v>
      </c>
      <c r="W29" s="92">
        <v>29.75</v>
      </c>
      <c r="X29" s="92">
        <v>29.64</v>
      </c>
      <c r="Y29" s="92">
        <v>20.14</v>
      </c>
      <c r="Z29" s="92">
        <v>9.61</v>
      </c>
      <c r="AA29" s="92">
        <v>1.2796810584554338E-3</v>
      </c>
      <c r="AB29" s="92"/>
      <c r="AC29" s="92">
        <v>1.0038266897029</v>
      </c>
    </row>
    <row r="30" spans="1:29" x14ac:dyDescent="0.25">
      <c r="A30" s="98" t="s">
        <v>461</v>
      </c>
      <c r="B30" s="99" t="s">
        <v>155</v>
      </c>
      <c r="C30" s="98">
        <v>26.23</v>
      </c>
      <c r="D30" s="98">
        <v>26.24</v>
      </c>
      <c r="E30" s="98">
        <v>19.28</v>
      </c>
      <c r="F30" s="92">
        <f t="shared" si="3"/>
        <v>6.9499999999999993</v>
      </c>
      <c r="G30" s="92">
        <f t="shared" si="4"/>
        <v>8.0880072175107676E-3</v>
      </c>
      <c r="H30" s="92"/>
      <c r="I30" s="92">
        <f>G30/$H$24</f>
        <v>1.2347884146501222</v>
      </c>
      <c r="K30" s="92" t="s">
        <v>459</v>
      </c>
      <c r="L30" s="95" t="s">
        <v>155</v>
      </c>
      <c r="M30" s="92">
        <v>29.59</v>
      </c>
      <c r="N30" s="92">
        <v>29.68</v>
      </c>
      <c r="O30" s="92">
        <v>20.77</v>
      </c>
      <c r="P30" s="92">
        <v>8.82</v>
      </c>
      <c r="Q30" s="92">
        <v>2.2126638384683561E-3</v>
      </c>
      <c r="R30" s="92"/>
      <c r="S30" s="92">
        <v>0.88763314764952495</v>
      </c>
      <c r="U30" s="92" t="s">
        <v>496</v>
      </c>
      <c r="V30" s="95" t="s">
        <v>155</v>
      </c>
      <c r="W30" s="92">
        <v>29.24</v>
      </c>
      <c r="X30" s="92">
        <v>29.33</v>
      </c>
      <c r="Y30" s="92">
        <v>19.760000000000002</v>
      </c>
      <c r="Z30" s="92">
        <v>9.4799999999999969</v>
      </c>
      <c r="AA30" s="92">
        <v>1.4003469218904598E-3</v>
      </c>
      <c r="AB30" s="92"/>
      <c r="AC30" s="92">
        <v>1.098481223699304</v>
      </c>
    </row>
    <row r="31" spans="1:29" x14ac:dyDescent="0.25">
      <c r="A31" s="98" t="s">
        <v>461</v>
      </c>
      <c r="B31" s="99" t="s">
        <v>155</v>
      </c>
      <c r="C31" s="98">
        <v>26.26</v>
      </c>
      <c r="D31" s="98">
        <v>26.24</v>
      </c>
      <c r="E31" s="98">
        <v>19.28</v>
      </c>
      <c r="F31" s="92">
        <f t="shared" si="3"/>
        <v>6.98</v>
      </c>
      <c r="G31" s="92">
        <f t="shared" si="4"/>
        <v>7.9215584358596023E-3</v>
      </c>
      <c r="H31" s="92"/>
      <c r="I31" s="92">
        <f>G31/$H$24</f>
        <v>1.2093768365335114</v>
      </c>
      <c r="K31" s="92" t="s">
        <v>459</v>
      </c>
      <c r="L31" s="95" t="s">
        <v>155</v>
      </c>
      <c r="M31" s="92">
        <v>29.69</v>
      </c>
      <c r="N31" s="92">
        <v>29.68</v>
      </c>
      <c r="O31" s="92">
        <v>20.77</v>
      </c>
      <c r="P31" s="92">
        <v>8.9200000000000017</v>
      </c>
      <c r="Q31" s="92">
        <v>2.0644883604714432E-3</v>
      </c>
      <c r="R31" s="92"/>
      <c r="S31" s="92">
        <v>0.828191011138668</v>
      </c>
      <c r="U31" s="92" t="s">
        <v>496</v>
      </c>
      <c r="V31" s="95" t="s">
        <v>155</v>
      </c>
      <c r="W31" s="92">
        <v>29.54</v>
      </c>
      <c r="X31" s="92">
        <v>29.33</v>
      </c>
      <c r="Y31" s="92">
        <v>19.760000000000002</v>
      </c>
      <c r="Z31" s="92">
        <v>9.7799999999999976</v>
      </c>
      <c r="AA31" s="92">
        <v>1.137435143035604E-3</v>
      </c>
      <c r="AB31" s="92"/>
      <c r="AC31" s="92">
        <v>0.89224400630208967</v>
      </c>
    </row>
    <row r="32" spans="1:29" x14ac:dyDescent="0.25">
      <c r="A32" s="98" t="s">
        <v>461</v>
      </c>
      <c r="B32" s="99" t="s">
        <v>155</v>
      </c>
      <c r="C32" s="98">
        <v>26.23</v>
      </c>
      <c r="D32" s="98">
        <v>26.24</v>
      </c>
      <c r="E32" s="98">
        <v>19.28</v>
      </c>
      <c r="F32" s="92">
        <f t="shared" si="3"/>
        <v>6.9499999999999993</v>
      </c>
      <c r="G32" s="92">
        <f>2^-F32</f>
        <v>8.0880072175107676E-3</v>
      </c>
      <c r="H32" s="92"/>
      <c r="I32" s="92">
        <f>G32/$H$24</f>
        <v>1.2347884146501222</v>
      </c>
      <c r="K32" s="92" t="s">
        <v>459</v>
      </c>
      <c r="L32" s="95" t="s">
        <v>155</v>
      </c>
      <c r="M32" s="92">
        <v>29.77</v>
      </c>
      <c r="N32" s="92">
        <v>29.68</v>
      </c>
      <c r="O32" s="92">
        <v>20.77</v>
      </c>
      <c r="P32" s="92">
        <v>9</v>
      </c>
      <c r="Q32" s="92">
        <v>1.953125E-3</v>
      </c>
      <c r="R32" s="92"/>
      <c r="S32" s="92">
        <v>0.78351643903714108</v>
      </c>
      <c r="U32" s="92" t="s">
        <v>496</v>
      </c>
      <c r="V32" s="95" t="s">
        <v>155</v>
      </c>
      <c r="W32" s="92">
        <v>29.22</v>
      </c>
      <c r="X32" s="92">
        <v>29.33</v>
      </c>
      <c r="Y32" s="92">
        <v>19.760000000000002</v>
      </c>
      <c r="Z32" s="92">
        <v>9.4599999999999973</v>
      </c>
      <c r="AA32" s="92">
        <v>1.4198950364456187E-3</v>
      </c>
      <c r="AB32" s="92"/>
      <c r="AC32" s="92">
        <v>1.1138154501412607</v>
      </c>
    </row>
    <row r="33" spans="1:29" x14ac:dyDescent="0.25">
      <c r="A33" s="98" t="s">
        <v>464</v>
      </c>
      <c r="B33" s="99" t="s">
        <v>155</v>
      </c>
      <c r="C33" s="98">
        <v>25.37</v>
      </c>
      <c r="D33" s="98">
        <v>25.42</v>
      </c>
      <c r="E33" s="98">
        <v>19.510000000000002</v>
      </c>
      <c r="F33" s="92">
        <f t="shared" si="3"/>
        <v>5.8599999999999994</v>
      </c>
      <c r="G33" s="92">
        <f t="shared" ref="G33:G41" si="5">2^-F33</f>
        <v>1.7217267435572052E-2</v>
      </c>
      <c r="H33" s="92"/>
      <c r="I33" s="92">
        <f>G33/$H$24</f>
        <v>2.6285439403848909</v>
      </c>
      <c r="K33" s="92" t="s">
        <v>476</v>
      </c>
      <c r="L33" s="95" t="s">
        <v>155</v>
      </c>
      <c r="M33" s="92">
        <v>27.85</v>
      </c>
      <c r="N33" s="92">
        <v>27.88</v>
      </c>
      <c r="O33" s="92">
        <v>20.47</v>
      </c>
      <c r="P33" s="92">
        <v>7.3800000000000026</v>
      </c>
      <c r="Q33" s="92">
        <v>6.003418676906287E-3</v>
      </c>
      <c r="R33" s="92"/>
      <c r="S33" s="92">
        <v>2.4083339385746836</v>
      </c>
      <c r="U33" s="92" t="s">
        <v>490</v>
      </c>
      <c r="V33" s="95" t="s">
        <v>155</v>
      </c>
      <c r="W33" s="92">
        <v>30.82</v>
      </c>
      <c r="X33" s="92">
        <v>30.72</v>
      </c>
      <c r="Y33" s="92">
        <v>20.29</v>
      </c>
      <c r="Z33" s="92">
        <v>10.530000000000001</v>
      </c>
      <c r="AA33" s="92">
        <v>6.7632298247603687E-4</v>
      </c>
      <c r="AB33" s="92"/>
      <c r="AC33" s="92">
        <v>0.53053146030648723</v>
      </c>
    </row>
    <row r="34" spans="1:29" x14ac:dyDescent="0.25">
      <c r="A34" s="98" t="s">
        <v>464</v>
      </c>
      <c r="B34" s="99" t="s">
        <v>155</v>
      </c>
      <c r="C34" s="98">
        <v>25.45</v>
      </c>
      <c r="D34" s="98">
        <v>25.42</v>
      </c>
      <c r="E34" s="98">
        <v>19.510000000000002</v>
      </c>
      <c r="F34" s="92">
        <f t="shared" si="3"/>
        <v>5.9399999999999977</v>
      </c>
      <c r="G34" s="92">
        <f t="shared" si="5"/>
        <v>1.6288527513142553E-2</v>
      </c>
      <c r="H34" s="92"/>
      <c r="I34" s="92">
        <f>G34/$H$24</f>
        <v>2.4867540945553581</v>
      </c>
      <c r="K34" s="92" t="s">
        <v>476</v>
      </c>
      <c r="L34" s="95" t="s">
        <v>155</v>
      </c>
      <c r="M34" s="92">
        <v>27.89</v>
      </c>
      <c r="N34" s="92">
        <v>27.88</v>
      </c>
      <c r="O34" s="92">
        <v>20.47</v>
      </c>
      <c r="P34" s="92">
        <v>7.4200000000000017</v>
      </c>
      <c r="Q34" s="92">
        <v>5.8392548774802216E-3</v>
      </c>
      <c r="R34" s="92"/>
      <c r="S34" s="92">
        <v>2.342477920375583</v>
      </c>
      <c r="U34" s="92" t="s">
        <v>490</v>
      </c>
      <c r="V34" s="95" t="s">
        <v>155</v>
      </c>
      <c r="W34" s="92">
        <v>30.59</v>
      </c>
      <c r="X34" s="92">
        <v>30.72</v>
      </c>
      <c r="Y34" s="92">
        <v>20.29</v>
      </c>
      <c r="Z34" s="92">
        <v>10.3</v>
      </c>
      <c r="AA34" s="92">
        <v>7.932152308166362E-4</v>
      </c>
      <c r="AB34" s="92"/>
      <c r="AC34" s="92">
        <v>0.62222583831447398</v>
      </c>
    </row>
    <row r="35" spans="1:29" x14ac:dyDescent="0.25">
      <c r="A35" s="98" t="s">
        <v>464</v>
      </c>
      <c r="B35" s="99" t="s">
        <v>155</v>
      </c>
      <c r="C35" s="98">
        <v>25.43</v>
      </c>
      <c r="D35" s="98">
        <v>25.42</v>
      </c>
      <c r="E35" s="98">
        <v>19.510000000000002</v>
      </c>
      <c r="F35" s="92">
        <f t="shared" si="3"/>
        <v>5.9199999999999982</v>
      </c>
      <c r="G35" s="92">
        <f t="shared" si="5"/>
        <v>1.6515906883771594E-2</v>
      </c>
      <c r="H35" s="92"/>
      <c r="I35" s="92">
        <f>G35/$H$24</f>
        <v>2.5214678880810752</v>
      </c>
      <c r="K35" s="92" t="s">
        <v>476</v>
      </c>
      <c r="L35" s="95" t="s">
        <v>155</v>
      </c>
      <c r="M35" s="92">
        <v>27.9</v>
      </c>
      <c r="N35" s="92">
        <v>27.88</v>
      </c>
      <c r="O35" s="92">
        <v>20.47</v>
      </c>
      <c r="P35" s="92">
        <v>7.43</v>
      </c>
      <c r="Q35" s="92">
        <v>5.798920197769725E-3</v>
      </c>
      <c r="R35" s="92"/>
      <c r="S35" s="92">
        <v>2.3262972434519495</v>
      </c>
      <c r="U35" s="92" t="s">
        <v>490</v>
      </c>
      <c r="V35" s="95" t="s">
        <v>155</v>
      </c>
      <c r="W35" s="92">
        <v>30.75</v>
      </c>
      <c r="X35" s="92">
        <v>30.72</v>
      </c>
      <c r="Y35" s="92">
        <v>20.29</v>
      </c>
      <c r="Z35" s="92">
        <v>10.46</v>
      </c>
      <c r="AA35" s="92">
        <v>7.0994751822280738E-4</v>
      </c>
      <c r="AB35" s="92"/>
      <c r="AC35" s="92">
        <v>0.5569077250706288</v>
      </c>
    </row>
    <row r="36" spans="1:29" x14ac:dyDescent="0.25">
      <c r="A36" s="98" t="s">
        <v>462</v>
      </c>
      <c r="B36" s="99" t="s">
        <v>155</v>
      </c>
      <c r="C36" s="98">
        <v>25.32</v>
      </c>
      <c r="D36" s="98">
        <v>25.32</v>
      </c>
      <c r="E36" s="98">
        <v>18.97</v>
      </c>
      <c r="F36" s="92">
        <f t="shared" si="3"/>
        <v>6.3500000000000014</v>
      </c>
      <c r="G36" s="92">
        <f t="shared" si="5"/>
        <v>1.2259126529636719E-2</v>
      </c>
      <c r="H36" s="92"/>
      <c r="I36" s="92">
        <f>G36/$H$24</f>
        <v>1.8715892562202978</v>
      </c>
      <c r="K36" s="92" t="s">
        <v>477</v>
      </c>
      <c r="L36" s="95" t="s">
        <v>155</v>
      </c>
      <c r="M36" s="92">
        <v>28.48</v>
      </c>
      <c r="N36" s="92">
        <v>28.5</v>
      </c>
      <c r="O36" s="92">
        <v>20.46</v>
      </c>
      <c r="P36" s="92">
        <v>8.02</v>
      </c>
      <c r="Q36" s="92">
        <v>3.8524715019271861E-3</v>
      </c>
      <c r="R36" s="92"/>
      <c r="S36" s="92">
        <v>1.5454590733732125</v>
      </c>
      <c r="U36" s="92" t="s">
        <v>491</v>
      </c>
      <c r="V36" s="95" t="s">
        <v>155</v>
      </c>
      <c r="W36" s="92">
        <v>28.1</v>
      </c>
      <c r="X36" s="92">
        <v>28.11</v>
      </c>
      <c r="Y36" s="92">
        <v>18.61</v>
      </c>
      <c r="Z36" s="92">
        <v>9.490000000000002</v>
      </c>
      <c r="AA36" s="92">
        <v>1.3906740191377634E-3</v>
      </c>
      <c r="AB36" s="92"/>
      <c r="AC36" s="92">
        <v>1.0908934596342665</v>
      </c>
    </row>
    <row r="37" spans="1:29" x14ac:dyDescent="0.25">
      <c r="A37" s="98" t="s">
        <v>462</v>
      </c>
      <c r="B37" s="99" t="s">
        <v>155</v>
      </c>
      <c r="C37" s="98">
        <v>25.35</v>
      </c>
      <c r="D37" s="98">
        <v>25.32</v>
      </c>
      <c r="E37" s="98">
        <v>18.97</v>
      </c>
      <c r="F37" s="92">
        <f t="shared" si="3"/>
        <v>6.3800000000000026</v>
      </c>
      <c r="G37" s="92">
        <f t="shared" si="5"/>
        <v>1.2006837353812576E-2</v>
      </c>
      <c r="H37" s="92"/>
      <c r="I37" s="92">
        <f>G37/$H$24</f>
        <v>1.833072506287778</v>
      </c>
      <c r="K37" s="92" t="s">
        <v>477</v>
      </c>
      <c r="L37" s="95" t="s">
        <v>155</v>
      </c>
      <c r="M37" s="92">
        <v>28.52</v>
      </c>
      <c r="N37" s="92">
        <v>28.5</v>
      </c>
      <c r="O37" s="92">
        <v>20.46</v>
      </c>
      <c r="P37" s="92">
        <v>8.0599999999999987</v>
      </c>
      <c r="Q37" s="92">
        <v>3.7471254661143186E-3</v>
      </c>
      <c r="R37" s="92"/>
      <c r="S37" s="92">
        <v>1.5031984137396626</v>
      </c>
      <c r="U37" s="92" t="s">
        <v>491</v>
      </c>
      <c r="V37" s="95" t="s">
        <v>155</v>
      </c>
      <c r="W37" s="92">
        <v>28.16</v>
      </c>
      <c r="X37" s="92">
        <v>28.11</v>
      </c>
      <c r="Y37" s="92">
        <v>18.61</v>
      </c>
      <c r="Z37" s="92">
        <v>9.5500000000000007</v>
      </c>
      <c r="AA37" s="92">
        <v>1.3340236882367136E-3</v>
      </c>
      <c r="AB37" s="92"/>
      <c r="AC37" s="92">
        <v>1.0464549538337564</v>
      </c>
    </row>
    <row r="38" spans="1:29" x14ac:dyDescent="0.25">
      <c r="A38" s="98" t="s">
        <v>462</v>
      </c>
      <c r="B38" s="99" t="s">
        <v>155</v>
      </c>
      <c r="C38" s="98">
        <v>25.3</v>
      </c>
      <c r="D38" s="98">
        <v>25.32</v>
      </c>
      <c r="E38" s="98">
        <v>18.97</v>
      </c>
      <c r="F38" s="92">
        <f t="shared" si="3"/>
        <v>6.3300000000000018</v>
      </c>
      <c r="G38" s="92">
        <f t="shared" si="5"/>
        <v>1.2430257558670586E-2</v>
      </c>
      <c r="H38" s="92"/>
      <c r="I38" s="92">
        <f>G38/$H$24</f>
        <v>1.8977156686177397</v>
      </c>
      <c r="K38" s="92" t="s">
        <v>477</v>
      </c>
      <c r="L38" s="95" t="s">
        <v>155</v>
      </c>
      <c r="M38" s="92">
        <v>28.51</v>
      </c>
      <c r="N38" s="92">
        <v>28.5</v>
      </c>
      <c r="O38" s="92">
        <v>20.46</v>
      </c>
      <c r="P38" s="92">
        <v>8.0500000000000007</v>
      </c>
      <c r="Q38" s="92">
        <v>3.7731887848626768E-3</v>
      </c>
      <c r="R38" s="92"/>
      <c r="S38" s="92">
        <v>1.5136539855516069</v>
      </c>
      <c r="U38" s="92" t="s">
        <v>491</v>
      </c>
      <c r="V38" s="95" t="s">
        <v>155</v>
      </c>
      <c r="W38" s="92">
        <v>28.06</v>
      </c>
      <c r="X38" s="92">
        <v>28.11</v>
      </c>
      <c r="Y38" s="92">
        <v>18.61</v>
      </c>
      <c r="Z38" s="92">
        <v>9.4499999999999993</v>
      </c>
      <c r="AA38" s="92">
        <v>1.4297711874469007E-3</v>
      </c>
      <c r="AB38" s="92"/>
      <c r="AC38" s="92">
        <v>1.1215626492586632</v>
      </c>
    </row>
    <row r="39" spans="1:29" x14ac:dyDescent="0.25">
      <c r="A39" s="98" t="s">
        <v>463</v>
      </c>
      <c r="B39" s="99" t="s">
        <v>155</v>
      </c>
      <c r="C39" s="98">
        <v>24.45</v>
      </c>
      <c r="D39" s="98">
        <v>24.49</v>
      </c>
      <c r="E39" s="98">
        <v>18.72</v>
      </c>
      <c r="F39" s="92">
        <f t="shared" si="3"/>
        <v>5.73</v>
      </c>
      <c r="G39" s="92">
        <f t="shared" si="5"/>
        <v>1.8840747307668132E-2</v>
      </c>
      <c r="H39" s="92"/>
      <c r="I39" s="92">
        <f>G39/$H$24</f>
        <v>2.8763990774502695</v>
      </c>
      <c r="K39" s="92" t="s">
        <v>478</v>
      </c>
      <c r="L39" s="95" t="s">
        <v>155</v>
      </c>
      <c r="M39" s="92">
        <v>28.81</v>
      </c>
      <c r="N39" s="92">
        <v>28.74</v>
      </c>
      <c r="O39" s="92">
        <v>20.99</v>
      </c>
      <c r="P39" s="92">
        <v>7.82</v>
      </c>
      <c r="Q39" s="92">
        <v>4.4253276769367121E-3</v>
      </c>
      <c r="R39" s="92"/>
      <c r="S39" s="92">
        <v>1.7752662952990499</v>
      </c>
      <c r="U39" s="92" t="s">
        <v>492</v>
      </c>
      <c r="V39" s="95" t="s">
        <v>155</v>
      </c>
      <c r="W39" s="92">
        <v>28.31</v>
      </c>
      <c r="X39" s="92">
        <v>28.29</v>
      </c>
      <c r="Y39" s="92">
        <v>18.78</v>
      </c>
      <c r="Z39" s="92">
        <v>9.5299999999999976</v>
      </c>
      <c r="AA39" s="92">
        <v>1.3526459649520774E-3</v>
      </c>
      <c r="AB39" s="92"/>
      <c r="AC39" s="92">
        <v>1.0610629206129774</v>
      </c>
    </row>
    <row r="40" spans="1:29" x14ac:dyDescent="0.25">
      <c r="A40" s="98" t="s">
        <v>463</v>
      </c>
      <c r="B40" s="99" t="s">
        <v>155</v>
      </c>
      <c r="C40" s="98">
        <v>24.49</v>
      </c>
      <c r="D40" s="98">
        <v>24.49</v>
      </c>
      <c r="E40" s="98">
        <v>18.72</v>
      </c>
      <c r="F40" s="92">
        <f t="shared" si="3"/>
        <v>5.77</v>
      </c>
      <c r="G40" s="92">
        <f t="shared" si="5"/>
        <v>1.832554608174811E-2</v>
      </c>
      <c r="H40" s="92"/>
      <c r="I40" s="92">
        <f>G40/$H$24</f>
        <v>2.7977437934141389</v>
      </c>
      <c r="K40" s="92" t="s">
        <v>478</v>
      </c>
      <c r="L40" s="95" t="s">
        <v>155</v>
      </c>
      <c r="M40" s="92">
        <v>28.71</v>
      </c>
      <c r="N40" s="92">
        <v>28.74</v>
      </c>
      <c r="O40" s="92">
        <v>20.99</v>
      </c>
      <c r="P40" s="92">
        <v>7.7200000000000024</v>
      </c>
      <c r="Q40" s="92">
        <v>4.7429487671681462E-3</v>
      </c>
      <c r="R40" s="92"/>
      <c r="S40" s="92">
        <v>1.9026833042366385</v>
      </c>
      <c r="U40" s="92" t="s">
        <v>492</v>
      </c>
      <c r="V40" s="95" t="s">
        <v>155</v>
      </c>
      <c r="W40" s="92">
        <v>28.2</v>
      </c>
      <c r="X40" s="92">
        <v>28.29</v>
      </c>
      <c r="Y40" s="92">
        <v>18.78</v>
      </c>
      <c r="Z40" s="92">
        <v>9.4199999999999982</v>
      </c>
      <c r="AA40" s="92">
        <v>1.4598137193700591E-3</v>
      </c>
      <c r="AB40" s="92"/>
      <c r="AC40" s="92">
        <v>1.14512906463338</v>
      </c>
    </row>
    <row r="41" spans="1:29" x14ac:dyDescent="0.25">
      <c r="A41" s="98" t="s">
        <v>463</v>
      </c>
      <c r="B41" s="99" t="s">
        <v>155</v>
      </c>
      <c r="C41" s="98">
        <v>24.52</v>
      </c>
      <c r="D41" s="98">
        <v>24.49</v>
      </c>
      <c r="E41" s="98">
        <v>18.72</v>
      </c>
      <c r="F41" s="92">
        <f t="shared" si="3"/>
        <v>5.8000000000000007</v>
      </c>
      <c r="G41" s="92">
        <f t="shared" si="5"/>
        <v>1.7948411796828663E-2</v>
      </c>
      <c r="H41" s="92"/>
      <c r="I41" s="92">
        <f>G41/$H$24</f>
        <v>2.7401670587176516</v>
      </c>
      <c r="K41" s="92" t="s">
        <v>478</v>
      </c>
      <c r="L41" s="95" t="s">
        <v>155</v>
      </c>
      <c r="M41" s="92">
        <v>28.7</v>
      </c>
      <c r="N41" s="92">
        <v>28.74</v>
      </c>
      <c r="O41" s="92">
        <v>20.99</v>
      </c>
      <c r="P41" s="92">
        <v>7.7100000000000009</v>
      </c>
      <c r="Q41" s="92">
        <v>4.7759385847346422E-3</v>
      </c>
      <c r="R41" s="92"/>
      <c r="S41" s="92">
        <v>1.9159175132013415</v>
      </c>
      <c r="U41" s="92" t="s">
        <v>492</v>
      </c>
      <c r="V41" s="95" t="s">
        <v>155</v>
      </c>
      <c r="W41" s="92">
        <v>28.35</v>
      </c>
      <c r="X41" s="92">
        <v>28.29</v>
      </c>
      <c r="Y41" s="92">
        <v>18.78</v>
      </c>
      <c r="Z41" s="92">
        <v>9.57</v>
      </c>
      <c r="AA41" s="92">
        <v>1.3156577899079006E-3</v>
      </c>
      <c r="AB41" s="92"/>
      <c r="AC41" s="92">
        <v>1.0320480992499395</v>
      </c>
    </row>
    <row r="42" spans="1:29" s="97" customFormat="1" x14ac:dyDescent="0.25">
      <c r="A42" s="40"/>
      <c r="B42" s="40"/>
      <c r="C42" s="40"/>
      <c r="D42" s="40"/>
      <c r="E42" s="40"/>
    </row>
    <row r="43" spans="1:29" ht="45" x14ac:dyDescent="0.25">
      <c r="A43" s="92" t="s">
        <v>456</v>
      </c>
      <c r="B43" s="92" t="s">
        <v>465</v>
      </c>
      <c r="C43" s="92" t="s">
        <v>457</v>
      </c>
      <c r="D43" s="92" t="s">
        <v>458</v>
      </c>
      <c r="E43" s="92" t="s">
        <v>466</v>
      </c>
      <c r="F43" s="92" t="s">
        <v>469</v>
      </c>
      <c r="G43" s="92" t="s">
        <v>470</v>
      </c>
      <c r="H43" s="92" t="s">
        <v>471</v>
      </c>
      <c r="I43" s="92" t="s">
        <v>472</v>
      </c>
      <c r="K43" s="92" t="s">
        <v>456</v>
      </c>
      <c r="L43" s="92" t="s">
        <v>465</v>
      </c>
      <c r="M43" s="92" t="s">
        <v>457</v>
      </c>
      <c r="N43" s="92" t="s">
        <v>458</v>
      </c>
      <c r="O43" s="92" t="s">
        <v>479</v>
      </c>
      <c r="P43" s="92" t="s">
        <v>480</v>
      </c>
      <c r="Q43" s="92" t="s">
        <v>481</v>
      </c>
      <c r="R43" s="92" t="s">
        <v>482</v>
      </c>
      <c r="S43" s="92" t="s">
        <v>483</v>
      </c>
      <c r="U43" s="92" t="s">
        <v>493</v>
      </c>
      <c r="V43" s="92" t="s">
        <v>465</v>
      </c>
      <c r="W43" s="92" t="s">
        <v>457</v>
      </c>
      <c r="X43" s="92" t="s">
        <v>458</v>
      </c>
      <c r="Y43" s="92" t="s">
        <v>479</v>
      </c>
      <c r="Z43" s="92" t="s">
        <v>480</v>
      </c>
      <c r="AA43" s="92" t="s">
        <v>481</v>
      </c>
      <c r="AB43" s="92" t="s">
        <v>482</v>
      </c>
      <c r="AC43" s="92" t="s">
        <v>483</v>
      </c>
    </row>
    <row r="44" spans="1:29" x14ac:dyDescent="0.25">
      <c r="A44" s="92" t="s">
        <v>460</v>
      </c>
      <c r="B44" s="95" t="s">
        <v>156</v>
      </c>
      <c r="C44" s="92">
        <v>25.03</v>
      </c>
      <c r="D44" s="92">
        <v>25</v>
      </c>
      <c r="E44" s="92">
        <v>19.27</v>
      </c>
      <c r="F44" s="92">
        <f>C44-E44</f>
        <v>5.7600000000000016</v>
      </c>
      <c r="G44" s="92">
        <f>2^-F44</f>
        <v>1.8453010334836397E-2</v>
      </c>
      <c r="H44" s="92">
        <f>AVERAGE(G44:G52)</f>
        <v>3.4028973731125685E-2</v>
      </c>
      <c r="I44" s="92">
        <f>G44/$H$44</f>
        <v>0.54227348966324429</v>
      </c>
      <c r="K44" s="92" t="s">
        <v>461</v>
      </c>
      <c r="L44" s="95" t="s">
        <v>156</v>
      </c>
      <c r="M44" s="92">
        <v>27.55</v>
      </c>
      <c r="N44" s="92">
        <v>27.17</v>
      </c>
      <c r="O44" s="92">
        <v>20.2</v>
      </c>
      <c r="P44" s="92">
        <v>7.3500000000000014</v>
      </c>
      <c r="Q44" s="92">
        <v>6.1295632648183584E-3</v>
      </c>
      <c r="R44" s="92">
        <v>8.5339726334098184E-3</v>
      </c>
      <c r="S44" s="92">
        <v>0.7182543849298989</v>
      </c>
      <c r="U44" s="92" t="s">
        <v>494</v>
      </c>
      <c r="V44" s="95" t="s">
        <v>156</v>
      </c>
      <c r="W44" s="92">
        <v>29.58</v>
      </c>
      <c r="X44" s="92">
        <v>28.92</v>
      </c>
      <c r="Y44" s="92">
        <v>21.04</v>
      </c>
      <c r="Z44" s="92">
        <v>8.5399999999999991</v>
      </c>
      <c r="AA44" s="92">
        <v>2.6866051135541894E-3</v>
      </c>
      <c r="AB44" s="92">
        <v>4.8360552222992429E-3</v>
      </c>
      <c r="AC44" s="92">
        <v>0.55553648377837916</v>
      </c>
    </row>
    <row r="45" spans="1:29" x14ac:dyDescent="0.25">
      <c r="A45" s="92" t="s">
        <v>460</v>
      </c>
      <c r="B45" s="95" t="s">
        <v>156</v>
      </c>
      <c r="C45" s="92">
        <v>25.05</v>
      </c>
      <c r="D45" s="92">
        <v>25</v>
      </c>
      <c r="E45" s="92">
        <v>19.27</v>
      </c>
      <c r="F45" s="92">
        <f t="shared" ref="F45:F61" si="6">C45-E45</f>
        <v>5.7800000000000011</v>
      </c>
      <c r="G45" s="92">
        <f t="shared" ref="G45:G61" si="7">2^-F45</f>
        <v>1.8198962288569608E-2</v>
      </c>
      <c r="H45" s="92"/>
      <c r="I45" s="92">
        <f>G45/$H$44</f>
        <v>0.53480785028563316</v>
      </c>
      <c r="K45" s="92" t="s">
        <v>461</v>
      </c>
      <c r="L45" s="95" t="s">
        <v>156</v>
      </c>
      <c r="M45" s="92">
        <v>27.08</v>
      </c>
      <c r="N45" s="92">
        <v>27.17</v>
      </c>
      <c r="O45" s="92">
        <v>20.2</v>
      </c>
      <c r="P45" s="92">
        <v>6.879999999999999</v>
      </c>
      <c r="Q45" s="92">
        <v>8.4901161134848368E-3</v>
      </c>
      <c r="R45" s="92"/>
      <c r="S45" s="92">
        <v>0.99486094907859357</v>
      </c>
      <c r="U45" s="92" t="s">
        <v>494</v>
      </c>
      <c r="V45" s="95" t="s">
        <v>156</v>
      </c>
      <c r="W45" s="92">
        <v>28.64</v>
      </c>
      <c r="X45" s="92">
        <v>28.92</v>
      </c>
      <c r="Y45" s="92">
        <v>21.04</v>
      </c>
      <c r="Z45" s="92">
        <v>7.6000000000000014</v>
      </c>
      <c r="AA45" s="92">
        <v>5.1543277764566145E-3</v>
      </c>
      <c r="AB45" s="92"/>
      <c r="AC45" s="92">
        <v>1.0658124317294402</v>
      </c>
    </row>
    <row r="46" spans="1:29" x14ac:dyDescent="0.25">
      <c r="A46" s="92" t="s">
        <v>460</v>
      </c>
      <c r="B46" s="95" t="s">
        <v>156</v>
      </c>
      <c r="C46" s="92">
        <v>24.91</v>
      </c>
      <c r="D46" s="92">
        <v>25</v>
      </c>
      <c r="E46" s="92">
        <v>19.27</v>
      </c>
      <c r="F46" s="92">
        <f t="shared" si="6"/>
        <v>5.6400000000000006</v>
      </c>
      <c r="G46" s="92">
        <f t="shared" si="7"/>
        <v>2.0053529649420376E-2</v>
      </c>
      <c r="H46" s="92"/>
      <c r="I46" s="92">
        <f>G46/$H$44</f>
        <v>0.58930750624071204</v>
      </c>
      <c r="K46" s="92" t="s">
        <v>461</v>
      </c>
      <c r="L46" s="95" t="s">
        <v>156</v>
      </c>
      <c r="M46" s="92">
        <v>26.88</v>
      </c>
      <c r="N46" s="92">
        <v>27.17</v>
      </c>
      <c r="O46" s="92">
        <v>20.2</v>
      </c>
      <c r="P46" s="92">
        <v>6.68</v>
      </c>
      <c r="Q46" s="92">
        <v>9.7525824132938428E-3</v>
      </c>
      <c r="R46" s="92"/>
      <c r="S46" s="92">
        <v>1.1427951356573685</v>
      </c>
      <c r="U46" s="92" t="s">
        <v>494</v>
      </c>
      <c r="V46" s="95" t="s">
        <v>156</v>
      </c>
      <c r="W46" s="92">
        <v>28.55</v>
      </c>
      <c r="X46" s="92">
        <v>28.92</v>
      </c>
      <c r="Y46" s="92">
        <v>21.04</v>
      </c>
      <c r="Z46" s="92">
        <v>7.5100000000000016</v>
      </c>
      <c r="AA46" s="92">
        <v>5.4861127958515466E-3</v>
      </c>
      <c r="AB46" s="92"/>
      <c r="AC46" s="92">
        <v>1.1344189724209233</v>
      </c>
    </row>
    <row r="47" spans="1:29" x14ac:dyDescent="0.25">
      <c r="A47" s="92" t="s">
        <v>459</v>
      </c>
      <c r="B47" s="95" t="s">
        <v>156</v>
      </c>
      <c r="C47" s="92">
        <v>24.74</v>
      </c>
      <c r="D47" s="92">
        <v>24.76</v>
      </c>
      <c r="E47" s="92">
        <v>20.399999999999999</v>
      </c>
      <c r="F47" s="92">
        <f t="shared" si="6"/>
        <v>4.34</v>
      </c>
      <c r="G47" s="92">
        <f t="shared" si="7"/>
        <v>4.9377581991461091E-2</v>
      </c>
      <c r="H47" s="92"/>
      <c r="I47" s="92">
        <f>G47/$H$44</f>
        <v>1.4510452881009548</v>
      </c>
      <c r="K47" s="92" t="s">
        <v>460</v>
      </c>
      <c r="L47" s="95" t="s">
        <v>156</v>
      </c>
      <c r="M47" s="92">
        <v>28.12</v>
      </c>
      <c r="N47" s="92">
        <v>27.85</v>
      </c>
      <c r="O47" s="92">
        <v>20.8</v>
      </c>
      <c r="P47" s="92">
        <v>7.32</v>
      </c>
      <c r="Q47" s="92">
        <v>6.2583584186689202E-3</v>
      </c>
      <c r="R47" s="92"/>
      <c r="S47" s="92">
        <v>0.73334643635578922</v>
      </c>
      <c r="U47" s="92" t="s">
        <v>495</v>
      </c>
      <c r="V47" s="95" t="s">
        <v>156</v>
      </c>
      <c r="W47" s="92">
        <v>27.57</v>
      </c>
      <c r="X47" s="92">
        <v>27.48</v>
      </c>
      <c r="Y47" s="92">
        <v>18.97</v>
      </c>
      <c r="Z47" s="92">
        <v>8.6000000000000014</v>
      </c>
      <c r="AA47" s="92">
        <v>2.5771638882283068E-3</v>
      </c>
      <c r="AB47" s="92"/>
      <c r="AC47" s="92">
        <v>0.53290621586471998</v>
      </c>
    </row>
    <row r="48" spans="1:29" x14ac:dyDescent="0.25">
      <c r="A48" s="92" t="s">
        <v>459</v>
      </c>
      <c r="B48" s="95" t="s">
        <v>156</v>
      </c>
      <c r="C48" s="92">
        <v>24.79</v>
      </c>
      <c r="D48" s="92">
        <v>24.76</v>
      </c>
      <c r="E48" s="92">
        <v>20.399999999999999</v>
      </c>
      <c r="F48" s="92">
        <f t="shared" si="6"/>
        <v>4.3900000000000006</v>
      </c>
      <c r="G48" s="92">
        <f t="shared" si="7"/>
        <v>4.7695600280017472E-2</v>
      </c>
      <c r="H48" s="92"/>
      <c r="I48" s="92">
        <f>G48/$H$44</f>
        <v>1.4016173586919305</v>
      </c>
      <c r="K48" s="92" t="s">
        <v>460</v>
      </c>
      <c r="L48" s="95" t="s">
        <v>156</v>
      </c>
      <c r="M48" s="92">
        <v>27.56</v>
      </c>
      <c r="N48" s="92">
        <v>27.85</v>
      </c>
      <c r="O48" s="92">
        <v>20.8</v>
      </c>
      <c r="P48" s="92">
        <v>6.759999999999998</v>
      </c>
      <c r="Q48" s="92">
        <v>9.2265051674182193E-3</v>
      </c>
      <c r="R48" s="92"/>
      <c r="S48" s="92">
        <v>1.0811500767294697</v>
      </c>
      <c r="U48" s="92" t="s">
        <v>495</v>
      </c>
      <c r="V48" s="95" t="s">
        <v>156</v>
      </c>
      <c r="W48" s="92">
        <v>27.12</v>
      </c>
      <c r="X48" s="92">
        <v>27.48</v>
      </c>
      <c r="Y48" s="92">
        <v>18.97</v>
      </c>
      <c r="Z48" s="92">
        <v>8.1500000000000021</v>
      </c>
      <c r="AA48" s="92">
        <v>3.5205096195735511E-3</v>
      </c>
      <c r="AB48" s="92"/>
      <c r="AC48" s="92">
        <v>0.72797134394585516</v>
      </c>
    </row>
    <row r="49" spans="1:29" x14ac:dyDescent="0.25">
      <c r="A49" s="92" t="s">
        <v>459</v>
      </c>
      <c r="B49" s="95" t="s">
        <v>156</v>
      </c>
      <c r="C49" s="92">
        <v>24.76</v>
      </c>
      <c r="D49" s="92">
        <v>24.76</v>
      </c>
      <c r="E49" s="92">
        <v>20.399999999999999</v>
      </c>
      <c r="F49" s="92">
        <f t="shared" si="6"/>
        <v>4.360000000000003</v>
      </c>
      <c r="G49" s="92">
        <f t="shared" si="7"/>
        <v>4.8697786228781147E-2</v>
      </c>
      <c r="H49" s="92"/>
      <c r="I49" s="92">
        <f>G49/$H$44</f>
        <v>1.4310683188261468</v>
      </c>
      <c r="K49" s="92" t="s">
        <v>460</v>
      </c>
      <c r="L49" s="95" t="s">
        <v>156</v>
      </c>
      <c r="M49" s="92">
        <v>27.87</v>
      </c>
      <c r="N49" s="92">
        <v>27.85</v>
      </c>
      <c r="O49" s="92">
        <v>20.8</v>
      </c>
      <c r="P49" s="92">
        <v>7.07</v>
      </c>
      <c r="Q49" s="92">
        <v>7.4424843597182622E-3</v>
      </c>
      <c r="R49" s="92"/>
      <c r="S49" s="92">
        <v>0.87210079987619515</v>
      </c>
      <c r="U49" s="92" t="s">
        <v>495</v>
      </c>
      <c r="V49" s="95" t="s">
        <v>156</v>
      </c>
      <c r="W49" s="92">
        <v>27.74</v>
      </c>
      <c r="X49" s="92">
        <v>27.48</v>
      </c>
      <c r="Y49" s="92">
        <v>18.97</v>
      </c>
      <c r="Z49" s="92">
        <v>8.77</v>
      </c>
      <c r="AA49" s="92">
        <v>2.2906932602185155E-3</v>
      </c>
      <c r="AB49" s="92"/>
      <c r="AC49" s="92">
        <v>0.47366978971952961</v>
      </c>
    </row>
    <row r="50" spans="1:29" x14ac:dyDescent="0.25">
      <c r="A50" s="92" t="s">
        <v>461</v>
      </c>
      <c r="B50" s="95" t="s">
        <v>156</v>
      </c>
      <c r="C50" s="92">
        <v>24.38</v>
      </c>
      <c r="D50" s="92">
        <v>24.37</v>
      </c>
      <c r="E50" s="92">
        <v>19.52</v>
      </c>
      <c r="F50" s="92">
        <f t="shared" si="6"/>
        <v>4.8599999999999994</v>
      </c>
      <c r="G50" s="92">
        <f t="shared" si="7"/>
        <v>3.4434534871144104E-2</v>
      </c>
      <c r="H50" s="92"/>
      <c r="I50" s="92">
        <f>G50/$H$44</f>
        <v>1.0119181125832031</v>
      </c>
      <c r="K50" s="92" t="s">
        <v>459</v>
      </c>
      <c r="L50" s="95" t="s">
        <v>156</v>
      </c>
      <c r="M50" s="92">
        <v>27.91</v>
      </c>
      <c r="N50" s="92">
        <v>27.68</v>
      </c>
      <c r="O50" s="92">
        <v>21</v>
      </c>
      <c r="P50" s="92">
        <v>6.91</v>
      </c>
      <c r="Q50" s="92">
        <v>8.3153920504168734E-3</v>
      </c>
      <c r="R50" s="92"/>
      <c r="S50" s="92">
        <v>0.97438700680416768</v>
      </c>
      <c r="U50" s="92" t="s">
        <v>496</v>
      </c>
      <c r="V50" s="95" t="s">
        <v>156</v>
      </c>
      <c r="W50" s="92">
        <v>25.4</v>
      </c>
      <c r="X50" s="92">
        <v>25.7</v>
      </c>
      <c r="Y50" s="92">
        <v>18.579999999999998</v>
      </c>
      <c r="Z50" s="92">
        <v>6.82</v>
      </c>
      <c r="AA50" s="92">
        <v>8.8506553538734243E-3</v>
      </c>
      <c r="AB50" s="92"/>
      <c r="AC50" s="92">
        <v>1.8301394312171417</v>
      </c>
    </row>
    <row r="51" spans="1:29" x14ac:dyDescent="0.25">
      <c r="A51" s="92" t="s">
        <v>461</v>
      </c>
      <c r="B51" s="95" t="s">
        <v>156</v>
      </c>
      <c r="C51" s="92">
        <v>24.36</v>
      </c>
      <c r="D51" s="92">
        <v>24.37</v>
      </c>
      <c r="E51" s="92">
        <v>19.52</v>
      </c>
      <c r="F51" s="92">
        <f t="shared" si="6"/>
        <v>4.84</v>
      </c>
      <c r="G51" s="92">
        <f t="shared" si="7"/>
        <v>3.4915223064756883E-2</v>
      </c>
      <c r="H51" s="92"/>
      <c r="I51" s="92">
        <f>G51/$H$44</f>
        <v>1.0260439630249725</v>
      </c>
      <c r="K51" s="92" t="s">
        <v>459</v>
      </c>
      <c r="L51" s="95" t="s">
        <v>156</v>
      </c>
      <c r="M51" s="92">
        <v>27.45</v>
      </c>
      <c r="N51" s="92">
        <v>27.68</v>
      </c>
      <c r="O51" s="92">
        <v>21</v>
      </c>
      <c r="P51" s="92">
        <v>6.4499999999999993</v>
      </c>
      <c r="Q51" s="92">
        <v>1.1438169499575207E-2</v>
      </c>
      <c r="R51" s="92"/>
      <c r="S51" s="92">
        <v>1.3403100749111487</v>
      </c>
      <c r="U51" s="92" t="s">
        <v>496</v>
      </c>
      <c r="V51" s="95" t="s">
        <v>156</v>
      </c>
      <c r="W51" s="92">
        <v>25.84</v>
      </c>
      <c r="X51" s="92">
        <v>25.7</v>
      </c>
      <c r="Y51" s="92">
        <v>18.579999999999998</v>
      </c>
      <c r="Z51" s="92">
        <v>7.2600000000000016</v>
      </c>
      <c r="AA51" s="92">
        <v>6.524124370534126E-3</v>
      </c>
      <c r="AB51" s="92"/>
      <c r="AC51" s="92">
        <v>1.3490591133970367</v>
      </c>
    </row>
    <row r="52" spans="1:29" x14ac:dyDescent="0.25">
      <c r="A52" s="92" t="s">
        <v>461</v>
      </c>
      <c r="B52" s="95" t="s">
        <v>156</v>
      </c>
      <c r="C52" s="92">
        <v>24.38</v>
      </c>
      <c r="D52" s="92">
        <v>24.37</v>
      </c>
      <c r="E52" s="92">
        <v>19.52</v>
      </c>
      <c r="F52" s="92">
        <f t="shared" si="6"/>
        <v>4.8599999999999994</v>
      </c>
      <c r="G52" s="92">
        <f t="shared" si="7"/>
        <v>3.4434534871144104E-2</v>
      </c>
      <c r="H52" s="92"/>
      <c r="I52" s="92">
        <f>G52/$H$44</f>
        <v>1.0119181125832031</v>
      </c>
      <c r="K52" s="92" t="s">
        <v>459</v>
      </c>
      <c r="L52" s="95" t="s">
        <v>156</v>
      </c>
      <c r="M52" s="92">
        <v>27.68</v>
      </c>
      <c r="N52" s="92">
        <v>27.68</v>
      </c>
      <c r="O52" s="92">
        <v>21</v>
      </c>
      <c r="P52" s="92">
        <v>6.68</v>
      </c>
      <c r="Q52" s="92">
        <v>9.7525824132938428E-3</v>
      </c>
      <c r="R52" s="92"/>
      <c r="S52" s="92">
        <v>1.1427951356573685</v>
      </c>
      <c r="U52" s="92" t="s">
        <v>496</v>
      </c>
      <c r="V52" s="95" t="s">
        <v>156</v>
      </c>
      <c r="W52" s="92">
        <v>25.86</v>
      </c>
      <c r="X52" s="92">
        <v>25.7</v>
      </c>
      <c r="Y52" s="92">
        <v>18.579999999999998</v>
      </c>
      <c r="Z52" s="92">
        <v>7.2800000000000011</v>
      </c>
      <c r="AA52" s="92">
        <v>6.4343048224029089E-3</v>
      </c>
      <c r="AB52" s="92"/>
      <c r="AC52" s="92">
        <v>1.3304862179269734</v>
      </c>
    </row>
    <row r="53" spans="1:29" x14ac:dyDescent="0.25">
      <c r="A53" s="92" t="s">
        <v>462</v>
      </c>
      <c r="B53" s="95" t="s">
        <v>156</v>
      </c>
      <c r="C53" s="92">
        <v>25.49</v>
      </c>
      <c r="D53" s="92">
        <v>25.45</v>
      </c>
      <c r="E53" s="92">
        <v>19.3</v>
      </c>
      <c r="F53" s="92">
        <f t="shared" si="6"/>
        <v>6.1899999999999977</v>
      </c>
      <c r="G53" s="92">
        <f t="shared" si="7"/>
        <v>1.3696964395563069E-2</v>
      </c>
      <c r="H53" s="92"/>
      <c r="I53" s="92">
        <f>G53/$H$44</f>
        <v>0.40250888856617806</v>
      </c>
      <c r="K53" s="92" t="s">
        <v>476</v>
      </c>
      <c r="L53" s="95" t="s">
        <v>156</v>
      </c>
      <c r="M53" s="92">
        <v>26.87</v>
      </c>
      <c r="N53" s="92">
        <v>26.89</v>
      </c>
      <c r="O53" s="92">
        <v>20.48</v>
      </c>
      <c r="P53" s="92">
        <v>6.3900000000000006</v>
      </c>
      <c r="Q53" s="92">
        <v>1.1923900070004366E-2</v>
      </c>
      <c r="R53" s="92"/>
      <c r="S53" s="92">
        <v>1.3972273620052698</v>
      </c>
      <c r="U53" s="92" t="s">
        <v>490</v>
      </c>
      <c r="V53" s="95" t="s">
        <v>156</v>
      </c>
      <c r="W53" s="92">
        <v>29.65</v>
      </c>
      <c r="X53" s="92">
        <v>29.19</v>
      </c>
      <c r="Y53" s="92">
        <v>20.69</v>
      </c>
      <c r="Z53" s="92">
        <v>8.9599999999999973</v>
      </c>
      <c r="AA53" s="92">
        <v>2.0080348176876339E-3</v>
      </c>
      <c r="AB53" s="92"/>
      <c r="AC53" s="92">
        <v>0.41522164768270337</v>
      </c>
    </row>
    <row r="54" spans="1:29" x14ac:dyDescent="0.25">
      <c r="A54" s="92" t="s">
        <v>462</v>
      </c>
      <c r="B54" s="95" t="s">
        <v>156</v>
      </c>
      <c r="C54" s="92">
        <v>25.44</v>
      </c>
      <c r="D54" s="92">
        <v>25.45</v>
      </c>
      <c r="E54" s="92">
        <v>19.3</v>
      </c>
      <c r="F54" s="92">
        <f t="shared" si="6"/>
        <v>6.1400000000000006</v>
      </c>
      <c r="G54" s="92">
        <f t="shared" si="7"/>
        <v>1.4179986801830642E-2</v>
      </c>
      <c r="H54" s="92"/>
      <c r="I54" s="92">
        <f>G54/$H$44</f>
        <v>0.41670333386694131</v>
      </c>
      <c r="K54" s="92" t="s">
        <v>476</v>
      </c>
      <c r="L54" s="95" t="s">
        <v>156</v>
      </c>
      <c r="M54" s="92">
        <v>26.92</v>
      </c>
      <c r="N54" s="92">
        <v>26.89</v>
      </c>
      <c r="O54" s="92">
        <v>20.48</v>
      </c>
      <c r="P54" s="92">
        <v>6.4400000000000013</v>
      </c>
      <c r="Q54" s="92">
        <v>1.1517728260086719E-2</v>
      </c>
      <c r="R54" s="92"/>
      <c r="S54" s="92">
        <v>1.3496326687287157</v>
      </c>
      <c r="U54" s="92" t="s">
        <v>490</v>
      </c>
      <c r="V54" s="95" t="s">
        <v>156</v>
      </c>
      <c r="W54" s="92">
        <v>28.96</v>
      </c>
      <c r="X54" s="92">
        <v>29.19</v>
      </c>
      <c r="Y54" s="92">
        <v>20.69</v>
      </c>
      <c r="Z54" s="92">
        <v>8.27</v>
      </c>
      <c r="AA54" s="92">
        <v>3.2395294758376632E-3</v>
      </c>
      <c r="AB54" s="92"/>
      <c r="AC54" s="92">
        <v>0.66987024070777024</v>
      </c>
    </row>
    <row r="55" spans="1:29" x14ac:dyDescent="0.25">
      <c r="A55" s="92" t="s">
        <v>462</v>
      </c>
      <c r="B55" s="95" t="s">
        <v>156</v>
      </c>
      <c r="C55" s="92">
        <v>25.41</v>
      </c>
      <c r="D55" s="92">
        <v>25.45</v>
      </c>
      <c r="E55" s="92">
        <v>19.3</v>
      </c>
      <c r="F55" s="92">
        <f t="shared" si="6"/>
        <v>6.1099999999999994</v>
      </c>
      <c r="G55" s="92">
        <f t="shared" si="7"/>
        <v>1.4477938467037059E-2</v>
      </c>
      <c r="H55" s="92"/>
      <c r="I55" s="92">
        <f>G55/$H$44</f>
        <v>0.42545915670076034</v>
      </c>
      <c r="K55" s="92" t="s">
        <v>476</v>
      </c>
      <c r="L55" s="95" t="s">
        <v>156</v>
      </c>
      <c r="M55" s="92">
        <v>26.89</v>
      </c>
      <c r="N55" s="92">
        <v>26.89</v>
      </c>
      <c r="O55" s="92">
        <v>20.48</v>
      </c>
      <c r="P55" s="92">
        <v>6.41</v>
      </c>
      <c r="Q55" s="92">
        <v>1.1759740214148964E-2</v>
      </c>
      <c r="R55" s="92"/>
      <c r="S55" s="92">
        <v>1.3779913200225793</v>
      </c>
      <c r="U55" s="92" t="s">
        <v>490</v>
      </c>
      <c r="V55" s="95" t="s">
        <v>156</v>
      </c>
      <c r="W55" s="92">
        <v>28.97</v>
      </c>
      <c r="X55" s="92">
        <v>29.19</v>
      </c>
      <c r="Y55" s="92">
        <v>20.69</v>
      </c>
      <c r="Z55" s="92">
        <v>8.2799999999999976</v>
      </c>
      <c r="AA55" s="92">
        <v>3.2171524112014627E-3</v>
      </c>
      <c r="AB55" s="92"/>
      <c r="AC55" s="92">
        <v>0.66524310896348848</v>
      </c>
    </row>
    <row r="56" spans="1:29" x14ac:dyDescent="0.25">
      <c r="A56" s="92" t="s">
        <v>464</v>
      </c>
      <c r="B56" s="95" t="s">
        <v>156</v>
      </c>
      <c r="C56" s="92">
        <v>25.04</v>
      </c>
      <c r="D56" s="92">
        <v>25.09</v>
      </c>
      <c r="E56" s="92">
        <v>19.66</v>
      </c>
      <c r="F56" s="92">
        <f t="shared" si="6"/>
        <v>5.379999999999999</v>
      </c>
      <c r="G56" s="92">
        <f t="shared" si="7"/>
        <v>2.4013674707625218E-2</v>
      </c>
      <c r="H56" s="92"/>
      <c r="I56" s="92">
        <f>G56/$H$44</f>
        <v>0.7056831891953399</v>
      </c>
      <c r="K56" s="92" t="s">
        <v>477</v>
      </c>
      <c r="L56" s="95" t="s">
        <v>156</v>
      </c>
      <c r="M56" s="92">
        <v>25.97</v>
      </c>
      <c r="N56" s="92">
        <v>26.39</v>
      </c>
      <c r="O56" s="92">
        <v>20.61</v>
      </c>
      <c r="P56" s="92">
        <v>5.3599999999999994</v>
      </c>
      <c r="Q56" s="92">
        <v>2.4348893114390636E-2</v>
      </c>
      <c r="R56" s="92"/>
      <c r="S56" s="92">
        <v>2.8531721579545115</v>
      </c>
      <c r="U56" s="92" t="s">
        <v>491</v>
      </c>
      <c r="V56" s="95" t="s">
        <v>156</v>
      </c>
      <c r="W56" s="92">
        <v>24.25</v>
      </c>
      <c r="X56" s="92">
        <v>24.96</v>
      </c>
      <c r="Y56" s="92">
        <v>17.760000000000002</v>
      </c>
      <c r="Z56" s="92">
        <v>6.4899999999999984</v>
      </c>
      <c r="AA56" s="92">
        <v>1.112539215310214E-2</v>
      </c>
      <c r="AB56" s="92"/>
      <c r="AC56" s="92">
        <v>2.3005097422797229</v>
      </c>
    </row>
    <row r="57" spans="1:29" x14ac:dyDescent="0.25">
      <c r="A57" s="92" t="s">
        <v>464</v>
      </c>
      <c r="B57" s="95" t="s">
        <v>156</v>
      </c>
      <c r="C57" s="92">
        <v>25.15</v>
      </c>
      <c r="D57" s="92">
        <v>25.09</v>
      </c>
      <c r="E57" s="92">
        <v>19.66</v>
      </c>
      <c r="F57" s="92">
        <f t="shared" si="6"/>
        <v>5.4899999999999984</v>
      </c>
      <c r="G57" s="92">
        <f t="shared" si="7"/>
        <v>2.2250784306204269E-2</v>
      </c>
      <c r="H57" s="92"/>
      <c r="I57" s="92">
        <f>G57/$H$44</f>
        <v>0.65387761858512594</v>
      </c>
      <c r="K57" s="92" t="s">
        <v>477</v>
      </c>
      <c r="L57" s="95" t="s">
        <v>156</v>
      </c>
      <c r="M57" s="92">
        <v>26.87</v>
      </c>
      <c r="N57" s="92">
        <v>26.39</v>
      </c>
      <c r="O57" s="92">
        <v>20.61</v>
      </c>
      <c r="P57" s="92">
        <v>6.2600000000000016</v>
      </c>
      <c r="Q57" s="92">
        <v>1.3048248741068256E-2</v>
      </c>
      <c r="R57" s="92"/>
      <c r="S57" s="92">
        <v>1.5289771014715243</v>
      </c>
      <c r="U57" s="92" t="s">
        <v>491</v>
      </c>
      <c r="V57" s="95" t="s">
        <v>156</v>
      </c>
      <c r="W57" s="92">
        <v>25.59</v>
      </c>
      <c r="X57" s="92">
        <v>24.96</v>
      </c>
      <c r="Y57" s="92">
        <v>17.760000000000002</v>
      </c>
      <c r="Z57" s="92">
        <v>7.8299999999999983</v>
      </c>
      <c r="AA57" s="92">
        <v>4.394759705815667E-3</v>
      </c>
      <c r="AB57" s="92"/>
      <c r="AC57" s="92">
        <v>0.90874886737257576</v>
      </c>
    </row>
    <row r="58" spans="1:29" x14ac:dyDescent="0.25">
      <c r="A58" s="92" t="s">
        <v>464</v>
      </c>
      <c r="B58" s="95" t="s">
        <v>156</v>
      </c>
      <c r="C58" s="92">
        <v>25.08</v>
      </c>
      <c r="D58" s="92">
        <v>25.09</v>
      </c>
      <c r="E58" s="92">
        <v>19.66</v>
      </c>
      <c r="F58" s="92">
        <f t="shared" si="6"/>
        <v>5.4199999999999982</v>
      </c>
      <c r="G58" s="92">
        <f t="shared" si="7"/>
        <v>2.3357019509920942E-2</v>
      </c>
      <c r="H58" s="92"/>
      <c r="I58" s="92">
        <f>G58/$H$44</f>
        <v>0.68638624527652736</v>
      </c>
      <c r="K58" s="92" t="s">
        <v>477</v>
      </c>
      <c r="L58" s="95" t="s">
        <v>156</v>
      </c>
      <c r="M58" s="92">
        <v>26.33</v>
      </c>
      <c r="N58" s="92">
        <v>26.39</v>
      </c>
      <c r="O58" s="92">
        <v>20.61</v>
      </c>
      <c r="P58" s="92">
        <v>5.7199999999999989</v>
      </c>
      <c r="Q58" s="92">
        <v>1.8971795068672619E-2</v>
      </c>
      <c r="R58" s="92"/>
      <c r="S58" s="92">
        <v>2.2230906851516683</v>
      </c>
      <c r="U58" s="92" t="s">
        <v>491</v>
      </c>
      <c r="V58" s="95" t="s">
        <v>156</v>
      </c>
      <c r="W58" s="92">
        <v>25.05</v>
      </c>
      <c r="X58" s="92">
        <v>24.96</v>
      </c>
      <c r="Y58" s="92">
        <v>17.760000000000002</v>
      </c>
      <c r="Z58" s="92">
        <v>7.2899999999999991</v>
      </c>
      <c r="AA58" s="92">
        <v>6.3898598324826682E-3</v>
      </c>
      <c r="AB58" s="92"/>
      <c r="AC58" s="92">
        <v>1.3212958783056841</v>
      </c>
    </row>
    <row r="59" spans="1:29" x14ac:dyDescent="0.25">
      <c r="A59" s="92" t="s">
        <v>463</v>
      </c>
      <c r="B59" s="95" t="s">
        <v>156</v>
      </c>
      <c r="C59" s="92">
        <v>24.81</v>
      </c>
      <c r="D59" s="92">
        <v>24.78</v>
      </c>
      <c r="E59" s="92">
        <v>18.989999999999998</v>
      </c>
      <c r="F59" s="92">
        <f t="shared" si="6"/>
        <v>5.82</v>
      </c>
      <c r="G59" s="92">
        <f t="shared" si="7"/>
        <v>1.7701310707746852E-2</v>
      </c>
      <c r="H59" s="92"/>
      <c r="I59" s="92">
        <f>G59/$H$44</f>
        <v>0.52018350149525039</v>
      </c>
      <c r="K59" s="92" t="s">
        <v>478</v>
      </c>
      <c r="L59" s="95" t="s">
        <v>156</v>
      </c>
      <c r="M59" s="92">
        <v>27.61</v>
      </c>
      <c r="N59" s="92">
        <v>27.51</v>
      </c>
      <c r="O59" s="92">
        <v>21.18</v>
      </c>
      <c r="P59" s="92">
        <v>6.43</v>
      </c>
      <c r="Q59" s="92">
        <v>1.159784039553945E-2</v>
      </c>
      <c r="R59" s="92"/>
      <c r="S59" s="92">
        <v>1.3590201063142429</v>
      </c>
      <c r="U59" s="92" t="s">
        <v>492</v>
      </c>
      <c r="V59" s="95" t="s">
        <v>156</v>
      </c>
      <c r="W59" s="92">
        <v>25.13</v>
      </c>
      <c r="X59" s="92">
        <v>24.85</v>
      </c>
      <c r="Y59" s="92">
        <v>17.440000000000001</v>
      </c>
      <c r="Z59" s="92">
        <v>7.6899999999999977</v>
      </c>
      <c r="AA59" s="92">
        <v>4.8426082028866727E-3</v>
      </c>
      <c r="AB59" s="92"/>
      <c r="AC59" s="92">
        <v>1.0013550260049169</v>
      </c>
    </row>
    <row r="60" spans="1:29" x14ac:dyDescent="0.25">
      <c r="A60" s="92" t="s">
        <v>463</v>
      </c>
      <c r="B60" s="95" t="s">
        <v>156</v>
      </c>
      <c r="C60" s="92">
        <v>24.79</v>
      </c>
      <c r="D60" s="92">
        <v>24.78</v>
      </c>
      <c r="E60" s="92">
        <v>18.989999999999998</v>
      </c>
      <c r="F60" s="92">
        <f t="shared" si="6"/>
        <v>5.8000000000000007</v>
      </c>
      <c r="G60" s="92">
        <f t="shared" si="7"/>
        <v>1.7948411796828663E-2</v>
      </c>
      <c r="H60" s="92"/>
      <c r="I60" s="92">
        <f>G60/$H$44</f>
        <v>0.5274449925714797</v>
      </c>
      <c r="K60" s="92" t="s">
        <v>478</v>
      </c>
      <c r="L60" s="95" t="s">
        <v>156</v>
      </c>
      <c r="M60" s="92">
        <v>27.47</v>
      </c>
      <c r="N60" s="92">
        <v>27.51</v>
      </c>
      <c r="O60" s="92">
        <v>21.18</v>
      </c>
      <c r="P60" s="92">
        <v>6.2899999999999991</v>
      </c>
      <c r="Q60" s="92">
        <v>1.2779719664965338E-2</v>
      </c>
      <c r="R60" s="92"/>
      <c r="S60" s="92">
        <v>1.49751120772684</v>
      </c>
      <c r="U60" s="92" t="s">
        <v>492</v>
      </c>
      <c r="V60" s="95" t="s">
        <v>156</v>
      </c>
      <c r="W60" s="92">
        <v>24.67</v>
      </c>
      <c r="X60" s="92">
        <v>24.85</v>
      </c>
      <c r="Y60" s="92">
        <v>17.440000000000001</v>
      </c>
      <c r="Z60" s="92">
        <v>7.23</v>
      </c>
      <c r="AA60" s="92">
        <v>6.6612100919371583E-3</v>
      </c>
      <c r="AB60" s="92"/>
      <c r="AC60" s="92">
        <v>1.3774057130741713</v>
      </c>
    </row>
    <row r="61" spans="1:29" x14ac:dyDescent="0.25">
      <c r="A61" s="92" t="s">
        <v>463</v>
      </c>
      <c r="B61" s="95" t="s">
        <v>156</v>
      </c>
      <c r="C61" s="92">
        <v>24.74</v>
      </c>
      <c r="D61" s="92">
        <v>24.78</v>
      </c>
      <c r="E61" s="92">
        <v>18.989999999999998</v>
      </c>
      <c r="F61" s="92">
        <f t="shared" si="6"/>
        <v>5.75</v>
      </c>
      <c r="G61" s="92">
        <f t="shared" si="7"/>
        <v>1.8581361171917516E-2</v>
      </c>
      <c r="H61" s="92"/>
      <c r="I61" s="92">
        <f>G61/$H$44</f>
        <v>0.54604530006502905</v>
      </c>
      <c r="K61" s="92" t="s">
        <v>478</v>
      </c>
      <c r="L61" s="95" t="s">
        <v>156</v>
      </c>
      <c r="M61" s="92">
        <v>27.44</v>
      </c>
      <c r="N61" s="92">
        <v>27.51</v>
      </c>
      <c r="O61" s="92">
        <v>21.18</v>
      </c>
      <c r="P61" s="92">
        <v>6.2600000000000016</v>
      </c>
      <c r="Q61" s="92">
        <v>1.3048248741068256E-2</v>
      </c>
      <c r="R61" s="92"/>
      <c r="S61" s="92">
        <v>1.5289771014715243</v>
      </c>
      <c r="U61" s="92" t="s">
        <v>492</v>
      </c>
      <c r="V61" s="95" t="s">
        <v>156</v>
      </c>
      <c r="W61" s="92">
        <v>24.76</v>
      </c>
      <c r="X61" s="92">
        <v>24.85</v>
      </c>
      <c r="Y61" s="92">
        <v>17.440000000000001</v>
      </c>
      <c r="Z61" s="92">
        <v>7.32</v>
      </c>
      <c r="AA61" s="92">
        <v>6.2583584186689202E-3</v>
      </c>
      <c r="AB61" s="92"/>
      <c r="AC61" s="92">
        <v>1.2941040023305319</v>
      </c>
    </row>
    <row r="62" spans="1:29" x14ac:dyDescent="0.25">
      <c r="A62" s="94"/>
    </row>
    <row r="63" spans="1:29" ht="45" x14ac:dyDescent="0.25">
      <c r="A63" s="92" t="s">
        <v>456</v>
      </c>
      <c r="B63" s="92" t="s">
        <v>465</v>
      </c>
      <c r="C63" s="92" t="s">
        <v>457</v>
      </c>
      <c r="D63" s="92" t="s">
        <v>458</v>
      </c>
      <c r="E63" s="92" t="s">
        <v>466</v>
      </c>
      <c r="F63" s="92" t="s">
        <v>469</v>
      </c>
      <c r="G63" s="92" t="s">
        <v>470</v>
      </c>
      <c r="H63" s="92" t="s">
        <v>471</v>
      </c>
      <c r="I63" s="92" t="s">
        <v>472</v>
      </c>
      <c r="K63" s="92" t="s">
        <v>456</v>
      </c>
      <c r="L63" s="92" t="s">
        <v>465</v>
      </c>
      <c r="M63" s="92" t="s">
        <v>457</v>
      </c>
      <c r="N63" s="92" t="s">
        <v>458</v>
      </c>
      <c r="O63" s="92" t="s">
        <v>479</v>
      </c>
      <c r="P63" s="92" t="s">
        <v>480</v>
      </c>
      <c r="Q63" s="92" t="s">
        <v>481</v>
      </c>
      <c r="R63" s="92" t="s">
        <v>482</v>
      </c>
      <c r="S63" s="92" t="s">
        <v>483</v>
      </c>
      <c r="U63" s="92" t="s">
        <v>486</v>
      </c>
      <c r="V63" s="92" t="s">
        <v>465</v>
      </c>
      <c r="W63" s="92" t="s">
        <v>457</v>
      </c>
      <c r="X63" s="92" t="s">
        <v>458</v>
      </c>
      <c r="Y63" s="92" t="s">
        <v>479</v>
      </c>
      <c r="Z63" s="92" t="s">
        <v>480</v>
      </c>
      <c r="AA63" s="92" t="s">
        <v>481</v>
      </c>
      <c r="AB63" s="92" t="s">
        <v>482</v>
      </c>
      <c r="AC63" s="92" t="s">
        <v>483</v>
      </c>
    </row>
    <row r="64" spans="1:29" x14ac:dyDescent="0.25">
      <c r="A64" s="92" t="s">
        <v>459</v>
      </c>
      <c r="B64" s="95" t="s">
        <v>157</v>
      </c>
      <c r="C64" s="92">
        <v>22.03</v>
      </c>
      <c r="D64" s="92">
        <v>22.05</v>
      </c>
      <c r="E64" s="92">
        <v>21.89</v>
      </c>
      <c r="F64" s="92">
        <f>C64-E64</f>
        <v>0.14000000000000057</v>
      </c>
      <c r="G64" s="92">
        <f>2^-F64</f>
        <v>0.90751915531716054</v>
      </c>
      <c r="H64" s="92">
        <f>AVERAGE(G64:G72)</f>
        <v>0.65182700580904918</v>
      </c>
      <c r="I64" s="92">
        <f>G64/$H$64</f>
        <v>1.3922699538825423</v>
      </c>
      <c r="K64" s="92" t="s">
        <v>461</v>
      </c>
      <c r="L64" s="95" t="s">
        <v>157</v>
      </c>
      <c r="M64" s="92">
        <v>25.07</v>
      </c>
      <c r="N64" s="92">
        <v>25.02</v>
      </c>
      <c r="O64" s="92">
        <v>21.32</v>
      </c>
      <c r="P64" s="92">
        <v>3.75</v>
      </c>
      <c r="Q64" s="92">
        <v>7.4325444687670064E-2</v>
      </c>
      <c r="R64" s="92">
        <v>8.5109656997603686E-2</v>
      </c>
      <c r="S64" s="92">
        <v>0.87329037984212232</v>
      </c>
      <c r="U64" s="92" t="s">
        <v>487</v>
      </c>
      <c r="V64" s="95" t="s">
        <v>157</v>
      </c>
      <c r="W64" s="92">
        <v>25.91</v>
      </c>
      <c r="X64" s="92">
        <v>25.92</v>
      </c>
      <c r="Y64" s="92">
        <v>21.82</v>
      </c>
      <c r="Z64" s="92">
        <v>4.09</v>
      </c>
      <c r="AA64" s="92">
        <v>5.8720171825875751E-2</v>
      </c>
      <c r="AB64" s="92">
        <v>6.9294604716171479E-2</v>
      </c>
      <c r="AC64" s="92">
        <v>0.84739890019420316</v>
      </c>
    </row>
    <row r="65" spans="1:29" x14ac:dyDescent="0.25">
      <c r="A65" s="92" t="s">
        <v>459</v>
      </c>
      <c r="B65" s="95" t="s">
        <v>157</v>
      </c>
      <c r="C65" s="92">
        <v>22.08</v>
      </c>
      <c r="D65" s="92">
        <v>22.05</v>
      </c>
      <c r="E65" s="92">
        <v>21.89</v>
      </c>
      <c r="F65" s="92">
        <f t="shared" ref="F65:F81" si="8">C65-E65</f>
        <v>0.18999999999999773</v>
      </c>
      <c r="G65" s="92">
        <f t="shared" ref="G65:G81" si="9">2^-F65</f>
        <v>0.87660572131603642</v>
      </c>
      <c r="H65" s="92"/>
      <c r="I65" s="92">
        <f t="shared" ref="I65:I80" si="10">G65/$H$64</f>
        <v>1.3448441281256696</v>
      </c>
      <c r="K65" s="92" t="s">
        <v>461</v>
      </c>
      <c r="L65" s="95" t="s">
        <v>157</v>
      </c>
      <c r="M65" s="92">
        <v>24.97</v>
      </c>
      <c r="N65" s="92">
        <v>25.02</v>
      </c>
      <c r="O65" s="92">
        <v>21.32</v>
      </c>
      <c r="P65" s="92">
        <v>3.6499999999999986</v>
      </c>
      <c r="Q65" s="92">
        <v>7.9660039207453959E-2</v>
      </c>
      <c r="R65" s="92"/>
      <c r="S65" s="92">
        <v>0.93596945420302702</v>
      </c>
      <c r="U65" s="92" t="s">
        <v>487</v>
      </c>
      <c r="V65" s="95" t="s">
        <v>157</v>
      </c>
      <c r="W65" s="92">
        <v>25.81</v>
      </c>
      <c r="X65" s="92">
        <v>25.92</v>
      </c>
      <c r="Y65" s="92">
        <v>21.82</v>
      </c>
      <c r="Z65" s="92">
        <v>3.9899999999999984</v>
      </c>
      <c r="AA65" s="92">
        <v>6.2934721878545E-2</v>
      </c>
      <c r="AB65" s="92"/>
      <c r="AC65" s="92">
        <v>0.90821965341058863</v>
      </c>
    </row>
    <row r="66" spans="1:29" x14ac:dyDescent="0.25">
      <c r="A66" s="92" t="s">
        <v>459</v>
      </c>
      <c r="B66" s="95" t="s">
        <v>157</v>
      </c>
      <c r="C66" s="92">
        <v>22.03</v>
      </c>
      <c r="D66" s="92">
        <v>22.05</v>
      </c>
      <c r="E66" s="92">
        <v>21.89</v>
      </c>
      <c r="F66" s="92">
        <f t="shared" si="8"/>
        <v>0.14000000000000057</v>
      </c>
      <c r="G66" s="92">
        <f t="shared" si="9"/>
        <v>0.90751915531716054</v>
      </c>
      <c r="H66" s="92"/>
      <c r="I66" s="92">
        <f t="shared" si="10"/>
        <v>1.3922699538825423</v>
      </c>
      <c r="K66" s="92" t="s">
        <v>461</v>
      </c>
      <c r="L66" s="95" t="s">
        <v>157</v>
      </c>
      <c r="M66" s="92">
        <v>25.03</v>
      </c>
      <c r="N66" s="92">
        <v>25.02</v>
      </c>
      <c r="O66" s="92">
        <v>21.32</v>
      </c>
      <c r="P66" s="92">
        <v>3.7100000000000009</v>
      </c>
      <c r="Q66" s="92">
        <v>7.6415017355754233E-2</v>
      </c>
      <c r="R66" s="92"/>
      <c r="S66" s="92">
        <v>0.89784191420141368</v>
      </c>
      <c r="U66" s="92" t="s">
        <v>487</v>
      </c>
      <c r="V66" s="95" t="s">
        <v>157</v>
      </c>
      <c r="W66" s="92">
        <v>26.03</v>
      </c>
      <c r="X66" s="92">
        <v>25.92</v>
      </c>
      <c r="Y66" s="92">
        <v>21.82</v>
      </c>
      <c r="Z66" s="92">
        <v>4.2100000000000009</v>
      </c>
      <c r="AA66" s="92">
        <v>5.4033576956741533E-2</v>
      </c>
      <c r="AB66" s="92"/>
      <c r="AC66" s="92">
        <v>0.77976600311180599</v>
      </c>
    </row>
    <row r="67" spans="1:29" x14ac:dyDescent="0.25">
      <c r="A67" s="92" t="s">
        <v>460</v>
      </c>
      <c r="B67" s="95" t="s">
        <v>157</v>
      </c>
      <c r="C67" s="92">
        <v>21.8</v>
      </c>
      <c r="D67" s="92">
        <v>21.79</v>
      </c>
      <c r="E67" s="92">
        <v>20.84</v>
      </c>
      <c r="F67" s="92">
        <f t="shared" si="8"/>
        <v>0.96000000000000085</v>
      </c>
      <c r="G67" s="92">
        <f t="shared" si="9"/>
        <v>0.51405691332803294</v>
      </c>
      <c r="H67" s="92"/>
      <c r="I67" s="92">
        <f t="shared" si="10"/>
        <v>0.78864009736752827</v>
      </c>
      <c r="K67" s="92" t="s">
        <v>460</v>
      </c>
      <c r="L67" s="95" t="s">
        <v>157</v>
      </c>
      <c r="M67" s="92">
        <v>25.43</v>
      </c>
      <c r="N67" s="92">
        <v>25.38</v>
      </c>
      <c r="O67" s="92">
        <v>21.86</v>
      </c>
      <c r="P67" s="92">
        <v>3.5700000000000003</v>
      </c>
      <c r="Q67" s="92">
        <v>8.4202098554105639E-2</v>
      </c>
      <c r="R67" s="92"/>
      <c r="S67" s="92">
        <v>0.9893365985069873</v>
      </c>
      <c r="U67" s="92" t="s">
        <v>488</v>
      </c>
      <c r="V67" s="95" t="s">
        <v>157</v>
      </c>
      <c r="W67" s="92">
        <v>25.15</v>
      </c>
      <c r="X67" s="92">
        <v>25.18</v>
      </c>
      <c r="Y67" s="92">
        <v>21.77</v>
      </c>
      <c r="Z67" s="92">
        <v>3.379999999999999</v>
      </c>
      <c r="AA67" s="92">
        <v>9.6054698830500829E-2</v>
      </c>
      <c r="AB67" s="92"/>
      <c r="AC67" s="92">
        <v>1.3861786097768773</v>
      </c>
    </row>
    <row r="68" spans="1:29" x14ac:dyDescent="0.25">
      <c r="A68" s="92" t="s">
        <v>460</v>
      </c>
      <c r="B68" s="95" t="s">
        <v>157</v>
      </c>
      <c r="C68" s="92">
        <v>21.83</v>
      </c>
      <c r="D68" s="92">
        <v>21.79</v>
      </c>
      <c r="E68" s="92">
        <v>20.84</v>
      </c>
      <c r="F68" s="92">
        <f t="shared" si="8"/>
        <v>0.98999999999999844</v>
      </c>
      <c r="G68" s="92">
        <f t="shared" si="9"/>
        <v>0.50347777502836</v>
      </c>
      <c r="H68" s="92"/>
      <c r="I68" s="92">
        <f t="shared" si="10"/>
        <v>0.77241011885268884</v>
      </c>
      <c r="K68" s="92" t="s">
        <v>460</v>
      </c>
      <c r="L68" s="95" t="s">
        <v>157</v>
      </c>
      <c r="M68" s="92">
        <v>25.38</v>
      </c>
      <c r="N68" s="92">
        <v>25.38</v>
      </c>
      <c r="O68" s="92">
        <v>21.86</v>
      </c>
      <c r="P68" s="92">
        <v>3.5199999999999996</v>
      </c>
      <c r="Q68" s="92">
        <v>8.7171479146900391E-2</v>
      </c>
      <c r="R68" s="92"/>
      <c r="S68" s="92">
        <v>1.0242254783068243</v>
      </c>
      <c r="U68" s="92" t="s">
        <v>488</v>
      </c>
      <c r="V68" s="95" t="s">
        <v>157</v>
      </c>
      <c r="W68" s="92">
        <v>25.16</v>
      </c>
      <c r="X68" s="92">
        <v>25.18</v>
      </c>
      <c r="Y68" s="92">
        <v>21.77</v>
      </c>
      <c r="Z68" s="92">
        <v>3.3900000000000006</v>
      </c>
      <c r="AA68" s="92">
        <v>9.5391200560034903E-2</v>
      </c>
      <c r="AB68" s="92"/>
      <c r="AC68" s="92">
        <v>1.3766035747047589</v>
      </c>
    </row>
    <row r="69" spans="1:29" x14ac:dyDescent="0.25">
      <c r="A69" s="92" t="s">
        <v>460</v>
      </c>
      <c r="B69" s="95" t="s">
        <v>157</v>
      </c>
      <c r="C69" s="92">
        <v>21.75</v>
      </c>
      <c r="D69" s="92">
        <v>21.79</v>
      </c>
      <c r="E69" s="92">
        <v>20.84</v>
      </c>
      <c r="F69" s="92">
        <f t="shared" si="8"/>
        <v>0.91000000000000014</v>
      </c>
      <c r="G69" s="92">
        <f t="shared" si="9"/>
        <v>0.5321850912266799</v>
      </c>
      <c r="H69" s="92"/>
      <c r="I69" s="92">
        <f t="shared" si="10"/>
        <v>0.81645143033945111</v>
      </c>
      <c r="K69" s="92" t="s">
        <v>460</v>
      </c>
      <c r="L69" s="95" t="s">
        <v>157</v>
      </c>
      <c r="M69" s="92">
        <v>25.32</v>
      </c>
      <c r="N69" s="92">
        <v>25.38</v>
      </c>
      <c r="O69" s="92">
        <v>21.86</v>
      </c>
      <c r="P69" s="92">
        <v>3.4600000000000009</v>
      </c>
      <c r="Q69" s="92">
        <v>9.0873282332519359E-2</v>
      </c>
      <c r="R69" s="92"/>
      <c r="S69" s="92">
        <v>1.0677199925159839</v>
      </c>
      <c r="U69" s="92" t="s">
        <v>488</v>
      </c>
      <c r="V69" s="95" t="s">
        <v>157</v>
      </c>
      <c r="W69" s="92">
        <v>25.23</v>
      </c>
      <c r="X69" s="92">
        <v>25.18</v>
      </c>
      <c r="Y69" s="92">
        <v>21.77</v>
      </c>
      <c r="Z69" s="92">
        <v>3.4600000000000009</v>
      </c>
      <c r="AA69" s="92">
        <v>9.0873282332519359E-2</v>
      </c>
      <c r="AB69" s="92"/>
      <c r="AC69" s="92">
        <v>1.3114048735068691</v>
      </c>
    </row>
    <row r="70" spans="1:29" x14ac:dyDescent="0.25">
      <c r="A70" s="92" t="s">
        <v>461</v>
      </c>
      <c r="B70" s="95" t="s">
        <v>157</v>
      </c>
      <c r="C70" s="92">
        <v>21.51</v>
      </c>
      <c r="D70" s="92">
        <v>21.65</v>
      </c>
      <c r="E70" s="92">
        <v>20.76</v>
      </c>
      <c r="F70" s="92">
        <f t="shared" si="8"/>
        <v>0.75</v>
      </c>
      <c r="G70" s="92">
        <f>2^-F70</f>
        <v>0.59460355750136051</v>
      </c>
      <c r="H70" s="92"/>
      <c r="I70" s="92">
        <f t="shared" si="10"/>
        <v>0.91221068197893584</v>
      </c>
      <c r="K70" s="92" t="s">
        <v>459</v>
      </c>
      <c r="L70" s="95" t="s">
        <v>157</v>
      </c>
      <c r="M70" s="92">
        <v>25.58</v>
      </c>
      <c r="N70" s="92">
        <v>25.54</v>
      </c>
      <c r="O70" s="92">
        <v>22.08</v>
      </c>
      <c r="P70" s="92">
        <v>3.5</v>
      </c>
      <c r="Q70" s="92">
        <v>8.8388347648318447E-2</v>
      </c>
      <c r="R70" s="92"/>
      <c r="S70" s="92">
        <v>1.0385231331716809</v>
      </c>
      <c r="U70" s="92" t="s">
        <v>489</v>
      </c>
      <c r="V70" s="95" t="s">
        <v>157</v>
      </c>
      <c r="W70" s="92">
        <v>25.5</v>
      </c>
      <c r="X70" s="92">
        <v>25.52</v>
      </c>
      <c r="Y70" s="92">
        <v>21.34</v>
      </c>
      <c r="Z70" s="92">
        <v>4.16</v>
      </c>
      <c r="AA70" s="92">
        <v>5.5939066932998265E-2</v>
      </c>
      <c r="AB70" s="92"/>
      <c r="AC70" s="92">
        <v>0.80726439182563958</v>
      </c>
    </row>
    <row r="71" spans="1:29" x14ac:dyDescent="0.25">
      <c r="A71" s="92" t="s">
        <v>461</v>
      </c>
      <c r="B71" s="95" t="s">
        <v>157</v>
      </c>
      <c r="C71" s="92">
        <v>21.57</v>
      </c>
      <c r="D71" s="92">
        <v>21.65</v>
      </c>
      <c r="E71" s="92">
        <v>20.76</v>
      </c>
      <c r="F71" s="92">
        <f t="shared" si="8"/>
        <v>0.80999999999999872</v>
      </c>
      <c r="G71" s="92">
        <f t="shared" si="9"/>
        <v>0.57038185793421237</v>
      </c>
      <c r="H71" s="92"/>
      <c r="I71" s="92">
        <f t="shared" si="10"/>
        <v>0.87505097648762353</v>
      </c>
      <c r="K71" s="92" t="s">
        <v>459</v>
      </c>
      <c r="L71" s="95" t="s">
        <v>157</v>
      </c>
      <c r="M71" s="92">
        <v>25.54</v>
      </c>
      <c r="N71" s="92">
        <v>25.54</v>
      </c>
      <c r="O71" s="92">
        <v>22.08</v>
      </c>
      <c r="P71" s="92">
        <v>3.4600000000000009</v>
      </c>
      <c r="Q71" s="92">
        <v>9.0873282332519359E-2</v>
      </c>
      <c r="R71" s="92"/>
      <c r="S71" s="92">
        <v>1.0677199925159839</v>
      </c>
      <c r="U71" s="92" t="s">
        <v>489</v>
      </c>
      <c r="V71" s="95" t="s">
        <v>157</v>
      </c>
      <c r="W71" s="92">
        <v>25.6</v>
      </c>
      <c r="X71" s="92">
        <v>25.52</v>
      </c>
      <c r="Y71" s="92">
        <v>21.34</v>
      </c>
      <c r="Z71" s="92">
        <v>4.2600000000000016</v>
      </c>
      <c r="AA71" s="92">
        <v>5.2192994964273029E-2</v>
      </c>
      <c r="AB71" s="92"/>
      <c r="AC71" s="92">
        <v>0.75320431046621727</v>
      </c>
    </row>
    <row r="72" spans="1:29" x14ac:dyDescent="0.25">
      <c r="A72" s="92" t="s">
        <v>461</v>
      </c>
      <c r="B72" s="95" t="s">
        <v>157</v>
      </c>
      <c r="C72" s="92">
        <v>21.88</v>
      </c>
      <c r="D72" s="92">
        <v>21.65</v>
      </c>
      <c r="E72" s="92">
        <v>20.76</v>
      </c>
      <c r="F72" s="92">
        <f t="shared" si="8"/>
        <v>1.1199999999999974</v>
      </c>
      <c r="G72" s="92">
        <f t="shared" si="9"/>
        <v>0.46009382531243831</v>
      </c>
      <c r="H72" s="92"/>
      <c r="I72" s="92">
        <f t="shared" si="10"/>
        <v>0.70585265908301664</v>
      </c>
      <c r="K72" s="92" t="s">
        <v>459</v>
      </c>
      <c r="L72" s="95" t="s">
        <v>157</v>
      </c>
      <c r="M72" s="92">
        <v>25.49</v>
      </c>
      <c r="N72" s="92">
        <v>25.54</v>
      </c>
      <c r="O72" s="92">
        <v>22.08</v>
      </c>
      <c r="P72" s="92">
        <v>3.41</v>
      </c>
      <c r="Q72" s="92">
        <v>9.4077921713191695E-2</v>
      </c>
      <c r="R72" s="92"/>
      <c r="S72" s="92">
        <v>1.1053730567359767</v>
      </c>
      <c r="U72" s="92" t="s">
        <v>489</v>
      </c>
      <c r="V72" s="95" t="s">
        <v>157</v>
      </c>
      <c r="W72" s="92">
        <v>25.46</v>
      </c>
      <c r="X72" s="92">
        <v>25.52</v>
      </c>
      <c r="Y72" s="92">
        <v>21.34</v>
      </c>
      <c r="Z72" s="92">
        <v>4.120000000000001</v>
      </c>
      <c r="AA72" s="92">
        <v>5.7511728164054664E-2</v>
      </c>
      <c r="AB72" s="92"/>
      <c r="AC72" s="92">
        <v>0.82995968300304035</v>
      </c>
    </row>
    <row r="73" spans="1:29" x14ac:dyDescent="0.25">
      <c r="A73" s="92" t="s">
        <v>464</v>
      </c>
      <c r="B73" s="95" t="s">
        <v>157</v>
      </c>
      <c r="C73" s="92">
        <v>24.05</v>
      </c>
      <c r="D73" s="92">
        <v>24.11</v>
      </c>
      <c r="E73" s="92">
        <v>21.03</v>
      </c>
      <c r="F73" s="92">
        <f t="shared" si="8"/>
        <v>3.0199999999999996</v>
      </c>
      <c r="G73" s="92">
        <f t="shared" si="9"/>
        <v>0.12327908806166996</v>
      </c>
      <c r="H73" s="92"/>
      <c r="I73" s="92">
        <f t="shared" si="10"/>
        <v>0.18912853711646338</v>
      </c>
      <c r="K73" s="92" t="s">
        <v>476</v>
      </c>
      <c r="L73" s="95" t="s">
        <v>157</v>
      </c>
      <c r="M73" s="92">
        <v>23.2</v>
      </c>
      <c r="N73" s="92">
        <v>23.24</v>
      </c>
      <c r="O73" s="92">
        <v>21.16</v>
      </c>
      <c r="P73" s="92">
        <v>2.0399999999999991</v>
      </c>
      <c r="Q73" s="92">
        <v>0.24316373685307152</v>
      </c>
      <c r="R73" s="92"/>
      <c r="S73" s="92">
        <v>2.8570639975663155</v>
      </c>
      <c r="U73" s="92" t="s">
        <v>490</v>
      </c>
      <c r="V73" s="95" t="s">
        <v>157</v>
      </c>
      <c r="W73" s="92">
        <v>26.16</v>
      </c>
      <c r="X73" s="92">
        <v>26.21</v>
      </c>
      <c r="Y73" s="92">
        <v>21.47</v>
      </c>
      <c r="Z73" s="92">
        <v>4.6900000000000013</v>
      </c>
      <c r="AA73" s="92">
        <v>3.8740865623093305E-2</v>
      </c>
      <c r="AB73" s="92"/>
      <c r="AC73" s="92">
        <v>0.55907477619325019</v>
      </c>
    </row>
    <row r="74" spans="1:29" x14ac:dyDescent="0.25">
      <c r="A74" s="92" t="s">
        <v>464</v>
      </c>
      <c r="B74" s="95" t="s">
        <v>157</v>
      </c>
      <c r="C74" s="92">
        <v>24.16</v>
      </c>
      <c r="D74" s="92">
        <v>24.11</v>
      </c>
      <c r="E74" s="92">
        <v>21.03</v>
      </c>
      <c r="F74" s="92">
        <f t="shared" si="8"/>
        <v>3.129999999999999</v>
      </c>
      <c r="G74" s="92">
        <f t="shared" si="9"/>
        <v>0.11422893127867514</v>
      </c>
      <c r="H74" s="92"/>
      <c r="I74" s="92">
        <f t="shared" si="10"/>
        <v>0.17524424465490493</v>
      </c>
      <c r="K74" s="92" t="s">
        <v>476</v>
      </c>
      <c r="L74" s="95" t="s">
        <v>157</v>
      </c>
      <c r="M74" s="92">
        <v>23.24</v>
      </c>
      <c r="N74" s="92">
        <v>23.24</v>
      </c>
      <c r="O74" s="92">
        <v>21.16</v>
      </c>
      <c r="P74" s="92">
        <v>2.0799999999999983</v>
      </c>
      <c r="Q74" s="92">
        <v>0.23651441168139925</v>
      </c>
      <c r="R74" s="92"/>
      <c r="S74" s="92">
        <v>2.7789374323064004</v>
      </c>
      <c r="U74" s="92" t="s">
        <v>490</v>
      </c>
      <c r="V74" s="95" t="s">
        <v>157</v>
      </c>
      <c r="W74" s="92">
        <v>26.24</v>
      </c>
      <c r="X74" s="92">
        <v>26.21</v>
      </c>
      <c r="Y74" s="92">
        <v>21.47</v>
      </c>
      <c r="Z74" s="92">
        <v>4.7699999999999996</v>
      </c>
      <c r="AA74" s="92">
        <v>3.6651092163496227E-2</v>
      </c>
      <c r="AB74" s="92"/>
      <c r="AC74" s="92">
        <v>0.52891696710902603</v>
      </c>
    </row>
    <row r="75" spans="1:29" x14ac:dyDescent="0.25">
      <c r="A75" s="92" t="s">
        <v>464</v>
      </c>
      <c r="B75" s="95" t="s">
        <v>157</v>
      </c>
      <c r="C75" s="92">
        <v>24.12</v>
      </c>
      <c r="D75" s="92">
        <v>24.11</v>
      </c>
      <c r="E75" s="92">
        <v>21.03</v>
      </c>
      <c r="F75" s="92">
        <f t="shared" si="8"/>
        <v>3.09</v>
      </c>
      <c r="G75" s="92">
        <f t="shared" si="9"/>
        <v>0.11744034365175149</v>
      </c>
      <c r="H75" s="92"/>
      <c r="I75" s="92">
        <f>G75/$H$64</f>
        <v>0.18017103097160614</v>
      </c>
      <c r="K75" s="92" t="s">
        <v>476</v>
      </c>
      <c r="L75" s="95" t="s">
        <v>157</v>
      </c>
      <c r="M75" s="92">
        <v>23.27</v>
      </c>
      <c r="N75" s="92">
        <v>23.24</v>
      </c>
      <c r="O75" s="92">
        <v>21.16</v>
      </c>
      <c r="P75" s="92">
        <v>2.1099999999999994</v>
      </c>
      <c r="Q75" s="92">
        <v>0.23164701547259281</v>
      </c>
      <c r="R75" s="92"/>
      <c r="S75" s="92">
        <v>2.721747726924983</v>
      </c>
      <c r="U75" s="92" t="s">
        <v>490</v>
      </c>
      <c r="V75" s="95" t="s">
        <v>157</v>
      </c>
      <c r="W75" s="92">
        <v>26.23</v>
      </c>
      <c r="X75" s="92">
        <v>26.21</v>
      </c>
      <c r="Y75" s="92">
        <v>21.47</v>
      </c>
      <c r="Z75" s="92">
        <v>4.7600000000000016</v>
      </c>
      <c r="AA75" s="92">
        <v>3.690602066967278E-2</v>
      </c>
      <c r="AB75" s="92"/>
      <c r="AC75" s="92">
        <v>0.53259587554959986</v>
      </c>
    </row>
    <row r="76" spans="1:29" x14ac:dyDescent="0.25">
      <c r="A76" s="92" t="s">
        <v>463</v>
      </c>
      <c r="B76" s="95" t="s">
        <v>157</v>
      </c>
      <c r="C76" s="92">
        <v>23.92</v>
      </c>
      <c r="D76" s="92">
        <v>23.9</v>
      </c>
      <c r="E76" s="92">
        <v>20.74</v>
      </c>
      <c r="F76" s="92">
        <f t="shared" si="8"/>
        <v>3.1800000000000033</v>
      </c>
      <c r="G76" s="92">
        <f t="shared" si="9"/>
        <v>0.11033787453633158</v>
      </c>
      <c r="H76" s="92"/>
      <c r="I76" s="92">
        <f t="shared" si="10"/>
        <v>0.16927478234716581</v>
      </c>
      <c r="K76" s="92" t="s">
        <v>477</v>
      </c>
      <c r="L76" s="95" t="s">
        <v>157</v>
      </c>
      <c r="M76" s="92">
        <v>23.46</v>
      </c>
      <c r="N76" s="92">
        <v>23.43</v>
      </c>
      <c r="O76" s="92">
        <v>21.75</v>
      </c>
      <c r="P76" s="92">
        <v>1.7100000000000009</v>
      </c>
      <c r="Q76" s="92">
        <v>0.30566006942301693</v>
      </c>
      <c r="R76" s="92"/>
      <c r="S76" s="92">
        <v>3.5913676568056547</v>
      </c>
      <c r="U76" s="92" t="s">
        <v>491</v>
      </c>
      <c r="V76" s="95" t="s">
        <v>157</v>
      </c>
      <c r="W76" s="92">
        <v>24.93</v>
      </c>
      <c r="X76" s="92">
        <v>24.75</v>
      </c>
      <c r="Y76" s="92">
        <v>20.53</v>
      </c>
      <c r="Z76" s="92">
        <v>4.3999999999999986</v>
      </c>
      <c r="AA76" s="92">
        <v>4.7366142703449979E-2</v>
      </c>
      <c r="AB76" s="92"/>
      <c r="AC76" s="92">
        <v>0.68354733961554737</v>
      </c>
    </row>
    <row r="77" spans="1:29" x14ac:dyDescent="0.25">
      <c r="A77" s="92" t="s">
        <v>463</v>
      </c>
      <c r="B77" s="95" t="s">
        <v>157</v>
      </c>
      <c r="C77" s="92">
        <v>23.97</v>
      </c>
      <c r="D77" s="92">
        <v>23.9</v>
      </c>
      <c r="E77" s="92">
        <v>20.74</v>
      </c>
      <c r="F77" s="92">
        <f t="shared" si="8"/>
        <v>3.2300000000000004</v>
      </c>
      <c r="G77" s="92">
        <f t="shared" si="9"/>
        <v>0.10657936147099457</v>
      </c>
      <c r="H77" s="92"/>
      <c r="I77" s="92">
        <f t="shared" si="10"/>
        <v>0.16350866183997398</v>
      </c>
      <c r="K77" s="92" t="s">
        <v>477</v>
      </c>
      <c r="L77" s="95" t="s">
        <v>157</v>
      </c>
      <c r="M77" s="92">
        <v>23.39</v>
      </c>
      <c r="N77" s="92">
        <v>23.43</v>
      </c>
      <c r="O77" s="92">
        <v>21.75</v>
      </c>
      <c r="P77" s="92">
        <v>1.6400000000000006</v>
      </c>
      <c r="Q77" s="92">
        <v>0.32085647439072595</v>
      </c>
      <c r="R77" s="92"/>
      <c r="S77" s="92">
        <v>3.7699185463731792</v>
      </c>
      <c r="U77" s="92" t="s">
        <v>491</v>
      </c>
      <c r="V77" s="95" t="s">
        <v>157</v>
      </c>
      <c r="W77" s="92">
        <v>24.7</v>
      </c>
      <c r="X77" s="92">
        <v>24.75</v>
      </c>
      <c r="Y77" s="92">
        <v>20.53</v>
      </c>
      <c r="Z77" s="92">
        <v>4.1699999999999982</v>
      </c>
      <c r="AA77" s="92">
        <v>5.5552667572910712E-2</v>
      </c>
      <c r="AB77" s="92"/>
      <c r="AC77" s="92">
        <v>0.80168820935558682</v>
      </c>
    </row>
    <row r="78" spans="1:29" x14ac:dyDescent="0.25">
      <c r="A78" s="92" t="s">
        <v>463</v>
      </c>
      <c r="B78" s="95" t="s">
        <v>157</v>
      </c>
      <c r="C78" s="92">
        <v>23.82</v>
      </c>
      <c r="D78" s="92">
        <v>23.9</v>
      </c>
      <c r="E78" s="92">
        <v>20.74</v>
      </c>
      <c r="F78" s="92">
        <f t="shared" si="8"/>
        <v>3.0800000000000018</v>
      </c>
      <c r="G78" s="92">
        <f t="shared" si="9"/>
        <v>0.11825720584069935</v>
      </c>
      <c r="H78" s="92"/>
      <c r="I78" s="92">
        <f t="shared" si="10"/>
        <v>0.18142421959629954</v>
      </c>
      <c r="K78" s="92" t="s">
        <v>477</v>
      </c>
      <c r="L78" s="95" t="s">
        <v>157</v>
      </c>
      <c r="M78" s="92">
        <v>23.45</v>
      </c>
      <c r="N78" s="92">
        <v>23.43</v>
      </c>
      <c r="O78" s="92">
        <v>21.75</v>
      </c>
      <c r="P78" s="92">
        <v>1.6999999999999993</v>
      </c>
      <c r="Q78" s="92">
        <v>0.30778610333622919</v>
      </c>
      <c r="R78" s="92"/>
      <c r="S78" s="92">
        <v>3.616347594314651</v>
      </c>
      <c r="U78" s="92" t="s">
        <v>491</v>
      </c>
      <c r="V78" s="95" t="s">
        <v>157</v>
      </c>
      <c r="W78" s="92">
        <v>24.62</v>
      </c>
      <c r="X78" s="92">
        <v>24.75</v>
      </c>
      <c r="Y78" s="92">
        <v>20.53</v>
      </c>
      <c r="Z78" s="92">
        <v>4.09</v>
      </c>
      <c r="AA78" s="92">
        <v>5.8720171825875751E-2</v>
      </c>
      <c r="AB78" s="92"/>
      <c r="AC78" s="92">
        <v>0.84739890019420316</v>
      </c>
    </row>
    <row r="79" spans="1:29" x14ac:dyDescent="0.25">
      <c r="A79" s="92" t="s">
        <v>462</v>
      </c>
      <c r="B79" s="95" t="s">
        <v>157</v>
      </c>
      <c r="C79" s="92">
        <v>23.16</v>
      </c>
      <c r="D79" s="92">
        <v>23.26</v>
      </c>
      <c r="E79" s="92">
        <v>21.01</v>
      </c>
      <c r="F79" s="92">
        <f t="shared" si="8"/>
        <v>2.1499999999999986</v>
      </c>
      <c r="G79" s="92">
        <f t="shared" si="9"/>
        <v>0.22531261565270783</v>
      </c>
      <c r="H79" s="92"/>
      <c r="I79" s="92">
        <f t="shared" si="10"/>
        <v>0.34566321070580575</v>
      </c>
      <c r="K79" s="92" t="s">
        <v>478</v>
      </c>
      <c r="L79" s="95" t="s">
        <v>157</v>
      </c>
      <c r="M79" s="92">
        <v>23.23</v>
      </c>
      <c r="N79" s="92">
        <v>23.26</v>
      </c>
      <c r="O79" s="92">
        <v>22.21</v>
      </c>
      <c r="P79" s="92">
        <v>1.0199999999999996</v>
      </c>
      <c r="Q79" s="92">
        <v>0.49311635224667971</v>
      </c>
      <c r="R79" s="92"/>
      <c r="S79" s="92">
        <v>5.7938942493983223</v>
      </c>
      <c r="U79" s="92" t="s">
        <v>492</v>
      </c>
      <c r="V79" s="95" t="s">
        <v>157</v>
      </c>
      <c r="W79" s="92">
        <v>24.76</v>
      </c>
      <c r="X79" s="92">
        <v>24.77</v>
      </c>
      <c r="Y79" s="92">
        <v>20.12</v>
      </c>
      <c r="Z79" s="92">
        <v>4.6400000000000006</v>
      </c>
      <c r="AA79" s="92">
        <v>4.0107059298840751E-2</v>
      </c>
      <c r="AB79" s="92"/>
      <c r="AC79" s="92">
        <v>0.57879050559734058</v>
      </c>
    </row>
    <row r="80" spans="1:29" x14ac:dyDescent="0.25">
      <c r="A80" s="92" t="s">
        <v>462</v>
      </c>
      <c r="B80" s="95" t="s">
        <v>157</v>
      </c>
      <c r="C80" s="92">
        <v>23.33</v>
      </c>
      <c r="D80" s="92">
        <v>23.26</v>
      </c>
      <c r="E80" s="92">
        <v>21.01</v>
      </c>
      <c r="F80" s="92">
        <f t="shared" si="8"/>
        <v>2.3199999999999967</v>
      </c>
      <c r="G80" s="92">
        <f t="shared" si="9"/>
        <v>0.200267469397406</v>
      </c>
      <c r="H80" s="92"/>
      <c r="I80" s="92">
        <f t="shared" si="10"/>
        <v>0.30724021498439386</v>
      </c>
      <c r="K80" s="92" t="s">
        <v>478</v>
      </c>
      <c r="L80" s="95" t="s">
        <v>157</v>
      </c>
      <c r="M80" s="92">
        <v>23.26</v>
      </c>
      <c r="N80" s="92">
        <v>23.26</v>
      </c>
      <c r="O80" s="92">
        <v>22.21</v>
      </c>
      <c r="P80" s="92">
        <v>1.0500000000000007</v>
      </c>
      <c r="Q80" s="92">
        <v>0.48296816446242252</v>
      </c>
      <c r="R80" s="92"/>
      <c r="S80" s="92">
        <v>5.6746576299328852</v>
      </c>
      <c r="U80" s="92" t="s">
        <v>492</v>
      </c>
      <c r="V80" s="95" t="s">
        <v>157</v>
      </c>
      <c r="W80" s="92">
        <v>24.78</v>
      </c>
      <c r="X80" s="92">
        <v>24.77</v>
      </c>
      <c r="Y80" s="92">
        <v>20.12</v>
      </c>
      <c r="Z80" s="92">
        <v>4.66</v>
      </c>
      <c r="AA80" s="92">
        <v>3.9554893561571255E-2</v>
      </c>
      <c r="AB80" s="92"/>
      <c r="AC80" s="92">
        <v>0.57082212567034407</v>
      </c>
    </row>
    <row r="81" spans="1:29" x14ac:dyDescent="0.25">
      <c r="A81" s="92" t="s">
        <v>462</v>
      </c>
      <c r="B81" s="95" t="s">
        <v>157</v>
      </c>
      <c r="C81" s="92">
        <v>23.28</v>
      </c>
      <c r="D81" s="92">
        <v>23.26</v>
      </c>
      <c r="E81" s="92">
        <v>21.01</v>
      </c>
      <c r="F81" s="92">
        <f t="shared" si="8"/>
        <v>2.2699999999999996</v>
      </c>
      <c r="G81" s="92">
        <f t="shared" si="9"/>
        <v>0.2073298864536105</v>
      </c>
      <c r="H81" s="92"/>
      <c r="I81" s="92">
        <f>G81/$H$64</f>
        <v>0.31807501776682628</v>
      </c>
      <c r="K81" s="92" t="s">
        <v>478</v>
      </c>
      <c r="L81" s="95" t="s">
        <v>157</v>
      </c>
      <c r="M81" s="92">
        <v>23.3</v>
      </c>
      <c r="N81" s="92">
        <v>23.26</v>
      </c>
      <c r="O81" s="92">
        <v>22.21</v>
      </c>
      <c r="P81" s="92">
        <v>1.0899999999999999</v>
      </c>
      <c r="Q81" s="92">
        <v>0.46976137460700595</v>
      </c>
      <c r="R81" s="92"/>
      <c r="S81" s="92">
        <v>5.5194838186250985</v>
      </c>
      <c r="U81" s="92" t="s">
        <v>492</v>
      </c>
      <c r="V81" s="95" t="s">
        <v>157</v>
      </c>
      <c r="W81" s="92">
        <v>24.77</v>
      </c>
      <c r="X81" s="92">
        <v>24.77</v>
      </c>
      <c r="Y81" s="92">
        <v>20.12</v>
      </c>
      <c r="Z81" s="92">
        <v>4.6499999999999986</v>
      </c>
      <c r="AA81" s="92">
        <v>3.9830019603726979E-2</v>
      </c>
      <c r="AB81" s="92"/>
      <c r="AC81" s="92">
        <v>0.5747925075389273</v>
      </c>
    </row>
    <row r="82" spans="1:29" s="97" customFormat="1" x14ac:dyDescent="0.25"/>
    <row r="83" spans="1:29" ht="45" x14ac:dyDescent="0.25">
      <c r="A83" s="98" t="s">
        <v>456</v>
      </c>
      <c r="B83" s="98" t="s">
        <v>413</v>
      </c>
      <c r="C83" s="98" t="s">
        <v>457</v>
      </c>
      <c r="D83" s="98" t="s">
        <v>458</v>
      </c>
      <c r="E83" s="92" t="s">
        <v>466</v>
      </c>
      <c r="F83" s="92" t="s">
        <v>469</v>
      </c>
      <c r="G83" s="92" t="s">
        <v>470</v>
      </c>
      <c r="H83" s="92" t="s">
        <v>471</v>
      </c>
      <c r="I83" s="92" t="s">
        <v>472</v>
      </c>
      <c r="K83" s="92" t="s">
        <v>456</v>
      </c>
      <c r="L83" s="92" t="s">
        <v>465</v>
      </c>
      <c r="M83" s="92" t="s">
        <v>457</v>
      </c>
      <c r="N83" s="92" t="s">
        <v>458</v>
      </c>
      <c r="O83" s="92" t="s">
        <v>479</v>
      </c>
      <c r="P83" s="92" t="s">
        <v>480</v>
      </c>
      <c r="Q83" s="92" t="s">
        <v>481</v>
      </c>
      <c r="R83" s="92" t="s">
        <v>482</v>
      </c>
      <c r="S83" s="92" t="s">
        <v>483</v>
      </c>
      <c r="U83" s="92" t="s">
        <v>493</v>
      </c>
      <c r="V83" s="92" t="s">
        <v>465</v>
      </c>
      <c r="W83" s="92" t="s">
        <v>457</v>
      </c>
      <c r="X83" s="92" t="s">
        <v>458</v>
      </c>
      <c r="Y83" s="92" t="s">
        <v>479</v>
      </c>
      <c r="Z83" s="92" t="s">
        <v>480</v>
      </c>
      <c r="AA83" s="92" t="s">
        <v>481</v>
      </c>
      <c r="AB83" s="92" t="s">
        <v>482</v>
      </c>
      <c r="AC83" s="92" t="s">
        <v>483</v>
      </c>
    </row>
    <row r="84" spans="1:29" x14ac:dyDescent="0.25">
      <c r="A84" s="98" t="s">
        <v>459</v>
      </c>
      <c r="B84" s="99" t="s">
        <v>468</v>
      </c>
      <c r="C84" s="98">
        <v>24.2</v>
      </c>
      <c r="D84" s="98">
        <v>24.2</v>
      </c>
      <c r="E84" s="98">
        <v>20.16</v>
      </c>
      <c r="F84" s="92">
        <f>C84-E84</f>
        <v>4.0399999999999991</v>
      </c>
      <c r="G84" s="92">
        <f>2^-F84</f>
        <v>6.0790934213267894E-2</v>
      </c>
      <c r="H84" s="92">
        <f>AVERAGE(G84:G92)</f>
        <v>6.6517494780702846E-2</v>
      </c>
      <c r="I84" s="92">
        <f>G84/$H$84</f>
        <v>0.9139089560375887</v>
      </c>
      <c r="K84" s="92" t="s">
        <v>461</v>
      </c>
      <c r="L84" s="95" t="s">
        <v>158</v>
      </c>
      <c r="M84" s="92">
        <v>25.15</v>
      </c>
      <c r="N84" s="92">
        <v>25.12</v>
      </c>
      <c r="O84" s="92">
        <v>20.2</v>
      </c>
      <c r="P84" s="92">
        <v>4.9499999999999993</v>
      </c>
      <c r="Q84" s="92">
        <v>3.2352028870043063E-2</v>
      </c>
      <c r="R84" s="92">
        <v>3.567966316548847E-2</v>
      </c>
      <c r="S84" s="92">
        <v>0.90673582651239559</v>
      </c>
      <c r="U84" s="92" t="s">
        <v>494</v>
      </c>
      <c r="V84" s="95" t="s">
        <v>158</v>
      </c>
      <c r="W84" s="92">
        <v>26.26</v>
      </c>
      <c r="X84" s="92">
        <v>25.95</v>
      </c>
      <c r="Y84" s="92">
        <v>21.04</v>
      </c>
      <c r="Z84" s="92">
        <v>5.2200000000000024</v>
      </c>
      <c r="AA84" s="92">
        <v>2.6830169888679766E-2</v>
      </c>
      <c r="AB84" s="92">
        <v>3.2026485253650441E-2</v>
      </c>
      <c r="AC84" s="92">
        <v>0.83774943382591793</v>
      </c>
    </row>
    <row r="85" spans="1:29" x14ac:dyDescent="0.25">
      <c r="A85" s="98" t="s">
        <v>459</v>
      </c>
      <c r="B85" s="99" t="s">
        <v>468</v>
      </c>
      <c r="C85" s="98">
        <v>24.18</v>
      </c>
      <c r="D85" s="98">
        <v>24.2</v>
      </c>
      <c r="E85" s="98">
        <v>20.16</v>
      </c>
      <c r="F85" s="92">
        <f t="shared" ref="F85:F101" si="11">C85-E85</f>
        <v>4.0199999999999996</v>
      </c>
      <c r="G85" s="92">
        <f t="shared" ref="G85:G101" si="12">2^-F85</f>
        <v>6.1639544030834978E-2</v>
      </c>
      <c r="H85" s="92"/>
      <c r="I85" s="92">
        <f>G85/$H$84</f>
        <v>0.92666664963932177</v>
      </c>
      <c r="K85" s="92" t="s">
        <v>461</v>
      </c>
      <c r="L85" s="95" t="s">
        <v>158</v>
      </c>
      <c r="M85" s="92">
        <v>25.1</v>
      </c>
      <c r="N85" s="92">
        <v>25.12</v>
      </c>
      <c r="O85" s="92">
        <v>20.2</v>
      </c>
      <c r="P85" s="92">
        <v>4.9000000000000021</v>
      </c>
      <c r="Q85" s="92">
        <v>3.3492920704259119E-2</v>
      </c>
      <c r="R85" s="92"/>
      <c r="S85" s="92">
        <v>0.93871179637860203</v>
      </c>
      <c r="U85" s="92" t="s">
        <v>494</v>
      </c>
      <c r="V85" s="95" t="s">
        <v>158</v>
      </c>
      <c r="W85" s="92">
        <v>25.81</v>
      </c>
      <c r="X85" s="92">
        <v>25.95</v>
      </c>
      <c r="Y85" s="92">
        <v>21.04</v>
      </c>
      <c r="Z85" s="92">
        <v>4.7699999999999996</v>
      </c>
      <c r="AA85" s="92">
        <v>3.6651092163496227E-2</v>
      </c>
      <c r="AB85" s="92"/>
      <c r="AC85" s="92">
        <v>1.1443994516794085</v>
      </c>
    </row>
    <row r="86" spans="1:29" x14ac:dyDescent="0.25">
      <c r="A86" s="98" t="s">
        <v>459</v>
      </c>
      <c r="B86" s="99" t="s">
        <v>468</v>
      </c>
      <c r="C86" s="98">
        <v>24.22</v>
      </c>
      <c r="D86" s="98">
        <v>24.2</v>
      </c>
      <c r="E86" s="98">
        <v>20.16</v>
      </c>
      <c r="F86" s="92">
        <f t="shared" si="11"/>
        <v>4.0599999999999987</v>
      </c>
      <c r="G86" s="92">
        <f t="shared" si="12"/>
        <v>5.9954007457829098E-2</v>
      </c>
      <c r="H86" s="92"/>
      <c r="I86" s="92">
        <f>G86/$H$84</f>
        <v>0.90132690137365401</v>
      </c>
      <c r="K86" s="92" t="s">
        <v>461</v>
      </c>
      <c r="L86" s="95" t="s">
        <v>158</v>
      </c>
      <c r="M86" s="92">
        <v>25.11</v>
      </c>
      <c r="N86" s="92">
        <v>25.12</v>
      </c>
      <c r="O86" s="92">
        <v>20.2</v>
      </c>
      <c r="P86" s="92">
        <v>4.91</v>
      </c>
      <c r="Q86" s="92">
        <v>3.32615682016675E-2</v>
      </c>
      <c r="R86" s="92"/>
      <c r="S86" s="92">
        <v>0.93222764036180983</v>
      </c>
      <c r="U86" s="92" t="s">
        <v>494</v>
      </c>
      <c r="V86" s="95" t="s">
        <v>158</v>
      </c>
      <c r="W86" s="92">
        <v>25.79</v>
      </c>
      <c r="X86" s="92">
        <v>25.95</v>
      </c>
      <c r="Y86" s="92">
        <v>21.04</v>
      </c>
      <c r="Z86" s="92">
        <v>4.75</v>
      </c>
      <c r="AA86" s="92">
        <v>3.7162722343835032E-2</v>
      </c>
      <c r="AB86" s="92"/>
      <c r="AC86" s="92">
        <v>1.1603746726968471</v>
      </c>
    </row>
    <row r="87" spans="1:29" x14ac:dyDescent="0.25">
      <c r="A87" s="98" t="s">
        <v>460</v>
      </c>
      <c r="B87" s="99" t="s">
        <v>468</v>
      </c>
      <c r="C87" s="98">
        <v>23.88</v>
      </c>
      <c r="D87" s="98">
        <v>23.86</v>
      </c>
      <c r="E87" s="98">
        <v>19.46</v>
      </c>
      <c r="F87" s="92">
        <f t="shared" si="11"/>
        <v>4.4199999999999982</v>
      </c>
      <c r="G87" s="92">
        <f t="shared" si="12"/>
        <v>4.6714039019841891E-2</v>
      </c>
      <c r="H87" s="92"/>
      <c r="I87" s="92">
        <f>G87/$H$84</f>
        <v>0.70228199624550403</v>
      </c>
      <c r="K87" s="92" t="s">
        <v>460</v>
      </c>
      <c r="L87" s="95" t="s">
        <v>158</v>
      </c>
      <c r="M87" s="92">
        <v>25.59</v>
      </c>
      <c r="N87" s="92">
        <v>25.55</v>
      </c>
      <c r="O87" s="92">
        <v>20.8</v>
      </c>
      <c r="P87" s="92">
        <v>4.7899999999999991</v>
      </c>
      <c r="Q87" s="92">
        <v>3.6146505747040258E-2</v>
      </c>
      <c r="R87" s="92"/>
      <c r="S87" s="92">
        <v>1.0130842765915835</v>
      </c>
      <c r="U87" s="92" t="s">
        <v>495</v>
      </c>
      <c r="V87" s="95" t="s">
        <v>158</v>
      </c>
      <c r="W87" s="92">
        <v>23.93</v>
      </c>
      <c r="X87" s="92">
        <v>23.75</v>
      </c>
      <c r="Y87" s="92">
        <v>18.97</v>
      </c>
      <c r="Z87" s="92">
        <v>4.9600000000000009</v>
      </c>
      <c r="AA87" s="92">
        <v>3.2128557083002073E-2</v>
      </c>
      <c r="AB87" s="92"/>
      <c r="AC87" s="92">
        <v>1.0031871068131024</v>
      </c>
    </row>
    <row r="88" spans="1:29" x14ac:dyDescent="0.25">
      <c r="A88" s="98" t="s">
        <v>460</v>
      </c>
      <c r="B88" s="99" t="s">
        <v>468</v>
      </c>
      <c r="C88" s="98">
        <v>23.86</v>
      </c>
      <c r="D88" s="98">
        <v>23.86</v>
      </c>
      <c r="E88" s="98">
        <v>19.46</v>
      </c>
      <c r="F88" s="92">
        <f t="shared" si="11"/>
        <v>4.3999999999999986</v>
      </c>
      <c r="G88" s="92">
        <f t="shared" si="12"/>
        <v>4.7366142703449979E-2</v>
      </c>
      <c r="H88" s="92"/>
      <c r="I88" s="92">
        <f>G88/$H$84</f>
        <v>0.71208548757899404</v>
      </c>
      <c r="K88" s="92" t="s">
        <v>460</v>
      </c>
      <c r="L88" s="95" t="s">
        <v>158</v>
      </c>
      <c r="M88" s="92">
        <v>25.56</v>
      </c>
      <c r="N88" s="92">
        <v>25.55</v>
      </c>
      <c r="O88" s="92">
        <v>20.8</v>
      </c>
      <c r="P88" s="92">
        <v>4.759999999999998</v>
      </c>
      <c r="Q88" s="92">
        <v>3.6906020669672884E-2</v>
      </c>
      <c r="R88" s="92"/>
      <c r="S88" s="92">
        <v>1.0343713307633078</v>
      </c>
      <c r="U88" s="92" t="s">
        <v>495</v>
      </c>
      <c r="V88" s="95" t="s">
        <v>158</v>
      </c>
      <c r="W88" s="92">
        <v>23.88</v>
      </c>
      <c r="X88" s="92">
        <v>23.75</v>
      </c>
      <c r="Y88" s="92">
        <v>18.97</v>
      </c>
      <c r="Z88" s="92">
        <v>4.91</v>
      </c>
      <c r="AA88" s="92">
        <v>3.32615682016675E-2</v>
      </c>
      <c r="AB88" s="92"/>
      <c r="AC88" s="92">
        <v>1.0385644237335185</v>
      </c>
    </row>
    <row r="89" spans="1:29" x14ac:dyDescent="0.25">
      <c r="A89" s="98" t="s">
        <v>460</v>
      </c>
      <c r="B89" s="99" t="s">
        <v>468</v>
      </c>
      <c r="C89" s="98">
        <v>23.84</v>
      </c>
      <c r="D89" s="98">
        <v>23.86</v>
      </c>
      <c r="E89" s="98">
        <v>19.46</v>
      </c>
      <c r="F89" s="92">
        <f t="shared" si="11"/>
        <v>4.379999999999999</v>
      </c>
      <c r="G89" s="92">
        <f t="shared" si="12"/>
        <v>4.8027349415250414E-2</v>
      </c>
      <c r="H89" s="92"/>
      <c r="I89" s="92">
        <f>G89/$H$84</f>
        <v>0.72202583055162595</v>
      </c>
      <c r="K89" s="92" t="s">
        <v>460</v>
      </c>
      <c r="L89" s="95" t="s">
        <v>158</v>
      </c>
      <c r="M89" s="92">
        <v>25.49</v>
      </c>
      <c r="N89" s="92">
        <v>25.55</v>
      </c>
      <c r="O89" s="92">
        <v>20.8</v>
      </c>
      <c r="P89" s="92">
        <v>4.6899999999999977</v>
      </c>
      <c r="Q89" s="92">
        <v>3.8740865623093396E-2</v>
      </c>
      <c r="R89" s="92"/>
      <c r="S89" s="92">
        <v>1.0857968429636384</v>
      </c>
      <c r="U89" s="92" t="s">
        <v>495</v>
      </c>
      <c r="V89" s="95" t="s">
        <v>158</v>
      </c>
      <c r="W89" s="92">
        <v>23.45</v>
      </c>
      <c r="X89" s="92">
        <v>23.75</v>
      </c>
      <c r="Y89" s="92">
        <v>18.97</v>
      </c>
      <c r="Z89" s="92">
        <v>4.4800000000000004</v>
      </c>
      <c r="AA89" s="92">
        <v>4.4811101500494596E-2</v>
      </c>
      <c r="AB89" s="92"/>
      <c r="AC89" s="92">
        <v>1.399188863391962</v>
      </c>
    </row>
    <row r="90" spans="1:29" x14ac:dyDescent="0.25">
      <c r="A90" s="98" t="s">
        <v>461</v>
      </c>
      <c r="B90" s="99" t="s">
        <v>468</v>
      </c>
      <c r="C90" s="98">
        <v>23.18</v>
      </c>
      <c r="D90" s="98">
        <v>23.17</v>
      </c>
      <c r="E90" s="98">
        <v>19.72</v>
      </c>
      <c r="F90" s="92">
        <f t="shared" si="11"/>
        <v>3.4600000000000009</v>
      </c>
      <c r="G90" s="92">
        <f t="shared" si="12"/>
        <v>9.0873282332519359E-2</v>
      </c>
      <c r="H90" s="92"/>
      <c r="I90" s="92">
        <f>G90/$H$84</f>
        <v>1.3661561162535285</v>
      </c>
      <c r="K90" s="92" t="s">
        <v>459</v>
      </c>
      <c r="L90" s="95" t="s">
        <v>158</v>
      </c>
      <c r="M90" s="92">
        <v>25.78</v>
      </c>
      <c r="N90" s="92">
        <v>25.77</v>
      </c>
      <c r="O90" s="92">
        <v>21</v>
      </c>
      <c r="P90" s="92">
        <v>4.7800000000000011</v>
      </c>
      <c r="Q90" s="92">
        <v>3.6397924577139217E-2</v>
      </c>
      <c r="R90" s="92"/>
      <c r="S90" s="92">
        <v>1.0201308349890896</v>
      </c>
      <c r="U90" s="92" t="s">
        <v>496</v>
      </c>
      <c r="V90" s="95" t="s">
        <v>158</v>
      </c>
      <c r="W90" s="92">
        <v>23.86</v>
      </c>
      <c r="X90" s="92">
        <v>23.86</v>
      </c>
      <c r="Y90" s="92">
        <v>18.579999999999998</v>
      </c>
      <c r="Z90" s="92">
        <v>5.2800000000000011</v>
      </c>
      <c r="AA90" s="92">
        <v>2.5737219289611639E-2</v>
      </c>
      <c r="AB90" s="92"/>
      <c r="AC90" s="92">
        <v>0.80362297285425854</v>
      </c>
    </row>
    <row r="91" spans="1:29" x14ac:dyDescent="0.25">
      <c r="A91" s="98" t="s">
        <v>461</v>
      </c>
      <c r="B91" s="99" t="s">
        <v>468</v>
      </c>
      <c r="C91" s="98">
        <v>23.25</v>
      </c>
      <c r="D91" s="98">
        <v>23.17</v>
      </c>
      <c r="E91" s="98">
        <v>19.72</v>
      </c>
      <c r="F91" s="92">
        <f t="shared" si="11"/>
        <v>3.5300000000000011</v>
      </c>
      <c r="G91" s="92">
        <f t="shared" si="12"/>
        <v>8.6569341756932733E-2</v>
      </c>
      <c r="H91" s="92"/>
      <c r="I91" s="92">
        <f>G91/$H$84</f>
        <v>1.3014522276032419</v>
      </c>
      <c r="K91" s="92" t="s">
        <v>459</v>
      </c>
      <c r="L91" s="95" t="s">
        <v>158</v>
      </c>
      <c r="M91" s="92">
        <v>25.78</v>
      </c>
      <c r="N91" s="92">
        <v>25.77</v>
      </c>
      <c r="O91" s="92">
        <v>21</v>
      </c>
      <c r="P91" s="92">
        <v>4.7800000000000011</v>
      </c>
      <c r="Q91" s="92">
        <v>3.6397924577139217E-2</v>
      </c>
      <c r="R91" s="92"/>
      <c r="S91" s="92">
        <v>1.0201308349890896</v>
      </c>
      <c r="U91" s="92" t="s">
        <v>496</v>
      </c>
      <c r="V91" s="95" t="s">
        <v>158</v>
      </c>
      <c r="W91" s="92">
        <v>23.87</v>
      </c>
      <c r="X91" s="92">
        <v>23.86</v>
      </c>
      <c r="Y91" s="92">
        <v>18.579999999999998</v>
      </c>
      <c r="Z91" s="92">
        <v>5.2900000000000027</v>
      </c>
      <c r="AA91" s="92">
        <v>2.5559439329930621E-2</v>
      </c>
      <c r="AB91" s="92"/>
      <c r="AC91" s="92">
        <v>0.79807194350236432</v>
      </c>
    </row>
    <row r="92" spans="1:29" x14ac:dyDescent="0.25">
      <c r="A92" s="98" t="s">
        <v>461</v>
      </c>
      <c r="B92" s="99" t="s">
        <v>468</v>
      </c>
      <c r="C92" s="98">
        <v>23.09</v>
      </c>
      <c r="D92" s="98">
        <v>23.17</v>
      </c>
      <c r="E92" s="98">
        <v>19.72</v>
      </c>
      <c r="F92" s="92">
        <f t="shared" si="11"/>
        <v>3.370000000000001</v>
      </c>
      <c r="G92" s="92">
        <f t="shared" si="12"/>
        <v>9.6722812096399283E-2</v>
      </c>
      <c r="H92" s="92"/>
      <c r="I92" s="92">
        <f>G92/$H$84</f>
        <v>1.4540958347165414</v>
      </c>
      <c r="K92" s="92" t="s">
        <v>459</v>
      </c>
      <c r="L92" s="95" t="s">
        <v>158</v>
      </c>
      <c r="M92" s="92">
        <v>25.74</v>
      </c>
      <c r="N92" s="92">
        <v>25.77</v>
      </c>
      <c r="O92" s="92">
        <v>21</v>
      </c>
      <c r="P92" s="92">
        <v>4.7399999999999984</v>
      </c>
      <c r="Q92" s="92">
        <v>3.7421209519341567E-2</v>
      </c>
      <c r="R92" s="92"/>
      <c r="S92" s="92">
        <v>1.0488106164504833</v>
      </c>
      <c r="U92" s="92" t="s">
        <v>496</v>
      </c>
      <c r="V92" s="95" t="s">
        <v>158</v>
      </c>
      <c r="W92" s="92">
        <v>23.84</v>
      </c>
      <c r="X92" s="92">
        <v>23.86</v>
      </c>
      <c r="Y92" s="92">
        <v>18.579999999999998</v>
      </c>
      <c r="Z92" s="92">
        <v>5.2600000000000016</v>
      </c>
      <c r="AA92" s="92">
        <v>2.6096497482136511E-2</v>
      </c>
      <c r="AB92" s="92"/>
      <c r="AC92" s="92">
        <v>0.81484113150262039</v>
      </c>
    </row>
    <row r="93" spans="1:29" x14ac:dyDescent="0.25">
      <c r="A93" s="98" t="s">
        <v>464</v>
      </c>
      <c r="B93" s="99" t="s">
        <v>468</v>
      </c>
      <c r="C93" s="98">
        <v>23.89</v>
      </c>
      <c r="D93" s="98">
        <v>23.89</v>
      </c>
      <c r="E93" s="98">
        <v>19.77</v>
      </c>
      <c r="F93" s="92">
        <f t="shared" si="11"/>
        <v>4.120000000000001</v>
      </c>
      <c r="G93" s="92">
        <f t="shared" si="12"/>
        <v>5.7511728164054664E-2</v>
      </c>
      <c r="H93" s="92"/>
      <c r="I93" s="92">
        <f>G93/$H$84</f>
        <v>0.86461055627036609</v>
      </c>
      <c r="K93" s="92" t="s">
        <v>476</v>
      </c>
      <c r="L93" s="95" t="s">
        <v>158</v>
      </c>
      <c r="M93" s="92">
        <v>24.77</v>
      </c>
      <c r="N93" s="92">
        <v>24.76</v>
      </c>
      <c r="O93" s="92">
        <v>20.48</v>
      </c>
      <c r="P93" s="92">
        <v>4.2899999999999991</v>
      </c>
      <c r="Q93" s="92">
        <v>5.111887865986136E-2</v>
      </c>
      <c r="R93" s="92"/>
      <c r="S93" s="92">
        <v>1.4327175237827534</v>
      </c>
      <c r="U93" s="92" t="s">
        <v>490</v>
      </c>
      <c r="V93" s="95" t="s">
        <v>158</v>
      </c>
      <c r="W93" s="92">
        <v>25.64</v>
      </c>
      <c r="X93" s="92">
        <v>25.65</v>
      </c>
      <c r="Y93" s="92">
        <v>20.69</v>
      </c>
      <c r="Z93" s="92">
        <v>4.9499999999999993</v>
      </c>
      <c r="AA93" s="92">
        <v>3.2352028870043063E-2</v>
      </c>
      <c r="AB93" s="92"/>
      <c r="AC93" s="92">
        <v>1.0101648249507964</v>
      </c>
    </row>
    <row r="94" spans="1:29" x14ac:dyDescent="0.25">
      <c r="A94" s="98" t="s">
        <v>464</v>
      </c>
      <c r="B94" s="99" t="s">
        <v>468</v>
      </c>
      <c r="C94" s="98">
        <v>23.89</v>
      </c>
      <c r="D94" s="98">
        <v>23.89</v>
      </c>
      <c r="E94" s="98">
        <v>19.77</v>
      </c>
      <c r="F94" s="92">
        <f t="shared" si="11"/>
        <v>4.120000000000001</v>
      </c>
      <c r="G94" s="92">
        <f t="shared" si="12"/>
        <v>5.7511728164054664E-2</v>
      </c>
      <c r="H94" s="92"/>
      <c r="I94" s="92">
        <f>G94/$H$84</f>
        <v>0.86461055627036609</v>
      </c>
      <c r="K94" s="92" t="s">
        <v>476</v>
      </c>
      <c r="L94" s="95" t="s">
        <v>158</v>
      </c>
      <c r="M94" s="92">
        <v>24.71</v>
      </c>
      <c r="N94" s="92">
        <v>24.76</v>
      </c>
      <c r="O94" s="92">
        <v>20.48</v>
      </c>
      <c r="P94" s="92">
        <v>4.2300000000000004</v>
      </c>
      <c r="Q94" s="92">
        <v>5.3289680735497287E-2</v>
      </c>
      <c r="R94" s="92"/>
      <c r="S94" s="92">
        <v>1.4935589635005941</v>
      </c>
      <c r="U94" s="92" t="s">
        <v>490</v>
      </c>
      <c r="V94" s="95" t="s">
        <v>158</v>
      </c>
      <c r="W94" s="92">
        <v>25.62</v>
      </c>
      <c r="X94" s="92">
        <v>25.65</v>
      </c>
      <c r="Y94" s="92">
        <v>20.69</v>
      </c>
      <c r="Z94" s="92">
        <v>4.93</v>
      </c>
      <c r="AA94" s="92">
        <v>3.2803646363220855E-2</v>
      </c>
      <c r="AB94" s="92"/>
      <c r="AC94" s="92">
        <v>1.0242662004092951</v>
      </c>
    </row>
    <row r="95" spans="1:29" x14ac:dyDescent="0.25">
      <c r="A95" s="98" t="s">
        <v>464</v>
      </c>
      <c r="B95" s="99" t="s">
        <v>468</v>
      </c>
      <c r="C95" s="98">
        <v>23.9</v>
      </c>
      <c r="D95" s="98">
        <v>23.89</v>
      </c>
      <c r="E95" s="98">
        <v>19.77</v>
      </c>
      <c r="F95" s="92">
        <f t="shared" si="11"/>
        <v>4.129999999999999</v>
      </c>
      <c r="G95" s="92">
        <f t="shared" si="12"/>
        <v>5.7114465639337572E-2</v>
      </c>
      <c r="H95" s="92"/>
      <c r="I95" s="92">
        <f>G95/$H$84</f>
        <v>0.8586382549077427</v>
      </c>
      <c r="K95" s="92" t="s">
        <v>476</v>
      </c>
      <c r="L95" s="95" t="s">
        <v>158</v>
      </c>
      <c r="M95" s="92">
        <v>24.81</v>
      </c>
      <c r="N95" s="92">
        <v>24.76</v>
      </c>
      <c r="O95" s="92">
        <v>20.48</v>
      </c>
      <c r="P95" s="92">
        <v>4.3299999999999983</v>
      </c>
      <c r="Q95" s="92">
        <v>4.9721030234682495E-2</v>
      </c>
      <c r="R95" s="92"/>
      <c r="S95" s="92">
        <v>1.3935397877515752</v>
      </c>
      <c r="U95" s="92" t="s">
        <v>490</v>
      </c>
      <c r="V95" s="95" t="s">
        <v>158</v>
      </c>
      <c r="W95" s="92">
        <v>25.69</v>
      </c>
      <c r="X95" s="92">
        <v>25.65</v>
      </c>
      <c r="Y95" s="92">
        <v>20.69</v>
      </c>
      <c r="Z95" s="92">
        <v>5</v>
      </c>
      <c r="AA95" s="92">
        <v>3.125E-2</v>
      </c>
      <c r="AB95" s="92"/>
      <c r="AC95" s="92">
        <v>0.97575490262198106</v>
      </c>
    </row>
    <row r="96" spans="1:29" x14ac:dyDescent="0.25">
      <c r="A96" s="98" t="s">
        <v>463</v>
      </c>
      <c r="B96" s="99" t="s">
        <v>468</v>
      </c>
      <c r="C96" s="98">
        <v>23.45</v>
      </c>
      <c r="D96" s="98">
        <v>23.43</v>
      </c>
      <c r="E96" s="98">
        <v>19.13</v>
      </c>
      <c r="F96" s="92">
        <f t="shared" si="11"/>
        <v>4.32</v>
      </c>
      <c r="G96" s="92">
        <f t="shared" si="12"/>
        <v>5.0066867349351382E-2</v>
      </c>
      <c r="H96" s="92"/>
      <c r="I96" s="92">
        <f>G96/$H$84</f>
        <v>0.75268720679294288</v>
      </c>
      <c r="K96" s="92" t="s">
        <v>477</v>
      </c>
      <c r="L96" s="95" t="s">
        <v>158</v>
      </c>
      <c r="M96" s="92">
        <v>25.44</v>
      </c>
      <c r="N96" s="92">
        <v>25.45</v>
      </c>
      <c r="O96" s="92">
        <v>20.61</v>
      </c>
      <c r="P96" s="92">
        <v>4.8300000000000018</v>
      </c>
      <c r="Q96" s="92">
        <v>3.5158077646525253E-2</v>
      </c>
      <c r="R96" s="92"/>
      <c r="S96" s="92">
        <v>0.98538143377239817</v>
      </c>
      <c r="U96" s="92" t="s">
        <v>491</v>
      </c>
      <c r="V96" s="95" t="s">
        <v>158</v>
      </c>
      <c r="W96" s="92">
        <v>21.77</v>
      </c>
      <c r="X96" s="92">
        <v>21.67</v>
      </c>
      <c r="Y96" s="92">
        <v>17.760000000000002</v>
      </c>
      <c r="Z96" s="92">
        <v>4.009999999999998</v>
      </c>
      <c r="AA96" s="92">
        <v>6.206828096481485E-2</v>
      </c>
      <c r="AB96" s="92"/>
      <c r="AC96" s="92">
        <v>1.9380297423595736</v>
      </c>
    </row>
    <row r="97" spans="1:29" x14ac:dyDescent="0.25">
      <c r="A97" s="98" t="s">
        <v>463</v>
      </c>
      <c r="B97" s="99" t="s">
        <v>468</v>
      </c>
      <c r="C97" s="98">
        <v>23.43</v>
      </c>
      <c r="D97" s="98">
        <v>23.43</v>
      </c>
      <c r="E97" s="98">
        <v>19.13</v>
      </c>
      <c r="F97" s="92">
        <f t="shared" si="11"/>
        <v>4.3000000000000007</v>
      </c>
      <c r="G97" s="92">
        <f t="shared" si="12"/>
        <v>5.0765774772264703E-2</v>
      </c>
      <c r="H97" s="92"/>
      <c r="I97" s="92">
        <f>G97/$H$84</f>
        <v>0.76319432864438219</v>
      </c>
      <c r="K97" s="92" t="s">
        <v>477</v>
      </c>
      <c r="L97" s="95" t="s">
        <v>158</v>
      </c>
      <c r="M97" s="92">
        <v>25.38</v>
      </c>
      <c r="N97" s="92">
        <v>25.45</v>
      </c>
      <c r="O97" s="92">
        <v>20.61</v>
      </c>
      <c r="P97" s="92">
        <v>4.7699999999999996</v>
      </c>
      <c r="Q97" s="92">
        <v>3.6651092163496227E-2</v>
      </c>
      <c r="R97" s="92"/>
      <c r="S97" s="92">
        <v>1.0272264060762597</v>
      </c>
      <c r="U97" s="92" t="s">
        <v>491</v>
      </c>
      <c r="V97" s="95" t="s">
        <v>158</v>
      </c>
      <c r="W97" s="92">
        <v>21.78</v>
      </c>
      <c r="X97" s="92">
        <v>21.67</v>
      </c>
      <c r="Y97" s="92">
        <v>17.760000000000002</v>
      </c>
      <c r="Z97" s="92">
        <v>4.0199999999999996</v>
      </c>
      <c r="AA97" s="92">
        <v>6.1639544030834978E-2</v>
      </c>
      <c r="AB97" s="92"/>
      <c r="AC97" s="92">
        <v>1.9246427930710623</v>
      </c>
    </row>
    <row r="98" spans="1:29" x14ac:dyDescent="0.25">
      <c r="A98" s="98" t="s">
        <v>463</v>
      </c>
      <c r="B98" s="99" t="s">
        <v>468</v>
      </c>
      <c r="C98" s="98">
        <v>23.4</v>
      </c>
      <c r="D98" s="98">
        <v>23.43</v>
      </c>
      <c r="E98" s="98">
        <v>19.13</v>
      </c>
      <c r="F98" s="92">
        <f t="shared" si="11"/>
        <v>4.2699999999999996</v>
      </c>
      <c r="G98" s="92">
        <f t="shared" si="12"/>
        <v>5.1832471613402625E-2</v>
      </c>
      <c r="H98" s="92"/>
      <c r="I98" s="92">
        <f>G98/$H$84</f>
        <v>0.77923066381687545</v>
      </c>
      <c r="K98" s="92" t="s">
        <v>477</v>
      </c>
      <c r="L98" s="95" t="s">
        <v>158</v>
      </c>
      <c r="M98" s="92">
        <v>25.52</v>
      </c>
      <c r="N98" s="92">
        <v>25.45</v>
      </c>
      <c r="O98" s="92">
        <v>20.61</v>
      </c>
      <c r="P98" s="92">
        <v>4.91</v>
      </c>
      <c r="Q98" s="92">
        <v>3.32615682016675E-2</v>
      </c>
      <c r="R98" s="92"/>
      <c r="S98" s="92">
        <v>0.93222764036180983</v>
      </c>
      <c r="U98" s="92" t="s">
        <v>491</v>
      </c>
      <c r="V98" s="95" t="s">
        <v>158</v>
      </c>
      <c r="W98" s="92">
        <v>21.46</v>
      </c>
      <c r="X98" s="92">
        <v>21.67</v>
      </c>
      <c r="Y98" s="92">
        <v>17.760000000000002</v>
      </c>
      <c r="Z98" s="92">
        <v>3.6999999999999993</v>
      </c>
      <c r="AA98" s="92">
        <v>7.6946525834057311E-2</v>
      </c>
      <c r="AB98" s="92"/>
      <c r="AC98" s="92">
        <v>2.4025903943139308</v>
      </c>
    </row>
    <row r="99" spans="1:29" x14ac:dyDescent="0.25">
      <c r="A99" s="98" t="s">
        <v>462</v>
      </c>
      <c r="B99" s="99" t="s">
        <v>468</v>
      </c>
      <c r="C99" s="98">
        <v>23.33</v>
      </c>
      <c r="D99" s="98">
        <v>23.35</v>
      </c>
      <c r="E99" s="98">
        <v>19.28</v>
      </c>
      <c r="F99" s="92">
        <f t="shared" si="11"/>
        <v>4.0499999999999972</v>
      </c>
      <c r="G99" s="92">
        <f t="shared" si="12"/>
        <v>6.0371020557802961E-2</v>
      </c>
      <c r="H99" s="92"/>
      <c r="I99" s="92">
        <f>G99/$H$84</f>
        <v>0.90759612575362625</v>
      </c>
      <c r="K99" s="92" t="s">
        <v>478</v>
      </c>
      <c r="L99" s="95" t="s">
        <v>158</v>
      </c>
      <c r="M99" s="92">
        <v>25.3</v>
      </c>
      <c r="N99" s="92">
        <v>25.31</v>
      </c>
      <c r="O99" s="92">
        <v>21.18</v>
      </c>
      <c r="P99" s="92">
        <v>4.120000000000001</v>
      </c>
      <c r="Q99" s="92">
        <v>5.7511728164054664E-2</v>
      </c>
      <c r="R99" s="92"/>
      <c r="S99" s="92">
        <v>1.6118910062941258</v>
      </c>
      <c r="U99" s="92" t="s">
        <v>492</v>
      </c>
      <c r="V99" s="95" t="s">
        <v>158</v>
      </c>
      <c r="W99" s="92">
        <v>21.92</v>
      </c>
      <c r="X99" s="92">
        <v>21.97</v>
      </c>
      <c r="Y99" s="92">
        <v>17.440000000000001</v>
      </c>
      <c r="Z99" s="92">
        <v>4.4800000000000004</v>
      </c>
      <c r="AA99" s="92">
        <v>4.4811101500494596E-2</v>
      </c>
      <c r="AB99" s="92"/>
      <c r="AC99" s="92">
        <v>1.399188863391962</v>
      </c>
    </row>
    <row r="100" spans="1:29" x14ac:dyDescent="0.25">
      <c r="A100" s="98" t="s">
        <v>462</v>
      </c>
      <c r="B100" s="99" t="s">
        <v>468</v>
      </c>
      <c r="C100" s="98">
        <v>23.39</v>
      </c>
      <c r="D100" s="98">
        <v>23.35</v>
      </c>
      <c r="E100" s="98">
        <v>19.28</v>
      </c>
      <c r="F100" s="92">
        <f t="shared" si="11"/>
        <v>4.1099999999999994</v>
      </c>
      <c r="G100" s="92">
        <f t="shared" si="12"/>
        <v>5.7911753868148223E-2</v>
      </c>
      <c r="H100" s="92"/>
      <c r="I100" s="92">
        <f>G100/$H$84</f>
        <v>0.87062439827407323</v>
      </c>
      <c r="K100" s="92" t="s">
        <v>478</v>
      </c>
      <c r="L100" s="95" t="s">
        <v>158</v>
      </c>
      <c r="M100" s="92">
        <v>25.37</v>
      </c>
      <c r="N100" s="92">
        <v>25.31</v>
      </c>
      <c r="O100" s="92">
        <v>21.18</v>
      </c>
      <c r="P100" s="92">
        <v>4.1900000000000013</v>
      </c>
      <c r="Q100" s="92">
        <v>5.4787857582252138E-2</v>
      </c>
      <c r="R100" s="92"/>
      <c r="S100" s="92">
        <v>1.535548621301063</v>
      </c>
      <c r="U100" s="92" t="s">
        <v>492</v>
      </c>
      <c r="V100" s="95" t="s">
        <v>158</v>
      </c>
      <c r="W100" s="92">
        <v>21.91</v>
      </c>
      <c r="X100" s="92">
        <v>21.97</v>
      </c>
      <c r="Y100" s="92">
        <v>17.440000000000001</v>
      </c>
      <c r="Z100" s="92">
        <v>4.4699999999999989</v>
      </c>
      <c r="AA100" s="92">
        <v>4.5122787360078041E-2</v>
      </c>
      <c r="AB100" s="92"/>
      <c r="AC100" s="92">
        <v>1.40892099157009</v>
      </c>
    </row>
    <row r="101" spans="1:29" x14ac:dyDescent="0.25">
      <c r="A101" s="98" t="s">
        <v>462</v>
      </c>
      <c r="B101" s="99" t="s">
        <v>468</v>
      </c>
      <c r="C101" s="98">
        <v>23.32</v>
      </c>
      <c r="D101" s="98">
        <v>23.35</v>
      </c>
      <c r="E101" s="98">
        <v>19.28</v>
      </c>
      <c r="F101" s="92">
        <f t="shared" si="11"/>
        <v>4.0399999999999991</v>
      </c>
      <c r="G101" s="92">
        <f t="shared" si="12"/>
        <v>6.0790934213267894E-2</v>
      </c>
      <c r="H101" s="92"/>
      <c r="I101" s="92">
        <f>G101/$H$84</f>
        <v>0.9139089560375887</v>
      </c>
      <c r="K101" s="92" t="s">
        <v>478</v>
      </c>
      <c r="L101" s="95" t="s">
        <v>158</v>
      </c>
      <c r="M101" s="92">
        <v>25.25</v>
      </c>
      <c r="N101" s="92">
        <v>25.31</v>
      </c>
      <c r="O101" s="92">
        <v>21.18</v>
      </c>
      <c r="P101" s="92">
        <v>4.07</v>
      </c>
      <c r="Q101" s="92">
        <v>5.9539874877746084E-2</v>
      </c>
      <c r="R101" s="92"/>
      <c r="S101" s="92">
        <v>1.6687342198716901</v>
      </c>
      <c r="U101" s="92" t="s">
        <v>492</v>
      </c>
      <c r="V101" s="95" t="s">
        <v>158</v>
      </c>
      <c r="W101" s="92">
        <v>22.07</v>
      </c>
      <c r="X101" s="92">
        <v>21.97</v>
      </c>
      <c r="Y101" s="92">
        <v>17.440000000000001</v>
      </c>
      <c r="Z101" s="92">
        <v>4.629999999999999</v>
      </c>
      <c r="AA101" s="92">
        <v>4.0386025957421676E-2</v>
      </c>
      <c r="AB101" s="92"/>
      <c r="AC101" s="92">
        <v>1.2610196104119291</v>
      </c>
    </row>
    <row r="102" spans="1:29" x14ac:dyDescent="0.25">
      <c r="A102" s="19"/>
      <c r="B102" s="19"/>
      <c r="C102" s="19"/>
      <c r="D102" s="19"/>
    </row>
    <row r="103" spans="1:29" ht="45" x14ac:dyDescent="0.25">
      <c r="A103" s="98" t="s">
        <v>456</v>
      </c>
      <c r="B103" s="98" t="s">
        <v>465</v>
      </c>
      <c r="C103" s="98" t="s">
        <v>457</v>
      </c>
      <c r="D103" s="98" t="s">
        <v>458</v>
      </c>
      <c r="E103" s="92" t="s">
        <v>466</v>
      </c>
      <c r="F103" s="92" t="s">
        <v>469</v>
      </c>
      <c r="G103" s="92" t="s">
        <v>470</v>
      </c>
      <c r="H103" s="92" t="s">
        <v>471</v>
      </c>
      <c r="I103" s="92" t="s">
        <v>472</v>
      </c>
      <c r="K103" s="92" t="s">
        <v>456</v>
      </c>
      <c r="L103" s="92" t="s">
        <v>465</v>
      </c>
      <c r="M103" s="92" t="s">
        <v>457</v>
      </c>
      <c r="N103" s="92" t="s">
        <v>458</v>
      </c>
      <c r="O103" s="92" t="s">
        <v>479</v>
      </c>
      <c r="P103" s="92" t="s">
        <v>480</v>
      </c>
      <c r="Q103" s="92" t="s">
        <v>481</v>
      </c>
      <c r="R103" s="92" t="s">
        <v>482</v>
      </c>
      <c r="S103" s="92" t="s">
        <v>483</v>
      </c>
      <c r="U103" s="92" t="s">
        <v>493</v>
      </c>
      <c r="V103" s="92" t="s">
        <v>465</v>
      </c>
      <c r="W103" s="92" t="s">
        <v>457</v>
      </c>
      <c r="X103" s="92" t="s">
        <v>458</v>
      </c>
      <c r="Y103" s="92" t="s">
        <v>479</v>
      </c>
      <c r="Z103" s="92" t="s">
        <v>480</v>
      </c>
      <c r="AA103" s="92" t="s">
        <v>481</v>
      </c>
      <c r="AB103" s="92" t="s">
        <v>482</v>
      </c>
      <c r="AC103" s="92" t="s">
        <v>483</v>
      </c>
    </row>
    <row r="104" spans="1:29" x14ac:dyDescent="0.25">
      <c r="A104" s="98" t="s">
        <v>460</v>
      </c>
      <c r="B104" s="99" t="s">
        <v>159</v>
      </c>
      <c r="C104" s="98">
        <v>26.68</v>
      </c>
      <c r="D104" s="98">
        <v>26.64</v>
      </c>
      <c r="E104" s="98">
        <v>19.100000000000001</v>
      </c>
      <c r="F104" s="92">
        <f>C104-E104</f>
        <v>7.5799999999999983</v>
      </c>
      <c r="G104" s="92">
        <f>2^-F104</f>
        <v>5.2262795108832588E-3</v>
      </c>
      <c r="H104" s="92">
        <f>AVERAGE(G104:G112)</f>
        <v>1.6355393682597735E-2</v>
      </c>
      <c r="I104" s="92">
        <f>G104/$H$104</f>
        <v>0.3195447087552567</v>
      </c>
      <c r="K104" s="92" t="s">
        <v>461</v>
      </c>
      <c r="L104" s="95" t="s">
        <v>159</v>
      </c>
      <c r="M104" s="92">
        <v>22.75</v>
      </c>
      <c r="N104" s="92">
        <v>22.63</v>
      </c>
      <c r="O104" s="92">
        <v>20.12</v>
      </c>
      <c r="P104" s="92">
        <v>2.629999999999999</v>
      </c>
      <c r="Q104" s="92">
        <v>0.16154410382968665</v>
      </c>
      <c r="R104" s="92">
        <v>0.22017439858462584</v>
      </c>
      <c r="S104" s="92">
        <v>0.7337097540320785</v>
      </c>
      <c r="U104" s="92" t="s">
        <v>494</v>
      </c>
      <c r="V104" s="95" t="s">
        <v>159</v>
      </c>
      <c r="W104" s="92">
        <v>24.28</v>
      </c>
      <c r="X104" s="92">
        <v>24.26</v>
      </c>
      <c r="Y104" s="92">
        <v>20.64</v>
      </c>
      <c r="Z104" s="92">
        <v>3.6400000000000006</v>
      </c>
      <c r="AA104" s="92">
        <v>8.0214118597681475E-2</v>
      </c>
      <c r="AB104" s="92">
        <v>5.6842419962106878E-2</v>
      </c>
      <c r="AC104" s="92">
        <v>1.411166495922499</v>
      </c>
    </row>
    <row r="105" spans="1:29" x14ac:dyDescent="0.25">
      <c r="A105" s="98" t="s">
        <v>460</v>
      </c>
      <c r="B105" s="99" t="s">
        <v>159</v>
      </c>
      <c r="C105" s="98">
        <v>26.54</v>
      </c>
      <c r="D105" s="98">
        <v>26.64</v>
      </c>
      <c r="E105" s="98">
        <v>19.100000000000001</v>
      </c>
      <c r="F105" s="92">
        <f t="shared" ref="F105:F121" si="13">C105-E105</f>
        <v>7.4399999999999977</v>
      </c>
      <c r="G105" s="92">
        <f t="shared" ref="G105:G121" si="14">2^-F105</f>
        <v>5.7588641300433752E-3</v>
      </c>
      <c r="H105" s="92"/>
      <c r="I105" s="92">
        <f t="shared" ref="I105:I120" si="15">G105/$H$104</f>
        <v>0.35210794932871908</v>
      </c>
      <c r="K105" s="92" t="s">
        <v>461</v>
      </c>
      <c r="L105" s="95" t="s">
        <v>159</v>
      </c>
      <c r="M105" s="92">
        <v>22.52</v>
      </c>
      <c r="N105" s="92">
        <v>22.63</v>
      </c>
      <c r="O105" s="92">
        <v>20.12</v>
      </c>
      <c r="P105" s="92">
        <v>2.3999999999999986</v>
      </c>
      <c r="Q105" s="92">
        <v>0.18946457081379997</v>
      </c>
      <c r="R105" s="92"/>
      <c r="S105" s="92">
        <v>0.86052044212114742</v>
      </c>
      <c r="U105" s="92" t="s">
        <v>494</v>
      </c>
      <c r="V105" s="95" t="s">
        <v>159</v>
      </c>
      <c r="W105" s="92">
        <v>24.26</v>
      </c>
      <c r="X105" s="92">
        <v>24.26</v>
      </c>
      <c r="Y105" s="92">
        <v>20.64</v>
      </c>
      <c r="Z105" s="92">
        <v>3.620000000000001</v>
      </c>
      <c r="AA105" s="92">
        <v>8.1333865965120808E-2</v>
      </c>
      <c r="AB105" s="92"/>
      <c r="AC105" s="92">
        <v>1.4308656461026954</v>
      </c>
    </row>
    <row r="106" spans="1:29" x14ac:dyDescent="0.25">
      <c r="A106" s="98" t="s">
        <v>460</v>
      </c>
      <c r="B106" s="99" t="s">
        <v>159</v>
      </c>
      <c r="C106" s="98">
        <v>26.7</v>
      </c>
      <c r="D106" s="98">
        <v>26.64</v>
      </c>
      <c r="E106" s="98">
        <v>19.100000000000001</v>
      </c>
      <c r="F106" s="92">
        <f t="shared" si="13"/>
        <v>7.5999999999999979</v>
      </c>
      <c r="G106" s="92">
        <f t="shared" si="14"/>
        <v>5.1543277764566284E-3</v>
      </c>
      <c r="H106" s="92"/>
      <c r="I106" s="92">
        <f t="shared" si="15"/>
        <v>0.31514544232223973</v>
      </c>
      <c r="K106" s="92" t="s">
        <v>461</v>
      </c>
      <c r="L106" s="95" t="s">
        <v>159</v>
      </c>
      <c r="M106" s="92">
        <v>22.62</v>
      </c>
      <c r="N106" s="92">
        <v>22.63</v>
      </c>
      <c r="O106" s="92">
        <v>20.12</v>
      </c>
      <c r="P106" s="92">
        <v>2.5</v>
      </c>
      <c r="Q106" s="92">
        <v>0.17677669529663687</v>
      </c>
      <c r="R106" s="92"/>
      <c r="S106" s="92">
        <v>0.80289396239086941</v>
      </c>
      <c r="U106" s="92" t="s">
        <v>494</v>
      </c>
      <c r="V106" s="95" t="s">
        <v>159</v>
      </c>
      <c r="W106" s="92">
        <v>24.24</v>
      </c>
      <c r="X106" s="92">
        <v>24.26</v>
      </c>
      <c r="Y106" s="92">
        <v>20.64</v>
      </c>
      <c r="Z106" s="92">
        <v>3.5999999999999979</v>
      </c>
      <c r="AA106" s="92">
        <v>8.2469244423306012E-2</v>
      </c>
      <c r="AB106" s="92"/>
      <c r="AC106" s="92">
        <v>1.4508397861717157</v>
      </c>
    </row>
    <row r="107" spans="1:29" x14ac:dyDescent="0.25">
      <c r="A107" s="98" t="s">
        <v>461</v>
      </c>
      <c r="B107" s="99" t="s">
        <v>159</v>
      </c>
      <c r="C107" s="98">
        <v>26</v>
      </c>
      <c r="D107" s="98">
        <v>26.08</v>
      </c>
      <c r="E107" s="98">
        <v>19.28</v>
      </c>
      <c r="F107" s="92">
        <f t="shared" si="13"/>
        <v>6.7199999999999989</v>
      </c>
      <c r="G107" s="92">
        <f t="shared" si="14"/>
        <v>9.4858975343363097E-3</v>
      </c>
      <c r="H107" s="92"/>
      <c r="I107" s="92">
        <f t="shared" si="15"/>
        <v>0.57998588835127696</v>
      </c>
      <c r="K107" s="92" t="s">
        <v>460</v>
      </c>
      <c r="L107" s="95" t="s">
        <v>159</v>
      </c>
      <c r="M107" s="92">
        <v>22.47</v>
      </c>
      <c r="N107" s="92">
        <v>22.71</v>
      </c>
      <c r="O107" s="92">
        <v>20.67</v>
      </c>
      <c r="P107" s="92">
        <v>1.7999999999999972</v>
      </c>
      <c r="Q107" s="92">
        <v>0.28717458874925933</v>
      </c>
      <c r="R107" s="92"/>
      <c r="S107" s="92">
        <v>1.3043050899438766</v>
      </c>
      <c r="U107" s="92" t="s">
        <v>495</v>
      </c>
      <c r="V107" s="95" t="s">
        <v>159</v>
      </c>
      <c r="W107" s="92">
        <v>24.49</v>
      </c>
      <c r="X107" s="92">
        <v>24.53</v>
      </c>
      <c r="Y107" s="92">
        <v>20.14</v>
      </c>
      <c r="Z107" s="92">
        <v>4.3499999999999979</v>
      </c>
      <c r="AA107" s="92">
        <v>4.9036506118546985E-2</v>
      </c>
      <c r="AB107" s="92"/>
      <c r="AC107" s="92">
        <v>0.86267449822221531</v>
      </c>
    </row>
    <row r="108" spans="1:29" x14ac:dyDescent="0.25">
      <c r="A108" s="98" t="s">
        <v>461</v>
      </c>
      <c r="B108" s="99" t="s">
        <v>159</v>
      </c>
      <c r="C108" s="98">
        <v>26.06</v>
      </c>
      <c r="D108" s="98">
        <v>26.08</v>
      </c>
      <c r="E108" s="98">
        <v>19.28</v>
      </c>
      <c r="F108" s="92">
        <f t="shared" si="13"/>
        <v>6.7799999999999976</v>
      </c>
      <c r="G108" s="92">
        <f t="shared" si="14"/>
        <v>9.0994811442848267E-3</v>
      </c>
      <c r="H108" s="92"/>
      <c r="I108" s="92">
        <f t="shared" si="15"/>
        <v>0.55635965241036933</v>
      </c>
      <c r="K108" s="92" t="s">
        <v>460</v>
      </c>
      <c r="L108" s="95" t="s">
        <v>159</v>
      </c>
      <c r="M108" s="92">
        <v>22.92</v>
      </c>
      <c r="N108" s="92">
        <v>22.71</v>
      </c>
      <c r="O108" s="92">
        <v>20.67</v>
      </c>
      <c r="P108" s="92">
        <v>2.25</v>
      </c>
      <c r="Q108" s="92">
        <v>0.21022410381342865</v>
      </c>
      <c r="R108" s="92"/>
      <c r="S108" s="92">
        <v>0.95480721266794921</v>
      </c>
      <c r="U108" s="92" t="s">
        <v>495</v>
      </c>
      <c r="V108" s="95" t="s">
        <v>159</v>
      </c>
      <c r="W108" s="92">
        <v>24.46</v>
      </c>
      <c r="X108" s="92">
        <v>24.53</v>
      </c>
      <c r="Y108" s="92">
        <v>20.14</v>
      </c>
      <c r="Z108" s="92">
        <v>4.32</v>
      </c>
      <c r="AA108" s="92">
        <v>5.0066867349351382E-2</v>
      </c>
      <c r="AB108" s="92"/>
      <c r="AC108" s="92">
        <v>0.88080112322324922</v>
      </c>
    </row>
    <row r="109" spans="1:29" x14ac:dyDescent="0.25">
      <c r="A109" s="98" t="s">
        <v>461</v>
      </c>
      <c r="B109" s="99" t="s">
        <v>159</v>
      </c>
      <c r="C109" s="98">
        <v>26.17</v>
      </c>
      <c r="D109" s="98">
        <v>26.08</v>
      </c>
      <c r="E109" s="98">
        <v>19.28</v>
      </c>
      <c r="F109" s="92">
        <f t="shared" si="13"/>
        <v>6.8900000000000006</v>
      </c>
      <c r="G109" s="92">
        <f t="shared" si="14"/>
        <v>8.4314705976908343E-3</v>
      </c>
      <c r="H109" s="92"/>
      <c r="I109" s="92">
        <f t="shared" si="15"/>
        <v>0.51551621204092346</v>
      </c>
      <c r="K109" s="92" t="s">
        <v>460</v>
      </c>
      <c r="L109" s="95" t="s">
        <v>159</v>
      </c>
      <c r="M109" s="92">
        <v>22.75</v>
      </c>
      <c r="N109" s="92">
        <v>22.71</v>
      </c>
      <c r="O109" s="92">
        <v>20.67</v>
      </c>
      <c r="P109" s="92">
        <v>2.0799999999999983</v>
      </c>
      <c r="Q109" s="92">
        <v>0.23651441168139925</v>
      </c>
      <c r="R109" s="92"/>
      <c r="S109" s="92">
        <v>1.0742139558541499</v>
      </c>
      <c r="U109" s="92" t="s">
        <v>495</v>
      </c>
      <c r="V109" s="95" t="s">
        <v>159</v>
      </c>
      <c r="W109" s="92">
        <v>24.65</v>
      </c>
      <c r="X109" s="92">
        <v>24.53</v>
      </c>
      <c r="Y109" s="92">
        <v>20.14</v>
      </c>
      <c r="Z109" s="92">
        <v>4.509999999999998</v>
      </c>
      <c r="AA109" s="92">
        <v>4.3888902366812484E-2</v>
      </c>
      <c r="AB109" s="92"/>
      <c r="AC109" s="92">
        <v>0.77211530395909156</v>
      </c>
    </row>
    <row r="110" spans="1:29" x14ac:dyDescent="0.25">
      <c r="A110" s="98" t="s">
        <v>459</v>
      </c>
      <c r="B110" s="99" t="s">
        <v>159</v>
      </c>
      <c r="C110" s="98">
        <v>24.61</v>
      </c>
      <c r="D110" s="98">
        <v>24.59</v>
      </c>
      <c r="E110" s="98">
        <v>19.739999999999998</v>
      </c>
      <c r="F110" s="92">
        <f t="shared" si="13"/>
        <v>4.870000000000001</v>
      </c>
      <c r="G110" s="92">
        <f t="shared" si="14"/>
        <v>3.4196678164398094E-2</v>
      </c>
      <c r="H110" s="92"/>
      <c r="I110" s="92">
        <f t="shared" si="15"/>
        <v>2.0908502007373642</v>
      </c>
      <c r="K110" s="92" t="s">
        <v>459</v>
      </c>
      <c r="L110" s="95" t="s">
        <v>159</v>
      </c>
      <c r="M110" s="92">
        <v>22.79</v>
      </c>
      <c r="N110" s="92">
        <v>22.83</v>
      </c>
      <c r="O110" s="92">
        <v>20.77</v>
      </c>
      <c r="P110" s="92">
        <v>2.0199999999999996</v>
      </c>
      <c r="Q110" s="92">
        <v>0.24655817612333991</v>
      </c>
      <c r="R110" s="92"/>
      <c r="S110" s="92">
        <v>1.1198312687956464</v>
      </c>
      <c r="U110" s="92" t="s">
        <v>496</v>
      </c>
      <c r="V110" s="95" t="s">
        <v>159</v>
      </c>
      <c r="W110" s="92">
        <v>24.35</v>
      </c>
      <c r="X110" s="92">
        <v>24.35</v>
      </c>
      <c r="Y110" s="92">
        <v>19.760000000000002</v>
      </c>
      <c r="Z110" s="92">
        <v>4.59</v>
      </c>
      <c r="AA110" s="92">
        <v>4.1521431690516003E-2</v>
      </c>
      <c r="AB110" s="92"/>
      <c r="AC110" s="92">
        <v>0.73046558746435541</v>
      </c>
    </row>
    <row r="111" spans="1:29" x14ac:dyDescent="0.25">
      <c r="A111" s="98" t="s">
        <v>459</v>
      </c>
      <c r="B111" s="99" t="s">
        <v>159</v>
      </c>
      <c r="C111" s="98">
        <v>24.61</v>
      </c>
      <c r="D111" s="98">
        <v>24.59</v>
      </c>
      <c r="E111" s="98">
        <v>19.739999999999998</v>
      </c>
      <c r="F111" s="92">
        <f t="shared" si="13"/>
        <v>4.870000000000001</v>
      </c>
      <c r="G111" s="92">
        <f t="shared" si="14"/>
        <v>3.4196678164398094E-2</v>
      </c>
      <c r="H111" s="92"/>
      <c r="I111" s="92">
        <f t="shared" si="15"/>
        <v>2.0908502007373642</v>
      </c>
      <c r="K111" s="92" t="s">
        <v>459</v>
      </c>
      <c r="L111" s="95" t="s">
        <v>159</v>
      </c>
      <c r="M111" s="92">
        <v>22.8</v>
      </c>
      <c r="N111" s="92">
        <v>22.83</v>
      </c>
      <c r="O111" s="92">
        <v>20.77</v>
      </c>
      <c r="P111" s="92">
        <v>2.0300000000000011</v>
      </c>
      <c r="Q111" s="92">
        <v>0.24485507439673154</v>
      </c>
      <c r="R111" s="92"/>
      <c r="S111" s="92">
        <v>1.1120960291966893</v>
      </c>
      <c r="U111" s="92" t="s">
        <v>496</v>
      </c>
      <c r="V111" s="95" t="s">
        <v>159</v>
      </c>
      <c r="W111" s="92">
        <v>24.33</v>
      </c>
      <c r="X111" s="92">
        <v>24.35</v>
      </c>
      <c r="Y111" s="92">
        <v>19.760000000000002</v>
      </c>
      <c r="Z111" s="92">
        <v>4.5699999999999967</v>
      </c>
      <c r="AA111" s="92">
        <v>4.2101049277052917E-2</v>
      </c>
      <c r="AB111" s="92"/>
      <c r="AC111" s="92">
        <v>0.74066250706987724</v>
      </c>
    </row>
    <row r="112" spans="1:29" x14ac:dyDescent="0.25">
      <c r="A112" s="98" t="s">
        <v>459</v>
      </c>
      <c r="B112" s="99" t="s">
        <v>159</v>
      </c>
      <c r="C112" s="98">
        <v>24.55</v>
      </c>
      <c r="D112" s="98">
        <v>24.59</v>
      </c>
      <c r="E112" s="98">
        <v>19.739999999999998</v>
      </c>
      <c r="F112" s="92">
        <f t="shared" si="13"/>
        <v>4.8100000000000023</v>
      </c>
      <c r="G112" s="92">
        <f t="shared" si="14"/>
        <v>3.5648866120888183E-2</v>
      </c>
      <c r="H112" s="92"/>
      <c r="I112" s="92">
        <f t="shared" si="15"/>
        <v>2.1796397453164857</v>
      </c>
      <c r="K112" s="92" t="s">
        <v>459</v>
      </c>
      <c r="L112" s="95" t="s">
        <v>159</v>
      </c>
      <c r="M112" s="92">
        <v>22.9</v>
      </c>
      <c r="N112" s="92">
        <v>22.83</v>
      </c>
      <c r="O112" s="92">
        <v>20.77</v>
      </c>
      <c r="P112" s="92">
        <v>2.129999999999999</v>
      </c>
      <c r="Q112" s="92">
        <v>0.22845786255735029</v>
      </c>
      <c r="R112" s="92"/>
      <c r="S112" s="92">
        <v>1.0376222849975931</v>
      </c>
      <c r="U112" s="92" t="s">
        <v>496</v>
      </c>
      <c r="V112" s="95" t="s">
        <v>159</v>
      </c>
      <c r="W112" s="92">
        <v>24.37</v>
      </c>
      <c r="X112" s="92">
        <v>24.35</v>
      </c>
      <c r="Y112" s="92">
        <v>19.760000000000002</v>
      </c>
      <c r="Z112" s="92">
        <v>4.6099999999999994</v>
      </c>
      <c r="AA112" s="92">
        <v>4.0949793870573882E-2</v>
      </c>
      <c r="AB112" s="92"/>
      <c r="AC112" s="92">
        <v>0.72040905186430182</v>
      </c>
    </row>
    <row r="113" spans="1:29" x14ac:dyDescent="0.25">
      <c r="A113" s="98" t="s">
        <v>462</v>
      </c>
      <c r="B113" s="99" t="s">
        <v>159</v>
      </c>
      <c r="C113" s="98">
        <v>26.01</v>
      </c>
      <c r="D113" s="98">
        <v>25.89</v>
      </c>
      <c r="E113" s="98">
        <v>18.97</v>
      </c>
      <c r="F113" s="92">
        <f t="shared" si="13"/>
        <v>7.0400000000000027</v>
      </c>
      <c r="G113" s="92">
        <f t="shared" si="14"/>
        <v>7.5988667766584668E-3</v>
      </c>
      <c r="H113" s="92"/>
      <c r="I113" s="92">
        <f t="shared" si="15"/>
        <v>0.46460922458526449</v>
      </c>
      <c r="K113" s="92" t="s">
        <v>476</v>
      </c>
      <c r="L113" s="95" t="s">
        <v>159</v>
      </c>
      <c r="M113" s="92">
        <v>23.25</v>
      </c>
      <c r="N113" s="92">
        <v>23.28</v>
      </c>
      <c r="O113" s="92">
        <v>20.47</v>
      </c>
      <c r="P113" s="92">
        <v>2.7800000000000011</v>
      </c>
      <c r="Q113" s="92">
        <v>0.14559169830855687</v>
      </c>
      <c r="R113" s="92"/>
      <c r="S113" s="92">
        <v>0.6612562552434883</v>
      </c>
      <c r="U113" s="92" t="s">
        <v>490</v>
      </c>
      <c r="V113" s="95" t="s">
        <v>159</v>
      </c>
      <c r="W113" s="92">
        <v>24.37</v>
      </c>
      <c r="X113" s="92">
        <v>24.37</v>
      </c>
      <c r="Y113" s="92">
        <v>20.29</v>
      </c>
      <c r="Z113" s="92">
        <v>4.0800000000000018</v>
      </c>
      <c r="AA113" s="92">
        <v>5.9128602920349674E-2</v>
      </c>
      <c r="AB113" s="92"/>
      <c r="AC113" s="92">
        <v>1.0402196627055436</v>
      </c>
    </row>
    <row r="114" spans="1:29" x14ac:dyDescent="0.25">
      <c r="A114" s="98" t="s">
        <v>462</v>
      </c>
      <c r="B114" s="99" t="s">
        <v>159</v>
      </c>
      <c r="C114" s="98">
        <v>25.82</v>
      </c>
      <c r="D114" s="98">
        <v>25.89</v>
      </c>
      <c r="E114" s="98">
        <v>18.97</v>
      </c>
      <c r="F114" s="92">
        <f t="shared" si="13"/>
        <v>6.8500000000000014</v>
      </c>
      <c r="G114" s="92">
        <f t="shared" si="14"/>
        <v>8.6685115005300292E-3</v>
      </c>
      <c r="H114" s="92"/>
      <c r="I114" s="92">
        <f t="shared" si="15"/>
        <v>0.53000934546463363</v>
      </c>
      <c r="K114" s="92" t="s">
        <v>476</v>
      </c>
      <c r="L114" s="95" t="s">
        <v>159</v>
      </c>
      <c r="M114" s="92">
        <v>23.25</v>
      </c>
      <c r="N114" s="92">
        <v>23.28</v>
      </c>
      <c r="O114" s="92">
        <v>20.47</v>
      </c>
      <c r="P114" s="92">
        <v>2.7800000000000011</v>
      </c>
      <c r="Q114" s="92">
        <v>0.14559169830855687</v>
      </c>
      <c r="R114" s="92"/>
      <c r="S114" s="92">
        <v>0.6612562552434883</v>
      </c>
      <c r="U114" s="92" t="s">
        <v>490</v>
      </c>
      <c r="V114" s="95" t="s">
        <v>159</v>
      </c>
      <c r="W114" s="92">
        <v>24.34</v>
      </c>
      <c r="X114" s="92">
        <v>24.37</v>
      </c>
      <c r="Y114" s="92">
        <v>20.29</v>
      </c>
      <c r="Z114" s="92">
        <v>4.0500000000000007</v>
      </c>
      <c r="AA114" s="92">
        <v>6.0371020557802829E-2</v>
      </c>
      <c r="AB114" s="92"/>
      <c r="AC114" s="92">
        <v>1.0620768890214076</v>
      </c>
    </row>
    <row r="115" spans="1:29" x14ac:dyDescent="0.25">
      <c r="A115" s="98" t="s">
        <v>462</v>
      </c>
      <c r="B115" s="99" t="s">
        <v>159</v>
      </c>
      <c r="C115" s="98">
        <v>25.84</v>
      </c>
      <c r="D115" s="98">
        <v>25.89</v>
      </c>
      <c r="E115" s="98">
        <v>18.97</v>
      </c>
      <c r="F115" s="92">
        <f t="shared" si="13"/>
        <v>6.870000000000001</v>
      </c>
      <c r="G115" s="92">
        <f t="shared" si="14"/>
        <v>8.5491695410995217E-3</v>
      </c>
      <c r="H115" s="92"/>
      <c r="I115" s="92">
        <f t="shared" si="15"/>
        <v>0.52271255018434093</v>
      </c>
      <c r="K115" s="92" t="s">
        <v>476</v>
      </c>
      <c r="L115" s="95" t="s">
        <v>159</v>
      </c>
      <c r="M115" s="92">
        <v>23.35</v>
      </c>
      <c r="N115" s="92">
        <v>23.28</v>
      </c>
      <c r="O115" s="92">
        <v>20.47</v>
      </c>
      <c r="P115" s="92">
        <v>2.8800000000000026</v>
      </c>
      <c r="Q115" s="92">
        <v>0.13584185781575703</v>
      </c>
      <c r="R115" s="92"/>
      <c r="S115" s="92">
        <v>0.61697390200225799</v>
      </c>
      <c r="U115" s="92" t="s">
        <v>490</v>
      </c>
      <c r="V115" s="95" t="s">
        <v>159</v>
      </c>
      <c r="W115" s="92">
        <v>24.39</v>
      </c>
      <c r="X115" s="92">
        <v>24.37</v>
      </c>
      <c r="Y115" s="92">
        <v>20.29</v>
      </c>
      <c r="Z115" s="92">
        <v>4.1000000000000014</v>
      </c>
      <c r="AA115" s="92">
        <v>5.8314561971050415E-2</v>
      </c>
      <c r="AB115" s="92"/>
      <c r="AC115" s="92">
        <v>1.0258986512172585</v>
      </c>
    </row>
    <row r="116" spans="1:29" x14ac:dyDescent="0.25">
      <c r="A116" s="98" t="s">
        <v>463</v>
      </c>
      <c r="B116" s="99" t="s">
        <v>159</v>
      </c>
      <c r="C116" s="98">
        <v>25.18</v>
      </c>
      <c r="D116" s="98">
        <v>25.2</v>
      </c>
      <c r="E116" s="98">
        <v>18.72</v>
      </c>
      <c r="F116" s="92">
        <f t="shared" si="13"/>
        <v>6.4600000000000009</v>
      </c>
      <c r="G116" s="92">
        <f t="shared" si="14"/>
        <v>1.1359160291564922E-2</v>
      </c>
      <c r="H116" s="92"/>
      <c r="I116" s="92">
        <f t="shared" si="15"/>
        <v>0.69452075028014493</v>
      </c>
      <c r="K116" s="92" t="s">
        <v>477</v>
      </c>
      <c r="L116" s="95" t="s">
        <v>159</v>
      </c>
      <c r="M116" s="92">
        <v>23.16</v>
      </c>
      <c r="N116" s="92">
        <v>22.93</v>
      </c>
      <c r="O116" s="92">
        <v>20.46</v>
      </c>
      <c r="P116" s="92">
        <v>2.6999999999999993</v>
      </c>
      <c r="Q116" s="92">
        <v>0.15389305166811462</v>
      </c>
      <c r="R116" s="92"/>
      <c r="S116" s="92">
        <v>0.69895979122642893</v>
      </c>
      <c r="U116" s="92" t="s">
        <v>491</v>
      </c>
      <c r="V116" s="95" t="s">
        <v>159</v>
      </c>
      <c r="W116" s="92">
        <v>22.38</v>
      </c>
      <c r="X116" s="92">
        <v>22.21</v>
      </c>
      <c r="Y116" s="92">
        <v>18.61</v>
      </c>
      <c r="Z116" s="92">
        <v>3.7699999999999996</v>
      </c>
      <c r="AA116" s="92">
        <v>7.3302184326992453E-2</v>
      </c>
      <c r="AB116" s="92"/>
      <c r="AC116" s="92">
        <v>1.2895683254839998</v>
      </c>
    </row>
    <row r="117" spans="1:29" x14ac:dyDescent="0.25">
      <c r="A117" s="98" t="s">
        <v>463</v>
      </c>
      <c r="B117" s="99" t="s">
        <v>159</v>
      </c>
      <c r="C117" s="98">
        <v>25.19</v>
      </c>
      <c r="D117" s="98">
        <v>25.2</v>
      </c>
      <c r="E117" s="98">
        <v>18.72</v>
      </c>
      <c r="F117" s="92">
        <f t="shared" si="13"/>
        <v>6.4700000000000024</v>
      </c>
      <c r="G117" s="92">
        <f t="shared" si="14"/>
        <v>1.1280696840019484E-2</v>
      </c>
      <c r="H117" s="92"/>
      <c r="I117" s="92">
        <f t="shared" si="15"/>
        <v>0.68972334502851085</v>
      </c>
      <c r="K117" s="92" t="s">
        <v>477</v>
      </c>
      <c r="L117" s="95" t="s">
        <v>159</v>
      </c>
      <c r="M117" s="92">
        <v>22.74</v>
      </c>
      <c r="N117" s="92">
        <v>22.93</v>
      </c>
      <c r="O117" s="92">
        <v>20.46</v>
      </c>
      <c r="P117" s="92">
        <v>2.2799999999999976</v>
      </c>
      <c r="Q117" s="92">
        <v>0.20589775431689364</v>
      </c>
      <c r="R117" s="92"/>
      <c r="S117" s="92">
        <v>0.93515756436938846</v>
      </c>
      <c r="U117" s="92" t="s">
        <v>491</v>
      </c>
      <c r="V117" s="95" t="s">
        <v>159</v>
      </c>
      <c r="W117" s="92">
        <v>22.16</v>
      </c>
      <c r="X117" s="92">
        <v>22.21</v>
      </c>
      <c r="Y117" s="92">
        <v>18.61</v>
      </c>
      <c r="Z117" s="92">
        <v>3.5500000000000007</v>
      </c>
      <c r="AA117" s="92">
        <v>8.5377516047149687E-2</v>
      </c>
      <c r="AB117" s="92"/>
      <c r="AC117" s="92">
        <v>1.5020035407370991</v>
      </c>
    </row>
    <row r="118" spans="1:29" x14ac:dyDescent="0.25">
      <c r="A118" s="98" t="s">
        <v>463</v>
      </c>
      <c r="B118" s="99" t="s">
        <v>159</v>
      </c>
      <c r="C118" s="98">
        <v>25.24</v>
      </c>
      <c r="D118" s="98">
        <v>25.2</v>
      </c>
      <c r="E118" s="98">
        <v>18.72</v>
      </c>
      <c r="F118" s="92">
        <f t="shared" si="13"/>
        <v>6.52</v>
      </c>
      <c r="G118" s="92">
        <f t="shared" si="14"/>
        <v>1.0896434893362551E-2</v>
      </c>
      <c r="H118" s="92"/>
      <c r="I118" s="92">
        <f t="shared" si="15"/>
        <v>0.66622883587060588</v>
      </c>
      <c r="K118" s="92" t="s">
        <v>477</v>
      </c>
      <c r="L118" s="95" t="s">
        <v>159</v>
      </c>
      <c r="M118" s="92">
        <v>22.89</v>
      </c>
      <c r="N118" s="92">
        <v>22.93</v>
      </c>
      <c r="O118" s="92">
        <v>20.46</v>
      </c>
      <c r="P118" s="92">
        <v>2.4299999999999997</v>
      </c>
      <c r="Q118" s="92">
        <v>0.1855654463286312</v>
      </c>
      <c r="R118" s="92"/>
      <c r="S118" s="92">
        <v>0.84281118750192741</v>
      </c>
      <c r="U118" s="92" t="s">
        <v>491</v>
      </c>
      <c r="V118" s="95" t="s">
        <v>159</v>
      </c>
      <c r="W118" s="92">
        <v>22.1</v>
      </c>
      <c r="X118" s="92">
        <v>22.21</v>
      </c>
      <c r="Y118" s="92">
        <v>18.61</v>
      </c>
      <c r="Z118" s="92">
        <v>3.490000000000002</v>
      </c>
      <c r="AA118" s="92">
        <v>8.900313722481687E-2</v>
      </c>
      <c r="AB118" s="92"/>
      <c r="AC118" s="92">
        <v>1.5657872638805568</v>
      </c>
    </row>
    <row r="119" spans="1:29" x14ac:dyDescent="0.25">
      <c r="A119" s="98" t="s">
        <v>464</v>
      </c>
      <c r="B119" s="99" t="s">
        <v>159</v>
      </c>
      <c r="C119" s="98">
        <v>24.48</v>
      </c>
      <c r="D119" s="98">
        <v>24.47</v>
      </c>
      <c r="E119" s="98">
        <v>19.510000000000002</v>
      </c>
      <c r="F119" s="92">
        <f t="shared" si="13"/>
        <v>4.9699999999999989</v>
      </c>
      <c r="G119" s="92">
        <f t="shared" si="14"/>
        <v>3.1906628928349813E-2</v>
      </c>
      <c r="H119" s="92"/>
      <c r="I119" s="92">
        <f t="shared" si="15"/>
        <v>1.9508322176493198</v>
      </c>
      <c r="K119" s="92" t="s">
        <v>478</v>
      </c>
      <c r="L119" s="95" t="s">
        <v>159</v>
      </c>
      <c r="M119" s="92">
        <v>23.4</v>
      </c>
      <c r="N119" s="92">
        <v>23.44</v>
      </c>
      <c r="O119" s="92">
        <v>20.99</v>
      </c>
      <c r="P119" s="92">
        <v>2.41</v>
      </c>
      <c r="Q119" s="92">
        <v>0.18815584342638339</v>
      </c>
      <c r="R119" s="92"/>
      <c r="S119" s="92">
        <v>0.8545763932406707</v>
      </c>
      <c r="U119" s="92" t="s">
        <v>492</v>
      </c>
      <c r="V119" s="95" t="s">
        <v>159</v>
      </c>
      <c r="W119" s="92">
        <v>23.75</v>
      </c>
      <c r="X119" s="92">
        <v>23.72</v>
      </c>
      <c r="Y119" s="92">
        <v>18.78</v>
      </c>
      <c r="Z119" s="92">
        <v>4.9699999999999989</v>
      </c>
      <c r="AA119" s="92">
        <v>3.1906628928349813E-2</v>
      </c>
      <c r="AB119" s="92"/>
      <c r="AC119" s="92">
        <v>0.56131721607946805</v>
      </c>
    </row>
    <row r="120" spans="1:29" x14ac:dyDescent="0.25">
      <c r="A120" s="98" t="s">
        <v>464</v>
      </c>
      <c r="B120" s="99" t="s">
        <v>159</v>
      </c>
      <c r="C120" s="98">
        <v>24.47</v>
      </c>
      <c r="D120" s="98">
        <v>24.47</v>
      </c>
      <c r="E120" s="98">
        <v>19.510000000000002</v>
      </c>
      <c r="F120" s="92">
        <f t="shared" si="13"/>
        <v>4.9599999999999973</v>
      </c>
      <c r="G120" s="92">
        <f t="shared" si="14"/>
        <v>3.2128557083002142E-2</v>
      </c>
      <c r="H120" s="92"/>
      <c r="I120" s="92">
        <f t="shared" si="15"/>
        <v>1.9644013287914417</v>
      </c>
      <c r="K120" s="92" t="s">
        <v>478</v>
      </c>
      <c r="L120" s="95" t="s">
        <v>159</v>
      </c>
      <c r="M120" s="92">
        <v>23.43</v>
      </c>
      <c r="N120" s="92">
        <v>23.44</v>
      </c>
      <c r="O120" s="92">
        <v>20.99</v>
      </c>
      <c r="P120" s="92">
        <v>2.4400000000000013</v>
      </c>
      <c r="Q120" s="92">
        <v>0.18428365216138748</v>
      </c>
      <c r="R120" s="92"/>
      <c r="S120" s="92">
        <v>0.83698946537853969</v>
      </c>
      <c r="U120" s="92" t="s">
        <v>492</v>
      </c>
      <c r="V120" s="95" t="s">
        <v>159</v>
      </c>
      <c r="W120" s="92">
        <v>23.69</v>
      </c>
      <c r="X120" s="92">
        <v>23.72</v>
      </c>
      <c r="Y120" s="92">
        <v>18.78</v>
      </c>
      <c r="Z120" s="92">
        <v>4.91</v>
      </c>
      <c r="AA120" s="92">
        <v>3.32615682016675E-2</v>
      </c>
      <c r="AB120" s="92"/>
      <c r="AC120" s="92">
        <v>0.58515397873350239</v>
      </c>
    </row>
    <row r="121" spans="1:29" x14ac:dyDescent="0.25">
      <c r="A121" s="98" t="s">
        <v>464</v>
      </c>
      <c r="B121" s="99" t="s">
        <v>159</v>
      </c>
      <c r="C121" s="98">
        <v>24.45</v>
      </c>
      <c r="D121" s="98">
        <v>24.47</v>
      </c>
      <c r="E121" s="98">
        <v>19.510000000000002</v>
      </c>
      <c r="F121" s="92">
        <f t="shared" si="13"/>
        <v>4.9399999999999977</v>
      </c>
      <c r="G121" s="92">
        <f t="shared" si="14"/>
        <v>3.2577055026285093E-2</v>
      </c>
      <c r="H121" s="92"/>
      <c r="I121" s="92">
        <f>G121/$H$104</f>
        <v>1.9918233494402113</v>
      </c>
      <c r="K121" s="92" t="s">
        <v>478</v>
      </c>
      <c r="L121" s="95" t="s">
        <v>159</v>
      </c>
      <c r="M121" s="92">
        <v>23.5</v>
      </c>
      <c r="N121" s="92">
        <v>23.44</v>
      </c>
      <c r="O121" s="92">
        <v>20.99</v>
      </c>
      <c r="P121" s="92">
        <v>2.5100000000000016</v>
      </c>
      <c r="Q121" s="92">
        <v>0.17555560946724949</v>
      </c>
      <c r="R121" s="92"/>
      <c r="S121" s="92">
        <v>0.79734796868207747</v>
      </c>
      <c r="U121" s="92" t="s">
        <v>492</v>
      </c>
      <c r="V121" s="95" t="s">
        <v>159</v>
      </c>
      <c r="W121" s="92">
        <v>23.73</v>
      </c>
      <c r="X121" s="92">
        <v>23.72</v>
      </c>
      <c r="Y121" s="92">
        <v>18.78</v>
      </c>
      <c r="Z121" s="92">
        <v>4.9499999999999993</v>
      </c>
      <c r="AA121" s="92">
        <v>3.2352028870043063E-2</v>
      </c>
      <c r="AB121" s="92"/>
      <c r="AC121" s="92">
        <v>0.5691529124131246</v>
      </c>
    </row>
    <row r="124" spans="1:29" ht="45" x14ac:dyDescent="0.25">
      <c r="A124" s="92" t="s">
        <v>456</v>
      </c>
      <c r="B124" s="92" t="s">
        <v>465</v>
      </c>
      <c r="C124" s="92" t="s">
        <v>457</v>
      </c>
      <c r="D124" s="92" t="s">
        <v>467</v>
      </c>
      <c r="E124" s="92" t="s">
        <v>466</v>
      </c>
      <c r="F124" s="92" t="s">
        <v>469</v>
      </c>
      <c r="G124" s="92" t="s">
        <v>470</v>
      </c>
      <c r="H124" s="92" t="s">
        <v>471</v>
      </c>
      <c r="I124" s="92" t="s">
        <v>472</v>
      </c>
      <c r="K124" s="92" t="s">
        <v>456</v>
      </c>
      <c r="L124" s="92" t="s">
        <v>465</v>
      </c>
      <c r="M124" s="92" t="s">
        <v>457</v>
      </c>
      <c r="N124" s="92" t="s">
        <v>458</v>
      </c>
      <c r="O124" s="92" t="s">
        <v>479</v>
      </c>
      <c r="P124" s="92" t="s">
        <v>480</v>
      </c>
      <c r="Q124" s="92" t="s">
        <v>481</v>
      </c>
      <c r="R124" s="92" t="s">
        <v>482</v>
      </c>
      <c r="S124" s="92" t="s">
        <v>483</v>
      </c>
      <c r="U124" s="92" t="s">
        <v>493</v>
      </c>
      <c r="V124" s="92" t="s">
        <v>465</v>
      </c>
      <c r="W124" s="92" t="s">
        <v>457</v>
      </c>
      <c r="X124" s="92" t="s">
        <v>458</v>
      </c>
      <c r="Y124" s="92" t="s">
        <v>479</v>
      </c>
      <c r="Z124" s="92" t="s">
        <v>480</v>
      </c>
      <c r="AA124" s="92" t="s">
        <v>481</v>
      </c>
      <c r="AB124" s="92" t="s">
        <v>482</v>
      </c>
      <c r="AC124" s="92" t="s">
        <v>483</v>
      </c>
    </row>
    <row r="125" spans="1:29" x14ac:dyDescent="0.25">
      <c r="A125" s="92" t="s">
        <v>461</v>
      </c>
      <c r="B125" s="95" t="s">
        <v>160</v>
      </c>
      <c r="C125" s="92">
        <v>25.68</v>
      </c>
      <c r="D125" s="92">
        <v>25.67</v>
      </c>
      <c r="E125" s="92">
        <v>19.52</v>
      </c>
      <c r="F125" s="92">
        <f>C125-E125</f>
        <v>6.16</v>
      </c>
      <c r="G125" s="92">
        <f>2^-F125</f>
        <v>1.3984766733249563E-2</v>
      </c>
      <c r="H125" s="92">
        <f>AVERAGE(G125:G133)</f>
        <v>1.9480960930970907E-2</v>
      </c>
      <c r="I125" s="92">
        <f>G125/$H$125</f>
        <v>0.71786842460201883</v>
      </c>
      <c r="K125" s="92" t="s">
        <v>461</v>
      </c>
      <c r="L125" s="95" t="s">
        <v>160</v>
      </c>
      <c r="M125" s="92">
        <v>27.97</v>
      </c>
      <c r="N125" s="92">
        <v>27.97</v>
      </c>
      <c r="O125" s="92">
        <v>20.2</v>
      </c>
      <c r="P125" s="92">
        <v>7.77</v>
      </c>
      <c r="Q125" s="92">
        <v>4.5813865204370275E-3</v>
      </c>
      <c r="R125" s="92">
        <v>5.323904217168508E-3</v>
      </c>
      <c r="S125" s="92">
        <v>0.86053135698102678</v>
      </c>
      <c r="U125" s="92" t="s">
        <v>494</v>
      </c>
      <c r="V125" s="95" t="s">
        <v>160</v>
      </c>
      <c r="W125" s="92">
        <v>28.97</v>
      </c>
      <c r="X125" s="92">
        <v>28.59</v>
      </c>
      <c r="Y125" s="92">
        <v>21.04</v>
      </c>
      <c r="Z125" s="92">
        <v>7.93</v>
      </c>
      <c r="AA125" s="92">
        <v>4.1004557954026077E-3</v>
      </c>
      <c r="AB125" s="92">
        <v>5.4140207402641315E-3</v>
      </c>
      <c r="AC125" s="92">
        <v>0.75737718640556229</v>
      </c>
    </row>
    <row r="126" spans="1:29" x14ac:dyDescent="0.25">
      <c r="A126" s="92" t="s">
        <v>461</v>
      </c>
      <c r="B126" s="95" t="s">
        <v>160</v>
      </c>
      <c r="C126" s="92">
        <v>25.61</v>
      </c>
      <c r="D126" s="92">
        <v>25.67</v>
      </c>
      <c r="E126" s="92">
        <v>19.52</v>
      </c>
      <c r="F126" s="92">
        <f t="shared" ref="F126:F142" si="16">C126-E126</f>
        <v>6.09</v>
      </c>
      <c r="G126" s="92">
        <f t="shared" ref="G126:G142" si="17">2^-F126</f>
        <v>1.4680042956468945E-2</v>
      </c>
      <c r="H126" s="92"/>
      <c r="I126" s="92">
        <f t="shared" ref="I126:I141" si="18">G126/$H$125</f>
        <v>0.753558461950948</v>
      </c>
      <c r="K126" s="92" t="s">
        <v>461</v>
      </c>
      <c r="L126" s="95" t="s">
        <v>160</v>
      </c>
      <c r="M126" s="92">
        <v>27.86</v>
      </c>
      <c r="N126" s="92">
        <v>27.97</v>
      </c>
      <c r="O126" s="92">
        <v>20.2</v>
      </c>
      <c r="P126" s="92">
        <v>7.66</v>
      </c>
      <c r="Q126" s="92">
        <v>4.9443616951964078E-3</v>
      </c>
      <c r="R126" s="92"/>
      <c r="S126" s="92">
        <v>0.92870973885139541</v>
      </c>
      <c r="U126" s="92" t="s">
        <v>494</v>
      </c>
      <c r="V126" s="95" t="s">
        <v>160</v>
      </c>
      <c r="W126" s="92">
        <v>28.38</v>
      </c>
      <c r="X126" s="92">
        <v>28.59</v>
      </c>
      <c r="Y126" s="92">
        <v>21.04</v>
      </c>
      <c r="Z126" s="92">
        <v>7.34</v>
      </c>
      <c r="AA126" s="92">
        <v>6.1721977489326337E-3</v>
      </c>
      <c r="AB126" s="92"/>
      <c r="AC126" s="92">
        <v>1.1400395464003179</v>
      </c>
    </row>
    <row r="127" spans="1:29" x14ac:dyDescent="0.25">
      <c r="A127" s="92" t="s">
        <v>461</v>
      </c>
      <c r="B127" s="95" t="s">
        <v>160</v>
      </c>
      <c r="C127" s="92">
        <v>25.71</v>
      </c>
      <c r="D127" s="92">
        <v>25.67</v>
      </c>
      <c r="E127" s="92">
        <v>19.52</v>
      </c>
      <c r="F127" s="92">
        <f t="shared" si="16"/>
        <v>6.1900000000000013</v>
      </c>
      <c r="G127" s="92">
        <f t="shared" si="17"/>
        <v>1.3696964395563033E-2</v>
      </c>
      <c r="H127" s="92"/>
      <c r="I127" s="92">
        <f t="shared" si="18"/>
        <v>0.70309490605196723</v>
      </c>
      <c r="K127" s="92" t="s">
        <v>461</v>
      </c>
      <c r="L127" s="95" t="s">
        <v>160</v>
      </c>
      <c r="M127" s="92">
        <v>28.09</v>
      </c>
      <c r="N127" s="92">
        <v>27.97</v>
      </c>
      <c r="O127" s="92">
        <v>20.2</v>
      </c>
      <c r="P127" s="92">
        <v>7.8900000000000006</v>
      </c>
      <c r="Q127" s="92">
        <v>4.2157352988454171E-3</v>
      </c>
      <c r="R127" s="92"/>
      <c r="S127" s="92">
        <v>0.79185032766940633</v>
      </c>
      <c r="U127" s="92" t="s">
        <v>494</v>
      </c>
      <c r="V127" s="95" t="s">
        <v>160</v>
      </c>
      <c r="W127" s="92">
        <v>28.42</v>
      </c>
      <c r="X127" s="92">
        <v>28.59</v>
      </c>
      <c r="Y127" s="92">
        <v>21.04</v>
      </c>
      <c r="Z127" s="92">
        <v>7.3800000000000026</v>
      </c>
      <c r="AA127" s="92">
        <v>6.003418676906287E-3</v>
      </c>
      <c r="AB127" s="92"/>
      <c r="AC127" s="92">
        <v>1.1088651050519249</v>
      </c>
    </row>
    <row r="128" spans="1:29" x14ac:dyDescent="0.25">
      <c r="A128" s="92" t="s">
        <v>460</v>
      </c>
      <c r="B128" s="95" t="s">
        <v>160</v>
      </c>
      <c r="C128" s="92">
        <v>25.61</v>
      </c>
      <c r="D128" s="92">
        <v>25.57</v>
      </c>
      <c r="E128" s="92">
        <v>19.27</v>
      </c>
      <c r="F128" s="92">
        <f t="shared" si="16"/>
        <v>6.34</v>
      </c>
      <c r="G128" s="92">
        <f t="shared" si="17"/>
        <v>1.2344395497865271E-2</v>
      </c>
      <c r="H128" s="92"/>
      <c r="I128" s="92">
        <f t="shared" si="18"/>
        <v>0.63366460933865454</v>
      </c>
      <c r="K128" s="92" t="s">
        <v>460</v>
      </c>
      <c r="L128" s="95" t="s">
        <v>160</v>
      </c>
      <c r="M128" s="92">
        <v>28.32</v>
      </c>
      <c r="N128" s="92">
        <v>28.34</v>
      </c>
      <c r="O128" s="92">
        <v>20.8</v>
      </c>
      <c r="P128" s="92">
        <v>7.52</v>
      </c>
      <c r="Q128" s="92">
        <v>5.4482174466812744E-3</v>
      </c>
      <c r="R128" s="92"/>
      <c r="S128" s="92">
        <v>1.0233500124047841</v>
      </c>
      <c r="U128" s="92" t="s">
        <v>495</v>
      </c>
      <c r="V128" s="95" t="s">
        <v>160</v>
      </c>
      <c r="W128" s="92">
        <v>26.2</v>
      </c>
      <c r="X128" s="92">
        <v>26.3</v>
      </c>
      <c r="Y128" s="92">
        <v>18.97</v>
      </c>
      <c r="Z128" s="92">
        <v>7.23</v>
      </c>
      <c r="AA128" s="92">
        <v>6.6612100919371583E-3</v>
      </c>
      <c r="AB128" s="92"/>
      <c r="AC128" s="92">
        <v>1.2303628692069215</v>
      </c>
    </row>
    <row r="129" spans="1:29" x14ac:dyDescent="0.25">
      <c r="A129" s="92" t="s">
        <v>460</v>
      </c>
      <c r="B129" s="95" t="s">
        <v>160</v>
      </c>
      <c r="C129" s="92">
        <v>25.48</v>
      </c>
      <c r="D129" s="92">
        <v>25.57</v>
      </c>
      <c r="E129" s="92">
        <v>19.27</v>
      </c>
      <c r="F129" s="92">
        <f t="shared" si="16"/>
        <v>6.2100000000000009</v>
      </c>
      <c r="G129" s="92">
        <f t="shared" si="17"/>
        <v>1.3508394239185383E-2</v>
      </c>
      <c r="H129" s="92"/>
      <c r="I129" s="92">
        <f t="shared" si="18"/>
        <v>0.69341519071113611</v>
      </c>
      <c r="K129" s="92" t="s">
        <v>460</v>
      </c>
      <c r="L129" s="95" t="s">
        <v>160</v>
      </c>
      <c r="M129" s="92">
        <v>28.51</v>
      </c>
      <c r="N129" s="92">
        <v>28.34</v>
      </c>
      <c r="O129" s="92">
        <v>20.8</v>
      </c>
      <c r="P129" s="92">
        <v>7.7100000000000009</v>
      </c>
      <c r="Q129" s="92">
        <v>4.7759385847346422E-3</v>
      </c>
      <c r="R129" s="92"/>
      <c r="S129" s="92">
        <v>0.89707447578286847</v>
      </c>
      <c r="U129" s="92" t="s">
        <v>495</v>
      </c>
      <c r="V129" s="95" t="s">
        <v>160</v>
      </c>
      <c r="W129" s="92">
        <v>26.2</v>
      </c>
      <c r="X129" s="92">
        <v>26.3</v>
      </c>
      <c r="Y129" s="92">
        <v>18.97</v>
      </c>
      <c r="Z129" s="92">
        <v>7.23</v>
      </c>
      <c r="AA129" s="92">
        <v>6.6612100919371583E-3</v>
      </c>
      <c r="AB129" s="92"/>
      <c r="AC129" s="92">
        <v>1.2303628692069215</v>
      </c>
    </row>
    <row r="130" spans="1:29" x14ac:dyDescent="0.25">
      <c r="A130" s="92" t="s">
        <v>460</v>
      </c>
      <c r="B130" s="95" t="s">
        <v>160</v>
      </c>
      <c r="C130" s="92">
        <v>25.62</v>
      </c>
      <c r="D130" s="92">
        <v>25.57</v>
      </c>
      <c r="E130" s="92">
        <v>19.27</v>
      </c>
      <c r="F130" s="92">
        <f t="shared" si="16"/>
        <v>6.3500000000000014</v>
      </c>
      <c r="G130" s="92">
        <f t="shared" si="17"/>
        <v>1.2259126529636719E-2</v>
      </c>
      <c r="H130" s="92"/>
      <c r="I130" s="92">
        <f t="shared" si="18"/>
        <v>0.62928756815825815</v>
      </c>
      <c r="K130" s="92" t="s">
        <v>460</v>
      </c>
      <c r="L130" s="95" t="s">
        <v>160</v>
      </c>
      <c r="M130" s="92">
        <v>28.18</v>
      </c>
      <c r="N130" s="92">
        <v>28.34</v>
      </c>
      <c r="O130" s="92">
        <v>20.8</v>
      </c>
      <c r="P130" s="92">
        <v>7.379999999999999</v>
      </c>
      <c r="Q130" s="92">
        <v>6.0034186769063035E-3</v>
      </c>
      <c r="R130" s="92"/>
      <c r="S130" s="92">
        <v>1.1276346140012248</v>
      </c>
      <c r="U130" s="92" t="s">
        <v>495</v>
      </c>
      <c r="V130" s="95" t="s">
        <v>160</v>
      </c>
      <c r="W130" s="92">
        <v>26.5</v>
      </c>
      <c r="X130" s="92">
        <v>26.3</v>
      </c>
      <c r="Y130" s="92">
        <v>18.97</v>
      </c>
      <c r="Z130" s="92">
        <v>7.5300000000000011</v>
      </c>
      <c r="AA130" s="92">
        <v>5.4105838598082967E-3</v>
      </c>
      <c r="AB130" s="92"/>
      <c r="AC130" s="92">
        <v>0.99936518890105563</v>
      </c>
    </row>
    <row r="131" spans="1:29" x14ac:dyDescent="0.25">
      <c r="A131" s="92" t="s">
        <v>459</v>
      </c>
      <c r="B131" s="95" t="s">
        <v>160</v>
      </c>
      <c r="C131" s="92">
        <v>25.37</v>
      </c>
      <c r="D131" s="92">
        <v>25.38</v>
      </c>
      <c r="E131" s="92">
        <v>20.399999999999999</v>
      </c>
      <c r="F131" s="92">
        <f t="shared" si="16"/>
        <v>4.9700000000000024</v>
      </c>
      <c r="G131" s="92">
        <f t="shared" si="17"/>
        <v>3.1906628928349744E-2</v>
      </c>
      <c r="H131" s="92"/>
      <c r="I131" s="92">
        <f t="shared" si="18"/>
        <v>1.6378365031072191</v>
      </c>
      <c r="K131" s="92" t="s">
        <v>459</v>
      </c>
      <c r="L131" s="95" t="s">
        <v>160</v>
      </c>
      <c r="M131" s="92">
        <v>28.35</v>
      </c>
      <c r="N131" s="92">
        <v>28.39</v>
      </c>
      <c r="O131" s="92">
        <v>21</v>
      </c>
      <c r="P131" s="92">
        <v>7.3500000000000014</v>
      </c>
      <c r="Q131" s="92">
        <v>6.1295632648183584E-3</v>
      </c>
      <c r="R131" s="92"/>
      <c r="S131" s="92">
        <v>1.1513286142623986</v>
      </c>
      <c r="U131" s="92" t="s">
        <v>496</v>
      </c>
      <c r="V131" s="95" t="s">
        <v>160</v>
      </c>
      <c r="W131" s="92">
        <v>26.56</v>
      </c>
      <c r="X131" s="92">
        <v>26.36</v>
      </c>
      <c r="Y131" s="92">
        <v>18.579999999999998</v>
      </c>
      <c r="Z131" s="92">
        <v>7.98</v>
      </c>
      <c r="AA131" s="92">
        <v>3.9607792179298012E-3</v>
      </c>
      <c r="AB131" s="92"/>
      <c r="AC131" s="92">
        <v>0.73157813904801705</v>
      </c>
    </row>
    <row r="132" spans="1:29" x14ac:dyDescent="0.25">
      <c r="A132" s="92" t="s">
        <v>459</v>
      </c>
      <c r="B132" s="95" t="s">
        <v>160</v>
      </c>
      <c r="C132" s="92">
        <v>25.36</v>
      </c>
      <c r="D132" s="92">
        <v>25.38</v>
      </c>
      <c r="E132" s="92">
        <v>20.399999999999999</v>
      </c>
      <c r="F132" s="92">
        <f t="shared" si="16"/>
        <v>4.9600000000000009</v>
      </c>
      <c r="G132" s="92">
        <f t="shared" si="17"/>
        <v>3.2128557083002073E-2</v>
      </c>
      <c r="H132" s="92"/>
      <c r="I132" s="92">
        <f t="shared" si="18"/>
        <v>1.6492285568893046</v>
      </c>
      <c r="K132" s="92" t="s">
        <v>459</v>
      </c>
      <c r="L132" s="95" t="s">
        <v>160</v>
      </c>
      <c r="M132" s="92">
        <v>28.33</v>
      </c>
      <c r="N132" s="92">
        <v>28.39</v>
      </c>
      <c r="O132" s="92">
        <v>21</v>
      </c>
      <c r="P132" s="92">
        <v>7.3299999999999983</v>
      </c>
      <c r="Q132" s="92">
        <v>6.2151287793353093E-3</v>
      </c>
      <c r="R132" s="92"/>
      <c r="S132" s="92">
        <v>1.1674005627848794</v>
      </c>
      <c r="U132" s="92" t="s">
        <v>496</v>
      </c>
      <c r="V132" s="95" t="s">
        <v>160</v>
      </c>
      <c r="W132" s="92">
        <v>26.3</v>
      </c>
      <c r="X132" s="92">
        <v>26.36</v>
      </c>
      <c r="Y132" s="92">
        <v>18.579999999999998</v>
      </c>
      <c r="Z132" s="92">
        <v>7.7200000000000024</v>
      </c>
      <c r="AA132" s="92">
        <v>4.7429487671681462E-3</v>
      </c>
      <c r="AB132" s="92"/>
      <c r="AC132" s="92">
        <v>0.8760492422747449</v>
      </c>
    </row>
    <row r="133" spans="1:29" x14ac:dyDescent="0.25">
      <c r="A133" s="92" t="s">
        <v>459</v>
      </c>
      <c r="B133" s="95" t="s">
        <v>160</v>
      </c>
      <c r="C133" s="92">
        <v>25.42</v>
      </c>
      <c r="D133" s="92">
        <v>25.38</v>
      </c>
      <c r="E133" s="92">
        <v>20.399999999999999</v>
      </c>
      <c r="F133" s="92">
        <f t="shared" si="16"/>
        <v>5.0200000000000031</v>
      </c>
      <c r="G133" s="92">
        <f t="shared" si="17"/>
        <v>3.0819772015417416E-2</v>
      </c>
      <c r="H133" s="92"/>
      <c r="I133" s="92">
        <f t="shared" si="18"/>
        <v>1.5820457791904927</v>
      </c>
      <c r="K133" s="92" t="s">
        <v>459</v>
      </c>
      <c r="L133" s="95" t="s">
        <v>160</v>
      </c>
      <c r="M133" s="92">
        <v>28.48</v>
      </c>
      <c r="N133" s="92">
        <v>28.39</v>
      </c>
      <c r="O133" s="92">
        <v>21</v>
      </c>
      <c r="P133" s="92">
        <v>7.48</v>
      </c>
      <c r="Q133" s="92">
        <v>5.6013876875618254E-3</v>
      </c>
      <c r="R133" s="92"/>
      <c r="S133" s="92">
        <v>1.0521202972620149</v>
      </c>
      <c r="U133" s="92" t="s">
        <v>496</v>
      </c>
      <c r="V133" s="95" t="s">
        <v>160</v>
      </c>
      <c r="W133" s="92">
        <v>26.22</v>
      </c>
      <c r="X133" s="92">
        <v>26.36</v>
      </c>
      <c r="Y133" s="92">
        <v>18.579999999999998</v>
      </c>
      <c r="Z133" s="92">
        <v>7.6400000000000006</v>
      </c>
      <c r="AA133" s="92">
        <v>5.0133824123550948E-3</v>
      </c>
      <c r="AB133" s="92"/>
      <c r="AC133" s="92">
        <v>0.92599985350453407</v>
      </c>
    </row>
    <row r="134" spans="1:29" x14ac:dyDescent="0.25">
      <c r="A134" s="92" t="s">
        <v>464</v>
      </c>
      <c r="B134" s="95" t="s">
        <v>160</v>
      </c>
      <c r="C134" s="92">
        <v>26.04</v>
      </c>
      <c r="D134" s="92">
        <v>26.11</v>
      </c>
      <c r="E134" s="92">
        <v>19.66</v>
      </c>
      <c r="F134" s="92">
        <f t="shared" si="16"/>
        <v>6.379999999999999</v>
      </c>
      <c r="G134" s="92">
        <f t="shared" si="17"/>
        <v>1.2006837353812607E-2</v>
      </c>
      <c r="H134" s="92"/>
      <c r="I134" s="92">
        <f t="shared" si="18"/>
        <v>0.61633701727331591</v>
      </c>
      <c r="K134" s="92" t="s">
        <v>476</v>
      </c>
      <c r="L134" s="95" t="s">
        <v>160</v>
      </c>
      <c r="M134" s="92">
        <v>28.38</v>
      </c>
      <c r="N134" s="92">
        <v>28.48</v>
      </c>
      <c r="O134" s="92">
        <v>20.48</v>
      </c>
      <c r="P134" s="92">
        <v>7.8999999999999986</v>
      </c>
      <c r="Q134" s="92">
        <v>4.1866150880323994E-3</v>
      </c>
      <c r="R134" s="92"/>
      <c r="S134" s="92">
        <v>0.7863806179178463</v>
      </c>
      <c r="U134" s="92" t="s">
        <v>490</v>
      </c>
      <c r="V134" s="95" t="s">
        <v>160</v>
      </c>
      <c r="W134" s="92">
        <v>28.32</v>
      </c>
      <c r="X134" s="92">
        <v>28.22</v>
      </c>
      <c r="Y134" s="92">
        <v>20.69</v>
      </c>
      <c r="Z134" s="92">
        <v>7.629999999999999</v>
      </c>
      <c r="AA134" s="92">
        <v>5.0482532446777103E-3</v>
      </c>
      <c r="AB134" s="92"/>
      <c r="AC134" s="92">
        <v>0.93244069183810019</v>
      </c>
    </row>
    <row r="135" spans="1:29" x14ac:dyDescent="0.25">
      <c r="A135" s="92" t="s">
        <v>464</v>
      </c>
      <c r="B135" s="95" t="s">
        <v>160</v>
      </c>
      <c r="C135" s="92">
        <v>26.03</v>
      </c>
      <c r="D135" s="92">
        <v>26.11</v>
      </c>
      <c r="E135" s="92">
        <v>19.66</v>
      </c>
      <c r="F135" s="92">
        <f t="shared" si="16"/>
        <v>6.370000000000001</v>
      </c>
      <c r="G135" s="92">
        <f t="shared" si="17"/>
        <v>1.2090351512049912E-2</v>
      </c>
      <c r="H135" s="92"/>
      <c r="I135" s="92">
        <f t="shared" si="18"/>
        <v>0.62062398024876819</v>
      </c>
      <c r="K135" s="92" t="s">
        <v>476</v>
      </c>
      <c r="L135" s="95" t="s">
        <v>160</v>
      </c>
      <c r="M135" s="92">
        <v>28.54</v>
      </c>
      <c r="N135" s="92">
        <v>28.48</v>
      </c>
      <c r="O135" s="92">
        <v>20.48</v>
      </c>
      <c r="P135" s="92">
        <v>8.0599999999999987</v>
      </c>
      <c r="Q135" s="92">
        <v>3.7471254661143186E-3</v>
      </c>
      <c r="R135" s="92"/>
      <c r="S135" s="92">
        <v>0.70383036832830337</v>
      </c>
      <c r="U135" s="92" t="s">
        <v>490</v>
      </c>
      <c r="V135" s="95" t="s">
        <v>160</v>
      </c>
      <c r="W135" s="92">
        <v>28.15</v>
      </c>
      <c r="X135" s="92">
        <v>28.22</v>
      </c>
      <c r="Y135" s="92">
        <v>20.69</v>
      </c>
      <c r="Z135" s="92">
        <v>7.4599999999999973</v>
      </c>
      <c r="AA135" s="92">
        <v>5.6795801457824755E-3</v>
      </c>
      <c r="AB135" s="92"/>
      <c r="AC135" s="92">
        <v>1.0490503118215591</v>
      </c>
    </row>
    <row r="136" spans="1:29" x14ac:dyDescent="0.25">
      <c r="A136" s="92" t="s">
        <v>464</v>
      </c>
      <c r="B136" s="95" t="s">
        <v>160</v>
      </c>
      <c r="C136" s="92">
        <v>26.25</v>
      </c>
      <c r="D136" s="92">
        <v>26.11</v>
      </c>
      <c r="E136" s="92">
        <v>19.66</v>
      </c>
      <c r="F136" s="92">
        <f t="shared" si="16"/>
        <v>6.59</v>
      </c>
      <c r="G136" s="92">
        <f t="shared" si="17"/>
        <v>1.0380357922629002E-2</v>
      </c>
      <c r="H136" s="92"/>
      <c r="I136" s="92">
        <f t="shared" si="18"/>
        <v>0.53284629846602016</v>
      </c>
      <c r="K136" s="92" t="s">
        <v>476</v>
      </c>
      <c r="L136" s="95" t="s">
        <v>160</v>
      </c>
      <c r="M136" s="92">
        <v>28.51</v>
      </c>
      <c r="N136" s="92">
        <v>28.48</v>
      </c>
      <c r="O136" s="92">
        <v>20.48</v>
      </c>
      <c r="P136" s="92">
        <v>8.0300000000000011</v>
      </c>
      <c r="Q136" s="92">
        <v>3.8258605374489312E-3</v>
      </c>
      <c r="R136" s="92"/>
      <c r="S136" s="92">
        <v>0.71861934050415655</v>
      </c>
      <c r="U136" s="92" t="s">
        <v>490</v>
      </c>
      <c r="V136" s="95" t="s">
        <v>160</v>
      </c>
      <c r="W136" s="92">
        <v>28.19</v>
      </c>
      <c r="X136" s="92">
        <v>28.22</v>
      </c>
      <c r="Y136" s="92">
        <v>20.69</v>
      </c>
      <c r="Z136" s="92">
        <v>7.5</v>
      </c>
      <c r="AA136" s="92">
        <v>5.5242717280199038E-3</v>
      </c>
      <c r="AB136" s="92"/>
      <c r="AC136" s="92">
        <v>1.0203639758776384</v>
      </c>
    </row>
    <row r="137" spans="1:29" x14ac:dyDescent="0.25">
      <c r="A137" s="92" t="s">
        <v>462</v>
      </c>
      <c r="B137" s="95" t="s">
        <v>160</v>
      </c>
      <c r="C137" s="92">
        <v>25.85</v>
      </c>
      <c r="D137" s="92">
        <v>25.82</v>
      </c>
      <c r="E137" s="92">
        <v>19.3</v>
      </c>
      <c r="F137" s="92">
        <f t="shared" si="16"/>
        <v>6.5500000000000007</v>
      </c>
      <c r="G137" s="92">
        <f t="shared" si="17"/>
        <v>1.0672189505893713E-2</v>
      </c>
      <c r="H137" s="92"/>
      <c r="I137" s="92">
        <f t="shared" si="18"/>
        <v>0.54782664693542016</v>
      </c>
      <c r="K137" s="92" t="s">
        <v>477</v>
      </c>
      <c r="L137" s="95" t="s">
        <v>160</v>
      </c>
      <c r="M137" s="92">
        <v>28.93</v>
      </c>
      <c r="N137" s="92">
        <v>28.94</v>
      </c>
      <c r="O137" s="92">
        <v>20.61</v>
      </c>
      <c r="P137" s="92">
        <v>8.32</v>
      </c>
      <c r="Q137" s="92">
        <v>3.1291792093344601E-3</v>
      </c>
      <c r="R137" s="92"/>
      <c r="S137" s="92">
        <v>0.58776023791778476</v>
      </c>
      <c r="U137" s="92" t="s">
        <v>491</v>
      </c>
      <c r="V137" s="95" t="s">
        <v>160</v>
      </c>
      <c r="W137" s="92">
        <v>25.89</v>
      </c>
      <c r="X137" s="92">
        <v>25.85</v>
      </c>
      <c r="Y137" s="92">
        <v>17.760000000000002</v>
      </c>
      <c r="Z137" s="92">
        <v>8.129999999999999</v>
      </c>
      <c r="AA137" s="92">
        <v>3.5696541024586E-3</v>
      </c>
      <c r="AB137" s="92"/>
      <c r="AC137" s="92">
        <v>0.65933513625299645</v>
      </c>
    </row>
    <row r="138" spans="1:29" x14ac:dyDescent="0.25">
      <c r="A138" s="92" t="s">
        <v>462</v>
      </c>
      <c r="B138" s="95" t="s">
        <v>160</v>
      </c>
      <c r="C138" s="92">
        <v>25.8</v>
      </c>
      <c r="D138" s="92">
        <v>25.82</v>
      </c>
      <c r="E138" s="92">
        <v>19.3</v>
      </c>
      <c r="F138" s="92">
        <f t="shared" si="16"/>
        <v>6.5</v>
      </c>
      <c r="G138" s="92">
        <f t="shared" si="17"/>
        <v>1.1048543456039808E-2</v>
      </c>
      <c r="H138" s="92"/>
      <c r="I138" s="92">
        <f t="shared" si="18"/>
        <v>0.56714571191787522</v>
      </c>
      <c r="K138" s="92" t="s">
        <v>477</v>
      </c>
      <c r="L138" s="95" t="s">
        <v>160</v>
      </c>
      <c r="M138" s="92">
        <v>28.98</v>
      </c>
      <c r="N138" s="92">
        <v>28.94</v>
      </c>
      <c r="O138" s="92">
        <v>20.61</v>
      </c>
      <c r="P138" s="92">
        <v>8.370000000000001</v>
      </c>
      <c r="Q138" s="92">
        <v>3.0225878780124776E-3</v>
      </c>
      <c r="R138" s="92"/>
      <c r="S138" s="92">
        <v>0.5677389665022986</v>
      </c>
      <c r="U138" s="92" t="s">
        <v>491</v>
      </c>
      <c r="V138" s="95" t="s">
        <v>160</v>
      </c>
      <c r="W138" s="92">
        <v>25.84</v>
      </c>
      <c r="X138" s="92">
        <v>25.85</v>
      </c>
      <c r="Y138" s="92">
        <v>17.760000000000002</v>
      </c>
      <c r="Z138" s="92">
        <v>8.0799999999999983</v>
      </c>
      <c r="AA138" s="92">
        <v>3.695537682521865E-3</v>
      </c>
      <c r="AB138" s="92"/>
      <c r="AC138" s="92">
        <v>0.68258653961890292</v>
      </c>
    </row>
    <row r="139" spans="1:29" x14ac:dyDescent="0.25">
      <c r="A139" s="92" t="s">
        <v>462</v>
      </c>
      <c r="B139" s="95" t="s">
        <v>160</v>
      </c>
      <c r="C139" s="92">
        <v>25.8</v>
      </c>
      <c r="D139" s="92">
        <v>25.82</v>
      </c>
      <c r="E139" s="92">
        <v>19.3</v>
      </c>
      <c r="F139" s="92">
        <f t="shared" si="16"/>
        <v>6.5</v>
      </c>
      <c r="G139" s="92">
        <f t="shared" si="17"/>
        <v>1.1048543456039808E-2</v>
      </c>
      <c r="H139" s="92"/>
      <c r="I139" s="92">
        <f t="shared" si="18"/>
        <v>0.56714571191787522</v>
      </c>
      <c r="K139" s="92" t="s">
        <v>477</v>
      </c>
      <c r="L139" s="95" t="s">
        <v>160</v>
      </c>
      <c r="M139" s="92">
        <v>28.9</v>
      </c>
      <c r="N139" s="92">
        <v>28.94</v>
      </c>
      <c r="O139" s="92">
        <v>20.61</v>
      </c>
      <c r="P139" s="92">
        <v>8.2899999999999991</v>
      </c>
      <c r="Q139" s="92">
        <v>3.1949299162413341E-3</v>
      </c>
      <c r="R139" s="92"/>
      <c r="S139" s="92">
        <v>0.6001103299226036</v>
      </c>
      <c r="U139" s="92" t="s">
        <v>491</v>
      </c>
      <c r="V139" s="95" t="s">
        <v>160</v>
      </c>
      <c r="W139" s="92">
        <v>25.83</v>
      </c>
      <c r="X139" s="92">
        <v>25.85</v>
      </c>
      <c r="Y139" s="92">
        <v>17.760000000000002</v>
      </c>
      <c r="Z139" s="92">
        <v>8.0699999999999967</v>
      </c>
      <c r="AA139" s="92">
        <v>3.7212421798591402E-3</v>
      </c>
      <c r="AB139" s="92"/>
      <c r="AC139" s="92">
        <v>0.68733430446326538</v>
      </c>
    </row>
    <row r="140" spans="1:29" x14ac:dyDescent="0.25">
      <c r="A140" s="92" t="s">
        <v>463</v>
      </c>
      <c r="B140" s="95" t="s">
        <v>160</v>
      </c>
      <c r="C140" s="92">
        <v>25.83</v>
      </c>
      <c r="D140" s="92">
        <v>25.76</v>
      </c>
      <c r="E140" s="92">
        <v>18.989999999999998</v>
      </c>
      <c r="F140" s="92">
        <f t="shared" si="16"/>
        <v>6.84</v>
      </c>
      <c r="G140" s="92">
        <f t="shared" si="17"/>
        <v>8.7288057661892189E-3</v>
      </c>
      <c r="H140" s="92"/>
      <c r="I140" s="92">
        <f t="shared" si="18"/>
        <v>0.44806854226128701</v>
      </c>
      <c r="K140" s="92" t="s">
        <v>478</v>
      </c>
      <c r="L140" s="95" t="s">
        <v>160</v>
      </c>
      <c r="M140" s="92">
        <v>28.42</v>
      </c>
      <c r="N140" s="92">
        <v>28.43</v>
      </c>
      <c r="O140" s="92">
        <v>21.18</v>
      </c>
      <c r="P140" s="92">
        <v>7.240000000000002</v>
      </c>
      <c r="Q140" s="92">
        <v>6.6151977528322381E-3</v>
      </c>
      <c r="R140" s="92"/>
      <c r="S140" s="92">
        <v>1.2425463500074947</v>
      </c>
      <c r="U140" s="92" t="s">
        <v>492</v>
      </c>
      <c r="V140" s="95" t="s">
        <v>160</v>
      </c>
      <c r="W140" s="92">
        <v>25.88</v>
      </c>
      <c r="X140" s="92">
        <v>26.02</v>
      </c>
      <c r="Y140" s="92">
        <v>17.440000000000001</v>
      </c>
      <c r="Z140" s="92">
        <v>8.4399999999999977</v>
      </c>
      <c r="AA140" s="92">
        <v>2.8794320650216872E-3</v>
      </c>
      <c r="AB140" s="92"/>
      <c r="AC140" s="92">
        <v>0.53184725422407775</v>
      </c>
    </row>
    <row r="141" spans="1:29" x14ac:dyDescent="0.25">
      <c r="A141" s="92" t="s">
        <v>463</v>
      </c>
      <c r="B141" s="95" t="s">
        <v>160</v>
      </c>
      <c r="C141" s="92">
        <v>25.7</v>
      </c>
      <c r="D141" s="92">
        <v>25.76</v>
      </c>
      <c r="E141" s="92">
        <v>18.989999999999998</v>
      </c>
      <c r="F141" s="92">
        <f t="shared" si="16"/>
        <v>6.7100000000000009</v>
      </c>
      <c r="G141" s="92">
        <f t="shared" si="17"/>
        <v>9.5518771694692774E-3</v>
      </c>
      <c r="H141" s="92"/>
      <c r="I141" s="92">
        <f t="shared" si="18"/>
        <v>0.49031858352960744</v>
      </c>
      <c r="K141" s="92" t="s">
        <v>478</v>
      </c>
      <c r="L141" s="95" t="s">
        <v>160</v>
      </c>
      <c r="M141" s="92">
        <v>28.46</v>
      </c>
      <c r="N141" s="92">
        <v>28.43</v>
      </c>
      <c r="O141" s="92">
        <v>21.18</v>
      </c>
      <c r="P141" s="92">
        <v>7.2800000000000011</v>
      </c>
      <c r="Q141" s="92">
        <v>6.4343048224029089E-3</v>
      </c>
      <c r="R141" s="92"/>
      <c r="S141" s="92">
        <v>1.2085688547238669</v>
      </c>
      <c r="U141" s="92" t="s">
        <v>492</v>
      </c>
      <c r="V141" s="95" t="s">
        <v>160</v>
      </c>
      <c r="W141" s="92">
        <v>26.03</v>
      </c>
      <c r="X141" s="92">
        <v>26.02</v>
      </c>
      <c r="Y141" s="92">
        <v>17.440000000000001</v>
      </c>
      <c r="Z141" s="92">
        <v>8.59</v>
      </c>
      <c r="AA141" s="92">
        <v>2.5950894806572502E-3</v>
      </c>
      <c r="AB141" s="92"/>
      <c r="AC141" s="92">
        <v>0.47932758390774927</v>
      </c>
    </row>
    <row r="142" spans="1:29" x14ac:dyDescent="0.25">
      <c r="A142" s="92" t="s">
        <v>463</v>
      </c>
      <c r="B142" s="95" t="s">
        <v>160</v>
      </c>
      <c r="C142" s="92">
        <v>25.76</v>
      </c>
      <c r="D142" s="92">
        <v>25.76</v>
      </c>
      <c r="E142" s="92">
        <v>18.989999999999998</v>
      </c>
      <c r="F142" s="92">
        <f t="shared" si="16"/>
        <v>6.7700000000000031</v>
      </c>
      <c r="G142" s="92">
        <f t="shared" si="17"/>
        <v>9.1627730408740393E-3</v>
      </c>
      <c r="H142" s="92"/>
      <c r="I142" s="92">
        <f>G142/$H$125</f>
        <v>0.47034502421833962</v>
      </c>
      <c r="K142" s="92" t="s">
        <v>478</v>
      </c>
      <c r="L142" s="95" t="s">
        <v>160</v>
      </c>
      <c r="M142" s="92">
        <v>28.42</v>
      </c>
      <c r="N142" s="92">
        <v>28.43</v>
      </c>
      <c r="O142" s="92">
        <v>21.18</v>
      </c>
      <c r="P142" s="92">
        <v>7.240000000000002</v>
      </c>
      <c r="Q142" s="92">
        <v>6.6151977528322381E-3</v>
      </c>
      <c r="R142" s="92"/>
      <c r="S142" s="92">
        <v>1.2425463500074947</v>
      </c>
      <c r="U142" s="92" t="s">
        <v>492</v>
      </c>
      <c r="V142" s="95" t="s">
        <v>160</v>
      </c>
      <c r="W142" s="92">
        <v>26.15</v>
      </c>
      <c r="X142" s="92">
        <v>26.02</v>
      </c>
      <c r="Y142" s="92">
        <v>17.440000000000001</v>
      </c>
      <c r="Z142" s="92">
        <v>8.7099999999999973</v>
      </c>
      <c r="AA142" s="92">
        <v>2.3879692923673254E-3</v>
      </c>
      <c r="AB142" s="92"/>
      <c r="AC142" s="92">
        <v>0.44107132331577004</v>
      </c>
    </row>
    <row r="143" spans="1:29" x14ac:dyDescent="0.25">
      <c r="A143" s="19"/>
      <c r="B143" s="19"/>
      <c r="C143" s="19"/>
      <c r="D143" s="19"/>
    </row>
    <row r="144" spans="1:29" ht="45" x14ac:dyDescent="0.25">
      <c r="A144" s="98" t="s">
        <v>456</v>
      </c>
      <c r="B144" s="98" t="s">
        <v>413</v>
      </c>
      <c r="C144" s="98" t="s">
        <v>457</v>
      </c>
      <c r="D144" s="98" t="s">
        <v>458</v>
      </c>
      <c r="E144" s="92" t="s">
        <v>466</v>
      </c>
      <c r="F144" s="92" t="s">
        <v>469</v>
      </c>
      <c r="G144" s="92" t="s">
        <v>470</v>
      </c>
      <c r="H144" s="92" t="s">
        <v>471</v>
      </c>
      <c r="I144" s="92" t="s">
        <v>472</v>
      </c>
      <c r="K144" s="92" t="s">
        <v>456</v>
      </c>
      <c r="L144" s="92" t="s">
        <v>465</v>
      </c>
      <c r="M144" s="92" t="s">
        <v>457</v>
      </c>
      <c r="N144" s="92" t="s">
        <v>458</v>
      </c>
      <c r="O144" s="92" t="s">
        <v>479</v>
      </c>
      <c r="P144" s="92" t="s">
        <v>480</v>
      </c>
      <c r="Q144" s="92" t="s">
        <v>481</v>
      </c>
      <c r="R144" s="92" t="s">
        <v>482</v>
      </c>
      <c r="S144" s="92" t="s">
        <v>483</v>
      </c>
      <c r="U144" s="92" t="s">
        <v>493</v>
      </c>
      <c r="V144" s="92" t="s">
        <v>465</v>
      </c>
      <c r="W144" s="92" t="s">
        <v>457</v>
      </c>
      <c r="X144" s="92" t="s">
        <v>458</v>
      </c>
      <c r="Y144" s="92" t="s">
        <v>479</v>
      </c>
      <c r="Z144" s="92" t="s">
        <v>480</v>
      </c>
      <c r="AA144" s="92" t="s">
        <v>481</v>
      </c>
      <c r="AB144" s="92" t="s">
        <v>482</v>
      </c>
      <c r="AC144" s="92" t="s">
        <v>483</v>
      </c>
    </row>
    <row r="145" spans="1:29" x14ac:dyDescent="0.25">
      <c r="A145" s="98" t="s">
        <v>459</v>
      </c>
      <c r="B145" s="99" t="s">
        <v>475</v>
      </c>
      <c r="C145" s="98">
        <v>23.89</v>
      </c>
      <c r="D145" s="98">
        <v>23.87</v>
      </c>
      <c r="E145" s="98">
        <v>20.16</v>
      </c>
      <c r="F145" s="92">
        <f>C145-E145</f>
        <v>3.7300000000000004</v>
      </c>
      <c r="G145" s="92">
        <f>2^-F145</f>
        <v>7.5362989230672514E-2</v>
      </c>
      <c r="H145" s="92">
        <f>AVERAGE(G145:G153)</f>
        <v>8.4654500453052908E-2</v>
      </c>
      <c r="I145" s="92">
        <f>G145/$H$145</f>
        <v>0.89024196973989334</v>
      </c>
      <c r="K145" s="92" t="s">
        <v>461</v>
      </c>
      <c r="L145" s="95" t="s">
        <v>161</v>
      </c>
      <c r="M145" s="92">
        <v>25.11</v>
      </c>
      <c r="N145" s="92">
        <v>25.16</v>
      </c>
      <c r="O145" s="92">
        <v>20.2</v>
      </c>
      <c r="P145" s="92">
        <v>4.91</v>
      </c>
      <c r="Q145" s="92">
        <v>3.32615682016675E-2</v>
      </c>
      <c r="R145" s="92">
        <v>3.2527346939460709E-2</v>
      </c>
      <c r="S145" s="92">
        <v>1.0225724300101484</v>
      </c>
      <c r="U145" s="92" t="s">
        <v>494</v>
      </c>
      <c r="V145" s="95" t="s">
        <v>161</v>
      </c>
      <c r="W145" s="92">
        <v>26.55</v>
      </c>
      <c r="X145" s="92">
        <v>26.52</v>
      </c>
      <c r="Y145" s="92">
        <v>21.04</v>
      </c>
      <c r="Z145" s="92">
        <v>5.5100000000000016</v>
      </c>
      <c r="AA145" s="92">
        <v>2.194445118340619E-2</v>
      </c>
      <c r="AB145" s="92">
        <v>2.4037736847341756E-2</v>
      </c>
      <c r="AC145" s="92">
        <v>0.91291669106665274</v>
      </c>
    </row>
    <row r="146" spans="1:29" x14ac:dyDescent="0.25">
      <c r="A146" s="98" t="s">
        <v>459</v>
      </c>
      <c r="B146" s="99" t="s">
        <v>475</v>
      </c>
      <c r="C146" s="98">
        <v>23.87</v>
      </c>
      <c r="D146" s="98">
        <v>23.87</v>
      </c>
      <c r="E146" s="98">
        <v>20.16</v>
      </c>
      <c r="F146" s="92">
        <f t="shared" ref="F146:F162" si="19">C146-E146</f>
        <v>3.7100000000000009</v>
      </c>
      <c r="G146" s="92">
        <f t="shared" ref="G146:G162" si="20">2^-F146</f>
        <v>7.6415017355754233E-2</v>
      </c>
      <c r="H146" s="92"/>
      <c r="I146" s="92">
        <f t="shared" ref="I146:I162" si="21">G146/$H$145</f>
        <v>0.90266928452471262</v>
      </c>
      <c r="K146" s="92" t="s">
        <v>461</v>
      </c>
      <c r="L146" s="95" t="s">
        <v>161</v>
      </c>
      <c r="M146" s="92">
        <v>25.2</v>
      </c>
      <c r="N146" s="92">
        <v>25.16</v>
      </c>
      <c r="O146" s="92">
        <v>20.2</v>
      </c>
      <c r="P146" s="92">
        <v>5</v>
      </c>
      <c r="Q146" s="92">
        <v>3.125E-2</v>
      </c>
      <c r="R146" s="92"/>
      <c r="S146" s="92">
        <v>0.96073006071358713</v>
      </c>
      <c r="U146" s="92" t="s">
        <v>494</v>
      </c>
      <c r="V146" s="95" t="s">
        <v>161</v>
      </c>
      <c r="W146" s="92">
        <v>26.77</v>
      </c>
      <c r="X146" s="92">
        <v>26.52</v>
      </c>
      <c r="Y146" s="92">
        <v>21.04</v>
      </c>
      <c r="Z146" s="92">
        <v>5.73</v>
      </c>
      <c r="AA146" s="92">
        <v>1.8840747307668132E-2</v>
      </c>
      <c r="AB146" s="92"/>
      <c r="AC146" s="92">
        <v>0.78379871729695139</v>
      </c>
    </row>
    <row r="147" spans="1:29" x14ac:dyDescent="0.25">
      <c r="A147" s="98" t="s">
        <v>459</v>
      </c>
      <c r="B147" s="99" t="s">
        <v>475</v>
      </c>
      <c r="C147" s="98">
        <v>23.85</v>
      </c>
      <c r="D147" s="98">
        <v>23.87</v>
      </c>
      <c r="E147" s="98">
        <v>20.16</v>
      </c>
      <c r="F147" s="92">
        <f t="shared" si="19"/>
        <v>3.6900000000000013</v>
      </c>
      <c r="G147" s="92">
        <f t="shared" si="20"/>
        <v>7.7481731246186583E-2</v>
      </c>
      <c r="H147" s="92"/>
      <c r="I147" s="92">
        <f t="shared" si="21"/>
        <v>0.9152700781591151</v>
      </c>
      <c r="K147" s="92" t="s">
        <v>461</v>
      </c>
      <c r="L147" s="95" t="s">
        <v>161</v>
      </c>
      <c r="M147" s="92">
        <v>25.17</v>
      </c>
      <c r="N147" s="92">
        <v>25.16</v>
      </c>
      <c r="O147" s="92">
        <v>20.2</v>
      </c>
      <c r="P147" s="92">
        <v>4.9700000000000024</v>
      </c>
      <c r="Q147" s="92">
        <v>3.1906628928349744E-2</v>
      </c>
      <c r="R147" s="92"/>
      <c r="S147" s="92">
        <v>0.98091704151997905</v>
      </c>
      <c r="U147" s="92" t="s">
        <v>494</v>
      </c>
      <c r="V147" s="95" t="s">
        <v>161</v>
      </c>
      <c r="W147" s="92">
        <v>26.24</v>
      </c>
      <c r="X147" s="92">
        <v>26.52</v>
      </c>
      <c r="Y147" s="92">
        <v>21.04</v>
      </c>
      <c r="Z147" s="92">
        <v>5.1999999999999993</v>
      </c>
      <c r="AA147" s="92">
        <v>2.7204705103003893E-2</v>
      </c>
      <c r="AB147" s="92"/>
      <c r="AC147" s="92">
        <v>1.1317498513181519</v>
      </c>
    </row>
    <row r="148" spans="1:29" x14ac:dyDescent="0.25">
      <c r="A148" s="98" t="s">
        <v>460</v>
      </c>
      <c r="B148" s="99" t="s">
        <v>475</v>
      </c>
      <c r="C148" s="98">
        <v>23.3</v>
      </c>
      <c r="D148" s="98">
        <v>23.32</v>
      </c>
      <c r="E148" s="98">
        <v>19.46</v>
      </c>
      <c r="F148" s="92">
        <f t="shared" si="19"/>
        <v>3.84</v>
      </c>
      <c r="G148" s="92">
        <f t="shared" si="20"/>
        <v>6.9830446129513765E-2</v>
      </c>
      <c r="H148" s="92"/>
      <c r="I148" s="92">
        <f t="shared" si="21"/>
        <v>0.82488758135475426</v>
      </c>
      <c r="K148" s="92" t="s">
        <v>460</v>
      </c>
      <c r="L148" s="95" t="s">
        <v>161</v>
      </c>
      <c r="M148" s="92">
        <v>25.82</v>
      </c>
      <c r="N148" s="92">
        <v>25.75</v>
      </c>
      <c r="O148" s="92">
        <v>20.8</v>
      </c>
      <c r="P148" s="92">
        <v>5.0199999999999996</v>
      </c>
      <c r="Q148" s="92">
        <v>3.0819772015417482E-2</v>
      </c>
      <c r="R148" s="92"/>
      <c r="S148" s="92">
        <v>0.94750340606563044</v>
      </c>
      <c r="U148" s="92" t="s">
        <v>495</v>
      </c>
      <c r="V148" s="95" t="s">
        <v>161</v>
      </c>
      <c r="W148" s="92">
        <v>24.4</v>
      </c>
      <c r="X148" s="92">
        <v>24.19</v>
      </c>
      <c r="Y148" s="92">
        <v>18.97</v>
      </c>
      <c r="Z148" s="92">
        <v>5.43</v>
      </c>
      <c r="AA148" s="92">
        <v>2.3195680791078904E-2</v>
      </c>
      <c r="AB148" s="92"/>
      <c r="AC148" s="92">
        <v>0.96496941198705344</v>
      </c>
    </row>
    <row r="149" spans="1:29" x14ac:dyDescent="0.25">
      <c r="A149" s="98" t="s">
        <v>460</v>
      </c>
      <c r="B149" s="99" t="s">
        <v>475</v>
      </c>
      <c r="C149" s="98">
        <v>23.37</v>
      </c>
      <c r="D149" s="98">
        <v>23.32</v>
      </c>
      <c r="E149" s="98">
        <v>19.46</v>
      </c>
      <c r="F149" s="92">
        <f t="shared" si="19"/>
        <v>3.91</v>
      </c>
      <c r="G149" s="92">
        <f t="shared" si="20"/>
        <v>6.6523136403334987E-2</v>
      </c>
      <c r="H149" s="92"/>
      <c r="I149" s="92">
        <f t="shared" si="21"/>
        <v>0.78581925411309839</v>
      </c>
      <c r="K149" s="92" t="s">
        <v>460</v>
      </c>
      <c r="L149" s="95" t="s">
        <v>161</v>
      </c>
      <c r="M149" s="92">
        <v>25.71</v>
      </c>
      <c r="N149" s="92">
        <v>25.75</v>
      </c>
      <c r="O149" s="92">
        <v>20.8</v>
      </c>
      <c r="P149" s="92">
        <v>4.91</v>
      </c>
      <c r="Q149" s="92">
        <v>3.32615682016675E-2</v>
      </c>
      <c r="R149" s="92"/>
      <c r="S149" s="92">
        <v>1.0225724300101484</v>
      </c>
      <c r="U149" s="92" t="s">
        <v>495</v>
      </c>
      <c r="V149" s="95" t="s">
        <v>161</v>
      </c>
      <c r="W149" s="92">
        <v>24.14</v>
      </c>
      <c r="X149" s="92">
        <v>24.19</v>
      </c>
      <c r="Y149" s="92">
        <v>18.97</v>
      </c>
      <c r="Z149" s="92">
        <v>5.1700000000000017</v>
      </c>
      <c r="AA149" s="92">
        <v>2.777633378645529E-2</v>
      </c>
      <c r="AB149" s="92"/>
      <c r="AC149" s="92">
        <v>1.1555303214631443</v>
      </c>
    </row>
    <row r="150" spans="1:29" x14ac:dyDescent="0.25">
      <c r="A150" s="98" t="s">
        <v>460</v>
      </c>
      <c r="B150" s="99" t="s">
        <v>475</v>
      </c>
      <c r="C150" s="98">
        <v>23.29</v>
      </c>
      <c r="D150" s="98">
        <v>23.32</v>
      </c>
      <c r="E150" s="98">
        <v>19.46</v>
      </c>
      <c r="F150" s="92">
        <f t="shared" si="19"/>
        <v>3.8299999999999983</v>
      </c>
      <c r="G150" s="92">
        <f t="shared" si="20"/>
        <v>7.0316155293050658E-2</v>
      </c>
      <c r="H150" s="92"/>
      <c r="I150" s="92">
        <f t="shared" si="21"/>
        <v>0.83062512821803358</v>
      </c>
      <c r="K150" s="92" t="s">
        <v>460</v>
      </c>
      <c r="L150" s="95" t="s">
        <v>161</v>
      </c>
      <c r="M150" s="92">
        <v>25.72</v>
      </c>
      <c r="N150" s="92">
        <v>25.75</v>
      </c>
      <c r="O150" s="92">
        <v>20.8</v>
      </c>
      <c r="P150" s="92">
        <v>4.9199999999999982</v>
      </c>
      <c r="Q150" s="92">
        <v>3.3031813767543182E-2</v>
      </c>
      <c r="R150" s="92"/>
      <c r="S150" s="92">
        <v>1.0155090062838932</v>
      </c>
      <c r="U150" s="92" t="s">
        <v>495</v>
      </c>
      <c r="V150" s="95" t="s">
        <v>161</v>
      </c>
      <c r="W150" s="92">
        <v>24.02</v>
      </c>
      <c r="X150" s="92">
        <v>24.19</v>
      </c>
      <c r="Y150" s="92">
        <v>18.97</v>
      </c>
      <c r="Z150" s="92">
        <v>5.0500000000000007</v>
      </c>
      <c r="AA150" s="92">
        <v>3.0185510278901408E-2</v>
      </c>
      <c r="AB150" s="92"/>
      <c r="AC150" s="92">
        <v>1.2557550850399426</v>
      </c>
    </row>
    <row r="151" spans="1:29" x14ac:dyDescent="0.25">
      <c r="A151" s="98" t="s">
        <v>461</v>
      </c>
      <c r="B151" s="99" t="s">
        <v>475</v>
      </c>
      <c r="C151" s="98">
        <v>22.93</v>
      </c>
      <c r="D151" s="98">
        <v>22.92</v>
      </c>
      <c r="E151" s="98">
        <v>19.72</v>
      </c>
      <c r="F151" s="92">
        <f t="shared" si="19"/>
        <v>3.2100000000000009</v>
      </c>
      <c r="G151" s="92">
        <f t="shared" si="20"/>
        <v>0.10806715391348309</v>
      </c>
      <c r="H151" s="92"/>
      <c r="I151" s="92">
        <f t="shared" si="21"/>
        <v>1.2765671445124669</v>
      </c>
      <c r="K151" s="92" t="s">
        <v>459</v>
      </c>
      <c r="L151" s="95" t="s">
        <v>161</v>
      </c>
      <c r="M151" s="92">
        <v>25.86</v>
      </c>
      <c r="N151" s="92">
        <v>25.92</v>
      </c>
      <c r="O151" s="92">
        <v>21</v>
      </c>
      <c r="P151" s="92">
        <v>4.8599999999999994</v>
      </c>
      <c r="Q151" s="92">
        <v>3.4434534871144104E-2</v>
      </c>
      <c r="R151" s="92"/>
      <c r="S151" s="92">
        <v>1.0586333688767491</v>
      </c>
      <c r="U151" s="92" t="s">
        <v>496</v>
      </c>
      <c r="V151" s="95" t="s">
        <v>161</v>
      </c>
      <c r="W151" s="92">
        <v>24.07</v>
      </c>
      <c r="X151" s="92">
        <v>24.06</v>
      </c>
      <c r="Y151" s="92">
        <v>18.579999999999998</v>
      </c>
      <c r="Z151" s="92">
        <v>5.490000000000002</v>
      </c>
      <c r="AA151" s="92">
        <v>2.2250784306204221E-2</v>
      </c>
      <c r="AB151" s="92"/>
      <c r="AC151" s="92">
        <v>0.92566053316557761</v>
      </c>
    </row>
    <row r="152" spans="1:29" x14ac:dyDescent="0.25">
      <c r="A152" s="98" t="s">
        <v>461</v>
      </c>
      <c r="B152" s="99" t="s">
        <v>475</v>
      </c>
      <c r="C152" s="98">
        <v>22.99</v>
      </c>
      <c r="D152" s="98">
        <v>22.92</v>
      </c>
      <c r="E152" s="98">
        <v>19.72</v>
      </c>
      <c r="F152" s="92">
        <f t="shared" si="19"/>
        <v>3.2699999999999996</v>
      </c>
      <c r="G152" s="92">
        <f t="shared" si="20"/>
        <v>0.10366494322680526</v>
      </c>
      <c r="H152" s="92"/>
      <c r="I152" s="92">
        <f t="shared" si="21"/>
        <v>1.2245650576403204</v>
      </c>
      <c r="K152" s="92" t="s">
        <v>459</v>
      </c>
      <c r="L152" s="95" t="s">
        <v>161</v>
      </c>
      <c r="M152" s="92">
        <v>25.88</v>
      </c>
      <c r="N152" s="92">
        <v>25.92</v>
      </c>
      <c r="O152" s="92">
        <v>21</v>
      </c>
      <c r="P152" s="92">
        <v>4.879999999999999</v>
      </c>
      <c r="Q152" s="92">
        <v>3.3960464453939347E-2</v>
      </c>
      <c r="R152" s="92"/>
      <c r="S152" s="92">
        <v>1.0440588504542325</v>
      </c>
      <c r="U152" s="92" t="s">
        <v>496</v>
      </c>
      <c r="V152" s="95" t="s">
        <v>161</v>
      </c>
      <c r="W152" s="92">
        <v>24.17</v>
      </c>
      <c r="X152" s="92">
        <v>24.06</v>
      </c>
      <c r="Y152" s="92">
        <v>18.579999999999998</v>
      </c>
      <c r="Z152" s="92">
        <v>5.5900000000000034</v>
      </c>
      <c r="AA152" s="92">
        <v>2.0760715845257943E-2</v>
      </c>
      <c r="AB152" s="92"/>
      <c r="AC152" s="92">
        <v>0.86367181640703383</v>
      </c>
    </row>
    <row r="153" spans="1:29" x14ac:dyDescent="0.25">
      <c r="A153" s="98" t="s">
        <v>461</v>
      </c>
      <c r="B153" s="99" t="s">
        <v>475</v>
      </c>
      <c r="C153" s="98">
        <v>22.85</v>
      </c>
      <c r="D153" s="98">
        <v>22.92</v>
      </c>
      <c r="E153" s="98">
        <v>19.72</v>
      </c>
      <c r="F153" s="92">
        <f t="shared" si="19"/>
        <v>3.1300000000000026</v>
      </c>
      <c r="G153" s="92">
        <f t="shared" si="20"/>
        <v>0.11422893127867489</v>
      </c>
      <c r="H153" s="92"/>
      <c r="I153" s="92">
        <f t="shared" si="21"/>
        <v>1.349354501737603</v>
      </c>
      <c r="K153" s="92" t="s">
        <v>459</v>
      </c>
      <c r="L153" s="95" t="s">
        <v>161</v>
      </c>
      <c r="M153" s="92">
        <v>26.02</v>
      </c>
      <c r="N153" s="92">
        <v>25.92</v>
      </c>
      <c r="O153" s="92">
        <v>21</v>
      </c>
      <c r="P153" s="92">
        <v>5.0199999999999996</v>
      </c>
      <c r="Q153" s="92">
        <v>3.0819772015417482E-2</v>
      </c>
      <c r="R153" s="92"/>
      <c r="S153" s="92">
        <v>0.94750340606563044</v>
      </c>
      <c r="U153" s="92" t="s">
        <v>496</v>
      </c>
      <c r="V153" s="95" t="s">
        <v>161</v>
      </c>
      <c r="W153" s="92">
        <v>23.95</v>
      </c>
      <c r="X153" s="92">
        <v>24.06</v>
      </c>
      <c r="Y153" s="92">
        <v>18.579999999999998</v>
      </c>
      <c r="Z153" s="92">
        <v>5.370000000000001</v>
      </c>
      <c r="AA153" s="92">
        <v>2.4180703024099828E-2</v>
      </c>
      <c r="AB153" s="92"/>
      <c r="AC153" s="92">
        <v>1.0059475722554923</v>
      </c>
    </row>
    <row r="154" spans="1:29" x14ac:dyDescent="0.25">
      <c r="A154" s="98" t="s">
        <v>464</v>
      </c>
      <c r="B154" s="99" t="s">
        <v>475</v>
      </c>
      <c r="C154" s="98">
        <v>24.93</v>
      </c>
      <c r="D154" s="98">
        <v>24.99</v>
      </c>
      <c r="E154" s="98">
        <v>19.77</v>
      </c>
      <c r="F154" s="92">
        <f t="shared" si="19"/>
        <v>5.16</v>
      </c>
      <c r="G154" s="92">
        <f t="shared" si="20"/>
        <v>2.7969533466499143E-2</v>
      </c>
      <c r="H154" s="92"/>
      <c r="I154" s="92">
        <f t="shared" si="21"/>
        <v>0.33039629691052619</v>
      </c>
      <c r="K154" s="92" t="s">
        <v>476</v>
      </c>
      <c r="L154" s="95" t="s">
        <v>161</v>
      </c>
      <c r="M154" s="92">
        <v>23.97</v>
      </c>
      <c r="N154" s="92">
        <v>24.14</v>
      </c>
      <c r="O154" s="92">
        <v>20.48</v>
      </c>
      <c r="P154" s="92">
        <v>3.4899999999999984</v>
      </c>
      <c r="Q154" s="92">
        <v>8.9003137224817105E-2</v>
      </c>
      <c r="R154" s="92"/>
      <c r="S154" s="92">
        <v>2.7362556617503446</v>
      </c>
      <c r="U154" s="92" t="s">
        <v>490</v>
      </c>
      <c r="V154" s="95" t="s">
        <v>161</v>
      </c>
      <c r="W154" s="92">
        <v>26.27</v>
      </c>
      <c r="X154" s="92">
        <v>26.14</v>
      </c>
      <c r="Y154" s="92">
        <v>20.69</v>
      </c>
      <c r="Z154" s="92">
        <v>5.5799999999999983</v>
      </c>
      <c r="AA154" s="92">
        <v>2.0905118043533032E-2</v>
      </c>
      <c r="AB154" s="92"/>
      <c r="AC154" s="92">
        <v>0.86967912895863364</v>
      </c>
    </row>
    <row r="155" spans="1:29" x14ac:dyDescent="0.25">
      <c r="A155" s="98" t="s">
        <v>464</v>
      </c>
      <c r="B155" s="99" t="s">
        <v>475</v>
      </c>
      <c r="C155" s="98">
        <v>25.01</v>
      </c>
      <c r="D155" s="98">
        <v>24.99</v>
      </c>
      <c r="E155" s="98">
        <v>19.77</v>
      </c>
      <c r="F155" s="92">
        <f t="shared" si="19"/>
        <v>5.240000000000002</v>
      </c>
      <c r="G155" s="92">
        <f t="shared" si="20"/>
        <v>2.6460791011328946E-2</v>
      </c>
      <c r="H155" s="92"/>
      <c r="I155" s="92">
        <f t="shared" si="21"/>
        <v>0.3125739431420233</v>
      </c>
      <c r="K155" s="92" t="s">
        <v>476</v>
      </c>
      <c r="L155" s="95" t="s">
        <v>161</v>
      </c>
      <c r="M155" s="92">
        <v>24.24</v>
      </c>
      <c r="N155" s="92">
        <v>24.14</v>
      </c>
      <c r="O155" s="92">
        <v>20.48</v>
      </c>
      <c r="P155" s="92">
        <v>3.759999999999998</v>
      </c>
      <c r="Q155" s="92">
        <v>7.3812041339345769E-2</v>
      </c>
      <c r="R155" s="92"/>
      <c r="S155" s="92">
        <v>2.2692303026349907</v>
      </c>
      <c r="U155" s="92" t="s">
        <v>490</v>
      </c>
      <c r="V155" s="95" t="s">
        <v>161</v>
      </c>
      <c r="W155" s="92">
        <v>26.26</v>
      </c>
      <c r="X155" s="92">
        <v>26.14</v>
      </c>
      <c r="Y155" s="92">
        <v>20.69</v>
      </c>
      <c r="Z155" s="92">
        <v>5.57</v>
      </c>
      <c r="AA155" s="92">
        <v>2.1050524638526406E-2</v>
      </c>
      <c r="AB155" s="92"/>
      <c r="AC155" s="92">
        <v>0.87572822567338759</v>
      </c>
    </row>
    <row r="156" spans="1:29" x14ac:dyDescent="0.25">
      <c r="A156" s="98" t="s">
        <v>464</v>
      </c>
      <c r="B156" s="99" t="s">
        <v>475</v>
      </c>
      <c r="C156" s="98">
        <v>25.02</v>
      </c>
      <c r="D156" s="98">
        <v>24.99</v>
      </c>
      <c r="E156" s="98">
        <v>19.77</v>
      </c>
      <c r="F156" s="92">
        <f t="shared" si="19"/>
        <v>5.25</v>
      </c>
      <c r="G156" s="92">
        <f t="shared" si="20"/>
        <v>2.6278012976678582E-2</v>
      </c>
      <c r="H156" s="92"/>
      <c r="I156" s="92">
        <f t="shared" si="21"/>
        <v>0.31041483720350643</v>
      </c>
      <c r="K156" s="92" t="s">
        <v>476</v>
      </c>
      <c r="L156" s="95" t="s">
        <v>161</v>
      </c>
      <c r="M156" s="92">
        <v>24.22</v>
      </c>
      <c r="N156" s="92">
        <v>24.14</v>
      </c>
      <c r="O156" s="92">
        <v>20.48</v>
      </c>
      <c r="P156" s="92">
        <v>3.7399999999999984</v>
      </c>
      <c r="Q156" s="92">
        <v>7.4842419038683147E-2</v>
      </c>
      <c r="R156" s="92"/>
      <c r="S156" s="92">
        <v>2.3009075771835454</v>
      </c>
      <c r="U156" s="92" t="s">
        <v>490</v>
      </c>
      <c r="V156" s="95" t="s">
        <v>161</v>
      </c>
      <c r="W156" s="92">
        <v>25.89</v>
      </c>
      <c r="X156" s="92">
        <v>26.14</v>
      </c>
      <c r="Y156" s="92">
        <v>20.69</v>
      </c>
      <c r="Z156" s="92">
        <v>5.1999999999999993</v>
      </c>
      <c r="AA156" s="92">
        <v>2.7204705103003893E-2</v>
      </c>
      <c r="AB156" s="92"/>
      <c r="AC156" s="92">
        <v>1.1317498513181519</v>
      </c>
    </row>
    <row r="157" spans="1:29" x14ac:dyDescent="0.25">
      <c r="A157" s="98" t="s">
        <v>462</v>
      </c>
      <c r="B157" s="99" t="s">
        <v>475</v>
      </c>
      <c r="C157" s="98">
        <v>24.35</v>
      </c>
      <c r="D157" s="98">
        <v>24.42</v>
      </c>
      <c r="E157" s="98">
        <v>19.28</v>
      </c>
      <c r="F157" s="92">
        <f t="shared" si="19"/>
        <v>5.07</v>
      </c>
      <c r="G157" s="92">
        <f t="shared" si="20"/>
        <v>2.9769937438873042E-2</v>
      </c>
      <c r="H157" s="92"/>
      <c r="I157" s="92">
        <f t="shared" si="21"/>
        <v>0.35166396682457118</v>
      </c>
      <c r="K157" s="92" t="s">
        <v>477</v>
      </c>
      <c r="L157" s="95" t="s">
        <v>161</v>
      </c>
      <c r="M157" s="92">
        <v>24.58</v>
      </c>
      <c r="N157" s="92">
        <v>24.56</v>
      </c>
      <c r="O157" s="92">
        <v>20.61</v>
      </c>
      <c r="P157" s="92">
        <v>3.9699999999999989</v>
      </c>
      <c r="Q157" s="92">
        <v>6.381325785669964E-2</v>
      </c>
      <c r="R157" s="92"/>
      <c r="S157" s="92">
        <v>1.9618340830399628</v>
      </c>
      <c r="U157" s="92" t="s">
        <v>491</v>
      </c>
      <c r="V157" s="95" t="s">
        <v>161</v>
      </c>
      <c r="W157" s="92">
        <v>22.61</v>
      </c>
      <c r="X157" s="92">
        <v>22.79</v>
      </c>
      <c r="Y157" s="92">
        <v>17.760000000000002</v>
      </c>
      <c r="Z157" s="92">
        <v>4.8499999999999979</v>
      </c>
      <c r="AA157" s="92">
        <v>3.4674046002120221E-2</v>
      </c>
      <c r="AB157" s="92"/>
      <c r="AC157" s="92">
        <v>1.4424838004645473</v>
      </c>
    </row>
    <row r="158" spans="1:29" x14ac:dyDescent="0.25">
      <c r="A158" s="98" t="s">
        <v>462</v>
      </c>
      <c r="B158" s="99" t="s">
        <v>475</v>
      </c>
      <c r="C158" s="98">
        <v>24.44</v>
      </c>
      <c r="D158" s="98">
        <v>24.42</v>
      </c>
      <c r="E158" s="98">
        <v>19.28</v>
      </c>
      <c r="F158" s="92">
        <f t="shared" si="19"/>
        <v>5.16</v>
      </c>
      <c r="G158" s="92">
        <f t="shared" si="20"/>
        <v>2.7969533466499143E-2</v>
      </c>
      <c r="H158" s="92"/>
      <c r="I158" s="92">
        <f t="shared" si="21"/>
        <v>0.33039629691052619</v>
      </c>
      <c r="K158" s="92" t="s">
        <v>477</v>
      </c>
      <c r="L158" s="95" t="s">
        <v>161</v>
      </c>
      <c r="M158" s="92">
        <v>24.62</v>
      </c>
      <c r="N158" s="92">
        <v>24.56</v>
      </c>
      <c r="O158" s="92">
        <v>20.61</v>
      </c>
      <c r="P158" s="92">
        <v>4.0100000000000016</v>
      </c>
      <c r="Q158" s="92">
        <v>6.2068280964814683E-2</v>
      </c>
      <c r="R158" s="92"/>
      <c r="S158" s="92">
        <v>1.9081876268708606</v>
      </c>
      <c r="U158" s="92" t="s">
        <v>491</v>
      </c>
      <c r="V158" s="95" t="s">
        <v>161</v>
      </c>
      <c r="W158" s="92">
        <v>22.66</v>
      </c>
      <c r="X158" s="92">
        <v>22.79</v>
      </c>
      <c r="Y158" s="92">
        <v>17.760000000000002</v>
      </c>
      <c r="Z158" s="92">
        <v>4.8999999999999986</v>
      </c>
      <c r="AA158" s="92">
        <v>3.3492920704259195E-2</v>
      </c>
      <c r="AB158" s="92"/>
      <c r="AC158" s="92">
        <v>1.3933475067542831</v>
      </c>
    </row>
    <row r="159" spans="1:29" x14ac:dyDescent="0.25">
      <c r="A159" s="98" t="s">
        <v>462</v>
      </c>
      <c r="B159" s="99" t="s">
        <v>475</v>
      </c>
      <c r="C159" s="98">
        <v>24.46</v>
      </c>
      <c r="D159" s="98">
        <v>24.42</v>
      </c>
      <c r="E159" s="98">
        <v>19.28</v>
      </c>
      <c r="F159" s="92">
        <f t="shared" si="19"/>
        <v>5.18</v>
      </c>
      <c r="G159" s="92">
        <f t="shared" si="20"/>
        <v>2.7584468634082978E-2</v>
      </c>
      <c r="H159" s="92"/>
      <c r="I159" s="92">
        <f t="shared" si="21"/>
        <v>0.32584763345665924</v>
      </c>
      <c r="K159" s="92" t="s">
        <v>477</v>
      </c>
      <c r="L159" s="95" t="s">
        <v>161</v>
      </c>
      <c r="M159" s="92">
        <v>24.47</v>
      </c>
      <c r="N159" s="92">
        <v>24.56</v>
      </c>
      <c r="O159" s="92">
        <v>20.61</v>
      </c>
      <c r="P159" s="92">
        <v>3.8599999999999994</v>
      </c>
      <c r="Q159" s="92">
        <v>6.886906974228818E-2</v>
      </c>
      <c r="R159" s="92"/>
      <c r="S159" s="92">
        <v>2.1172667377534973</v>
      </c>
      <c r="U159" s="92" t="s">
        <v>491</v>
      </c>
      <c r="V159" s="95" t="s">
        <v>161</v>
      </c>
      <c r="W159" s="92">
        <v>23.11</v>
      </c>
      <c r="X159" s="92">
        <v>22.79</v>
      </c>
      <c r="Y159" s="92">
        <v>17.760000000000002</v>
      </c>
      <c r="Z159" s="92">
        <v>5.3499999999999979</v>
      </c>
      <c r="AA159" s="92">
        <v>2.4518253059273503E-2</v>
      </c>
      <c r="AB159" s="92"/>
      <c r="AC159" s="92">
        <v>1.0199900770602239</v>
      </c>
    </row>
    <row r="160" spans="1:29" x14ac:dyDescent="0.25">
      <c r="A160" s="98" t="s">
        <v>463</v>
      </c>
      <c r="B160" s="99" t="s">
        <v>475</v>
      </c>
      <c r="C160" s="98">
        <v>24.47</v>
      </c>
      <c r="D160" s="98">
        <v>24.42</v>
      </c>
      <c r="E160" s="98">
        <v>19.13</v>
      </c>
      <c r="F160" s="92">
        <f t="shared" si="19"/>
        <v>5.34</v>
      </c>
      <c r="G160" s="92">
        <f t="shared" si="20"/>
        <v>2.4688790995730542E-2</v>
      </c>
      <c r="H160" s="92"/>
      <c r="I160" s="92">
        <f t="shared" si="21"/>
        <v>0.29164180124625833</v>
      </c>
      <c r="K160" s="92" t="s">
        <v>478</v>
      </c>
      <c r="L160" s="95" t="s">
        <v>161</v>
      </c>
      <c r="M160" s="92">
        <v>24.39</v>
      </c>
      <c r="N160" s="92">
        <v>24.42</v>
      </c>
      <c r="O160" s="92">
        <v>21.18</v>
      </c>
      <c r="P160" s="92">
        <v>3.2100000000000009</v>
      </c>
      <c r="Q160" s="92">
        <v>0.10806715391348309</v>
      </c>
      <c r="R160" s="92"/>
      <c r="S160" s="92">
        <v>3.3223476268942456</v>
      </c>
      <c r="U160" s="92" t="s">
        <v>492</v>
      </c>
      <c r="V160" s="95" t="s">
        <v>161</v>
      </c>
      <c r="W160" s="92">
        <v>22.53</v>
      </c>
      <c r="X160" s="92">
        <v>22.5</v>
      </c>
      <c r="Y160" s="92">
        <v>17.440000000000001</v>
      </c>
      <c r="Z160" s="92">
        <v>5.09</v>
      </c>
      <c r="AA160" s="92">
        <v>2.9360085912937876E-2</v>
      </c>
      <c r="AB160" s="92"/>
      <c r="AC160" s="92">
        <v>1.2214163962022364</v>
      </c>
    </row>
    <row r="161" spans="1:29" x14ac:dyDescent="0.25">
      <c r="A161" s="98" t="s">
        <v>463</v>
      </c>
      <c r="B161" s="99" t="s">
        <v>475</v>
      </c>
      <c r="C161" s="98">
        <v>24.36</v>
      </c>
      <c r="D161" s="98">
        <v>24.42</v>
      </c>
      <c r="E161" s="98">
        <v>19.13</v>
      </c>
      <c r="F161" s="92">
        <f t="shared" si="19"/>
        <v>5.23</v>
      </c>
      <c r="G161" s="92">
        <f t="shared" si="20"/>
        <v>2.6644840367748637E-2</v>
      </c>
      <c r="H161" s="92"/>
      <c r="I161" s="92">
        <f t="shared" si="21"/>
        <v>0.31474806684997381</v>
      </c>
      <c r="K161" s="92" t="s">
        <v>478</v>
      </c>
      <c r="L161" s="95" t="s">
        <v>161</v>
      </c>
      <c r="M161" s="92">
        <v>24.44</v>
      </c>
      <c r="N161" s="92">
        <v>24.42</v>
      </c>
      <c r="O161" s="92">
        <v>21.18</v>
      </c>
      <c r="P161" s="92">
        <v>3.2600000000000016</v>
      </c>
      <c r="Q161" s="92">
        <v>0.10438598992854606</v>
      </c>
      <c r="R161" s="92"/>
      <c r="S161" s="92">
        <v>3.2091762701343982</v>
      </c>
      <c r="U161" s="92" t="s">
        <v>492</v>
      </c>
      <c r="V161" s="95" t="s">
        <v>161</v>
      </c>
      <c r="W161" s="92">
        <v>22.59</v>
      </c>
      <c r="X161" s="92">
        <v>22.5</v>
      </c>
      <c r="Y161" s="92">
        <v>17.440000000000001</v>
      </c>
      <c r="Z161" s="92">
        <v>5.1499999999999986</v>
      </c>
      <c r="AA161" s="92">
        <v>2.8164076956588482E-2</v>
      </c>
      <c r="AB161" s="92"/>
      <c r="AC161" s="92">
        <v>1.1716609236323778</v>
      </c>
    </row>
    <row r="162" spans="1:29" x14ac:dyDescent="0.25">
      <c r="A162" s="98" t="s">
        <v>463</v>
      </c>
      <c r="B162" s="99" t="s">
        <v>475</v>
      </c>
      <c r="C162" s="98">
        <v>24.44</v>
      </c>
      <c r="D162" s="98">
        <v>24.42</v>
      </c>
      <c r="E162" s="98">
        <v>19.13</v>
      </c>
      <c r="F162" s="92">
        <f t="shared" si="19"/>
        <v>5.3100000000000023</v>
      </c>
      <c r="G162" s="92">
        <f t="shared" si="20"/>
        <v>2.5207554975691403E-2</v>
      </c>
      <c r="H162" s="92"/>
      <c r="I162" s="92">
        <f t="shared" si="21"/>
        <v>0.29776981543551639</v>
      </c>
      <c r="K162" s="92" t="s">
        <v>478</v>
      </c>
      <c r="L162" s="95" t="s">
        <v>161</v>
      </c>
      <c r="M162" s="92">
        <v>24.43</v>
      </c>
      <c r="N162" s="92">
        <v>24.42</v>
      </c>
      <c r="O162" s="92">
        <v>21.18</v>
      </c>
      <c r="P162" s="92">
        <v>3.25</v>
      </c>
      <c r="Q162" s="92">
        <v>0.10511205190671434</v>
      </c>
      <c r="R162" s="92"/>
      <c r="S162" s="92">
        <v>3.2314978563221564</v>
      </c>
      <c r="U162" s="92" t="s">
        <v>492</v>
      </c>
      <c r="V162" s="95" t="s">
        <v>161</v>
      </c>
      <c r="W162" s="92">
        <v>22.37</v>
      </c>
      <c r="X162" s="92">
        <v>22.5</v>
      </c>
      <c r="Y162" s="92">
        <v>17.440000000000001</v>
      </c>
      <c r="Z162" s="92">
        <v>4.93</v>
      </c>
      <c r="AA162" s="92">
        <v>3.2803646363220855E-2</v>
      </c>
      <c r="AB162" s="92"/>
      <c r="AC162" s="92">
        <v>1.3646728297072812</v>
      </c>
    </row>
  </sheetData>
  <mergeCells count="1">
    <mergeCell ref="A1:AY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E0CC-852E-4023-89F7-8EB31F679ACC}">
  <dimension ref="A1:M22"/>
  <sheetViews>
    <sheetView workbookViewId="0">
      <selection sqref="A1:XFD1048576"/>
    </sheetView>
  </sheetViews>
  <sheetFormatPr defaultRowHeight="15" x14ac:dyDescent="0.2"/>
  <cols>
    <col min="1" max="1" width="9" style="4"/>
    <col min="2" max="2" width="27.5" style="5" customWidth="1"/>
    <col min="3" max="13" width="7" style="4" customWidth="1"/>
    <col min="14" max="16384" width="9" style="4"/>
  </cols>
  <sheetData>
    <row r="1" spans="1:13" x14ac:dyDescent="0.2">
      <c r="A1" s="74" t="s">
        <v>234</v>
      </c>
      <c r="B1" s="74"/>
      <c r="C1" s="74"/>
      <c r="D1" s="74"/>
      <c r="E1" s="74"/>
      <c r="F1" s="74"/>
      <c r="G1" s="74"/>
      <c r="H1" s="74"/>
    </row>
    <row r="2" spans="1:13" ht="30" x14ac:dyDescent="0.2">
      <c r="A2" s="3" t="s">
        <v>152</v>
      </c>
      <c r="B2" s="6" t="s">
        <v>153</v>
      </c>
      <c r="C2" s="3" t="s">
        <v>154</v>
      </c>
      <c r="D2" s="3" t="s">
        <v>155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180</v>
      </c>
      <c r="L2" s="3" t="s">
        <v>162</v>
      </c>
      <c r="M2" s="3" t="s">
        <v>174</v>
      </c>
    </row>
    <row r="3" spans="1:13" x14ac:dyDescent="0.2">
      <c r="A3" s="54" t="s">
        <v>163</v>
      </c>
      <c r="B3" s="6" t="s">
        <v>175</v>
      </c>
      <c r="C3" s="3">
        <v>4</v>
      </c>
      <c r="D3" s="3">
        <v>6</v>
      </c>
      <c r="E3" s="3">
        <v>2</v>
      </c>
      <c r="F3" s="3">
        <v>16</v>
      </c>
      <c r="G3" s="3">
        <v>4</v>
      </c>
      <c r="H3" s="3">
        <v>2</v>
      </c>
      <c r="I3" s="3">
        <v>8</v>
      </c>
      <c r="J3" s="3">
        <v>6</v>
      </c>
      <c r="K3" s="3">
        <v>4</v>
      </c>
      <c r="L3" s="3">
        <v>6</v>
      </c>
      <c r="M3" s="3">
        <f>SUM(C3:L3)</f>
        <v>58</v>
      </c>
    </row>
    <row r="4" spans="1:13" ht="15" customHeight="1" x14ac:dyDescent="0.2">
      <c r="A4" s="55"/>
      <c r="B4" s="6" t="s">
        <v>176</v>
      </c>
      <c r="C4" s="3">
        <v>7</v>
      </c>
      <c r="D4" s="3">
        <v>7</v>
      </c>
      <c r="E4" s="3">
        <v>2</v>
      </c>
      <c r="F4" s="3">
        <v>5</v>
      </c>
      <c r="G4" s="3">
        <v>4</v>
      </c>
      <c r="H4" s="3">
        <v>13</v>
      </c>
      <c r="I4" s="3">
        <v>6</v>
      </c>
      <c r="J4" s="3">
        <v>5</v>
      </c>
      <c r="K4" s="3"/>
      <c r="L4" s="3">
        <v>6</v>
      </c>
      <c r="M4" s="3">
        <f t="shared" ref="M4:M22" si="0">SUM(C4:L4)</f>
        <v>55</v>
      </c>
    </row>
    <row r="5" spans="1:13" x14ac:dyDescent="0.2">
      <c r="A5" s="55"/>
      <c r="B5" s="6" t="s">
        <v>177</v>
      </c>
      <c r="C5" s="3"/>
      <c r="D5" s="3">
        <v>1</v>
      </c>
      <c r="E5" s="3">
        <v>3</v>
      </c>
      <c r="F5" s="3"/>
      <c r="G5" s="3"/>
      <c r="H5" s="3"/>
      <c r="I5" s="3">
        <v>1</v>
      </c>
      <c r="J5" s="3">
        <v>1</v>
      </c>
      <c r="K5" s="3">
        <v>1</v>
      </c>
      <c r="L5" s="3"/>
      <c r="M5" s="3">
        <f t="shared" si="0"/>
        <v>7</v>
      </c>
    </row>
    <row r="6" spans="1:13" x14ac:dyDescent="0.2">
      <c r="A6" s="55"/>
      <c r="B6" s="6" t="s">
        <v>178</v>
      </c>
      <c r="C6" s="3">
        <v>1</v>
      </c>
      <c r="D6" s="3"/>
      <c r="E6" s="3"/>
      <c r="F6" s="3">
        <v>2</v>
      </c>
      <c r="G6" s="3"/>
      <c r="H6" s="3"/>
      <c r="I6" s="3"/>
      <c r="J6" s="3"/>
      <c r="K6" s="3">
        <v>4</v>
      </c>
      <c r="L6" s="3"/>
      <c r="M6" s="3">
        <f t="shared" si="0"/>
        <v>7</v>
      </c>
    </row>
    <row r="7" spans="1:13" x14ac:dyDescent="0.2">
      <c r="A7" s="56"/>
      <c r="B7" s="6" t="s">
        <v>179</v>
      </c>
      <c r="C7" s="3">
        <v>2</v>
      </c>
      <c r="D7" s="3"/>
      <c r="E7" s="3"/>
      <c r="F7" s="3">
        <v>1</v>
      </c>
      <c r="G7" s="3"/>
      <c r="H7" s="3"/>
      <c r="I7" s="3">
        <v>1</v>
      </c>
      <c r="J7" s="3"/>
      <c r="K7" s="3">
        <v>1</v>
      </c>
      <c r="L7" s="3">
        <v>1</v>
      </c>
      <c r="M7" s="3">
        <f t="shared" si="0"/>
        <v>6</v>
      </c>
    </row>
    <row r="8" spans="1:13" x14ac:dyDescent="0.2">
      <c r="A8" s="54" t="s">
        <v>164</v>
      </c>
      <c r="B8" s="6" t="s">
        <v>169</v>
      </c>
      <c r="C8" s="3">
        <v>14</v>
      </c>
      <c r="D8" s="3">
        <v>16</v>
      </c>
      <c r="E8" s="3">
        <v>9</v>
      </c>
      <c r="F8" s="3">
        <v>10</v>
      </c>
      <c r="G8" s="3">
        <v>14</v>
      </c>
      <c r="H8" s="3">
        <v>18</v>
      </c>
      <c r="I8" s="3">
        <v>11</v>
      </c>
      <c r="J8" s="3">
        <v>11</v>
      </c>
      <c r="K8" s="3">
        <v>2</v>
      </c>
      <c r="L8" s="3">
        <v>10</v>
      </c>
      <c r="M8" s="3">
        <f t="shared" si="0"/>
        <v>115</v>
      </c>
    </row>
    <row r="9" spans="1:13" ht="15" customHeight="1" x14ac:dyDescent="0.2">
      <c r="A9" s="55"/>
      <c r="B9" s="6" t="s">
        <v>165</v>
      </c>
      <c r="C9" s="3"/>
      <c r="D9" s="3"/>
      <c r="E9" s="3">
        <v>2</v>
      </c>
      <c r="F9" s="3">
        <v>2</v>
      </c>
      <c r="G9" s="3">
        <v>6</v>
      </c>
      <c r="H9" s="3">
        <v>1</v>
      </c>
      <c r="I9" s="3">
        <v>3</v>
      </c>
      <c r="J9" s="3">
        <v>3</v>
      </c>
      <c r="K9" s="3">
        <v>2</v>
      </c>
      <c r="L9" s="3">
        <v>2</v>
      </c>
      <c r="M9" s="3">
        <f t="shared" si="0"/>
        <v>21</v>
      </c>
    </row>
    <row r="10" spans="1:13" x14ac:dyDescent="0.2">
      <c r="A10" s="55"/>
      <c r="B10" s="6" t="s">
        <v>166</v>
      </c>
      <c r="C10" s="3"/>
      <c r="D10" s="3">
        <v>4</v>
      </c>
      <c r="E10" s="3">
        <v>1</v>
      </c>
      <c r="F10" s="3"/>
      <c r="G10" s="3"/>
      <c r="H10" s="3">
        <v>1</v>
      </c>
      <c r="I10" s="3">
        <v>1</v>
      </c>
      <c r="J10" s="3">
        <v>2</v>
      </c>
      <c r="K10" s="3">
        <v>2</v>
      </c>
      <c r="L10" s="3"/>
      <c r="M10" s="3">
        <f t="shared" si="0"/>
        <v>11</v>
      </c>
    </row>
    <row r="11" spans="1:13" x14ac:dyDescent="0.2">
      <c r="A11" s="55"/>
      <c r="B11" s="6" t="s">
        <v>170</v>
      </c>
      <c r="C11" s="3">
        <v>1</v>
      </c>
      <c r="D11" s="3"/>
      <c r="E11" s="3"/>
      <c r="F11" s="3">
        <v>1</v>
      </c>
      <c r="G11" s="3">
        <v>1</v>
      </c>
      <c r="H11" s="3">
        <v>1</v>
      </c>
      <c r="I11" s="3"/>
      <c r="J11" s="3">
        <v>1</v>
      </c>
      <c r="K11" s="3"/>
      <c r="L11" s="3"/>
      <c r="M11" s="3">
        <f t="shared" si="0"/>
        <v>5</v>
      </c>
    </row>
    <row r="12" spans="1:13" x14ac:dyDescent="0.2">
      <c r="A12" s="55"/>
      <c r="B12" s="6" t="s">
        <v>168</v>
      </c>
      <c r="C12" s="3">
        <v>1</v>
      </c>
      <c r="D12" s="3">
        <v>1</v>
      </c>
      <c r="E12" s="3"/>
      <c r="F12" s="3"/>
      <c r="G12" s="3"/>
      <c r="H12" s="3"/>
      <c r="I12" s="3">
        <v>1</v>
      </c>
      <c r="J12" s="3"/>
      <c r="K12" s="3">
        <v>1</v>
      </c>
      <c r="L12" s="3"/>
      <c r="M12" s="3">
        <f t="shared" si="0"/>
        <v>4</v>
      </c>
    </row>
    <row r="13" spans="1:13" x14ac:dyDescent="0.2">
      <c r="A13" s="56"/>
      <c r="B13" s="6" t="s">
        <v>167</v>
      </c>
      <c r="C13" s="3">
        <v>2</v>
      </c>
      <c r="D13" s="3">
        <v>1</v>
      </c>
      <c r="E13" s="3"/>
      <c r="F13" s="3"/>
      <c r="G13" s="3"/>
      <c r="H13" s="3"/>
      <c r="I13" s="3"/>
      <c r="J13" s="3"/>
      <c r="K13" s="3"/>
      <c r="L13" s="3"/>
      <c r="M13" s="3">
        <f t="shared" si="0"/>
        <v>3</v>
      </c>
    </row>
    <row r="14" spans="1:13" x14ac:dyDescent="0.2">
      <c r="A14" s="54" t="s">
        <v>171</v>
      </c>
      <c r="B14" s="6" t="s">
        <v>173</v>
      </c>
      <c r="C14" s="3">
        <v>2</v>
      </c>
      <c r="D14" s="3"/>
      <c r="E14" s="3">
        <v>1</v>
      </c>
      <c r="F14" s="3">
        <v>2</v>
      </c>
      <c r="G14" s="3">
        <v>2</v>
      </c>
      <c r="H14" s="3">
        <v>1</v>
      </c>
      <c r="I14" s="3">
        <v>1</v>
      </c>
      <c r="J14" s="3"/>
      <c r="K14" s="3"/>
      <c r="L14" s="3"/>
      <c r="M14" s="3">
        <f t="shared" si="0"/>
        <v>9</v>
      </c>
    </row>
    <row r="15" spans="1:13" ht="15" customHeight="1" x14ac:dyDescent="0.2">
      <c r="A15" s="55"/>
      <c r="B15" s="6" t="s">
        <v>172</v>
      </c>
      <c r="C15" s="3">
        <v>1</v>
      </c>
      <c r="D15" s="3">
        <v>1</v>
      </c>
      <c r="E15" s="3"/>
      <c r="F15" s="3">
        <v>2</v>
      </c>
      <c r="G15" s="3"/>
      <c r="H15" s="3">
        <v>1</v>
      </c>
      <c r="I15" s="3"/>
      <c r="J15" s="3"/>
      <c r="K15" s="3">
        <v>1</v>
      </c>
      <c r="L15" s="3"/>
      <c r="M15" s="3">
        <f t="shared" si="0"/>
        <v>6</v>
      </c>
    </row>
    <row r="16" spans="1:13" x14ac:dyDescent="0.2">
      <c r="A16" s="55"/>
      <c r="B16" s="6" t="s">
        <v>182</v>
      </c>
      <c r="C16" s="3"/>
      <c r="D16" s="3"/>
      <c r="E16" s="3"/>
      <c r="F16" s="3"/>
      <c r="G16" s="3">
        <v>1</v>
      </c>
      <c r="H16" s="3">
        <v>1</v>
      </c>
      <c r="I16" s="3"/>
      <c r="J16" s="3"/>
      <c r="K16" s="3">
        <v>1</v>
      </c>
      <c r="L16" s="3">
        <v>1</v>
      </c>
      <c r="M16" s="3">
        <f t="shared" si="0"/>
        <v>4</v>
      </c>
    </row>
    <row r="17" spans="1:13" x14ac:dyDescent="0.2">
      <c r="A17" s="55"/>
      <c r="B17" s="6" t="s">
        <v>181</v>
      </c>
      <c r="C17" s="3">
        <v>1</v>
      </c>
      <c r="D17" s="3"/>
      <c r="E17" s="3"/>
      <c r="F17" s="3"/>
      <c r="G17" s="3">
        <v>1</v>
      </c>
      <c r="H17" s="3">
        <v>1</v>
      </c>
      <c r="I17" s="3"/>
      <c r="J17" s="3"/>
      <c r="K17" s="3"/>
      <c r="L17" s="3"/>
      <c r="M17" s="3">
        <f t="shared" si="0"/>
        <v>3</v>
      </c>
    </row>
    <row r="18" spans="1:13" x14ac:dyDescent="0.2">
      <c r="A18" s="55"/>
      <c r="B18" s="6" t="s">
        <v>184</v>
      </c>
      <c r="C18" s="3"/>
      <c r="D18" s="3"/>
      <c r="E18" s="3"/>
      <c r="F18" s="3"/>
      <c r="G18" s="3">
        <v>2</v>
      </c>
      <c r="H18" s="3"/>
      <c r="I18" s="3"/>
      <c r="J18" s="3"/>
      <c r="K18" s="3">
        <v>1</v>
      </c>
      <c r="L18" s="3"/>
      <c r="M18" s="3">
        <f t="shared" si="0"/>
        <v>3</v>
      </c>
    </row>
    <row r="19" spans="1:13" x14ac:dyDescent="0.2">
      <c r="A19" s="55"/>
      <c r="B19" s="6" t="s">
        <v>183</v>
      </c>
      <c r="C19" s="3"/>
      <c r="D19" s="3">
        <v>1</v>
      </c>
      <c r="E19" s="3">
        <v>1</v>
      </c>
      <c r="F19" s="3"/>
      <c r="G19" s="3"/>
      <c r="H19" s="3"/>
      <c r="I19" s="3"/>
      <c r="J19" s="3"/>
      <c r="K19" s="3"/>
      <c r="L19" s="3"/>
      <c r="M19" s="3">
        <f t="shared" si="0"/>
        <v>2</v>
      </c>
    </row>
    <row r="20" spans="1:13" x14ac:dyDescent="0.2">
      <c r="A20" s="55"/>
      <c r="B20" s="6" t="s">
        <v>185</v>
      </c>
      <c r="C20" s="3"/>
      <c r="D20" s="3"/>
      <c r="E20" s="3"/>
      <c r="F20" s="3"/>
      <c r="G20" s="3"/>
      <c r="H20" s="3"/>
      <c r="I20" s="3"/>
      <c r="J20" s="3"/>
      <c r="K20" s="3">
        <v>1</v>
      </c>
      <c r="L20" s="3"/>
      <c r="M20" s="3">
        <f t="shared" si="0"/>
        <v>1</v>
      </c>
    </row>
    <row r="21" spans="1:13" ht="30" x14ac:dyDescent="0.2">
      <c r="A21" s="56"/>
      <c r="B21" s="6" t="s">
        <v>186</v>
      </c>
      <c r="C21" s="3"/>
      <c r="D21" s="3"/>
      <c r="E21" s="3"/>
      <c r="F21" s="3"/>
      <c r="G21" s="3">
        <v>1</v>
      </c>
      <c r="H21" s="3"/>
      <c r="I21" s="3"/>
      <c r="J21" s="3"/>
      <c r="K21" s="3"/>
      <c r="L21" s="3"/>
      <c r="M21" s="3">
        <f t="shared" si="0"/>
        <v>1</v>
      </c>
    </row>
    <row r="22" spans="1:13" x14ac:dyDescent="0.2">
      <c r="A22" s="3"/>
      <c r="B22" s="6" t="s">
        <v>174</v>
      </c>
      <c r="C22" s="3">
        <f>SUM(C3:C21)</f>
        <v>36</v>
      </c>
      <c r="D22" s="3">
        <f t="shared" ref="D22:L22" si="1">SUM(D3:D21)</f>
        <v>38</v>
      </c>
      <c r="E22" s="3">
        <f t="shared" si="1"/>
        <v>21</v>
      </c>
      <c r="F22" s="3">
        <f t="shared" si="1"/>
        <v>41</v>
      </c>
      <c r="G22" s="3">
        <f t="shared" si="1"/>
        <v>36</v>
      </c>
      <c r="H22" s="3">
        <f t="shared" si="1"/>
        <v>40</v>
      </c>
      <c r="I22" s="3">
        <f t="shared" si="1"/>
        <v>33</v>
      </c>
      <c r="J22" s="3">
        <f t="shared" si="1"/>
        <v>29</v>
      </c>
      <c r="K22" s="3">
        <f t="shared" si="1"/>
        <v>21</v>
      </c>
      <c r="L22" s="3">
        <f t="shared" si="1"/>
        <v>26</v>
      </c>
      <c r="M22" s="3">
        <f t="shared" si="0"/>
        <v>321</v>
      </c>
    </row>
  </sheetData>
  <mergeCells count="4">
    <mergeCell ref="A1:H1"/>
    <mergeCell ref="A3:A7"/>
    <mergeCell ref="A8:A13"/>
    <mergeCell ref="A14:A2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E1C0E-D019-4837-8A08-DECEEE423FAC}">
  <dimension ref="A1:AD33"/>
  <sheetViews>
    <sheetView workbookViewId="0">
      <selection activeCell="D9" sqref="D9"/>
    </sheetView>
  </sheetViews>
  <sheetFormatPr defaultRowHeight="15" x14ac:dyDescent="0.25"/>
  <cols>
    <col min="1" max="1" width="8.75" style="40" bestFit="1" customWidth="1"/>
    <col min="2" max="2" width="13.625" style="40" bestFit="1" customWidth="1"/>
    <col min="3" max="3" width="14.375" style="42" bestFit="1" customWidth="1"/>
    <col min="4" max="29" width="7" style="36" customWidth="1"/>
    <col min="30" max="30" width="7" style="40" customWidth="1"/>
    <col min="31" max="16384" width="9" style="40"/>
  </cols>
  <sheetData>
    <row r="1" spans="1:30" s="35" customFormat="1" ht="15" customHeight="1" x14ac:dyDescent="0.2">
      <c r="A1" s="75" t="s">
        <v>444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s="36" customFormat="1" x14ac:dyDescent="0.25">
      <c r="A2" s="44" t="s">
        <v>230</v>
      </c>
      <c r="B2" s="44" t="s">
        <v>231</v>
      </c>
      <c r="C2" s="44" t="s">
        <v>232</v>
      </c>
      <c r="D2" s="57" t="s">
        <v>187</v>
      </c>
      <c r="E2" s="57"/>
      <c r="F2" s="57"/>
      <c r="G2" s="57" t="s">
        <v>188</v>
      </c>
      <c r="H2" s="57"/>
      <c r="I2" s="57"/>
      <c r="J2" s="57" t="s">
        <v>189</v>
      </c>
      <c r="K2" s="57"/>
      <c r="L2" s="57"/>
      <c r="M2" s="57" t="s">
        <v>190</v>
      </c>
      <c r="N2" s="57"/>
      <c r="O2" s="57"/>
      <c r="P2" s="57" t="s">
        <v>191</v>
      </c>
      <c r="Q2" s="57"/>
      <c r="R2" s="57"/>
      <c r="S2" s="57" t="s">
        <v>192</v>
      </c>
      <c r="T2" s="57"/>
      <c r="U2" s="57"/>
      <c r="V2" s="57" t="s">
        <v>193</v>
      </c>
      <c r="W2" s="57"/>
      <c r="X2" s="57"/>
      <c r="Y2" s="57" t="s">
        <v>194</v>
      </c>
      <c r="Z2" s="57"/>
      <c r="AA2" s="57"/>
      <c r="AB2" s="57" t="s">
        <v>195</v>
      </c>
      <c r="AC2" s="57"/>
      <c r="AD2" s="57"/>
    </row>
    <row r="3" spans="1:30" s="72" customFormat="1" ht="31.5" x14ac:dyDescent="0.2">
      <c r="A3" s="44"/>
      <c r="B3" s="44"/>
      <c r="C3" s="44"/>
      <c r="D3" s="44" t="s">
        <v>381</v>
      </c>
      <c r="E3" s="44" t="s">
        <v>382</v>
      </c>
      <c r="F3" s="44" t="s">
        <v>383</v>
      </c>
      <c r="G3" s="44" t="s">
        <v>381</v>
      </c>
      <c r="H3" s="44" t="s">
        <v>382</v>
      </c>
      <c r="I3" s="44" t="s">
        <v>383</v>
      </c>
      <c r="J3" s="44" t="s">
        <v>381</v>
      </c>
      <c r="K3" s="44" t="s">
        <v>382</v>
      </c>
      <c r="L3" s="44" t="s">
        <v>383</v>
      </c>
      <c r="M3" s="44" t="s">
        <v>381</v>
      </c>
      <c r="N3" s="44" t="s">
        <v>382</v>
      </c>
      <c r="O3" s="44" t="s">
        <v>383</v>
      </c>
      <c r="P3" s="44" t="s">
        <v>381</v>
      </c>
      <c r="Q3" s="44" t="s">
        <v>382</v>
      </c>
      <c r="R3" s="44" t="s">
        <v>383</v>
      </c>
      <c r="S3" s="44" t="s">
        <v>381</v>
      </c>
      <c r="T3" s="44" t="s">
        <v>382</v>
      </c>
      <c r="U3" s="44" t="s">
        <v>383</v>
      </c>
      <c r="V3" s="44" t="s">
        <v>381</v>
      </c>
      <c r="W3" s="44" t="s">
        <v>382</v>
      </c>
      <c r="X3" s="44" t="s">
        <v>383</v>
      </c>
      <c r="Y3" s="44" t="s">
        <v>381</v>
      </c>
      <c r="Z3" s="44" t="s">
        <v>382</v>
      </c>
      <c r="AA3" s="44" t="s">
        <v>383</v>
      </c>
      <c r="AB3" s="44" t="s">
        <v>381</v>
      </c>
      <c r="AC3" s="44" t="s">
        <v>382</v>
      </c>
      <c r="AD3" s="44" t="s">
        <v>383</v>
      </c>
    </row>
    <row r="4" spans="1:30" x14ac:dyDescent="0.25">
      <c r="A4" s="57" t="s">
        <v>148</v>
      </c>
      <c r="B4" s="37" t="s">
        <v>226</v>
      </c>
      <c r="C4" s="7" t="s">
        <v>196</v>
      </c>
      <c r="D4" s="38">
        <v>1.0638297872340425</v>
      </c>
      <c r="E4" s="38">
        <v>98.936170212765958</v>
      </c>
      <c r="F4" s="38">
        <v>0</v>
      </c>
      <c r="G4" s="38">
        <v>2.547770700636943</v>
      </c>
      <c r="H4" s="38">
        <v>97.452229299363054</v>
      </c>
      <c r="I4" s="38">
        <v>0</v>
      </c>
      <c r="J4" s="38">
        <v>3.6764705882352944</v>
      </c>
      <c r="K4" s="38">
        <v>95.955882352941174</v>
      </c>
      <c r="L4" s="38">
        <v>0.36764705882352938</v>
      </c>
      <c r="M4" s="38">
        <v>24.053452115812917</v>
      </c>
      <c r="N4" s="39">
        <v>73.942093541202667</v>
      </c>
      <c r="O4" s="38">
        <v>2.0044543429844097</v>
      </c>
      <c r="P4" s="38">
        <v>13.539651837524177</v>
      </c>
      <c r="Q4" s="39">
        <v>82.785299806576404</v>
      </c>
      <c r="R4" s="38">
        <v>3.67504835589942</v>
      </c>
      <c r="S4" s="38">
        <v>87.671232876712324</v>
      </c>
      <c r="T4" s="39">
        <v>10.958904109589046</v>
      </c>
      <c r="U4" s="38">
        <v>1.3698630136986301</v>
      </c>
      <c r="V4" s="38">
        <v>85.84905660377359</v>
      </c>
      <c r="W4" s="39">
        <v>14.15094339622641</v>
      </c>
      <c r="X4" s="38">
        <v>0</v>
      </c>
      <c r="Y4" s="38">
        <v>99.209486166007906</v>
      </c>
      <c r="Z4" s="39">
        <v>0.39525691699604643</v>
      </c>
      <c r="AA4" s="38">
        <v>0.39525691699604742</v>
      </c>
      <c r="AB4" s="38">
        <v>97.707736389684811</v>
      </c>
      <c r="AC4" s="39">
        <v>1.7191977077363922</v>
      </c>
      <c r="AD4" s="38">
        <v>0.57306590257879653</v>
      </c>
    </row>
    <row r="5" spans="1:30" x14ac:dyDescent="0.25">
      <c r="A5" s="57"/>
      <c r="B5" s="58" t="s">
        <v>227</v>
      </c>
      <c r="C5" s="7" t="s">
        <v>197</v>
      </c>
      <c r="D5" s="38">
        <v>1.9417475728155338</v>
      </c>
      <c r="E5" s="38">
        <v>96.601941747572823</v>
      </c>
      <c r="F5" s="38">
        <v>1.4563106796116505</v>
      </c>
      <c r="G5" s="38">
        <v>0</v>
      </c>
      <c r="H5" s="38">
        <v>99.50248756218906</v>
      </c>
      <c r="I5" s="38">
        <v>0.49751243781094528</v>
      </c>
      <c r="J5" s="38">
        <v>0.7142857142857143</v>
      </c>
      <c r="K5" s="38">
        <v>98.571428571428584</v>
      </c>
      <c r="L5" s="38">
        <v>0.7142857142857143</v>
      </c>
      <c r="M5" s="38">
        <v>0.43103448275862066</v>
      </c>
      <c r="N5" s="39">
        <v>98.922413793103445</v>
      </c>
      <c r="O5" s="38">
        <v>0.64655172413793105</v>
      </c>
      <c r="P5" s="38">
        <v>2.0134228187919461</v>
      </c>
      <c r="Q5" s="39">
        <v>95.805369127516769</v>
      </c>
      <c r="R5" s="38">
        <v>2.1812080536912752</v>
      </c>
      <c r="S5" s="38">
        <v>88.75</v>
      </c>
      <c r="T5" s="39">
        <v>6.25</v>
      </c>
      <c r="U5" s="38">
        <v>5</v>
      </c>
      <c r="V5" s="38">
        <v>100</v>
      </c>
      <c r="W5" s="39">
        <v>0</v>
      </c>
      <c r="X5" s="38">
        <v>0</v>
      </c>
      <c r="Y5" s="38">
        <v>97.872340425531917</v>
      </c>
      <c r="Z5" s="39">
        <v>1.773049645390069</v>
      </c>
      <c r="AA5" s="38">
        <v>0.3546099290780142</v>
      </c>
      <c r="AB5" s="38">
        <v>95.58011049723757</v>
      </c>
      <c r="AC5" s="39">
        <v>3.8674033149171265</v>
      </c>
      <c r="AD5" s="38">
        <v>0.55248618784530379</v>
      </c>
    </row>
    <row r="6" spans="1:30" x14ac:dyDescent="0.25">
      <c r="A6" s="57"/>
      <c r="B6" s="58"/>
      <c r="C6" s="7" t="s">
        <v>198</v>
      </c>
      <c r="D6" s="38">
        <v>100</v>
      </c>
      <c r="E6" s="38">
        <v>0</v>
      </c>
      <c r="F6" s="38">
        <v>0</v>
      </c>
      <c r="G6" s="38">
        <v>100</v>
      </c>
      <c r="H6" s="38">
        <v>0</v>
      </c>
      <c r="I6" s="38">
        <v>0</v>
      </c>
      <c r="J6" s="38">
        <v>100</v>
      </c>
      <c r="K6" s="38">
        <v>0</v>
      </c>
      <c r="L6" s="38">
        <v>0</v>
      </c>
      <c r="M6" s="38">
        <v>100</v>
      </c>
      <c r="N6" s="39">
        <v>0</v>
      </c>
      <c r="O6" s="38">
        <v>0</v>
      </c>
      <c r="P6" s="38">
        <v>100</v>
      </c>
      <c r="Q6" s="39">
        <v>0</v>
      </c>
      <c r="R6" s="38">
        <v>0</v>
      </c>
      <c r="S6" s="38">
        <v>70.731707317073173</v>
      </c>
      <c r="T6" s="39">
        <v>25.609756097560975</v>
      </c>
      <c r="U6" s="38">
        <v>3.6585365853658534</v>
      </c>
      <c r="V6" s="38">
        <v>100</v>
      </c>
      <c r="W6" s="39">
        <v>0</v>
      </c>
      <c r="X6" s="38">
        <v>0</v>
      </c>
      <c r="Y6" s="38">
        <v>84.561403508771932</v>
      </c>
      <c r="Z6" s="39">
        <v>15.438596491228068</v>
      </c>
      <c r="AA6" s="38">
        <v>0</v>
      </c>
      <c r="AB6" s="38">
        <v>99.728997289972895</v>
      </c>
      <c r="AC6" s="39">
        <v>0.27100271002710485</v>
      </c>
      <c r="AD6" s="38">
        <v>0</v>
      </c>
    </row>
    <row r="7" spans="1:30" x14ac:dyDescent="0.25">
      <c r="A7" s="57"/>
      <c r="B7" s="58"/>
      <c r="C7" s="7" t="s">
        <v>199</v>
      </c>
      <c r="D7" s="38">
        <v>98.564593301435409</v>
      </c>
      <c r="E7" s="38">
        <v>1.4354066985645915</v>
      </c>
      <c r="F7" s="38">
        <v>0</v>
      </c>
      <c r="G7" s="38">
        <v>100</v>
      </c>
      <c r="H7" s="38">
        <v>0</v>
      </c>
      <c r="I7" s="38">
        <v>0</v>
      </c>
      <c r="J7" s="38">
        <v>99.647887323943664</v>
      </c>
      <c r="K7" s="38">
        <v>0.35211267605633623</v>
      </c>
      <c r="L7" s="38">
        <v>0</v>
      </c>
      <c r="M7" s="38">
        <v>99.789473684210535</v>
      </c>
      <c r="N7" s="39">
        <v>0.21052631578946546</v>
      </c>
      <c r="O7" s="38">
        <v>0</v>
      </c>
      <c r="P7" s="38">
        <v>98.852459016393439</v>
      </c>
      <c r="Q7" s="39">
        <v>1.1475409836065609</v>
      </c>
      <c r="R7" s="38">
        <v>0</v>
      </c>
      <c r="S7" s="38">
        <v>97.560975609756099</v>
      </c>
      <c r="T7" s="39">
        <v>2.4390243902439011</v>
      </c>
      <c r="U7" s="38">
        <v>0</v>
      </c>
      <c r="V7" s="38">
        <v>99.107142857142861</v>
      </c>
      <c r="W7" s="39">
        <v>0.8928571428571388</v>
      </c>
      <c r="X7" s="38">
        <v>0</v>
      </c>
      <c r="Y7" s="38">
        <v>99.300699300699307</v>
      </c>
      <c r="Z7" s="39">
        <v>0.69930069930069294</v>
      </c>
      <c r="AA7" s="38">
        <v>0</v>
      </c>
      <c r="AB7" s="38">
        <v>100</v>
      </c>
      <c r="AC7" s="39">
        <v>0</v>
      </c>
      <c r="AD7" s="38">
        <v>0</v>
      </c>
    </row>
    <row r="8" spans="1:30" x14ac:dyDescent="0.25">
      <c r="A8" s="57"/>
      <c r="B8" s="58"/>
      <c r="C8" s="7" t="s">
        <v>200</v>
      </c>
      <c r="D8" s="38">
        <v>98.557692307692307</v>
      </c>
      <c r="E8" s="38">
        <v>1.4423076923076934</v>
      </c>
      <c r="F8" s="38">
        <v>0</v>
      </c>
      <c r="G8" s="38">
        <v>100</v>
      </c>
      <c r="H8" s="38">
        <v>0</v>
      </c>
      <c r="I8" s="38">
        <v>0</v>
      </c>
      <c r="J8" s="38">
        <v>99.647887323943664</v>
      </c>
      <c r="K8" s="38">
        <v>0.35211267605633623</v>
      </c>
      <c r="L8" s="38">
        <v>0</v>
      </c>
      <c r="M8" s="38">
        <v>99.789029535864984</v>
      </c>
      <c r="N8" s="39">
        <v>0.2109704641350163</v>
      </c>
      <c r="O8" s="38">
        <v>0</v>
      </c>
      <c r="P8" s="38">
        <v>98.52459016393442</v>
      </c>
      <c r="Q8" s="39">
        <v>1.3114754098360721</v>
      </c>
      <c r="R8" s="38">
        <v>0.16393442622950818</v>
      </c>
      <c r="S8" s="38">
        <v>97.53086419753086</v>
      </c>
      <c r="T8" s="39">
        <v>2.4691358024691397</v>
      </c>
      <c r="U8" s="38">
        <v>0</v>
      </c>
      <c r="V8" s="38">
        <v>99.099099099099092</v>
      </c>
      <c r="W8" s="39">
        <v>0.90090090090090769</v>
      </c>
      <c r="X8" s="38">
        <v>0</v>
      </c>
      <c r="Y8" s="38">
        <v>99.298245614035082</v>
      </c>
      <c r="Z8" s="39">
        <v>0.70175438596491801</v>
      </c>
      <c r="AA8" s="38">
        <v>0</v>
      </c>
      <c r="AB8" s="38">
        <v>99.460916442048514</v>
      </c>
      <c r="AC8" s="39">
        <v>0.53908355795148566</v>
      </c>
      <c r="AD8" s="38">
        <v>0</v>
      </c>
    </row>
    <row r="9" spans="1:30" x14ac:dyDescent="0.25">
      <c r="A9" s="57"/>
      <c r="B9" s="58"/>
      <c r="C9" s="7" t="s">
        <v>201</v>
      </c>
      <c r="D9" s="38">
        <v>98.564593301435409</v>
      </c>
      <c r="E9" s="38">
        <v>1.4354066985645915</v>
      </c>
      <c r="F9" s="38">
        <v>0</v>
      </c>
      <c r="G9" s="38">
        <v>100</v>
      </c>
      <c r="H9" s="38">
        <v>0</v>
      </c>
      <c r="I9" s="38">
        <v>0</v>
      </c>
      <c r="J9" s="38">
        <v>99.647887323943664</v>
      </c>
      <c r="K9" s="38">
        <v>0.35211267605633623</v>
      </c>
      <c r="L9" s="38">
        <v>0</v>
      </c>
      <c r="M9" s="38">
        <v>99.788583509513742</v>
      </c>
      <c r="N9" s="39">
        <v>0.21141649048625766</v>
      </c>
      <c r="O9" s="38">
        <v>0</v>
      </c>
      <c r="P9" s="38">
        <v>98.856209150326805</v>
      </c>
      <c r="Q9" s="39">
        <v>1.143790849673195</v>
      </c>
      <c r="R9" s="38">
        <v>0</v>
      </c>
      <c r="S9" s="38">
        <v>97.590361445783131</v>
      </c>
      <c r="T9" s="39">
        <v>2.409638554216869</v>
      </c>
      <c r="U9" s="38">
        <v>0</v>
      </c>
      <c r="V9" s="38">
        <v>99.099099099099092</v>
      </c>
      <c r="W9" s="39">
        <v>0.90090090090090769</v>
      </c>
      <c r="X9" s="38">
        <v>0</v>
      </c>
      <c r="Y9" s="38">
        <v>99.303135888501743</v>
      </c>
      <c r="Z9" s="39">
        <v>0.69686411149825744</v>
      </c>
      <c r="AA9" s="38">
        <v>0</v>
      </c>
      <c r="AB9" s="38">
        <v>100</v>
      </c>
      <c r="AC9" s="39">
        <v>0</v>
      </c>
      <c r="AD9" s="38">
        <v>0</v>
      </c>
    </row>
    <row r="10" spans="1:30" x14ac:dyDescent="0.25">
      <c r="A10" s="57"/>
      <c r="B10" s="58"/>
      <c r="C10" s="7" t="s">
        <v>202</v>
      </c>
      <c r="D10" s="38">
        <v>0.9856459330143541</v>
      </c>
      <c r="E10" s="38">
        <v>99.014354066985646</v>
      </c>
      <c r="F10" s="38">
        <v>0</v>
      </c>
      <c r="G10" s="38">
        <v>1</v>
      </c>
      <c r="H10" s="38">
        <v>99</v>
      </c>
      <c r="I10" s="38">
        <v>0</v>
      </c>
      <c r="J10" s="38">
        <v>0.99649122807017543</v>
      </c>
      <c r="K10" s="38">
        <v>99.00350877192983</v>
      </c>
      <c r="L10" s="38">
        <v>0</v>
      </c>
      <c r="M10" s="38">
        <v>0.9978858350951374</v>
      </c>
      <c r="N10" s="39">
        <v>99.002114164904867</v>
      </c>
      <c r="O10" s="38">
        <v>0</v>
      </c>
      <c r="P10" s="38">
        <v>0.98854337152209493</v>
      </c>
      <c r="Q10" s="39">
        <v>99.011456628477902</v>
      </c>
      <c r="R10" s="38">
        <v>0</v>
      </c>
      <c r="S10" s="38">
        <v>0.97590361445783136</v>
      </c>
      <c r="T10" s="39">
        <v>99.024096385542165</v>
      </c>
      <c r="U10" s="38">
        <v>0</v>
      </c>
      <c r="V10" s="38">
        <v>0.99099099099099097</v>
      </c>
      <c r="W10" s="39">
        <v>99.009009009009006</v>
      </c>
      <c r="X10" s="38">
        <v>0</v>
      </c>
      <c r="Y10" s="38">
        <v>0.99300699300699302</v>
      </c>
      <c r="Z10" s="39">
        <v>99.006993006993014</v>
      </c>
      <c r="AA10" s="38">
        <v>0</v>
      </c>
      <c r="AB10" s="38">
        <v>1</v>
      </c>
      <c r="AC10" s="39">
        <v>99</v>
      </c>
      <c r="AD10" s="38">
        <v>0</v>
      </c>
    </row>
    <row r="11" spans="1:30" x14ac:dyDescent="0.25">
      <c r="A11" s="57"/>
      <c r="B11" s="58"/>
      <c r="C11" s="7" t="s">
        <v>203</v>
      </c>
      <c r="D11" s="38">
        <v>0.49751243781094528</v>
      </c>
      <c r="E11" s="38">
        <v>99.00497512437812</v>
      </c>
      <c r="F11" s="38">
        <v>0.49751243781094528</v>
      </c>
      <c r="G11" s="38">
        <v>0</v>
      </c>
      <c r="H11" s="38">
        <v>99.497487437185924</v>
      </c>
      <c r="I11" s="38">
        <v>0.50251256281407031</v>
      </c>
      <c r="J11" s="38">
        <v>0.35335689045936397</v>
      </c>
      <c r="K11" s="38">
        <v>98.939929328621901</v>
      </c>
      <c r="L11" s="38">
        <v>0.70671378091872794</v>
      </c>
      <c r="M11" s="38">
        <v>0.21645021645021645</v>
      </c>
      <c r="N11" s="39">
        <v>99.350649350649348</v>
      </c>
      <c r="O11" s="38">
        <v>0.4329004329004329</v>
      </c>
      <c r="P11" s="38">
        <v>0.66889632107023411</v>
      </c>
      <c r="Q11" s="39">
        <v>97.658862876254176</v>
      </c>
      <c r="R11" s="38">
        <v>1.6722408026755853</v>
      </c>
      <c r="S11" s="38">
        <v>85.542168674698786</v>
      </c>
      <c r="T11" s="39">
        <v>10.843373493975914</v>
      </c>
      <c r="U11" s="38">
        <v>3.6144578313253009</v>
      </c>
      <c r="V11" s="38">
        <v>99.082568807339456</v>
      </c>
      <c r="W11" s="39">
        <v>0.91743119266054407</v>
      </c>
      <c r="X11" s="38">
        <v>0</v>
      </c>
      <c r="Y11" s="38">
        <v>97.491039426523301</v>
      </c>
      <c r="Z11" s="39">
        <v>2.5089605734766991</v>
      </c>
      <c r="AA11" s="38">
        <v>0</v>
      </c>
      <c r="AB11" s="38">
        <v>94.505494505494497</v>
      </c>
      <c r="AC11" s="39">
        <v>4.3956043956044049</v>
      </c>
      <c r="AD11" s="38">
        <v>1.098901098901099</v>
      </c>
    </row>
    <row r="12" spans="1:30" x14ac:dyDescent="0.25">
      <c r="A12" s="57"/>
      <c r="B12" s="58"/>
      <c r="C12" s="7" t="s">
        <v>204</v>
      </c>
      <c r="D12" s="38">
        <v>98.543689320388353</v>
      </c>
      <c r="E12" s="38">
        <v>1.4563106796116472</v>
      </c>
      <c r="F12" s="38">
        <v>0</v>
      </c>
      <c r="G12" s="38">
        <v>100</v>
      </c>
      <c r="H12" s="38">
        <v>0</v>
      </c>
      <c r="I12" s="38">
        <v>0</v>
      </c>
      <c r="J12" s="38">
        <v>99.646643109540634</v>
      </c>
      <c r="K12" s="38">
        <v>0.35335689045936647</v>
      </c>
      <c r="L12" s="38">
        <v>0</v>
      </c>
      <c r="M12" s="38">
        <v>99.786780383795303</v>
      </c>
      <c r="N12" s="39">
        <v>0.21321961620469665</v>
      </c>
      <c r="O12" s="38">
        <v>0</v>
      </c>
      <c r="P12" s="38">
        <v>98.835274542429289</v>
      </c>
      <c r="Q12" s="39">
        <v>1.1647254575707109</v>
      </c>
      <c r="R12" s="38">
        <v>0</v>
      </c>
      <c r="S12" s="38">
        <v>97.560975609756099</v>
      </c>
      <c r="T12" s="39">
        <v>2.4390243902439011</v>
      </c>
      <c r="U12" s="38">
        <v>0</v>
      </c>
      <c r="V12" s="38">
        <v>99.082568807339456</v>
      </c>
      <c r="W12" s="39">
        <v>0.91743119266054407</v>
      </c>
      <c r="X12" s="38">
        <v>0</v>
      </c>
      <c r="Y12" s="38">
        <v>99.290780141843967</v>
      </c>
      <c r="Z12" s="39">
        <v>0.7092198581560325</v>
      </c>
      <c r="AA12" s="38">
        <v>0</v>
      </c>
      <c r="AB12" s="38">
        <v>100</v>
      </c>
      <c r="AC12" s="39">
        <v>0</v>
      </c>
      <c r="AD12" s="38">
        <v>0</v>
      </c>
    </row>
    <row r="13" spans="1:30" x14ac:dyDescent="0.25">
      <c r="A13" s="57"/>
      <c r="B13" s="58"/>
      <c r="C13" s="7" t="s">
        <v>205</v>
      </c>
      <c r="D13" s="38">
        <v>79.787234042553195</v>
      </c>
      <c r="E13" s="38">
        <v>18.617021276595743</v>
      </c>
      <c r="F13" s="38">
        <v>1.5957446808510638</v>
      </c>
      <c r="G13" s="38">
        <v>99.386503067484668</v>
      </c>
      <c r="H13" s="38">
        <v>0.61349693251533211</v>
      </c>
      <c r="I13" s="38">
        <v>0</v>
      </c>
      <c r="J13" s="38">
        <v>40.36363636363636</v>
      </c>
      <c r="K13" s="38">
        <v>58.545454545454547</v>
      </c>
      <c r="L13" s="38">
        <v>1.0909090909090911</v>
      </c>
      <c r="M13" s="38">
        <v>92.017738359201772</v>
      </c>
      <c r="N13" s="39">
        <v>7.5388026607538823</v>
      </c>
      <c r="O13" s="38">
        <v>0.44345898004434592</v>
      </c>
      <c r="P13" s="38">
        <v>83.085501858736052</v>
      </c>
      <c r="Q13" s="39">
        <v>15.055762081784394</v>
      </c>
      <c r="R13" s="38">
        <v>1.8587360594795539</v>
      </c>
      <c r="S13" s="38">
        <v>96.05263157894737</v>
      </c>
      <c r="T13" s="39">
        <v>3.9473684210526301</v>
      </c>
      <c r="U13" s="38">
        <v>0</v>
      </c>
      <c r="V13" s="38">
        <v>100</v>
      </c>
      <c r="W13" s="39">
        <v>0</v>
      </c>
      <c r="X13" s="38">
        <v>0</v>
      </c>
      <c r="Y13" s="38">
        <v>100</v>
      </c>
      <c r="Z13" s="39">
        <v>0</v>
      </c>
      <c r="AA13" s="38">
        <v>0</v>
      </c>
      <c r="AB13" s="38">
        <v>98.840579710144922</v>
      </c>
      <c r="AC13" s="39">
        <v>0.86956521739130954</v>
      </c>
      <c r="AD13" s="38">
        <v>0.28985507246376813</v>
      </c>
    </row>
    <row r="14" spans="1:30" x14ac:dyDescent="0.25">
      <c r="A14" s="57"/>
      <c r="B14" s="58"/>
      <c r="C14" s="7" t="s">
        <v>206</v>
      </c>
      <c r="D14" s="38">
        <v>100</v>
      </c>
      <c r="E14" s="38">
        <v>0</v>
      </c>
      <c r="F14" s="38">
        <v>0</v>
      </c>
      <c r="G14" s="38">
        <v>99.230769230769226</v>
      </c>
      <c r="H14" s="38">
        <v>0.7692307692307736</v>
      </c>
      <c r="I14" s="38">
        <v>0</v>
      </c>
      <c r="J14" s="38">
        <v>100</v>
      </c>
      <c r="K14" s="38">
        <v>0</v>
      </c>
      <c r="L14" s="38">
        <v>0</v>
      </c>
      <c r="M14" s="38">
        <v>85.314685314685306</v>
      </c>
      <c r="N14" s="39">
        <v>14.219114219114228</v>
      </c>
      <c r="O14" s="38">
        <v>0.46620046620046618</v>
      </c>
      <c r="P14" s="38">
        <v>99.385245901639337</v>
      </c>
      <c r="Q14" s="39">
        <v>0.61475409836066319</v>
      </c>
      <c r="R14" s="38">
        <v>0</v>
      </c>
      <c r="S14" s="38">
        <v>100</v>
      </c>
      <c r="T14" s="39">
        <v>0</v>
      </c>
      <c r="U14" s="38">
        <v>0</v>
      </c>
      <c r="V14" s="38">
        <v>100</v>
      </c>
      <c r="W14" s="39">
        <v>0</v>
      </c>
      <c r="X14" s="38">
        <v>0</v>
      </c>
      <c r="Y14" s="38">
        <v>100</v>
      </c>
      <c r="Z14" s="39">
        <v>0</v>
      </c>
      <c r="AA14" s="38">
        <v>0</v>
      </c>
      <c r="AB14" s="38">
        <v>99.689440993788821</v>
      </c>
      <c r="AC14" s="39">
        <v>0</v>
      </c>
      <c r="AD14" s="38">
        <v>0.3105590062111801</v>
      </c>
    </row>
    <row r="15" spans="1:30" x14ac:dyDescent="0.25">
      <c r="A15" s="57"/>
      <c r="B15" s="58"/>
      <c r="C15" s="7" t="s">
        <v>207</v>
      </c>
      <c r="D15" s="38">
        <v>99.378881987577643</v>
      </c>
      <c r="E15" s="38">
        <v>0.62111801242235742</v>
      </c>
      <c r="F15" s="38">
        <v>0</v>
      </c>
      <c r="G15" s="38">
        <v>100</v>
      </c>
      <c r="H15" s="38">
        <v>0</v>
      </c>
      <c r="I15" s="38">
        <v>0</v>
      </c>
      <c r="J15" s="38">
        <v>99.615384615384613</v>
      </c>
      <c r="K15" s="38">
        <v>0.3846153846153868</v>
      </c>
      <c r="L15" s="38">
        <v>0</v>
      </c>
      <c r="M15" s="38">
        <v>99.768518518518519</v>
      </c>
      <c r="N15" s="39">
        <v>0.23148148148148096</v>
      </c>
      <c r="O15" s="38">
        <v>0</v>
      </c>
      <c r="P15" s="38">
        <v>99.34924078091106</v>
      </c>
      <c r="Q15" s="39">
        <v>0.65075921908893974</v>
      </c>
      <c r="R15" s="38">
        <v>0</v>
      </c>
      <c r="S15" s="38">
        <v>100</v>
      </c>
      <c r="T15" s="39">
        <v>0</v>
      </c>
      <c r="U15" s="38">
        <v>0</v>
      </c>
      <c r="V15" s="38">
        <v>100</v>
      </c>
      <c r="W15" s="39">
        <v>0</v>
      </c>
      <c r="X15" s="38">
        <v>0</v>
      </c>
      <c r="Y15" s="38">
        <v>100</v>
      </c>
      <c r="Z15" s="39">
        <v>0</v>
      </c>
      <c r="AA15" s="38">
        <v>0</v>
      </c>
      <c r="AB15" s="38">
        <v>100</v>
      </c>
      <c r="AC15" s="39">
        <v>0</v>
      </c>
      <c r="AD15" s="38">
        <v>0</v>
      </c>
    </row>
    <row r="16" spans="1:30" x14ac:dyDescent="0.25">
      <c r="A16" s="57"/>
      <c r="B16" s="58"/>
      <c r="C16" s="7" t="s">
        <v>208</v>
      </c>
      <c r="D16" s="38">
        <v>98.514851485148512</v>
      </c>
      <c r="E16" s="38">
        <v>1.4851485148514882</v>
      </c>
      <c r="F16" s="38">
        <v>0</v>
      </c>
      <c r="G16" s="38">
        <v>100</v>
      </c>
      <c r="H16" s="38">
        <v>0</v>
      </c>
      <c r="I16" s="38">
        <v>0</v>
      </c>
      <c r="J16" s="38">
        <v>99.64028776978418</v>
      </c>
      <c r="K16" s="38">
        <v>0.35971223021581977</v>
      </c>
      <c r="L16" s="38">
        <v>0</v>
      </c>
      <c r="M16" s="38">
        <v>99.78165938864629</v>
      </c>
      <c r="N16" s="39">
        <v>0.2183406113537103</v>
      </c>
      <c r="O16" s="38">
        <v>0</v>
      </c>
      <c r="P16" s="38">
        <v>98.464163822525592</v>
      </c>
      <c r="Q16" s="39">
        <v>1.3651877133105856</v>
      </c>
      <c r="R16" s="38">
        <v>0.17064846416382254</v>
      </c>
      <c r="S16" s="38">
        <v>97.468354430379748</v>
      </c>
      <c r="T16" s="39">
        <v>2.5316455696202524</v>
      </c>
      <c r="U16" s="38">
        <v>0</v>
      </c>
      <c r="V16" s="38">
        <v>99.056603773584911</v>
      </c>
      <c r="W16" s="39">
        <v>0.94339622641508925</v>
      </c>
      <c r="X16" s="38">
        <v>0</v>
      </c>
      <c r="Y16" s="38">
        <v>99.638989169675085</v>
      </c>
      <c r="Z16" s="39">
        <v>0.36101083032491488</v>
      </c>
      <c r="AA16" s="38">
        <v>0</v>
      </c>
      <c r="AB16" s="38">
        <v>99.441340782122893</v>
      </c>
      <c r="AC16" s="39">
        <v>0.55865921787710704</v>
      </c>
      <c r="AD16" s="38">
        <v>0</v>
      </c>
    </row>
    <row r="17" spans="1:30" x14ac:dyDescent="0.25">
      <c r="A17" s="57"/>
      <c r="B17" s="58"/>
      <c r="C17" s="7" t="s">
        <v>209</v>
      </c>
      <c r="D17" s="38">
        <v>99.514563106796118</v>
      </c>
      <c r="E17" s="38">
        <v>0.48543689320388239</v>
      </c>
      <c r="F17" s="38">
        <v>0</v>
      </c>
      <c r="G17" s="38">
        <v>100</v>
      </c>
      <c r="H17" s="38">
        <v>0</v>
      </c>
      <c r="I17" s="38">
        <v>0</v>
      </c>
      <c r="J17" s="38">
        <v>99.645390070921991</v>
      </c>
      <c r="K17" s="38">
        <v>0.35460992907800915</v>
      </c>
      <c r="L17" s="38">
        <v>0</v>
      </c>
      <c r="M17" s="38">
        <v>99.788135593220346</v>
      </c>
      <c r="N17" s="39">
        <v>0.21186440677965379</v>
      </c>
      <c r="O17" s="38">
        <v>0</v>
      </c>
      <c r="P17" s="38">
        <v>99.344262295081961</v>
      </c>
      <c r="Q17" s="39">
        <v>0.49180327868853069</v>
      </c>
      <c r="R17" s="38">
        <v>0.16393442622950818</v>
      </c>
      <c r="S17" s="38">
        <v>100</v>
      </c>
      <c r="T17" s="39">
        <v>0</v>
      </c>
      <c r="U17" s="38">
        <v>0</v>
      </c>
      <c r="V17" s="38">
        <v>100</v>
      </c>
      <c r="W17" s="39">
        <v>0</v>
      </c>
      <c r="X17" s="38">
        <v>0</v>
      </c>
      <c r="Y17" s="38">
        <v>100</v>
      </c>
      <c r="Z17" s="39">
        <v>0</v>
      </c>
      <c r="AA17" s="38">
        <v>0</v>
      </c>
      <c r="AB17" s="38">
        <v>99.455040871934614</v>
      </c>
      <c r="AC17" s="39">
        <v>0.54495912806538627</v>
      </c>
      <c r="AD17" s="38">
        <v>0</v>
      </c>
    </row>
    <row r="18" spans="1:30" x14ac:dyDescent="0.25">
      <c r="A18" s="57"/>
      <c r="B18" s="58" t="s">
        <v>162</v>
      </c>
      <c r="C18" s="7" t="s">
        <v>210</v>
      </c>
      <c r="D18" s="38">
        <v>100</v>
      </c>
      <c r="E18" s="38">
        <v>0</v>
      </c>
      <c r="F18" s="38">
        <v>0</v>
      </c>
      <c r="G18" s="38">
        <v>99.019607843137265</v>
      </c>
      <c r="H18" s="38">
        <v>0.49019607843136198</v>
      </c>
      <c r="I18" s="38">
        <v>0.49019607843137253</v>
      </c>
      <c r="J18" s="38">
        <v>100</v>
      </c>
      <c r="K18" s="38">
        <v>0</v>
      </c>
      <c r="L18" s="38">
        <v>0</v>
      </c>
      <c r="M18" s="38">
        <v>83.93234672304439</v>
      </c>
      <c r="N18" s="39">
        <v>15.433403805496837</v>
      </c>
      <c r="O18" s="38">
        <v>0.63424947145877375</v>
      </c>
      <c r="P18" s="38">
        <v>99.50738916256158</v>
      </c>
      <c r="Q18" s="39">
        <v>0.49261083743841994</v>
      </c>
      <c r="R18" s="38">
        <v>0</v>
      </c>
      <c r="S18" s="38">
        <v>100</v>
      </c>
      <c r="T18" s="39">
        <v>0</v>
      </c>
      <c r="U18" s="38">
        <v>0</v>
      </c>
      <c r="V18" s="38">
        <v>100</v>
      </c>
      <c r="W18" s="39">
        <v>0</v>
      </c>
      <c r="X18" s="38">
        <v>0</v>
      </c>
      <c r="Y18" s="38">
        <v>100</v>
      </c>
      <c r="Z18" s="39">
        <v>0</v>
      </c>
      <c r="AA18" s="38">
        <v>0</v>
      </c>
      <c r="AB18" s="38">
        <v>99.731182795698928</v>
      </c>
      <c r="AC18" s="39">
        <v>0</v>
      </c>
      <c r="AD18" s="38">
        <v>0.26881720430107531</v>
      </c>
    </row>
    <row r="19" spans="1:30" x14ac:dyDescent="0.25">
      <c r="A19" s="57"/>
      <c r="B19" s="58"/>
      <c r="C19" s="7" t="s">
        <v>211</v>
      </c>
      <c r="D19" s="38">
        <v>100</v>
      </c>
      <c r="E19" s="38">
        <v>0</v>
      </c>
      <c r="F19" s="38">
        <v>0</v>
      </c>
      <c r="G19" s="38">
        <v>100</v>
      </c>
      <c r="H19" s="38">
        <v>0</v>
      </c>
      <c r="I19" s="38">
        <v>0</v>
      </c>
      <c r="J19" s="38">
        <v>100</v>
      </c>
      <c r="K19" s="38">
        <v>0</v>
      </c>
      <c r="L19" s="38">
        <v>0</v>
      </c>
      <c r="M19" s="38">
        <v>100</v>
      </c>
      <c r="N19" s="39">
        <v>0</v>
      </c>
      <c r="O19" s="38">
        <v>0</v>
      </c>
      <c r="P19" s="38">
        <v>100</v>
      </c>
      <c r="Q19" s="39">
        <v>0</v>
      </c>
      <c r="R19" s="38">
        <v>0</v>
      </c>
      <c r="S19" s="38">
        <v>91.566265060240966</v>
      </c>
      <c r="T19" s="39">
        <v>8.4337349397590344</v>
      </c>
      <c r="U19" s="38">
        <v>0</v>
      </c>
      <c r="V19" s="38">
        <v>100</v>
      </c>
      <c r="W19" s="39">
        <v>0</v>
      </c>
      <c r="X19" s="38">
        <v>0</v>
      </c>
      <c r="Y19" s="38">
        <v>99.300699300699307</v>
      </c>
      <c r="Z19" s="39">
        <v>0.69930069930069294</v>
      </c>
      <c r="AA19" s="38">
        <v>0</v>
      </c>
      <c r="AB19" s="38">
        <v>90.86021505376344</v>
      </c>
      <c r="AC19" s="39">
        <v>8.6021505376344098</v>
      </c>
      <c r="AD19" s="38">
        <v>0.53763440860215062</v>
      </c>
    </row>
    <row r="20" spans="1:30" x14ac:dyDescent="0.25">
      <c r="A20" s="57"/>
      <c r="B20" s="58"/>
      <c r="C20" s="7" t="s">
        <v>212</v>
      </c>
      <c r="D20" s="38">
        <v>98.557692307692307</v>
      </c>
      <c r="E20" s="38">
        <v>1.4423076923076934</v>
      </c>
      <c r="F20" s="38">
        <v>0</v>
      </c>
      <c r="G20" s="38">
        <v>100</v>
      </c>
      <c r="H20" s="38">
        <v>0</v>
      </c>
      <c r="I20" s="38">
        <v>0</v>
      </c>
      <c r="J20" s="38">
        <v>99.649122807017548</v>
      </c>
      <c r="K20" s="38">
        <v>0.3508771929824519</v>
      </c>
      <c r="L20" s="38">
        <v>0</v>
      </c>
      <c r="M20" s="38">
        <v>99.789473684210535</v>
      </c>
      <c r="N20" s="39">
        <v>0.21052631578946546</v>
      </c>
      <c r="O20" s="38">
        <v>0</v>
      </c>
      <c r="P20" s="38">
        <v>98.529411764705884</v>
      </c>
      <c r="Q20" s="39">
        <v>1.143790849673201</v>
      </c>
      <c r="R20" s="38">
        <v>0.32679738562091504</v>
      </c>
      <c r="S20" s="38">
        <v>97.590361445783131</v>
      </c>
      <c r="T20" s="39">
        <v>2.409638554216869</v>
      </c>
      <c r="U20" s="38">
        <v>0</v>
      </c>
      <c r="V20" s="38">
        <v>99.107142857142861</v>
      </c>
      <c r="W20" s="39">
        <v>0.8928571428571388</v>
      </c>
      <c r="X20" s="38">
        <v>0</v>
      </c>
      <c r="Y20" s="38">
        <v>99.303135888501743</v>
      </c>
      <c r="Z20" s="39">
        <v>0.69686411149825744</v>
      </c>
      <c r="AA20" s="38">
        <v>0</v>
      </c>
      <c r="AB20" s="38">
        <v>99.460916442048514</v>
      </c>
      <c r="AC20" s="39">
        <v>0.53908355795148566</v>
      </c>
      <c r="AD20" s="38">
        <v>0</v>
      </c>
    </row>
    <row r="21" spans="1:30" x14ac:dyDescent="0.25">
      <c r="A21" s="57"/>
      <c r="B21" s="58"/>
      <c r="C21" s="7" t="s">
        <v>213</v>
      </c>
      <c r="D21" s="38">
        <v>98.564593301435409</v>
      </c>
      <c r="E21" s="38">
        <v>1.4354066985645915</v>
      </c>
      <c r="F21" s="38">
        <v>0</v>
      </c>
      <c r="G21" s="38">
        <v>100</v>
      </c>
      <c r="H21" s="38">
        <v>0</v>
      </c>
      <c r="I21" s="38">
        <v>0</v>
      </c>
      <c r="J21" s="38">
        <v>99.647887323943706</v>
      </c>
      <c r="K21" s="38">
        <v>0.35211267605633623</v>
      </c>
      <c r="L21" s="38">
        <v>0</v>
      </c>
      <c r="M21" s="38">
        <v>99.789029535864984</v>
      </c>
      <c r="N21" s="39">
        <v>0.2109704641350163</v>
      </c>
      <c r="O21" s="38">
        <v>0</v>
      </c>
      <c r="P21" s="38">
        <v>98.371335504885991</v>
      </c>
      <c r="Q21" s="39">
        <v>1.1400651465798071</v>
      </c>
      <c r="R21" s="38">
        <v>0.48859934853420189</v>
      </c>
      <c r="S21" s="38">
        <v>97.590361445783131</v>
      </c>
      <c r="T21" s="39">
        <v>2.409638554216869</v>
      </c>
      <c r="U21" s="38">
        <v>0</v>
      </c>
      <c r="V21" s="38">
        <v>99.107142857142861</v>
      </c>
      <c r="W21" s="39">
        <v>0.8928571428571388</v>
      </c>
      <c r="X21" s="38">
        <v>0</v>
      </c>
      <c r="Y21" s="38">
        <v>99.300699300699307</v>
      </c>
      <c r="Z21" s="39">
        <v>0.69930069930069294</v>
      </c>
      <c r="AA21" s="38">
        <v>0</v>
      </c>
      <c r="AB21" s="38">
        <v>99.462365591397855</v>
      </c>
      <c r="AC21" s="39">
        <v>0.53763440860214473</v>
      </c>
      <c r="AD21" s="38">
        <v>0</v>
      </c>
    </row>
    <row r="22" spans="1:30" x14ac:dyDescent="0.25">
      <c r="A22" s="57"/>
      <c r="B22" s="58"/>
      <c r="C22" s="7" t="s">
        <v>214</v>
      </c>
      <c r="D22" s="38">
        <v>91.219512195121951</v>
      </c>
      <c r="E22" s="38">
        <v>8.2926829268292686</v>
      </c>
      <c r="F22" s="38">
        <v>0.48780487804878048</v>
      </c>
      <c r="G22" s="38">
        <v>95.098039215686271</v>
      </c>
      <c r="H22" s="38">
        <v>4.4117647058823568</v>
      </c>
      <c r="I22" s="38">
        <v>0.49019607843137253</v>
      </c>
      <c r="J22" s="38">
        <v>100</v>
      </c>
      <c r="K22" s="38">
        <v>0</v>
      </c>
      <c r="L22" s="38">
        <v>0</v>
      </c>
      <c r="M22" s="38">
        <v>100</v>
      </c>
      <c r="N22" s="39">
        <v>0</v>
      </c>
      <c r="O22" s="38">
        <v>0</v>
      </c>
      <c r="P22" s="38">
        <v>93.474714518760194</v>
      </c>
      <c r="Q22" s="39">
        <v>5.5464926590538353</v>
      </c>
      <c r="R22" s="38">
        <v>0.97879282218597052</v>
      </c>
      <c r="S22" s="38">
        <v>97.560975609756099</v>
      </c>
      <c r="T22" s="39">
        <v>1.2195121951219499</v>
      </c>
      <c r="U22" s="38">
        <v>1.2195121951219512</v>
      </c>
      <c r="V22" s="38">
        <v>100</v>
      </c>
      <c r="W22" s="39">
        <v>0</v>
      </c>
      <c r="X22" s="38">
        <v>0</v>
      </c>
      <c r="Y22" s="38">
        <v>98.257839721254356</v>
      </c>
      <c r="Z22" s="39">
        <v>1.3937282229965147</v>
      </c>
      <c r="AA22" s="38">
        <v>0.34843205574912894</v>
      </c>
      <c r="AB22" s="38">
        <v>99.189189189189193</v>
      </c>
      <c r="AC22" s="39">
        <v>0.81081081081080697</v>
      </c>
      <c r="AD22" s="38">
        <v>0</v>
      </c>
    </row>
    <row r="23" spans="1:30" x14ac:dyDescent="0.25">
      <c r="A23" s="57"/>
      <c r="B23" s="58"/>
      <c r="C23" s="7" t="s">
        <v>215</v>
      </c>
      <c r="D23" s="38">
        <v>0.48076923076923078</v>
      </c>
      <c r="E23" s="38">
        <v>98.557692307692307</v>
      </c>
      <c r="F23" s="38">
        <v>0.96153846153846156</v>
      </c>
      <c r="G23" s="38">
        <v>0</v>
      </c>
      <c r="H23" s="38">
        <v>100</v>
      </c>
      <c r="I23" s="38">
        <v>0</v>
      </c>
      <c r="J23" s="38">
        <v>0.35335689045936397</v>
      </c>
      <c r="K23" s="38">
        <v>98.939929328621901</v>
      </c>
      <c r="L23" s="38">
        <v>0.70671378091872794</v>
      </c>
      <c r="M23" s="38">
        <v>0.21276595744680851</v>
      </c>
      <c r="N23" s="39">
        <v>99.148936170212764</v>
      </c>
      <c r="O23" s="38">
        <v>0.63829787234042545</v>
      </c>
      <c r="P23" s="38">
        <v>0.66225165562913912</v>
      </c>
      <c r="Q23" s="39">
        <v>97.350993377483448</v>
      </c>
      <c r="R23" s="38">
        <v>1.9867549668874174</v>
      </c>
      <c r="S23" s="38">
        <v>85.18518518518519</v>
      </c>
      <c r="T23" s="39">
        <v>9.8765432098765373</v>
      </c>
      <c r="U23" s="38">
        <v>4.9382716049382713</v>
      </c>
      <c r="V23" s="38">
        <v>99.099099099099092</v>
      </c>
      <c r="W23" s="39">
        <v>0.90090090090090769</v>
      </c>
      <c r="X23" s="38">
        <v>0</v>
      </c>
      <c r="Y23" s="38">
        <v>96.750902527075809</v>
      </c>
      <c r="Z23" s="39">
        <v>2.8880866425992817</v>
      </c>
      <c r="AA23" s="38">
        <v>0.36101083032490977</v>
      </c>
      <c r="AB23" s="38">
        <v>95.054945054945051</v>
      </c>
      <c r="AC23" s="39">
        <v>4.3956043956043995</v>
      </c>
      <c r="AD23" s="38">
        <v>0.5494505494505495</v>
      </c>
    </row>
    <row r="24" spans="1:30" x14ac:dyDescent="0.25">
      <c r="A24" s="57" t="s">
        <v>150</v>
      </c>
      <c r="B24" s="37" t="s">
        <v>159</v>
      </c>
      <c r="C24" s="7" t="s">
        <v>216</v>
      </c>
      <c r="D24" s="38">
        <v>100</v>
      </c>
      <c r="E24" s="38">
        <v>0</v>
      </c>
      <c r="F24" s="38">
        <v>0</v>
      </c>
      <c r="G24" s="38">
        <v>80.808080808080803</v>
      </c>
      <c r="H24" s="38">
        <v>17.676767676767682</v>
      </c>
      <c r="I24" s="38">
        <v>1.5151515151515151</v>
      </c>
      <c r="J24" s="38">
        <v>99.646643109540634</v>
      </c>
      <c r="K24" s="38">
        <v>0.35335689045936647</v>
      </c>
      <c r="L24" s="38">
        <v>0</v>
      </c>
      <c r="M24" s="38">
        <v>99.787685774946922</v>
      </c>
      <c r="N24" s="39">
        <v>0</v>
      </c>
      <c r="O24" s="38">
        <v>0.21231422505307856</v>
      </c>
      <c r="P24" s="38">
        <v>95.688225538971807</v>
      </c>
      <c r="Q24" s="39">
        <v>3.4825870646766175</v>
      </c>
      <c r="R24" s="38">
        <v>0.82918739635157546</v>
      </c>
      <c r="S24" s="38">
        <v>67.088607594936718</v>
      </c>
      <c r="T24" s="39">
        <v>30.379746835443029</v>
      </c>
      <c r="U24" s="38">
        <v>2.5316455696202533</v>
      </c>
      <c r="V24" s="38">
        <v>94.642857142857139</v>
      </c>
      <c r="W24" s="39">
        <v>5.3571428571428612</v>
      </c>
      <c r="X24" s="38">
        <v>0</v>
      </c>
      <c r="Y24" s="38">
        <v>90.747330960854086</v>
      </c>
      <c r="Z24" s="39">
        <v>8.8967971530249184</v>
      </c>
      <c r="AA24" s="38">
        <v>0.35587188612099641</v>
      </c>
      <c r="AB24" s="38">
        <v>21.16991643454039</v>
      </c>
      <c r="AC24" s="39">
        <v>75.487465181058482</v>
      </c>
      <c r="AD24" s="38">
        <v>3.3426183844011144</v>
      </c>
    </row>
    <row r="25" spans="1:30" x14ac:dyDescent="0.25">
      <c r="A25" s="57"/>
      <c r="B25" s="37" t="s">
        <v>228</v>
      </c>
      <c r="C25" s="7" t="s">
        <v>217</v>
      </c>
      <c r="D25" s="38">
        <v>100</v>
      </c>
      <c r="E25" s="38">
        <v>0</v>
      </c>
      <c r="F25" s="38">
        <v>0</v>
      </c>
      <c r="G25" s="38">
        <v>99.512195121951223</v>
      </c>
      <c r="H25" s="38">
        <v>0.48780487804877737</v>
      </c>
      <c r="I25" s="38">
        <v>0</v>
      </c>
      <c r="J25" s="38">
        <v>99.295774647887328</v>
      </c>
      <c r="K25" s="38">
        <v>0.35211267605633439</v>
      </c>
      <c r="L25" s="38">
        <v>0.35211267605633806</v>
      </c>
      <c r="M25" s="38">
        <v>100</v>
      </c>
      <c r="N25" s="39">
        <v>0</v>
      </c>
      <c r="O25" s="38">
        <v>0</v>
      </c>
      <c r="P25" s="38">
        <v>100</v>
      </c>
      <c r="Q25" s="39">
        <v>0</v>
      </c>
      <c r="R25" s="38">
        <v>0</v>
      </c>
      <c r="S25" s="38">
        <v>100</v>
      </c>
      <c r="T25" s="39">
        <v>0</v>
      </c>
      <c r="U25" s="38">
        <v>0</v>
      </c>
      <c r="V25" s="38">
        <v>100</v>
      </c>
      <c r="W25" s="39">
        <v>0</v>
      </c>
      <c r="X25" s="38">
        <v>0</v>
      </c>
      <c r="Y25" s="38">
        <v>100</v>
      </c>
      <c r="Z25" s="39">
        <v>0</v>
      </c>
      <c r="AA25" s="38">
        <v>0</v>
      </c>
      <c r="AB25" s="38">
        <v>100</v>
      </c>
      <c r="AC25" s="39">
        <v>0</v>
      </c>
      <c r="AD25" s="38">
        <v>0</v>
      </c>
    </row>
    <row r="26" spans="1:30" s="41" customFormat="1" x14ac:dyDescent="0.2">
      <c r="A26" s="57" t="s">
        <v>151</v>
      </c>
      <c r="B26" s="58" t="s">
        <v>229</v>
      </c>
      <c r="C26" s="7" t="s">
        <v>218</v>
      </c>
      <c r="D26" s="38">
        <v>99.514563106796118</v>
      </c>
      <c r="E26" s="38">
        <v>0.48543689320388239</v>
      </c>
      <c r="F26" s="38">
        <v>0</v>
      </c>
      <c r="G26" s="38">
        <v>24.752475247524753</v>
      </c>
      <c r="H26" s="38">
        <v>72.277227722772267</v>
      </c>
      <c r="I26" s="38">
        <v>2.9702970297029703</v>
      </c>
      <c r="J26" s="38">
        <v>83.571428571428569</v>
      </c>
      <c r="K26" s="38">
        <v>15.714285714285717</v>
      </c>
      <c r="L26" s="38">
        <v>0.7142857142857143</v>
      </c>
      <c r="M26" s="38">
        <v>79.449152542372886</v>
      </c>
      <c r="N26" s="39">
        <v>19.279661016949149</v>
      </c>
      <c r="O26" s="38">
        <v>1.2711864406779663</v>
      </c>
      <c r="P26" s="38">
        <v>74.01315789473685</v>
      </c>
      <c r="Q26" s="39">
        <v>22.86184210526315</v>
      </c>
      <c r="R26" s="38">
        <v>3.125</v>
      </c>
      <c r="S26" s="38">
        <v>95.121951219512198</v>
      </c>
      <c r="T26" s="39">
        <v>2.4390243902438997</v>
      </c>
      <c r="U26" s="38">
        <v>2.4390243902439024</v>
      </c>
      <c r="V26" s="38">
        <v>100</v>
      </c>
      <c r="W26" s="39">
        <v>0</v>
      </c>
      <c r="X26" s="38">
        <v>0</v>
      </c>
      <c r="Y26" s="38">
        <v>98.581560283687935</v>
      </c>
      <c r="Z26" s="39">
        <v>0.70921985815603661</v>
      </c>
      <c r="AA26" s="38">
        <v>0.70921985815602839</v>
      </c>
      <c r="AB26" s="38">
        <v>97.018970189701889</v>
      </c>
      <c r="AC26" s="39">
        <v>2.7100271002710103</v>
      </c>
      <c r="AD26" s="38">
        <v>0.27100271002710025</v>
      </c>
    </row>
    <row r="27" spans="1:30" s="41" customFormat="1" x14ac:dyDescent="0.2">
      <c r="A27" s="57"/>
      <c r="B27" s="58"/>
      <c r="C27" s="7" t="s">
        <v>219</v>
      </c>
      <c r="D27" s="38">
        <v>4.8543689320388346</v>
      </c>
      <c r="E27" s="38">
        <v>92.233009708737868</v>
      </c>
      <c r="F27" s="38">
        <v>2.912621359223301</v>
      </c>
      <c r="G27" s="38">
        <v>75.980392156862735</v>
      </c>
      <c r="H27" s="38">
        <v>22.058823529411775</v>
      </c>
      <c r="I27" s="38">
        <v>1.9607843137254901</v>
      </c>
      <c r="J27" s="38">
        <v>70.106761565836294</v>
      </c>
      <c r="K27" s="38">
        <v>27.402135231316731</v>
      </c>
      <c r="L27" s="38">
        <v>2.4911032028469751</v>
      </c>
      <c r="M27" s="38">
        <v>35.805084745762713</v>
      </c>
      <c r="N27" s="39">
        <v>61.440677966101696</v>
      </c>
      <c r="O27" s="38">
        <v>2.754237288135593</v>
      </c>
      <c r="P27" s="38">
        <v>45.230263157894733</v>
      </c>
      <c r="Q27" s="39">
        <v>50.164473684210535</v>
      </c>
      <c r="R27" s="38">
        <v>4.6052631578947363</v>
      </c>
      <c r="S27" s="38">
        <v>96.385542168674704</v>
      </c>
      <c r="T27" s="39">
        <v>0</v>
      </c>
      <c r="U27" s="38">
        <v>3.6144578313253009</v>
      </c>
      <c r="V27" s="38">
        <v>100</v>
      </c>
      <c r="W27" s="39">
        <v>0</v>
      </c>
      <c r="X27" s="38">
        <v>0</v>
      </c>
      <c r="Y27" s="38">
        <v>99.642857142857139</v>
      </c>
      <c r="Z27" s="39">
        <v>0.3571428571428612</v>
      </c>
      <c r="AA27" s="38">
        <v>0</v>
      </c>
      <c r="AB27" s="38">
        <v>99.193548387096769</v>
      </c>
      <c r="AC27" s="39">
        <v>0.26881720430108069</v>
      </c>
      <c r="AD27" s="38">
        <v>0.53763440860215062</v>
      </c>
    </row>
    <row r="28" spans="1:30" x14ac:dyDescent="0.25">
      <c r="A28" s="57" t="s">
        <v>149</v>
      </c>
      <c r="B28" s="58" t="s">
        <v>161</v>
      </c>
      <c r="C28" s="7" t="s">
        <v>220</v>
      </c>
      <c r="D28" s="38">
        <v>100</v>
      </c>
      <c r="E28" s="38">
        <v>0</v>
      </c>
      <c r="F28" s="38">
        <v>0</v>
      </c>
      <c r="G28" s="38">
        <v>100</v>
      </c>
      <c r="H28" s="38">
        <v>0</v>
      </c>
      <c r="I28" s="38">
        <v>0</v>
      </c>
      <c r="J28" s="38">
        <v>100</v>
      </c>
      <c r="K28" s="38">
        <v>0</v>
      </c>
      <c r="L28" s="38">
        <v>0</v>
      </c>
      <c r="M28" s="38">
        <v>100</v>
      </c>
      <c r="N28" s="39">
        <v>0</v>
      </c>
      <c r="O28" s="38">
        <v>0</v>
      </c>
      <c r="P28" s="38">
        <v>100</v>
      </c>
      <c r="Q28" s="39">
        <v>0</v>
      </c>
      <c r="R28" s="38">
        <v>0</v>
      </c>
      <c r="S28" s="38">
        <v>97.590361445783131</v>
      </c>
      <c r="T28" s="39">
        <v>1.2048192771084352</v>
      </c>
      <c r="U28" s="38">
        <v>1.2048192771084338</v>
      </c>
      <c r="V28" s="38">
        <v>100</v>
      </c>
      <c r="W28" s="39">
        <v>0</v>
      </c>
      <c r="X28" s="38">
        <v>0</v>
      </c>
      <c r="Y28" s="38">
        <v>100</v>
      </c>
      <c r="Z28" s="39">
        <v>0</v>
      </c>
      <c r="AA28" s="38">
        <v>0</v>
      </c>
      <c r="AB28" s="38">
        <v>90.136986301369859</v>
      </c>
      <c r="AC28" s="39">
        <v>9.5890410958904155</v>
      </c>
      <c r="AD28" s="38">
        <v>0.27397260273972601</v>
      </c>
    </row>
    <row r="29" spans="1:30" x14ac:dyDescent="0.25">
      <c r="A29" s="57"/>
      <c r="B29" s="58"/>
      <c r="C29" s="7" t="s">
        <v>221</v>
      </c>
      <c r="D29" s="38">
        <v>30.102040816326532</v>
      </c>
      <c r="E29" s="38">
        <v>67.857142857142847</v>
      </c>
      <c r="F29" s="38">
        <v>2.0408163265306123</v>
      </c>
      <c r="G29" s="38">
        <v>3.0456852791878175</v>
      </c>
      <c r="H29" s="38">
        <v>94.416243654822324</v>
      </c>
      <c r="I29" s="38">
        <v>2.5380710659898478</v>
      </c>
      <c r="J29" s="38">
        <v>10.408921933085502</v>
      </c>
      <c r="K29" s="38">
        <v>88.847583643122675</v>
      </c>
      <c r="L29" s="38">
        <v>0.74349442379182151</v>
      </c>
      <c r="M29" s="38">
        <v>0</v>
      </c>
      <c r="N29" s="39">
        <v>98.654708520179369</v>
      </c>
      <c r="O29" s="38">
        <v>1.3452914798206279</v>
      </c>
      <c r="P29" s="38">
        <v>6.1082024432809776</v>
      </c>
      <c r="Q29" s="39">
        <v>90.750436300174528</v>
      </c>
      <c r="R29" s="38">
        <v>3.1413612565445024</v>
      </c>
      <c r="S29" s="38">
        <v>96.341463414634148</v>
      </c>
      <c r="T29" s="39">
        <v>1.2195121951219492</v>
      </c>
      <c r="U29" s="38">
        <v>2.4390243902439024</v>
      </c>
      <c r="V29" s="38">
        <v>99.107142857142861</v>
      </c>
      <c r="W29" s="39">
        <v>0.8928571428571388</v>
      </c>
      <c r="X29" s="38">
        <v>0</v>
      </c>
      <c r="Y29" s="38">
        <v>99.290780141843967</v>
      </c>
      <c r="Z29" s="39">
        <v>0.3546099290780183</v>
      </c>
      <c r="AA29" s="38">
        <v>0.3546099290780142</v>
      </c>
      <c r="AB29" s="38">
        <v>98.907103825136616</v>
      </c>
      <c r="AC29" s="39">
        <v>0.81967213114753679</v>
      </c>
      <c r="AD29" s="38">
        <v>0.27322404371584702</v>
      </c>
    </row>
    <row r="30" spans="1:30" x14ac:dyDescent="0.25">
      <c r="A30" s="57"/>
      <c r="B30" s="58"/>
      <c r="C30" s="7" t="s">
        <v>222</v>
      </c>
      <c r="D30" s="38">
        <v>70.673076923076934</v>
      </c>
      <c r="E30" s="38">
        <v>28.84615384615384</v>
      </c>
      <c r="F30" s="38">
        <v>0.48076923076923078</v>
      </c>
      <c r="G30" s="38">
        <v>98.529411764705884</v>
      </c>
      <c r="H30" s="38">
        <v>1.470588235294116</v>
      </c>
      <c r="I30" s="38">
        <v>0</v>
      </c>
      <c r="J30" s="38">
        <v>89.361702127659569</v>
      </c>
      <c r="K30" s="38">
        <v>10.638297872340431</v>
      </c>
      <c r="L30" s="38">
        <v>0</v>
      </c>
      <c r="M30" s="38">
        <v>100</v>
      </c>
      <c r="N30" s="39">
        <v>0</v>
      </c>
      <c r="O30" s="38">
        <v>0</v>
      </c>
      <c r="P30" s="38">
        <v>94.599018003273329</v>
      </c>
      <c r="Q30" s="39">
        <v>4.4189852700490917</v>
      </c>
      <c r="R30" s="38">
        <v>0.98199672667757776</v>
      </c>
      <c r="S30" s="38">
        <v>97.590361445783131</v>
      </c>
      <c r="T30" s="39">
        <v>1.2048192771084416</v>
      </c>
      <c r="U30" s="38">
        <v>1.2048192771084338</v>
      </c>
      <c r="V30" s="38">
        <v>100</v>
      </c>
      <c r="W30" s="39">
        <v>0</v>
      </c>
      <c r="X30" s="38">
        <v>0</v>
      </c>
      <c r="Y30" s="38">
        <v>100</v>
      </c>
      <c r="Z30" s="39">
        <v>0</v>
      </c>
      <c r="AA30" s="38">
        <v>0</v>
      </c>
      <c r="AB30" s="38">
        <v>99.73045822102425</v>
      </c>
      <c r="AC30" s="39">
        <v>0</v>
      </c>
      <c r="AD30" s="38">
        <v>0.26954177897574128</v>
      </c>
    </row>
    <row r="31" spans="1:30" x14ac:dyDescent="0.25">
      <c r="A31" s="57"/>
      <c r="B31" s="45" t="s">
        <v>157</v>
      </c>
      <c r="C31" s="7" t="s">
        <v>223</v>
      </c>
      <c r="D31" s="38">
        <v>99.519230769230774</v>
      </c>
      <c r="E31" s="38">
        <v>0</v>
      </c>
      <c r="F31" s="38">
        <v>0.48076923076923078</v>
      </c>
      <c r="G31" s="38">
        <v>100</v>
      </c>
      <c r="H31" s="38">
        <v>0</v>
      </c>
      <c r="I31" s="38">
        <v>0</v>
      </c>
      <c r="J31" s="38">
        <v>100</v>
      </c>
      <c r="K31" s="38">
        <v>0</v>
      </c>
      <c r="L31" s="38">
        <v>0</v>
      </c>
      <c r="M31" s="38">
        <v>100</v>
      </c>
      <c r="N31" s="39">
        <v>0</v>
      </c>
      <c r="O31" s="38">
        <v>0</v>
      </c>
      <c r="P31" s="38">
        <v>100</v>
      </c>
      <c r="Q31" s="39">
        <v>0</v>
      </c>
      <c r="R31" s="38">
        <v>0</v>
      </c>
      <c r="S31" s="38">
        <v>98.780487804878049</v>
      </c>
      <c r="T31" s="39">
        <v>1.2195121951219505</v>
      </c>
      <c r="U31" s="38">
        <v>0</v>
      </c>
      <c r="V31" s="38">
        <v>100</v>
      </c>
      <c r="W31" s="39">
        <v>0</v>
      </c>
      <c r="X31" s="38">
        <v>0</v>
      </c>
      <c r="Y31" s="38">
        <v>99.650349650349639</v>
      </c>
      <c r="Z31" s="39">
        <v>0.34965034965036068</v>
      </c>
      <c r="AA31" s="38">
        <v>0</v>
      </c>
      <c r="AB31" s="38">
        <v>88.172043010752688</v>
      </c>
      <c r="AC31" s="39">
        <v>11.290322580645162</v>
      </c>
      <c r="AD31" s="38">
        <v>0.53763440860215062</v>
      </c>
    </row>
    <row r="32" spans="1:30" x14ac:dyDescent="0.25">
      <c r="A32" s="57"/>
      <c r="B32" s="45" t="s">
        <v>160</v>
      </c>
      <c r="C32" s="7" t="s">
        <v>224</v>
      </c>
      <c r="D32" s="38">
        <v>0.57803468208092479</v>
      </c>
      <c r="E32" s="38">
        <v>94.797687861271669</v>
      </c>
      <c r="F32" s="38">
        <v>4.6242774566473983</v>
      </c>
      <c r="G32" s="38">
        <v>1.9867549668874174</v>
      </c>
      <c r="H32" s="38">
        <v>97.350993377483448</v>
      </c>
      <c r="I32" s="38">
        <v>0.66225165562913912</v>
      </c>
      <c r="J32" s="38">
        <v>3.2520325203252036</v>
      </c>
      <c r="K32" s="38">
        <v>93.902439024390247</v>
      </c>
      <c r="L32" s="38">
        <v>2.8455284552845526</v>
      </c>
      <c r="M32" s="38">
        <v>0.25974025974025972</v>
      </c>
      <c r="N32" s="39">
        <v>97.662337662337663</v>
      </c>
      <c r="O32" s="38">
        <v>2.0779220779220777</v>
      </c>
      <c r="P32" s="38">
        <v>3.9501039501039505</v>
      </c>
      <c r="Q32" s="39">
        <v>93.555093555093549</v>
      </c>
      <c r="R32" s="38">
        <v>2.4948024948024949</v>
      </c>
      <c r="S32" s="38">
        <v>97.53086419753086</v>
      </c>
      <c r="T32" s="39">
        <v>1.2345679012345718</v>
      </c>
      <c r="U32" s="38">
        <v>1.2345679012345678</v>
      </c>
      <c r="V32" s="38">
        <v>100</v>
      </c>
      <c r="W32" s="39">
        <v>0</v>
      </c>
      <c r="X32" s="38">
        <v>0</v>
      </c>
      <c r="Y32" s="38">
        <v>100</v>
      </c>
      <c r="Z32" s="39">
        <v>0</v>
      </c>
      <c r="AA32" s="38">
        <v>0</v>
      </c>
      <c r="AB32" s="38">
        <v>99.445983379501385</v>
      </c>
      <c r="AC32" s="39">
        <v>0.2770083102493075</v>
      </c>
      <c r="AD32" s="38">
        <v>0.2770083102493075</v>
      </c>
    </row>
    <row r="33" spans="1:30" x14ac:dyDescent="0.25">
      <c r="A33" s="57"/>
      <c r="B33" s="45" t="s">
        <v>158</v>
      </c>
      <c r="C33" s="7" t="s">
        <v>225</v>
      </c>
      <c r="D33" s="13">
        <v>99.52153110047847</v>
      </c>
      <c r="E33" s="13">
        <v>0</v>
      </c>
      <c r="F33" s="13">
        <v>0.4784688995215311</v>
      </c>
      <c r="G33" s="13">
        <v>99.024390243902445</v>
      </c>
      <c r="H33" s="13">
        <v>0.97560975609755474</v>
      </c>
      <c r="I33" s="13">
        <v>0</v>
      </c>
      <c r="J33" s="13">
        <v>96.466431095406364</v>
      </c>
      <c r="K33" s="13">
        <v>3.1802120141342725</v>
      </c>
      <c r="L33" s="13">
        <v>0.35335689045936397</v>
      </c>
      <c r="M33" s="13">
        <v>100</v>
      </c>
      <c r="N33" s="39">
        <v>0</v>
      </c>
      <c r="O33" s="13">
        <v>0</v>
      </c>
      <c r="P33" s="13">
        <v>98.371335504885991</v>
      </c>
      <c r="Q33" s="39">
        <v>1.1400651465798071</v>
      </c>
      <c r="R33" s="13">
        <v>0.48859934853420189</v>
      </c>
      <c r="S33" s="13">
        <v>100</v>
      </c>
      <c r="T33" s="39">
        <v>0</v>
      </c>
      <c r="U33" s="13">
        <v>0</v>
      </c>
      <c r="V33" s="13">
        <v>100</v>
      </c>
      <c r="W33" s="39">
        <v>0</v>
      </c>
      <c r="X33" s="13">
        <v>0</v>
      </c>
      <c r="Y33" s="13">
        <v>100</v>
      </c>
      <c r="Z33" s="39">
        <v>0</v>
      </c>
      <c r="AA33" s="13">
        <v>0</v>
      </c>
      <c r="AB33" s="13">
        <v>99.731182795698928</v>
      </c>
      <c r="AC33" s="39">
        <v>0</v>
      </c>
      <c r="AD33" s="38">
        <v>0.26881720430107531</v>
      </c>
    </row>
  </sheetData>
  <mergeCells count="18">
    <mergeCell ref="S2:U2"/>
    <mergeCell ref="V2:X2"/>
    <mergeCell ref="Y2:AA2"/>
    <mergeCell ref="AB2:AD2"/>
    <mergeCell ref="D2:F2"/>
    <mergeCell ref="G2:I2"/>
    <mergeCell ref="J2:L2"/>
    <mergeCell ref="M2:O2"/>
    <mergeCell ref="P2:R2"/>
    <mergeCell ref="A1:AD1"/>
    <mergeCell ref="A28:A33"/>
    <mergeCell ref="B28:B30"/>
    <mergeCell ref="A4:A23"/>
    <mergeCell ref="B5:B17"/>
    <mergeCell ref="B18:B23"/>
    <mergeCell ref="A24:A25"/>
    <mergeCell ref="A26:A27"/>
    <mergeCell ref="B26:B27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188A4-227C-4E61-B32A-505F96DC82F4}">
  <dimension ref="A1:I6"/>
  <sheetViews>
    <sheetView workbookViewId="0">
      <selection activeCell="B3" sqref="B3:B6"/>
    </sheetView>
  </sheetViews>
  <sheetFormatPr defaultRowHeight="14.25" x14ac:dyDescent="0.2"/>
  <cols>
    <col min="1" max="1" width="4.25" bestFit="1" customWidth="1"/>
    <col min="2" max="2" width="22.75" customWidth="1"/>
    <col min="3" max="3" width="16.625" bestFit="1" customWidth="1"/>
    <col min="4" max="5" width="5.125" bestFit="1" customWidth="1"/>
    <col min="6" max="6" width="7.75" customWidth="1"/>
    <col min="7" max="7" width="8" bestFit="1" customWidth="1"/>
    <col min="8" max="8" width="8.125" bestFit="1" customWidth="1"/>
  </cols>
  <sheetData>
    <row r="1" spans="1:9" ht="15" x14ac:dyDescent="0.25">
      <c r="A1" s="76" t="s">
        <v>445</v>
      </c>
      <c r="B1" s="76"/>
      <c r="C1" s="76"/>
      <c r="D1" s="76"/>
      <c r="E1" s="76"/>
      <c r="F1" s="76"/>
      <c r="G1" s="76"/>
      <c r="H1" s="76"/>
    </row>
    <row r="2" spans="1:9" ht="60" x14ac:dyDescent="0.2">
      <c r="A2" s="44" t="s">
        <v>235</v>
      </c>
      <c r="B2" s="44" t="s">
        <v>236</v>
      </c>
      <c r="C2" s="44" t="s">
        <v>237</v>
      </c>
      <c r="D2" s="44" t="s">
        <v>238</v>
      </c>
      <c r="E2" s="44" t="s">
        <v>239</v>
      </c>
      <c r="F2" s="44" t="s">
        <v>240</v>
      </c>
      <c r="G2" s="44" t="s">
        <v>241</v>
      </c>
      <c r="H2" s="44" t="s">
        <v>242</v>
      </c>
      <c r="I2" s="9"/>
    </row>
    <row r="3" spans="1:9" ht="30" x14ac:dyDescent="0.25">
      <c r="A3" s="2">
        <v>1</v>
      </c>
      <c r="B3" s="45" t="s">
        <v>243</v>
      </c>
      <c r="C3" s="43" t="s">
        <v>244</v>
      </c>
      <c r="D3" s="49">
        <v>0.49991732882860501</v>
      </c>
      <c r="E3" s="49">
        <v>1.0681877668084201</v>
      </c>
      <c r="F3" s="49">
        <f>D3/E3</f>
        <v>0.46800510580857962</v>
      </c>
      <c r="G3" s="49">
        <v>58.691635538924182</v>
      </c>
      <c r="H3" s="14" t="s">
        <v>245</v>
      </c>
      <c r="I3" s="9"/>
    </row>
    <row r="4" spans="1:9" ht="30" x14ac:dyDescent="0.25">
      <c r="A4" s="2">
        <v>2</v>
      </c>
      <c r="B4" s="45" t="s">
        <v>246</v>
      </c>
      <c r="C4" s="43" t="s">
        <v>443</v>
      </c>
      <c r="D4" s="49">
        <v>0.172233736854178</v>
      </c>
      <c r="E4" s="49">
        <v>0.37266231766178898</v>
      </c>
      <c r="F4" s="49">
        <f t="shared" ref="F4:F6" si="0">D4/E4</f>
        <v>0.46217105591687258</v>
      </c>
      <c r="G4" s="49">
        <v>20.475951519878514</v>
      </c>
      <c r="H4" s="14" t="s">
        <v>245</v>
      </c>
      <c r="I4" s="9"/>
    </row>
    <row r="5" spans="1:9" ht="30" x14ac:dyDescent="0.25">
      <c r="A5" s="2">
        <v>3</v>
      </c>
      <c r="B5" s="45" t="s">
        <v>247</v>
      </c>
      <c r="C5" s="43" t="s">
        <v>443</v>
      </c>
      <c r="D5" s="49">
        <v>0.138160133580052</v>
      </c>
      <c r="E5" s="49">
        <v>0.50601168062837099</v>
      </c>
      <c r="F5" s="49">
        <f t="shared" si="0"/>
        <v>0.27303743938970576</v>
      </c>
      <c r="G5" s="49">
        <v>27.802839594965441</v>
      </c>
      <c r="H5" s="14" t="s">
        <v>245</v>
      </c>
      <c r="I5" s="9"/>
    </row>
    <row r="6" spans="1:9" ht="30" x14ac:dyDescent="0.2">
      <c r="A6" s="44">
        <v>4</v>
      </c>
      <c r="B6" s="45" t="s">
        <v>248</v>
      </c>
      <c r="C6" s="44" t="s">
        <v>443</v>
      </c>
      <c r="D6" s="15">
        <v>0.23024927076034399</v>
      </c>
      <c r="E6" s="15">
        <v>0.46360247501369001</v>
      </c>
      <c r="F6" s="49">
        <f t="shared" si="0"/>
        <v>0.49665237605460327</v>
      </c>
      <c r="G6" s="15">
        <v>25.472663462290662</v>
      </c>
      <c r="H6" s="44" t="s">
        <v>249</v>
      </c>
      <c r="I6" s="9"/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55D8E-6D83-417C-8AAA-9E9FC16C0AAA}">
  <dimension ref="A1:F82"/>
  <sheetViews>
    <sheetView topLeftCell="A3" zoomScale="110" zoomScaleNormal="110" workbookViewId="0">
      <selection activeCell="F3" sqref="F3:F82"/>
    </sheetView>
  </sheetViews>
  <sheetFormatPr defaultRowHeight="15" x14ac:dyDescent="0.25"/>
  <cols>
    <col min="1" max="1" width="12" style="16" bestFit="1" customWidth="1"/>
    <col min="2" max="2" width="11" style="16" bestFit="1" customWidth="1"/>
    <col min="3" max="3" width="16" style="16" bestFit="1" customWidth="1"/>
    <col min="4" max="4" width="19.25" style="16" bestFit="1" customWidth="1"/>
    <col min="5" max="5" width="11" style="16" bestFit="1" customWidth="1"/>
    <col min="6" max="6" width="29.375" style="16" bestFit="1" customWidth="1"/>
    <col min="7" max="16384" width="9" style="16"/>
  </cols>
  <sheetData>
    <row r="1" spans="1:6" x14ac:dyDescent="0.25">
      <c r="A1" s="77" t="s">
        <v>250</v>
      </c>
      <c r="B1" s="77"/>
      <c r="C1" s="77"/>
      <c r="D1" s="77"/>
      <c r="E1" s="77"/>
      <c r="F1" s="77"/>
    </row>
    <row r="2" spans="1:6" s="17" customFormat="1" x14ac:dyDescent="0.2">
      <c r="A2" s="3" t="s">
        <v>257</v>
      </c>
      <c r="B2" s="3" t="s">
        <v>258</v>
      </c>
      <c r="C2" s="3" t="s">
        <v>259</v>
      </c>
      <c r="D2" s="3" t="s">
        <v>257</v>
      </c>
      <c r="E2" s="3" t="s">
        <v>258</v>
      </c>
      <c r="F2" s="3" t="s">
        <v>259</v>
      </c>
    </row>
    <row r="3" spans="1:6" s="17" customFormat="1" x14ac:dyDescent="0.2">
      <c r="A3" s="60" t="s">
        <v>300</v>
      </c>
      <c r="B3" s="3">
        <v>3</v>
      </c>
      <c r="C3" s="46" t="s">
        <v>158</v>
      </c>
      <c r="D3" s="60" t="s">
        <v>301</v>
      </c>
      <c r="E3" s="3">
        <v>3</v>
      </c>
      <c r="F3" s="46" t="s">
        <v>18</v>
      </c>
    </row>
    <row r="4" spans="1:6" s="17" customFormat="1" x14ac:dyDescent="0.2">
      <c r="A4" s="61"/>
      <c r="B4" s="3">
        <v>3</v>
      </c>
      <c r="C4" s="46" t="s">
        <v>157</v>
      </c>
      <c r="D4" s="61"/>
      <c r="E4" s="3">
        <v>3</v>
      </c>
      <c r="F4" s="46" t="s">
        <v>18</v>
      </c>
    </row>
    <row r="5" spans="1:6" s="17" customFormat="1" x14ac:dyDescent="0.2">
      <c r="A5" s="61"/>
      <c r="B5" s="3">
        <v>3</v>
      </c>
      <c r="C5" s="46" t="s">
        <v>157</v>
      </c>
      <c r="D5" s="61"/>
      <c r="E5" s="3">
        <v>4</v>
      </c>
      <c r="F5" s="46" t="s">
        <v>20</v>
      </c>
    </row>
    <row r="6" spans="1:6" s="17" customFormat="1" x14ac:dyDescent="0.2">
      <c r="A6" s="61"/>
      <c r="B6" s="3">
        <v>7</v>
      </c>
      <c r="C6" s="46" t="s">
        <v>160</v>
      </c>
      <c r="D6" s="61"/>
      <c r="E6" s="3">
        <v>3</v>
      </c>
      <c r="F6" s="46" t="s">
        <v>18</v>
      </c>
    </row>
    <row r="7" spans="1:6" s="17" customFormat="1" x14ac:dyDescent="0.2">
      <c r="A7" s="61"/>
      <c r="B7" s="3">
        <v>7</v>
      </c>
      <c r="C7" s="46" t="s">
        <v>160</v>
      </c>
      <c r="D7" s="61"/>
      <c r="E7" s="3">
        <v>4</v>
      </c>
      <c r="F7" s="46" t="s">
        <v>20</v>
      </c>
    </row>
    <row r="8" spans="1:6" s="17" customFormat="1" x14ac:dyDescent="0.2">
      <c r="A8" s="62"/>
      <c r="B8" s="3">
        <v>10</v>
      </c>
      <c r="C8" s="46" t="s">
        <v>161</v>
      </c>
      <c r="D8" s="62"/>
      <c r="E8" s="3">
        <v>3</v>
      </c>
      <c r="F8" s="46" t="s">
        <v>18</v>
      </c>
    </row>
    <row r="9" spans="1:6" x14ac:dyDescent="0.25">
      <c r="A9" s="59" t="s">
        <v>83</v>
      </c>
      <c r="B9" s="3" t="s">
        <v>265</v>
      </c>
      <c r="C9" s="46" t="s">
        <v>392</v>
      </c>
      <c r="D9" s="59" t="s">
        <v>261</v>
      </c>
      <c r="E9" s="3" t="s">
        <v>267</v>
      </c>
      <c r="F9" s="46" t="s">
        <v>286</v>
      </c>
    </row>
    <row r="10" spans="1:6" x14ac:dyDescent="0.25">
      <c r="A10" s="59"/>
      <c r="B10" s="3" t="s">
        <v>265</v>
      </c>
      <c r="C10" s="46" t="s">
        <v>384</v>
      </c>
      <c r="D10" s="59"/>
      <c r="E10" s="3">
        <v>3</v>
      </c>
      <c r="F10" s="46" t="s">
        <v>287</v>
      </c>
    </row>
    <row r="11" spans="1:6" x14ac:dyDescent="0.25">
      <c r="A11" s="59"/>
      <c r="B11" s="3" t="s">
        <v>266</v>
      </c>
      <c r="C11" s="46" t="s">
        <v>386</v>
      </c>
      <c r="D11" s="59"/>
      <c r="E11" s="3">
        <v>3</v>
      </c>
      <c r="F11" s="46" t="s">
        <v>288</v>
      </c>
    </row>
    <row r="12" spans="1:6" x14ac:dyDescent="0.25">
      <c r="A12" s="59"/>
      <c r="B12" s="3" t="s">
        <v>267</v>
      </c>
      <c r="C12" s="46" t="s">
        <v>158</v>
      </c>
      <c r="D12" s="59"/>
      <c r="E12" s="3">
        <v>1</v>
      </c>
      <c r="F12" s="46" t="s">
        <v>289</v>
      </c>
    </row>
    <row r="13" spans="1:6" x14ac:dyDescent="0.25">
      <c r="A13" s="59"/>
      <c r="B13" s="3" t="s">
        <v>268</v>
      </c>
      <c r="C13" s="46" t="s">
        <v>157</v>
      </c>
      <c r="D13" s="59"/>
      <c r="E13" s="3">
        <v>1</v>
      </c>
      <c r="F13" s="46" t="s">
        <v>290</v>
      </c>
    </row>
    <row r="14" spans="1:6" x14ac:dyDescent="0.25">
      <c r="A14" s="59"/>
      <c r="B14" s="3" t="s">
        <v>269</v>
      </c>
      <c r="C14" s="46" t="s">
        <v>388</v>
      </c>
      <c r="D14" s="59"/>
      <c r="E14" s="3">
        <v>2</v>
      </c>
      <c r="F14" s="46" t="s">
        <v>291</v>
      </c>
    </row>
    <row r="15" spans="1:6" x14ac:dyDescent="0.25">
      <c r="A15" s="59"/>
      <c r="B15" s="3" t="s">
        <v>270</v>
      </c>
      <c r="C15" s="46" t="s">
        <v>388</v>
      </c>
      <c r="D15" s="59"/>
      <c r="E15" s="3">
        <v>7</v>
      </c>
      <c r="F15" s="46" t="s">
        <v>292</v>
      </c>
    </row>
    <row r="16" spans="1:6" s="19" customFormat="1" x14ac:dyDescent="0.25">
      <c r="A16" s="59"/>
      <c r="B16" s="18" t="s">
        <v>269</v>
      </c>
      <c r="C16" s="78" t="s">
        <v>389</v>
      </c>
      <c r="D16" s="59"/>
      <c r="E16" s="18">
        <v>3</v>
      </c>
      <c r="F16" s="78" t="s">
        <v>286</v>
      </c>
    </row>
    <row r="17" spans="1:6" x14ac:dyDescent="0.25">
      <c r="A17" s="59"/>
      <c r="B17" s="3" t="s">
        <v>271</v>
      </c>
      <c r="C17" s="46" t="s">
        <v>160</v>
      </c>
      <c r="D17" s="59"/>
      <c r="E17" s="3">
        <v>1</v>
      </c>
      <c r="F17" s="46" t="s">
        <v>289</v>
      </c>
    </row>
    <row r="18" spans="1:6" x14ac:dyDescent="0.25">
      <c r="A18" s="59"/>
      <c r="B18" s="3" t="s">
        <v>272</v>
      </c>
      <c r="C18" s="46" t="s">
        <v>390</v>
      </c>
      <c r="D18" s="59"/>
      <c r="E18" s="3">
        <v>7</v>
      </c>
      <c r="F18" s="46" t="s">
        <v>292</v>
      </c>
    </row>
    <row r="19" spans="1:6" x14ac:dyDescent="0.25">
      <c r="A19" s="59"/>
      <c r="B19" s="3" t="s">
        <v>273</v>
      </c>
      <c r="C19" s="46" t="s">
        <v>161</v>
      </c>
      <c r="D19" s="59"/>
      <c r="E19" s="3">
        <v>1</v>
      </c>
      <c r="F19" s="46" t="s">
        <v>290</v>
      </c>
    </row>
    <row r="20" spans="1:6" x14ac:dyDescent="0.25">
      <c r="A20" s="59" t="s">
        <v>260</v>
      </c>
      <c r="B20" s="3">
        <v>1</v>
      </c>
      <c r="C20" s="46" t="s">
        <v>154</v>
      </c>
      <c r="D20" s="59" t="s">
        <v>262</v>
      </c>
      <c r="E20" s="3">
        <v>1</v>
      </c>
      <c r="F20" s="46" t="s">
        <v>251</v>
      </c>
    </row>
    <row r="21" spans="1:6" x14ac:dyDescent="0.25">
      <c r="A21" s="59"/>
      <c r="B21" s="3">
        <v>1</v>
      </c>
      <c r="C21" s="46" t="s">
        <v>154</v>
      </c>
      <c r="D21" s="59"/>
      <c r="E21" s="3">
        <v>3</v>
      </c>
      <c r="F21" s="46" t="s">
        <v>105</v>
      </c>
    </row>
    <row r="22" spans="1:6" x14ac:dyDescent="0.25">
      <c r="A22" s="59"/>
      <c r="B22" s="3">
        <v>1</v>
      </c>
      <c r="C22" s="46" t="s">
        <v>155</v>
      </c>
      <c r="D22" s="59"/>
      <c r="E22" s="3">
        <v>3</v>
      </c>
      <c r="F22" s="46" t="s">
        <v>252</v>
      </c>
    </row>
    <row r="23" spans="1:6" x14ac:dyDescent="0.25">
      <c r="A23" s="59"/>
      <c r="B23" s="3">
        <v>1</v>
      </c>
      <c r="C23" s="46" t="s">
        <v>156</v>
      </c>
      <c r="D23" s="59"/>
      <c r="E23" s="3">
        <v>3</v>
      </c>
      <c r="F23" s="46" t="s">
        <v>107</v>
      </c>
    </row>
    <row r="24" spans="1:6" x14ac:dyDescent="0.25">
      <c r="A24" s="59"/>
      <c r="B24" s="3">
        <v>3</v>
      </c>
      <c r="C24" s="46" t="s">
        <v>157</v>
      </c>
      <c r="D24" s="59"/>
      <c r="E24" s="3">
        <v>4</v>
      </c>
      <c r="F24" s="46" t="s">
        <v>253</v>
      </c>
    </row>
    <row r="25" spans="1:6" x14ac:dyDescent="0.25">
      <c r="A25" s="59"/>
      <c r="B25" s="3">
        <v>3</v>
      </c>
      <c r="C25" s="46" t="s">
        <v>158</v>
      </c>
      <c r="D25" s="59"/>
      <c r="E25" s="3">
        <v>5</v>
      </c>
      <c r="F25" s="46" t="s">
        <v>254</v>
      </c>
    </row>
    <row r="26" spans="1:6" x14ac:dyDescent="0.25">
      <c r="A26" s="59"/>
      <c r="B26" s="3">
        <v>5</v>
      </c>
      <c r="C26" s="46" t="s">
        <v>159</v>
      </c>
      <c r="D26" s="59"/>
      <c r="E26" s="3">
        <v>1</v>
      </c>
      <c r="F26" s="46" t="s">
        <v>251</v>
      </c>
    </row>
    <row r="27" spans="1:6" x14ac:dyDescent="0.25">
      <c r="A27" s="59"/>
      <c r="B27" s="3">
        <v>5</v>
      </c>
      <c r="C27" s="46" t="s">
        <v>159</v>
      </c>
      <c r="D27" s="59"/>
      <c r="E27" s="3">
        <v>3</v>
      </c>
      <c r="F27" s="46" t="s">
        <v>105</v>
      </c>
    </row>
    <row r="28" spans="1:6" x14ac:dyDescent="0.25">
      <c r="A28" s="59"/>
      <c r="B28" s="3">
        <v>7</v>
      </c>
      <c r="C28" s="46" t="s">
        <v>160</v>
      </c>
      <c r="D28" s="59"/>
      <c r="E28" s="3">
        <v>5</v>
      </c>
      <c r="F28" s="46" t="s">
        <v>254</v>
      </c>
    </row>
    <row r="29" spans="1:6" x14ac:dyDescent="0.25">
      <c r="A29" s="59"/>
      <c r="B29" s="3">
        <v>10</v>
      </c>
      <c r="C29" s="46" t="s">
        <v>161</v>
      </c>
      <c r="D29" s="59"/>
      <c r="E29" s="3">
        <v>4</v>
      </c>
      <c r="F29" s="46" t="s">
        <v>253</v>
      </c>
    </row>
    <row r="30" spans="1:6" x14ac:dyDescent="0.25">
      <c r="A30" s="59" t="s">
        <v>260</v>
      </c>
      <c r="B30" s="3">
        <v>1</v>
      </c>
      <c r="C30" s="46" t="s">
        <v>154</v>
      </c>
      <c r="D30" s="59" t="s">
        <v>263</v>
      </c>
      <c r="E30" s="3" t="s">
        <v>274</v>
      </c>
      <c r="F30" s="46" t="s">
        <v>113</v>
      </c>
    </row>
    <row r="31" spans="1:6" x14ac:dyDescent="0.25">
      <c r="A31" s="59"/>
      <c r="B31" s="3">
        <v>1</v>
      </c>
      <c r="C31" s="46" t="s">
        <v>154</v>
      </c>
      <c r="D31" s="59"/>
      <c r="E31" s="3" t="s">
        <v>275</v>
      </c>
      <c r="F31" s="46" t="s">
        <v>114</v>
      </c>
    </row>
    <row r="32" spans="1:6" x14ac:dyDescent="0.25">
      <c r="A32" s="59"/>
      <c r="B32" s="3">
        <v>1</v>
      </c>
      <c r="C32" s="46" t="s">
        <v>154</v>
      </c>
      <c r="D32" s="59"/>
      <c r="E32" s="3" t="s">
        <v>276</v>
      </c>
      <c r="F32" s="46" t="s">
        <v>115</v>
      </c>
    </row>
    <row r="33" spans="1:6" x14ac:dyDescent="0.25">
      <c r="A33" s="59"/>
      <c r="B33" s="3">
        <v>1</v>
      </c>
      <c r="C33" s="46" t="s">
        <v>155</v>
      </c>
      <c r="D33" s="59"/>
      <c r="E33" s="3" t="s">
        <v>277</v>
      </c>
      <c r="F33" s="46" t="s">
        <v>255</v>
      </c>
    </row>
    <row r="34" spans="1:6" x14ac:dyDescent="0.25">
      <c r="A34" s="59"/>
      <c r="B34" s="3">
        <v>1</v>
      </c>
      <c r="C34" s="46" t="s">
        <v>156</v>
      </c>
      <c r="D34" s="59"/>
      <c r="E34" s="3" t="s">
        <v>277</v>
      </c>
      <c r="F34" s="46" t="s">
        <v>120</v>
      </c>
    </row>
    <row r="35" spans="1:6" x14ac:dyDescent="0.25">
      <c r="A35" s="59"/>
      <c r="B35" s="3">
        <v>1</v>
      </c>
      <c r="C35" s="46" t="s">
        <v>154</v>
      </c>
      <c r="D35" s="59"/>
      <c r="E35" s="3" t="s">
        <v>277</v>
      </c>
      <c r="F35" s="46" t="s">
        <v>116</v>
      </c>
    </row>
    <row r="36" spans="1:6" x14ac:dyDescent="0.25">
      <c r="A36" s="59"/>
      <c r="B36" s="3">
        <v>1</v>
      </c>
      <c r="C36" s="46" t="s">
        <v>155</v>
      </c>
      <c r="D36" s="59"/>
      <c r="E36" s="3" t="s">
        <v>278</v>
      </c>
      <c r="F36" s="46" t="s">
        <v>109</v>
      </c>
    </row>
    <row r="37" spans="1:6" x14ac:dyDescent="0.25">
      <c r="A37" s="59"/>
      <c r="B37" s="3">
        <v>1</v>
      </c>
      <c r="C37" s="46" t="s">
        <v>156</v>
      </c>
      <c r="D37" s="59"/>
      <c r="E37" s="3" t="s">
        <v>278</v>
      </c>
      <c r="F37" s="46" t="s">
        <v>122</v>
      </c>
    </row>
    <row r="38" spans="1:6" x14ac:dyDescent="0.25">
      <c r="A38" s="59"/>
      <c r="B38" s="3">
        <v>1</v>
      </c>
      <c r="C38" s="46" t="s">
        <v>154</v>
      </c>
      <c r="D38" s="59"/>
      <c r="E38" s="3" t="s">
        <v>278</v>
      </c>
      <c r="F38" s="46" t="s">
        <v>117</v>
      </c>
    </row>
    <row r="39" spans="1:6" x14ac:dyDescent="0.25">
      <c r="A39" s="59"/>
      <c r="B39" s="3">
        <v>1</v>
      </c>
      <c r="C39" s="46" t="s">
        <v>155</v>
      </c>
      <c r="D39" s="59"/>
      <c r="E39" s="3" t="s">
        <v>279</v>
      </c>
      <c r="F39" s="46" t="s">
        <v>256</v>
      </c>
    </row>
    <row r="40" spans="1:6" x14ac:dyDescent="0.25">
      <c r="A40" s="59"/>
      <c r="B40" s="3">
        <v>1</v>
      </c>
      <c r="C40" s="46" t="s">
        <v>156</v>
      </c>
      <c r="D40" s="59"/>
      <c r="E40" s="3" t="s">
        <v>279</v>
      </c>
      <c r="F40" s="46" t="s">
        <v>124</v>
      </c>
    </row>
    <row r="41" spans="1:6" x14ac:dyDescent="0.25">
      <c r="A41" s="59"/>
      <c r="B41" s="3">
        <v>1</v>
      </c>
      <c r="C41" s="46" t="s">
        <v>154</v>
      </c>
      <c r="D41" s="59"/>
      <c r="E41" s="3" t="s">
        <v>279</v>
      </c>
      <c r="F41" s="46" t="s">
        <v>118</v>
      </c>
    </row>
    <row r="42" spans="1:6" x14ac:dyDescent="0.25">
      <c r="A42" s="59"/>
      <c r="B42" s="3">
        <v>3</v>
      </c>
      <c r="C42" s="46" t="s">
        <v>157</v>
      </c>
      <c r="D42" s="59"/>
      <c r="E42" s="3" t="s">
        <v>280</v>
      </c>
      <c r="F42" s="46" t="s">
        <v>125</v>
      </c>
    </row>
    <row r="43" spans="1:6" x14ac:dyDescent="0.25">
      <c r="A43" s="59"/>
      <c r="B43" s="3">
        <v>3</v>
      </c>
      <c r="C43" s="46" t="s">
        <v>157</v>
      </c>
      <c r="D43" s="59"/>
      <c r="E43" s="3" t="s">
        <v>281</v>
      </c>
      <c r="F43" s="46" t="s">
        <v>126</v>
      </c>
    </row>
    <row r="44" spans="1:6" x14ac:dyDescent="0.25">
      <c r="A44" s="59"/>
      <c r="B44" s="3">
        <v>3</v>
      </c>
      <c r="C44" s="46" t="s">
        <v>157</v>
      </c>
      <c r="D44" s="59"/>
      <c r="E44" s="3" t="s">
        <v>282</v>
      </c>
      <c r="F44" s="46" t="s">
        <v>127</v>
      </c>
    </row>
    <row r="45" spans="1:6" x14ac:dyDescent="0.25">
      <c r="A45" s="59"/>
      <c r="B45" s="3">
        <v>3</v>
      </c>
      <c r="C45" s="46" t="s">
        <v>158</v>
      </c>
      <c r="D45" s="59"/>
      <c r="E45" s="3" t="s">
        <v>283</v>
      </c>
      <c r="F45" s="46" t="s">
        <v>128</v>
      </c>
    </row>
    <row r="46" spans="1:6" x14ac:dyDescent="0.25">
      <c r="A46" s="59"/>
      <c r="B46" s="3">
        <v>3</v>
      </c>
      <c r="C46" s="46" t="s">
        <v>158</v>
      </c>
      <c r="D46" s="59"/>
      <c r="E46" s="3" t="s">
        <v>284</v>
      </c>
      <c r="F46" s="46" t="s">
        <v>129</v>
      </c>
    </row>
    <row r="47" spans="1:6" x14ac:dyDescent="0.25">
      <c r="A47" s="59"/>
      <c r="B47" s="3">
        <v>3</v>
      </c>
      <c r="C47" s="46" t="s">
        <v>158</v>
      </c>
      <c r="D47" s="59"/>
      <c r="E47" s="3" t="s">
        <v>285</v>
      </c>
      <c r="F47" s="46" t="s">
        <v>130</v>
      </c>
    </row>
    <row r="48" spans="1:6" x14ac:dyDescent="0.25">
      <c r="A48" s="59"/>
      <c r="B48" s="3">
        <v>5</v>
      </c>
      <c r="C48" s="46" t="s">
        <v>389</v>
      </c>
      <c r="D48" s="59"/>
      <c r="E48" s="3" t="s">
        <v>274</v>
      </c>
      <c r="F48" s="46" t="s">
        <v>113</v>
      </c>
    </row>
    <row r="49" spans="1:6" x14ac:dyDescent="0.25">
      <c r="A49" s="59"/>
      <c r="B49" s="3">
        <v>5</v>
      </c>
      <c r="C49" s="46" t="s">
        <v>159</v>
      </c>
      <c r="D49" s="59"/>
      <c r="E49" s="3" t="s">
        <v>275</v>
      </c>
      <c r="F49" s="46" t="s">
        <v>114</v>
      </c>
    </row>
    <row r="50" spans="1:6" x14ac:dyDescent="0.25">
      <c r="A50" s="59"/>
      <c r="B50" s="3">
        <v>5</v>
      </c>
      <c r="C50" s="46" t="s">
        <v>159</v>
      </c>
      <c r="D50" s="59"/>
      <c r="E50" s="3" t="s">
        <v>276</v>
      </c>
      <c r="F50" s="46" t="s">
        <v>115</v>
      </c>
    </row>
    <row r="51" spans="1:6" x14ac:dyDescent="0.25">
      <c r="A51" s="59"/>
      <c r="B51" s="3">
        <v>5</v>
      </c>
      <c r="C51" s="46" t="s">
        <v>159</v>
      </c>
      <c r="D51" s="59"/>
      <c r="E51" s="3" t="s">
        <v>277</v>
      </c>
      <c r="F51" s="46" t="s">
        <v>116</v>
      </c>
    </row>
    <row r="52" spans="1:6" x14ac:dyDescent="0.25">
      <c r="A52" s="59"/>
      <c r="B52" s="3">
        <v>5</v>
      </c>
      <c r="C52" s="46" t="s">
        <v>159</v>
      </c>
      <c r="D52" s="59"/>
      <c r="E52" s="3" t="s">
        <v>278</v>
      </c>
      <c r="F52" s="46" t="s">
        <v>117</v>
      </c>
    </row>
    <row r="53" spans="1:6" x14ac:dyDescent="0.25">
      <c r="A53" s="59"/>
      <c r="B53" s="3">
        <v>5</v>
      </c>
      <c r="C53" s="46" t="s">
        <v>159</v>
      </c>
      <c r="D53" s="59"/>
      <c r="E53" s="3" t="s">
        <v>279</v>
      </c>
      <c r="F53" s="46" t="s">
        <v>118</v>
      </c>
    </row>
    <row r="54" spans="1:6" x14ac:dyDescent="0.25">
      <c r="A54" s="59"/>
      <c r="B54" s="3">
        <v>7</v>
      </c>
      <c r="C54" s="46" t="s">
        <v>160</v>
      </c>
      <c r="D54" s="59"/>
      <c r="E54" s="3" t="s">
        <v>283</v>
      </c>
      <c r="F54" s="46" t="s">
        <v>128</v>
      </c>
    </row>
    <row r="55" spans="1:6" x14ac:dyDescent="0.25">
      <c r="A55" s="59"/>
      <c r="B55" s="3">
        <v>7</v>
      </c>
      <c r="C55" s="46" t="s">
        <v>160</v>
      </c>
      <c r="D55" s="59"/>
      <c r="E55" s="3" t="s">
        <v>284</v>
      </c>
      <c r="F55" s="46" t="s">
        <v>129</v>
      </c>
    </row>
    <row r="56" spans="1:6" x14ac:dyDescent="0.25">
      <c r="A56" s="59"/>
      <c r="B56" s="3">
        <v>7</v>
      </c>
      <c r="C56" s="46" t="s">
        <v>160</v>
      </c>
      <c r="D56" s="59"/>
      <c r="E56" s="3" t="s">
        <v>285</v>
      </c>
      <c r="F56" s="46" t="s">
        <v>130</v>
      </c>
    </row>
    <row r="57" spans="1:6" x14ac:dyDescent="0.25">
      <c r="A57" s="59"/>
      <c r="B57" s="3">
        <v>10</v>
      </c>
      <c r="C57" s="46" t="s">
        <v>161</v>
      </c>
      <c r="D57" s="59"/>
      <c r="E57" s="3" t="s">
        <v>280</v>
      </c>
      <c r="F57" s="46" t="s">
        <v>125</v>
      </c>
    </row>
    <row r="58" spans="1:6" x14ac:dyDescent="0.25">
      <c r="A58" s="59"/>
      <c r="B58" s="3">
        <v>10</v>
      </c>
      <c r="C58" s="46" t="s">
        <v>161</v>
      </c>
      <c r="D58" s="59"/>
      <c r="E58" s="3" t="s">
        <v>281</v>
      </c>
      <c r="F58" s="46" t="s">
        <v>126</v>
      </c>
    </row>
    <row r="59" spans="1:6" x14ac:dyDescent="0.25">
      <c r="A59" s="59"/>
      <c r="B59" s="3">
        <v>10</v>
      </c>
      <c r="C59" s="46" t="s">
        <v>161</v>
      </c>
      <c r="D59" s="59"/>
      <c r="E59" s="3" t="s">
        <v>282</v>
      </c>
      <c r="F59" s="46" t="s">
        <v>127</v>
      </c>
    </row>
    <row r="60" spans="1:6" x14ac:dyDescent="0.25">
      <c r="A60" s="59" t="s">
        <v>260</v>
      </c>
      <c r="B60" s="3" t="s">
        <v>265</v>
      </c>
      <c r="C60" s="46" t="s">
        <v>392</v>
      </c>
      <c r="D60" s="59" t="s">
        <v>264</v>
      </c>
      <c r="E60" s="3" t="s">
        <v>267</v>
      </c>
      <c r="F60" s="46" t="s">
        <v>293</v>
      </c>
    </row>
    <row r="61" spans="1:6" x14ac:dyDescent="0.25">
      <c r="A61" s="59"/>
      <c r="B61" s="3" t="s">
        <v>265</v>
      </c>
      <c r="C61" s="46" t="s">
        <v>384</v>
      </c>
      <c r="D61" s="59"/>
      <c r="E61" s="3">
        <v>3</v>
      </c>
      <c r="F61" s="46" t="s">
        <v>132</v>
      </c>
    </row>
    <row r="62" spans="1:6" x14ac:dyDescent="0.25">
      <c r="A62" s="59"/>
      <c r="B62" s="3" t="s">
        <v>265</v>
      </c>
      <c r="C62" s="46" t="s">
        <v>392</v>
      </c>
      <c r="D62" s="59"/>
      <c r="E62" s="3">
        <v>9</v>
      </c>
      <c r="F62" s="46" t="s">
        <v>134</v>
      </c>
    </row>
    <row r="63" spans="1:6" x14ac:dyDescent="0.25">
      <c r="A63" s="59"/>
      <c r="B63" s="3" t="s">
        <v>267</v>
      </c>
      <c r="C63" s="46" t="s">
        <v>387</v>
      </c>
      <c r="D63" s="59"/>
      <c r="E63" s="3">
        <v>1</v>
      </c>
      <c r="F63" s="46" t="s">
        <v>135</v>
      </c>
    </row>
    <row r="64" spans="1:6" x14ac:dyDescent="0.25">
      <c r="A64" s="59"/>
      <c r="B64" s="3" t="s">
        <v>267</v>
      </c>
      <c r="C64" s="46" t="s">
        <v>388</v>
      </c>
      <c r="D64" s="59"/>
      <c r="E64" s="3">
        <v>1</v>
      </c>
      <c r="F64" s="46" t="s">
        <v>136</v>
      </c>
    </row>
    <row r="65" spans="1:6" x14ac:dyDescent="0.25">
      <c r="A65" s="59"/>
      <c r="B65" s="3" t="s">
        <v>267</v>
      </c>
      <c r="C65" s="46" t="s">
        <v>387</v>
      </c>
      <c r="D65" s="59"/>
      <c r="E65" s="3">
        <v>1</v>
      </c>
      <c r="F65" s="46" t="s">
        <v>137</v>
      </c>
    </row>
    <row r="66" spans="1:6" x14ac:dyDescent="0.25">
      <c r="A66" s="59"/>
      <c r="B66" s="3" t="s">
        <v>269</v>
      </c>
      <c r="C66" s="46" t="s">
        <v>389</v>
      </c>
      <c r="D66" s="59"/>
      <c r="E66" s="3">
        <v>3</v>
      </c>
      <c r="F66" s="46" t="s">
        <v>133</v>
      </c>
    </row>
    <row r="67" spans="1:6" x14ac:dyDescent="0.25">
      <c r="A67" s="59"/>
      <c r="B67" s="3" t="s">
        <v>269</v>
      </c>
      <c r="C67" s="46" t="s">
        <v>389</v>
      </c>
      <c r="D67" s="59"/>
      <c r="E67" s="3">
        <v>9</v>
      </c>
      <c r="F67" s="46" t="s">
        <v>134</v>
      </c>
    </row>
    <row r="68" spans="1:6" x14ac:dyDescent="0.25">
      <c r="A68" s="59"/>
      <c r="B68" s="3" t="s">
        <v>271</v>
      </c>
      <c r="C68" s="46" t="s">
        <v>390</v>
      </c>
      <c r="D68" s="59"/>
      <c r="E68" s="3">
        <v>1</v>
      </c>
      <c r="F68" s="46" t="s">
        <v>136</v>
      </c>
    </row>
    <row r="69" spans="1:6" x14ac:dyDescent="0.25">
      <c r="A69" s="59"/>
      <c r="B69" s="3" t="s">
        <v>273</v>
      </c>
      <c r="C69" s="46" t="s">
        <v>161</v>
      </c>
      <c r="D69" s="59"/>
      <c r="E69" s="3">
        <v>1</v>
      </c>
      <c r="F69" s="46" t="s">
        <v>137</v>
      </c>
    </row>
    <row r="70" spans="1:6" x14ac:dyDescent="0.25">
      <c r="A70" s="59"/>
      <c r="B70" s="3" t="s">
        <v>273</v>
      </c>
      <c r="C70" s="46" t="s">
        <v>161</v>
      </c>
      <c r="D70" s="59"/>
      <c r="E70" s="3">
        <v>1</v>
      </c>
      <c r="F70" s="46" t="s">
        <v>135</v>
      </c>
    </row>
    <row r="71" spans="1:6" x14ac:dyDescent="0.25">
      <c r="A71" s="59" t="s">
        <v>260</v>
      </c>
      <c r="B71" s="3" t="s">
        <v>265</v>
      </c>
      <c r="C71" s="46" t="s">
        <v>385</v>
      </c>
      <c r="D71" s="59" t="s">
        <v>140</v>
      </c>
      <c r="E71" s="3">
        <v>1</v>
      </c>
      <c r="F71" s="46" t="s">
        <v>294</v>
      </c>
    </row>
    <row r="72" spans="1:6" x14ac:dyDescent="0.25">
      <c r="A72" s="59"/>
      <c r="B72" s="3" t="s">
        <v>265</v>
      </c>
      <c r="C72" s="46" t="s">
        <v>386</v>
      </c>
      <c r="D72" s="59"/>
      <c r="E72" s="3">
        <v>4</v>
      </c>
      <c r="F72" s="46" t="s">
        <v>295</v>
      </c>
    </row>
    <row r="73" spans="1:6" x14ac:dyDescent="0.25">
      <c r="A73" s="59"/>
      <c r="B73" s="3" t="s">
        <v>265</v>
      </c>
      <c r="C73" s="46" t="s">
        <v>154</v>
      </c>
      <c r="D73" s="59"/>
      <c r="E73" s="3">
        <v>11</v>
      </c>
      <c r="F73" s="46" t="s">
        <v>296</v>
      </c>
    </row>
    <row r="74" spans="1:6" x14ac:dyDescent="0.25">
      <c r="A74" s="59"/>
      <c r="B74" s="3" t="s">
        <v>265</v>
      </c>
      <c r="C74" s="46" t="s">
        <v>392</v>
      </c>
      <c r="D74" s="59"/>
      <c r="E74" s="3">
        <v>16</v>
      </c>
      <c r="F74" s="46" t="s">
        <v>297</v>
      </c>
    </row>
    <row r="75" spans="1:6" x14ac:dyDescent="0.25">
      <c r="A75" s="59"/>
      <c r="B75" s="3" t="s">
        <v>267</v>
      </c>
      <c r="C75" s="46" t="s">
        <v>388</v>
      </c>
      <c r="D75" s="59"/>
      <c r="E75" s="3">
        <v>9</v>
      </c>
      <c r="F75" s="46" t="s">
        <v>298</v>
      </c>
    </row>
    <row r="76" spans="1:6" x14ac:dyDescent="0.25">
      <c r="A76" s="59"/>
      <c r="B76" s="3" t="s">
        <v>267</v>
      </c>
      <c r="C76" s="46" t="s">
        <v>387</v>
      </c>
      <c r="D76" s="59"/>
      <c r="E76" s="3">
        <v>9</v>
      </c>
      <c r="F76" s="46" t="s">
        <v>298</v>
      </c>
    </row>
    <row r="77" spans="1:6" x14ac:dyDescent="0.25">
      <c r="A77" s="59"/>
      <c r="B77" s="3" t="s">
        <v>267</v>
      </c>
      <c r="C77" s="46" t="s">
        <v>157</v>
      </c>
      <c r="D77" s="59"/>
      <c r="E77" s="3">
        <v>15</v>
      </c>
      <c r="F77" s="46" t="s">
        <v>299</v>
      </c>
    </row>
    <row r="78" spans="1:6" x14ac:dyDescent="0.25">
      <c r="A78" s="59"/>
      <c r="B78" s="3" t="s">
        <v>267</v>
      </c>
      <c r="C78" s="46" t="s">
        <v>388</v>
      </c>
      <c r="D78" s="59"/>
      <c r="E78" s="3">
        <v>15</v>
      </c>
      <c r="F78" s="46" t="s">
        <v>299</v>
      </c>
    </row>
    <row r="79" spans="1:6" x14ac:dyDescent="0.25">
      <c r="A79" s="59"/>
      <c r="B79" s="3" t="s">
        <v>269</v>
      </c>
      <c r="C79" s="46" t="s">
        <v>159</v>
      </c>
      <c r="D79" s="59"/>
      <c r="E79" s="3">
        <v>11</v>
      </c>
      <c r="F79" s="46" t="s">
        <v>296</v>
      </c>
    </row>
    <row r="80" spans="1:6" x14ac:dyDescent="0.25">
      <c r="A80" s="59"/>
      <c r="B80" s="3" t="s">
        <v>269</v>
      </c>
      <c r="C80" s="46" t="s">
        <v>389</v>
      </c>
      <c r="D80" s="59"/>
      <c r="E80" s="3">
        <v>16</v>
      </c>
      <c r="F80" s="46" t="s">
        <v>297</v>
      </c>
    </row>
    <row r="81" spans="1:6" x14ac:dyDescent="0.25">
      <c r="A81" s="59"/>
      <c r="B81" s="3" t="s">
        <v>271</v>
      </c>
      <c r="C81" s="46" t="s">
        <v>390</v>
      </c>
      <c r="D81" s="59"/>
      <c r="E81" s="3">
        <v>9</v>
      </c>
      <c r="F81" s="46" t="s">
        <v>298</v>
      </c>
    </row>
    <row r="82" spans="1:6" x14ac:dyDescent="0.25">
      <c r="A82" s="59"/>
      <c r="B82" s="3" t="s">
        <v>273</v>
      </c>
      <c r="C82" s="46" t="s">
        <v>391</v>
      </c>
      <c r="D82" s="59"/>
      <c r="E82" s="3">
        <v>15</v>
      </c>
      <c r="F82" s="46" t="s">
        <v>299</v>
      </c>
    </row>
  </sheetData>
  <mergeCells count="13">
    <mergeCell ref="A1:F1"/>
    <mergeCell ref="A9:A19"/>
    <mergeCell ref="D9:D19"/>
    <mergeCell ref="A20:A29"/>
    <mergeCell ref="D20:D29"/>
    <mergeCell ref="A3:A8"/>
    <mergeCell ref="D3:D8"/>
    <mergeCell ref="A30:A59"/>
    <mergeCell ref="D30:D59"/>
    <mergeCell ref="A60:A70"/>
    <mergeCell ref="D60:D70"/>
    <mergeCell ref="A71:A82"/>
    <mergeCell ref="D71:D8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747DD-367A-4298-B60A-E6CF90E3FFC0}">
  <dimension ref="A1:I71"/>
  <sheetViews>
    <sheetView workbookViewId="0">
      <selection activeCell="C15" sqref="C15"/>
    </sheetView>
  </sheetViews>
  <sheetFormatPr defaultRowHeight="15" x14ac:dyDescent="0.2"/>
  <cols>
    <col min="1" max="1" width="17.5" style="30" bestFit="1" customWidth="1"/>
    <col min="2" max="2" width="12.25" style="30" bestFit="1" customWidth="1"/>
    <col min="3" max="3" width="11.25" style="30" bestFit="1" customWidth="1"/>
    <col min="4" max="4" width="11.75" style="30" bestFit="1" customWidth="1"/>
    <col min="5" max="5" width="11.25" style="30" bestFit="1" customWidth="1"/>
    <col min="6" max="6" width="11.375" style="30" bestFit="1" customWidth="1"/>
    <col min="7" max="7" width="10.875" style="30" bestFit="1" customWidth="1"/>
    <col min="8" max="8" width="10.375" style="30" bestFit="1" customWidth="1"/>
    <col min="9" max="10" width="10.125" style="30" bestFit="1" customWidth="1"/>
    <col min="11" max="16384" width="9" style="30"/>
  </cols>
  <sheetData>
    <row r="1" spans="1:9" s="47" customFormat="1" x14ac:dyDescent="0.2">
      <c r="A1" s="79" t="s">
        <v>446</v>
      </c>
      <c r="B1" s="79"/>
      <c r="C1" s="79"/>
      <c r="D1" s="79"/>
      <c r="E1" s="79"/>
      <c r="F1" s="79"/>
      <c r="G1" s="79"/>
      <c r="H1" s="79"/>
      <c r="I1" s="79"/>
    </row>
    <row r="2" spans="1:9" x14ac:dyDescent="0.2">
      <c r="A2" s="31" t="s">
        <v>327</v>
      </c>
      <c r="B2" s="31" t="s">
        <v>328</v>
      </c>
      <c r="C2" s="31" t="s">
        <v>329</v>
      </c>
      <c r="D2" s="31" t="s">
        <v>330</v>
      </c>
      <c r="E2" s="31" t="s">
        <v>331</v>
      </c>
      <c r="F2" s="31" t="s">
        <v>332</v>
      </c>
      <c r="G2" s="31" t="s">
        <v>333</v>
      </c>
      <c r="H2" s="31" t="s">
        <v>334</v>
      </c>
      <c r="I2" s="31" t="s">
        <v>335</v>
      </c>
    </row>
    <row r="3" spans="1:9" x14ac:dyDescent="0.2">
      <c r="A3" s="31" t="s">
        <v>336</v>
      </c>
      <c r="B3" s="80" t="s">
        <v>155</v>
      </c>
      <c r="C3" s="31">
        <v>2</v>
      </c>
      <c r="D3" s="31">
        <v>1</v>
      </c>
      <c r="E3" s="31">
        <v>21</v>
      </c>
      <c r="F3" s="31">
        <v>826</v>
      </c>
      <c r="G3" s="31">
        <v>846</v>
      </c>
      <c r="H3" s="31" t="s">
        <v>337</v>
      </c>
      <c r="I3" s="31">
        <v>1</v>
      </c>
    </row>
    <row r="4" spans="1:9" x14ac:dyDescent="0.2">
      <c r="A4" s="31" t="s">
        <v>338</v>
      </c>
      <c r="B4" s="80" t="s">
        <v>155</v>
      </c>
      <c r="C4" s="31">
        <v>2</v>
      </c>
      <c r="D4" s="31">
        <v>1</v>
      </c>
      <c r="E4" s="31">
        <v>21</v>
      </c>
      <c r="F4" s="31">
        <v>826</v>
      </c>
      <c r="G4" s="31">
        <v>846</v>
      </c>
      <c r="H4" s="31" t="s">
        <v>337</v>
      </c>
      <c r="I4" s="31">
        <v>1</v>
      </c>
    </row>
    <row r="5" spans="1:9" x14ac:dyDescent="0.2">
      <c r="A5" s="31" t="s">
        <v>339</v>
      </c>
      <c r="B5" s="80" t="s">
        <v>227</v>
      </c>
      <c r="C5" s="31">
        <v>3.5</v>
      </c>
      <c r="D5" s="31">
        <v>1</v>
      </c>
      <c r="E5" s="31">
        <v>22</v>
      </c>
      <c r="F5" s="31">
        <v>132</v>
      </c>
      <c r="G5" s="31">
        <v>153</v>
      </c>
      <c r="H5" s="31" t="s">
        <v>337</v>
      </c>
      <c r="I5" s="31">
        <v>1</v>
      </c>
    </row>
    <row r="6" spans="1:9" x14ac:dyDescent="0.2">
      <c r="A6" s="31" t="s">
        <v>340</v>
      </c>
      <c r="B6" s="80" t="s">
        <v>161</v>
      </c>
      <c r="C6" s="31">
        <v>3.5</v>
      </c>
      <c r="D6" s="31">
        <v>1</v>
      </c>
      <c r="E6" s="31">
        <v>23</v>
      </c>
      <c r="F6" s="31">
        <v>264</v>
      </c>
      <c r="G6" s="31">
        <v>286</v>
      </c>
      <c r="H6" s="31" t="s">
        <v>337</v>
      </c>
      <c r="I6" s="31">
        <v>1</v>
      </c>
    </row>
    <row r="7" spans="1:9" x14ac:dyDescent="0.2">
      <c r="A7" s="31" t="s">
        <v>341</v>
      </c>
      <c r="B7" s="80" t="s">
        <v>160</v>
      </c>
      <c r="C7" s="31">
        <v>3.5</v>
      </c>
      <c r="D7" s="31">
        <v>1</v>
      </c>
      <c r="E7" s="31">
        <v>21</v>
      </c>
      <c r="F7" s="31">
        <v>121</v>
      </c>
      <c r="G7" s="31">
        <v>141</v>
      </c>
      <c r="H7" s="31" t="s">
        <v>337</v>
      </c>
      <c r="I7" s="31">
        <v>1</v>
      </c>
    </row>
    <row r="8" spans="1:9" x14ac:dyDescent="0.2">
      <c r="A8" s="31" t="s">
        <v>342</v>
      </c>
      <c r="B8" s="80" t="s">
        <v>155</v>
      </c>
      <c r="C8" s="31">
        <v>4</v>
      </c>
      <c r="D8" s="31">
        <v>1</v>
      </c>
      <c r="E8" s="31">
        <v>21</v>
      </c>
      <c r="F8" s="31">
        <v>547</v>
      </c>
      <c r="G8" s="31">
        <v>567</v>
      </c>
      <c r="H8" s="31" t="s">
        <v>337</v>
      </c>
      <c r="I8" s="31">
        <v>2</v>
      </c>
    </row>
    <row r="9" spans="1:9" x14ac:dyDescent="0.2">
      <c r="A9" s="31" t="s">
        <v>342</v>
      </c>
      <c r="B9" s="80" t="s">
        <v>160</v>
      </c>
      <c r="C9" s="31">
        <v>4</v>
      </c>
      <c r="D9" s="31">
        <v>1</v>
      </c>
      <c r="E9" s="31">
        <v>21</v>
      </c>
      <c r="F9" s="31">
        <v>49</v>
      </c>
      <c r="G9" s="31">
        <v>69</v>
      </c>
      <c r="H9" s="31" t="s">
        <v>337</v>
      </c>
      <c r="I9" s="31">
        <v>1</v>
      </c>
    </row>
    <row r="10" spans="1:9" x14ac:dyDescent="0.2">
      <c r="A10" s="31" t="s">
        <v>343</v>
      </c>
      <c r="B10" s="80" t="s">
        <v>155</v>
      </c>
      <c r="C10" s="31">
        <v>4</v>
      </c>
      <c r="D10" s="31">
        <v>1</v>
      </c>
      <c r="E10" s="31">
        <v>19</v>
      </c>
      <c r="F10" s="31">
        <v>787</v>
      </c>
      <c r="G10" s="31">
        <v>805</v>
      </c>
      <c r="H10" s="31" t="s">
        <v>337</v>
      </c>
      <c r="I10" s="31">
        <v>1</v>
      </c>
    </row>
    <row r="11" spans="1:9" x14ac:dyDescent="0.2">
      <c r="A11" s="31" t="s">
        <v>341</v>
      </c>
      <c r="B11" s="80" t="s">
        <v>157</v>
      </c>
      <c r="C11" s="31">
        <v>4</v>
      </c>
      <c r="D11" s="31">
        <v>1</v>
      </c>
      <c r="E11" s="31">
        <v>21</v>
      </c>
      <c r="F11" s="31">
        <v>3</v>
      </c>
      <c r="G11" s="31">
        <v>23</v>
      </c>
      <c r="H11" s="31" t="s">
        <v>337</v>
      </c>
      <c r="I11" s="31">
        <v>2</v>
      </c>
    </row>
    <row r="12" spans="1:9" x14ac:dyDescent="0.2">
      <c r="A12" s="31" t="s">
        <v>344</v>
      </c>
      <c r="B12" s="80" t="s">
        <v>162</v>
      </c>
      <c r="C12" s="31">
        <v>4</v>
      </c>
      <c r="D12" s="31">
        <v>1</v>
      </c>
      <c r="E12" s="31">
        <v>21</v>
      </c>
      <c r="F12" s="31">
        <v>573</v>
      </c>
      <c r="G12" s="31">
        <v>593</v>
      </c>
      <c r="H12" s="31" t="s">
        <v>337</v>
      </c>
      <c r="I12" s="31">
        <v>1</v>
      </c>
    </row>
    <row r="13" spans="1:9" x14ac:dyDescent="0.2">
      <c r="A13" s="31" t="s">
        <v>345</v>
      </c>
      <c r="B13" s="80" t="s">
        <v>156</v>
      </c>
      <c r="C13" s="31">
        <v>4</v>
      </c>
      <c r="D13" s="31">
        <v>1</v>
      </c>
      <c r="E13" s="31">
        <v>21</v>
      </c>
      <c r="F13" s="31">
        <v>640</v>
      </c>
      <c r="G13" s="31">
        <v>660</v>
      </c>
      <c r="H13" s="31" t="s">
        <v>337</v>
      </c>
      <c r="I13" s="31">
        <v>1</v>
      </c>
    </row>
    <row r="14" spans="1:9" x14ac:dyDescent="0.2">
      <c r="A14" s="31" t="s">
        <v>346</v>
      </c>
      <c r="B14" s="80" t="s">
        <v>156</v>
      </c>
      <c r="C14" s="31">
        <v>4</v>
      </c>
      <c r="D14" s="31">
        <v>1</v>
      </c>
      <c r="E14" s="31">
        <v>21</v>
      </c>
      <c r="F14" s="31">
        <v>640</v>
      </c>
      <c r="G14" s="31">
        <v>660</v>
      </c>
      <c r="H14" s="31" t="s">
        <v>337</v>
      </c>
      <c r="I14" s="31">
        <v>1</v>
      </c>
    </row>
    <row r="15" spans="1:9" x14ac:dyDescent="0.2">
      <c r="A15" s="31" t="s">
        <v>347</v>
      </c>
      <c r="B15" s="80" t="s">
        <v>156</v>
      </c>
      <c r="C15" s="31">
        <v>4</v>
      </c>
      <c r="D15" s="31">
        <v>1</v>
      </c>
      <c r="E15" s="31">
        <v>21</v>
      </c>
      <c r="F15" s="31">
        <v>640</v>
      </c>
      <c r="G15" s="31">
        <v>660</v>
      </c>
      <c r="H15" s="31" t="s">
        <v>337</v>
      </c>
      <c r="I15" s="31">
        <v>1</v>
      </c>
    </row>
    <row r="16" spans="1:9" x14ac:dyDescent="0.2">
      <c r="A16" s="31" t="s">
        <v>348</v>
      </c>
      <c r="B16" s="80" t="s">
        <v>227</v>
      </c>
      <c r="C16" s="31">
        <v>4.5</v>
      </c>
      <c r="D16" s="31">
        <v>1</v>
      </c>
      <c r="E16" s="31">
        <v>21</v>
      </c>
      <c r="F16" s="31">
        <v>30</v>
      </c>
      <c r="G16" s="31">
        <v>50</v>
      </c>
      <c r="H16" s="31" t="s">
        <v>337</v>
      </c>
      <c r="I16" s="31">
        <v>1</v>
      </c>
    </row>
    <row r="17" spans="1:9" x14ac:dyDescent="0.2">
      <c r="A17" s="31" t="s">
        <v>349</v>
      </c>
      <c r="B17" s="80" t="s">
        <v>154</v>
      </c>
      <c r="C17" s="31">
        <v>4.5</v>
      </c>
      <c r="D17" s="31">
        <v>1</v>
      </c>
      <c r="E17" s="31">
        <v>21</v>
      </c>
      <c r="F17" s="31">
        <v>161</v>
      </c>
      <c r="G17" s="31">
        <v>181</v>
      </c>
      <c r="H17" s="31" t="s">
        <v>337</v>
      </c>
      <c r="I17" s="31">
        <v>1</v>
      </c>
    </row>
    <row r="18" spans="1:9" x14ac:dyDescent="0.2">
      <c r="A18" s="31" t="s">
        <v>350</v>
      </c>
      <c r="B18" s="80" t="s">
        <v>155</v>
      </c>
      <c r="C18" s="31">
        <v>4.5</v>
      </c>
      <c r="D18" s="31">
        <v>1</v>
      </c>
      <c r="E18" s="31">
        <v>21</v>
      </c>
      <c r="F18" s="31">
        <v>170</v>
      </c>
      <c r="G18" s="31">
        <v>190</v>
      </c>
      <c r="H18" s="31" t="s">
        <v>337</v>
      </c>
      <c r="I18" s="31">
        <v>1</v>
      </c>
    </row>
    <row r="19" spans="1:9" x14ac:dyDescent="0.2">
      <c r="A19" s="31" t="s">
        <v>350</v>
      </c>
      <c r="B19" s="80" t="s">
        <v>160</v>
      </c>
      <c r="C19" s="31">
        <v>4.5</v>
      </c>
      <c r="D19" s="31">
        <v>1</v>
      </c>
      <c r="E19" s="31">
        <v>21</v>
      </c>
      <c r="F19" s="31">
        <v>467</v>
      </c>
      <c r="G19" s="31">
        <v>487</v>
      </c>
      <c r="H19" s="31" t="s">
        <v>337</v>
      </c>
      <c r="I19" s="31">
        <v>1</v>
      </c>
    </row>
    <row r="20" spans="1:9" x14ac:dyDescent="0.2">
      <c r="A20" s="31" t="s">
        <v>351</v>
      </c>
      <c r="B20" s="80" t="s">
        <v>156</v>
      </c>
      <c r="C20" s="31">
        <v>4.5</v>
      </c>
      <c r="D20" s="31">
        <v>1</v>
      </c>
      <c r="E20" s="31">
        <v>24</v>
      </c>
      <c r="F20" s="31">
        <v>903</v>
      </c>
      <c r="G20" s="31">
        <v>926</v>
      </c>
      <c r="H20" s="31" t="s">
        <v>352</v>
      </c>
      <c r="I20" s="31">
        <v>1</v>
      </c>
    </row>
    <row r="21" spans="1:9" x14ac:dyDescent="0.2">
      <c r="A21" s="31" t="s">
        <v>353</v>
      </c>
      <c r="B21" s="80" t="s">
        <v>161</v>
      </c>
      <c r="C21" s="31">
        <v>4.5</v>
      </c>
      <c r="D21" s="31">
        <v>1</v>
      </c>
      <c r="E21" s="31">
        <v>21</v>
      </c>
      <c r="F21" s="31">
        <v>406</v>
      </c>
      <c r="G21" s="31">
        <v>425</v>
      </c>
      <c r="H21" s="31" t="s">
        <v>337</v>
      </c>
      <c r="I21" s="31">
        <v>1</v>
      </c>
    </row>
    <row r="22" spans="1:9" x14ac:dyDescent="0.2">
      <c r="A22" s="31" t="s">
        <v>343</v>
      </c>
      <c r="B22" s="80" t="s">
        <v>158</v>
      </c>
      <c r="C22" s="31">
        <v>4.5</v>
      </c>
      <c r="D22" s="31">
        <v>1</v>
      </c>
      <c r="E22" s="31">
        <v>19</v>
      </c>
      <c r="F22" s="31">
        <v>1195</v>
      </c>
      <c r="G22" s="31">
        <v>1213</v>
      </c>
      <c r="H22" s="31" t="s">
        <v>337</v>
      </c>
      <c r="I22" s="31">
        <v>2</v>
      </c>
    </row>
    <row r="23" spans="1:9" x14ac:dyDescent="0.2">
      <c r="A23" s="31" t="s">
        <v>354</v>
      </c>
      <c r="B23" s="80" t="s">
        <v>160</v>
      </c>
      <c r="C23" s="31">
        <v>4.5</v>
      </c>
      <c r="D23" s="31">
        <v>1</v>
      </c>
      <c r="E23" s="31">
        <v>20</v>
      </c>
      <c r="F23" s="31">
        <v>505</v>
      </c>
      <c r="G23" s="31">
        <v>524</v>
      </c>
      <c r="H23" s="31" t="s">
        <v>352</v>
      </c>
      <c r="I23" s="31">
        <v>1</v>
      </c>
    </row>
    <row r="24" spans="1:9" x14ac:dyDescent="0.2">
      <c r="A24" s="31" t="s">
        <v>341</v>
      </c>
      <c r="B24" s="80" t="s">
        <v>157</v>
      </c>
      <c r="C24" s="31">
        <v>4.5</v>
      </c>
      <c r="D24" s="31">
        <v>1</v>
      </c>
      <c r="E24" s="31">
        <v>21</v>
      </c>
      <c r="F24" s="31">
        <v>96</v>
      </c>
      <c r="G24" s="31">
        <v>116</v>
      </c>
      <c r="H24" s="31" t="s">
        <v>352</v>
      </c>
      <c r="I24" s="31">
        <v>2</v>
      </c>
    </row>
    <row r="25" spans="1:9" x14ac:dyDescent="0.2">
      <c r="A25" s="31" t="s">
        <v>355</v>
      </c>
      <c r="B25" s="80" t="s">
        <v>160</v>
      </c>
      <c r="C25" s="31">
        <v>4.5</v>
      </c>
      <c r="D25" s="31">
        <v>1</v>
      </c>
      <c r="E25" s="31">
        <v>24</v>
      </c>
      <c r="F25" s="31">
        <v>46</v>
      </c>
      <c r="G25" s="31">
        <v>68</v>
      </c>
      <c r="H25" s="31" t="s">
        <v>337</v>
      </c>
      <c r="I25" s="31">
        <v>1</v>
      </c>
    </row>
    <row r="26" spans="1:9" x14ac:dyDescent="0.2">
      <c r="A26" s="31" t="s">
        <v>356</v>
      </c>
      <c r="B26" s="80" t="s">
        <v>160</v>
      </c>
      <c r="C26" s="31">
        <v>4.5</v>
      </c>
      <c r="D26" s="31">
        <v>1</v>
      </c>
      <c r="E26" s="31">
        <v>20</v>
      </c>
      <c r="F26" s="31">
        <v>50</v>
      </c>
      <c r="G26" s="31">
        <v>68</v>
      </c>
      <c r="H26" s="31" t="s">
        <v>337</v>
      </c>
      <c r="I26" s="31">
        <v>1</v>
      </c>
    </row>
    <row r="27" spans="1:9" x14ac:dyDescent="0.2">
      <c r="A27" s="31" t="s">
        <v>357</v>
      </c>
      <c r="B27" s="80" t="s">
        <v>160</v>
      </c>
      <c r="C27" s="31">
        <v>4.5</v>
      </c>
      <c r="D27" s="31">
        <v>1</v>
      </c>
      <c r="E27" s="31">
        <v>24</v>
      </c>
      <c r="F27" s="31">
        <v>46</v>
      </c>
      <c r="G27" s="31">
        <v>68</v>
      </c>
      <c r="H27" s="31" t="s">
        <v>337</v>
      </c>
      <c r="I27" s="31">
        <v>1</v>
      </c>
    </row>
    <row r="28" spans="1:9" x14ac:dyDescent="0.2">
      <c r="A28" s="31" t="s">
        <v>358</v>
      </c>
      <c r="B28" s="80" t="s">
        <v>156</v>
      </c>
      <c r="C28" s="31">
        <v>4.5</v>
      </c>
      <c r="D28" s="31">
        <v>1</v>
      </c>
      <c r="E28" s="31">
        <v>23</v>
      </c>
      <c r="F28" s="31">
        <v>534</v>
      </c>
      <c r="G28" s="31">
        <v>556</v>
      </c>
      <c r="H28" s="31" t="s">
        <v>352</v>
      </c>
      <c r="I28" s="31">
        <v>1</v>
      </c>
    </row>
    <row r="29" spans="1:9" x14ac:dyDescent="0.2">
      <c r="A29" s="31" t="s">
        <v>344</v>
      </c>
      <c r="B29" s="80" t="s">
        <v>156</v>
      </c>
      <c r="C29" s="31">
        <v>4.5</v>
      </c>
      <c r="D29" s="31">
        <v>1</v>
      </c>
      <c r="E29" s="31">
        <v>21</v>
      </c>
      <c r="F29" s="31">
        <v>136</v>
      </c>
      <c r="G29" s="31">
        <v>156</v>
      </c>
      <c r="H29" s="31" t="s">
        <v>337</v>
      </c>
      <c r="I29" s="31">
        <v>1</v>
      </c>
    </row>
    <row r="30" spans="1:9" x14ac:dyDescent="0.2">
      <c r="A30" s="31" t="s">
        <v>359</v>
      </c>
      <c r="B30" s="80" t="s">
        <v>155</v>
      </c>
      <c r="C30" s="31">
        <v>5</v>
      </c>
      <c r="D30" s="31">
        <v>1</v>
      </c>
      <c r="E30" s="31">
        <v>21</v>
      </c>
      <c r="F30" s="31">
        <v>29</v>
      </c>
      <c r="G30" s="31">
        <v>49</v>
      </c>
      <c r="H30" s="31" t="s">
        <v>337</v>
      </c>
      <c r="I30" s="31">
        <v>1</v>
      </c>
    </row>
    <row r="31" spans="1:9" x14ac:dyDescent="0.2">
      <c r="A31" s="31" t="s">
        <v>360</v>
      </c>
      <c r="B31" s="80" t="s">
        <v>162</v>
      </c>
      <c r="C31" s="31">
        <v>5</v>
      </c>
      <c r="D31" s="31">
        <v>1</v>
      </c>
      <c r="E31" s="31">
        <v>22</v>
      </c>
      <c r="F31" s="31">
        <v>94</v>
      </c>
      <c r="G31" s="31">
        <v>115</v>
      </c>
      <c r="H31" s="31" t="s">
        <v>352</v>
      </c>
      <c r="I31" s="31">
        <v>1</v>
      </c>
    </row>
    <row r="32" spans="1:9" x14ac:dyDescent="0.2">
      <c r="A32" s="31" t="s">
        <v>361</v>
      </c>
      <c r="B32" s="80" t="s">
        <v>157</v>
      </c>
      <c r="C32" s="31">
        <v>5</v>
      </c>
      <c r="D32" s="31">
        <v>1</v>
      </c>
      <c r="E32" s="31">
        <v>21</v>
      </c>
      <c r="F32" s="31">
        <v>63</v>
      </c>
      <c r="G32" s="31">
        <v>83</v>
      </c>
      <c r="H32" s="31" t="s">
        <v>337</v>
      </c>
      <c r="I32" s="31">
        <v>1</v>
      </c>
    </row>
    <row r="33" spans="1:9" x14ac:dyDescent="0.2">
      <c r="A33" s="31" t="s">
        <v>362</v>
      </c>
      <c r="B33" s="80" t="s">
        <v>156</v>
      </c>
      <c r="C33" s="31">
        <v>5</v>
      </c>
      <c r="D33" s="31">
        <v>1</v>
      </c>
      <c r="E33" s="31">
        <v>21</v>
      </c>
      <c r="F33" s="31">
        <v>715</v>
      </c>
      <c r="G33" s="31">
        <v>735</v>
      </c>
      <c r="H33" s="31" t="s">
        <v>337</v>
      </c>
      <c r="I33" s="31">
        <v>1</v>
      </c>
    </row>
    <row r="34" spans="1:9" x14ac:dyDescent="0.2">
      <c r="A34" s="31" t="s">
        <v>363</v>
      </c>
      <c r="B34" s="80" t="s">
        <v>156</v>
      </c>
      <c r="C34" s="31">
        <v>5</v>
      </c>
      <c r="D34" s="31">
        <v>1</v>
      </c>
      <c r="E34" s="31">
        <v>21</v>
      </c>
      <c r="F34" s="31">
        <v>715</v>
      </c>
      <c r="G34" s="31">
        <v>735</v>
      </c>
      <c r="H34" s="31" t="s">
        <v>337</v>
      </c>
      <c r="I34" s="31">
        <v>1</v>
      </c>
    </row>
    <row r="35" spans="1:9" x14ac:dyDescent="0.2">
      <c r="A35" s="31" t="s">
        <v>364</v>
      </c>
      <c r="B35" s="80" t="s">
        <v>159</v>
      </c>
      <c r="C35" s="31">
        <v>5</v>
      </c>
      <c r="D35" s="31">
        <v>1</v>
      </c>
      <c r="E35" s="31">
        <v>21</v>
      </c>
      <c r="F35" s="31">
        <v>34</v>
      </c>
      <c r="G35" s="31">
        <v>55</v>
      </c>
      <c r="H35" s="31" t="s">
        <v>337</v>
      </c>
      <c r="I35" s="31">
        <v>1</v>
      </c>
    </row>
    <row r="36" spans="1:9" x14ac:dyDescent="0.2">
      <c r="A36" s="31" t="s">
        <v>365</v>
      </c>
      <c r="B36" s="80" t="s">
        <v>157</v>
      </c>
      <c r="C36" s="31">
        <v>5</v>
      </c>
      <c r="D36" s="31">
        <v>1</v>
      </c>
      <c r="E36" s="31">
        <v>21</v>
      </c>
      <c r="F36" s="31">
        <v>709</v>
      </c>
      <c r="G36" s="31">
        <v>729</v>
      </c>
      <c r="H36" s="31" t="s">
        <v>337</v>
      </c>
      <c r="I36" s="31">
        <v>1</v>
      </c>
    </row>
    <row r="37" spans="1:9" x14ac:dyDescent="0.2">
      <c r="A37" s="31" t="s">
        <v>365</v>
      </c>
      <c r="B37" s="80" t="s">
        <v>161</v>
      </c>
      <c r="C37" s="31">
        <v>5</v>
      </c>
      <c r="D37" s="31">
        <v>1</v>
      </c>
      <c r="E37" s="31">
        <v>21</v>
      </c>
      <c r="F37" s="31">
        <v>694</v>
      </c>
      <c r="G37" s="31">
        <v>714</v>
      </c>
      <c r="H37" s="31" t="s">
        <v>337</v>
      </c>
      <c r="I37" s="31">
        <v>1</v>
      </c>
    </row>
    <row r="38" spans="1:9" x14ac:dyDescent="0.2">
      <c r="A38" s="31" t="s">
        <v>366</v>
      </c>
      <c r="B38" s="80" t="s">
        <v>157</v>
      </c>
      <c r="C38" s="31">
        <v>5</v>
      </c>
      <c r="D38" s="31">
        <v>1</v>
      </c>
      <c r="E38" s="31">
        <v>21</v>
      </c>
      <c r="F38" s="31">
        <v>709</v>
      </c>
      <c r="G38" s="31">
        <v>729</v>
      </c>
      <c r="H38" s="31" t="s">
        <v>337</v>
      </c>
      <c r="I38" s="31">
        <v>1</v>
      </c>
    </row>
    <row r="39" spans="1:9" x14ac:dyDescent="0.2">
      <c r="A39" s="31" t="s">
        <v>366</v>
      </c>
      <c r="B39" s="80" t="s">
        <v>161</v>
      </c>
      <c r="C39" s="31">
        <v>5</v>
      </c>
      <c r="D39" s="31">
        <v>1</v>
      </c>
      <c r="E39" s="31">
        <v>21</v>
      </c>
      <c r="F39" s="31">
        <v>694</v>
      </c>
      <c r="G39" s="31">
        <v>714</v>
      </c>
      <c r="H39" s="31" t="s">
        <v>337</v>
      </c>
      <c r="I39" s="31">
        <v>1</v>
      </c>
    </row>
    <row r="40" spans="1:9" x14ac:dyDescent="0.2">
      <c r="A40" s="31" t="s">
        <v>367</v>
      </c>
      <c r="B40" s="80" t="s">
        <v>157</v>
      </c>
      <c r="C40" s="31">
        <v>5</v>
      </c>
      <c r="D40" s="31">
        <v>1</v>
      </c>
      <c r="E40" s="31">
        <v>21</v>
      </c>
      <c r="F40" s="31">
        <v>709</v>
      </c>
      <c r="G40" s="31">
        <v>729</v>
      </c>
      <c r="H40" s="31" t="s">
        <v>337</v>
      </c>
      <c r="I40" s="31">
        <v>1</v>
      </c>
    </row>
    <row r="41" spans="1:9" x14ac:dyDescent="0.2">
      <c r="A41" s="31" t="s">
        <v>367</v>
      </c>
      <c r="B41" s="80" t="s">
        <v>161</v>
      </c>
      <c r="C41" s="31">
        <v>5</v>
      </c>
      <c r="D41" s="31">
        <v>1</v>
      </c>
      <c r="E41" s="31">
        <v>21</v>
      </c>
      <c r="F41" s="31">
        <v>694</v>
      </c>
      <c r="G41" s="31">
        <v>714</v>
      </c>
      <c r="H41" s="31" t="s">
        <v>337</v>
      </c>
      <c r="I41" s="31">
        <v>1</v>
      </c>
    </row>
    <row r="42" spans="1:9" x14ac:dyDescent="0.2">
      <c r="A42" s="31" t="s">
        <v>368</v>
      </c>
      <c r="B42" s="80" t="s">
        <v>159</v>
      </c>
      <c r="C42" s="31">
        <v>5</v>
      </c>
      <c r="D42" s="31">
        <v>1</v>
      </c>
      <c r="E42" s="31">
        <v>20</v>
      </c>
      <c r="F42" s="31">
        <v>559</v>
      </c>
      <c r="G42" s="31">
        <v>578</v>
      </c>
      <c r="H42" s="31" t="s">
        <v>337</v>
      </c>
      <c r="I42" s="31">
        <v>1</v>
      </c>
    </row>
    <row r="43" spans="1:9" x14ac:dyDescent="0.2">
      <c r="A43" s="31" t="s">
        <v>342</v>
      </c>
      <c r="B43" s="80" t="s">
        <v>155</v>
      </c>
      <c r="C43" s="31">
        <v>5</v>
      </c>
      <c r="D43" s="31">
        <v>1</v>
      </c>
      <c r="E43" s="31">
        <v>21</v>
      </c>
      <c r="F43" s="31">
        <v>472</v>
      </c>
      <c r="G43" s="31">
        <v>492</v>
      </c>
      <c r="H43" s="31" t="s">
        <v>337</v>
      </c>
      <c r="I43" s="31">
        <v>2</v>
      </c>
    </row>
    <row r="44" spans="1:9" x14ac:dyDescent="0.2">
      <c r="A44" s="31" t="s">
        <v>342</v>
      </c>
      <c r="B44" s="80" t="s">
        <v>158</v>
      </c>
      <c r="C44" s="31">
        <v>5</v>
      </c>
      <c r="D44" s="31">
        <v>1</v>
      </c>
      <c r="E44" s="31">
        <v>21</v>
      </c>
      <c r="F44" s="31">
        <v>95</v>
      </c>
      <c r="G44" s="31">
        <v>114</v>
      </c>
      <c r="H44" s="31" t="s">
        <v>337</v>
      </c>
      <c r="I44" s="31">
        <v>1</v>
      </c>
    </row>
    <row r="45" spans="1:9" x14ac:dyDescent="0.2">
      <c r="A45" s="31" t="s">
        <v>342</v>
      </c>
      <c r="B45" s="80" t="s">
        <v>159</v>
      </c>
      <c r="C45" s="31">
        <v>5</v>
      </c>
      <c r="D45" s="31">
        <v>1</v>
      </c>
      <c r="E45" s="31">
        <v>21</v>
      </c>
      <c r="F45" s="31">
        <v>280</v>
      </c>
      <c r="G45" s="31">
        <v>300</v>
      </c>
      <c r="H45" s="31" t="s">
        <v>337</v>
      </c>
      <c r="I45" s="31">
        <v>1</v>
      </c>
    </row>
    <row r="46" spans="1:9" x14ac:dyDescent="0.2">
      <c r="A46" s="31" t="s">
        <v>369</v>
      </c>
      <c r="B46" s="80" t="s">
        <v>158</v>
      </c>
      <c r="C46" s="31">
        <v>5</v>
      </c>
      <c r="D46" s="31">
        <v>1</v>
      </c>
      <c r="E46" s="31">
        <v>24</v>
      </c>
      <c r="F46" s="31">
        <v>846</v>
      </c>
      <c r="G46" s="31">
        <v>869</v>
      </c>
      <c r="H46" s="31" t="s">
        <v>337</v>
      </c>
      <c r="I46" s="31">
        <v>1</v>
      </c>
    </row>
    <row r="47" spans="1:9" x14ac:dyDescent="0.2">
      <c r="A47" s="31" t="s">
        <v>370</v>
      </c>
      <c r="B47" s="80" t="s">
        <v>158</v>
      </c>
      <c r="C47" s="31">
        <v>5</v>
      </c>
      <c r="D47" s="31">
        <v>1</v>
      </c>
      <c r="E47" s="31">
        <v>24</v>
      </c>
      <c r="F47" s="31">
        <v>848</v>
      </c>
      <c r="G47" s="31">
        <v>871</v>
      </c>
      <c r="H47" s="31" t="s">
        <v>352</v>
      </c>
      <c r="I47" s="31">
        <v>1</v>
      </c>
    </row>
    <row r="48" spans="1:9" x14ac:dyDescent="0.2">
      <c r="A48" s="31" t="s">
        <v>371</v>
      </c>
      <c r="B48" s="80" t="s">
        <v>227</v>
      </c>
      <c r="C48" s="31">
        <v>5</v>
      </c>
      <c r="D48" s="31">
        <v>1</v>
      </c>
      <c r="E48" s="31">
        <v>20</v>
      </c>
      <c r="F48" s="31">
        <v>310</v>
      </c>
      <c r="G48" s="31">
        <v>329</v>
      </c>
      <c r="H48" s="31" t="s">
        <v>337</v>
      </c>
      <c r="I48" s="31">
        <v>1</v>
      </c>
    </row>
    <row r="49" spans="1:9" x14ac:dyDescent="0.2">
      <c r="A49" s="31" t="s">
        <v>372</v>
      </c>
      <c r="B49" s="80" t="s">
        <v>156</v>
      </c>
      <c r="C49" s="31">
        <v>5</v>
      </c>
      <c r="D49" s="31">
        <v>1</v>
      </c>
      <c r="E49" s="31">
        <v>19</v>
      </c>
      <c r="F49" s="31">
        <v>748</v>
      </c>
      <c r="G49" s="31">
        <v>766</v>
      </c>
      <c r="H49" s="31" t="s">
        <v>337</v>
      </c>
      <c r="I49" s="31">
        <v>1</v>
      </c>
    </row>
    <row r="50" spans="1:9" x14ac:dyDescent="0.2">
      <c r="A50" s="31" t="s">
        <v>343</v>
      </c>
      <c r="B50" s="80" t="s">
        <v>158</v>
      </c>
      <c r="C50" s="31">
        <v>5</v>
      </c>
      <c r="D50" s="31">
        <v>1</v>
      </c>
      <c r="E50" s="31">
        <v>19</v>
      </c>
      <c r="F50" s="31">
        <v>283</v>
      </c>
      <c r="G50" s="31">
        <v>301</v>
      </c>
      <c r="H50" s="31" t="s">
        <v>337</v>
      </c>
      <c r="I50" s="31">
        <v>2</v>
      </c>
    </row>
    <row r="51" spans="1:9" x14ac:dyDescent="0.2">
      <c r="A51" s="31" t="s">
        <v>343</v>
      </c>
      <c r="B51" s="80" t="s">
        <v>161</v>
      </c>
      <c r="C51" s="31">
        <v>5</v>
      </c>
      <c r="D51" s="31">
        <v>1</v>
      </c>
      <c r="E51" s="31">
        <v>19</v>
      </c>
      <c r="F51" s="31">
        <v>1</v>
      </c>
      <c r="G51" s="31">
        <v>19</v>
      </c>
      <c r="H51" s="31" t="s">
        <v>337</v>
      </c>
      <c r="I51" s="31">
        <v>1</v>
      </c>
    </row>
    <row r="52" spans="1:9" x14ac:dyDescent="0.2">
      <c r="A52" s="31" t="s">
        <v>340</v>
      </c>
      <c r="B52" s="80" t="s">
        <v>154</v>
      </c>
      <c r="C52" s="31">
        <v>5</v>
      </c>
      <c r="D52" s="31">
        <v>1</v>
      </c>
      <c r="E52" s="31">
        <v>23</v>
      </c>
      <c r="F52" s="31">
        <v>105</v>
      </c>
      <c r="G52" s="31">
        <v>127</v>
      </c>
      <c r="H52" s="31" t="s">
        <v>337</v>
      </c>
      <c r="I52" s="31">
        <v>1</v>
      </c>
    </row>
    <row r="53" spans="1:9" x14ac:dyDescent="0.2">
      <c r="A53" s="31" t="s">
        <v>340</v>
      </c>
      <c r="B53" s="80" t="s">
        <v>157</v>
      </c>
      <c r="C53" s="31">
        <v>5</v>
      </c>
      <c r="D53" s="31">
        <v>1</v>
      </c>
      <c r="E53" s="31">
        <v>23</v>
      </c>
      <c r="F53" s="31">
        <v>270</v>
      </c>
      <c r="G53" s="31">
        <v>292</v>
      </c>
      <c r="H53" s="31" t="s">
        <v>337</v>
      </c>
      <c r="I53" s="31">
        <v>1</v>
      </c>
    </row>
    <row r="54" spans="1:9" x14ac:dyDescent="0.2">
      <c r="A54" s="31" t="s">
        <v>340</v>
      </c>
      <c r="B54" s="80" t="s">
        <v>227</v>
      </c>
      <c r="C54" s="31">
        <v>5</v>
      </c>
      <c r="D54" s="31">
        <v>1</v>
      </c>
      <c r="E54" s="31">
        <v>23</v>
      </c>
      <c r="F54" s="31">
        <v>584</v>
      </c>
      <c r="G54" s="31">
        <v>606</v>
      </c>
      <c r="H54" s="31" t="s">
        <v>337</v>
      </c>
      <c r="I54" s="31">
        <v>1</v>
      </c>
    </row>
    <row r="55" spans="1:9" x14ac:dyDescent="0.2">
      <c r="A55" s="31" t="s">
        <v>340</v>
      </c>
      <c r="B55" s="80" t="s">
        <v>158</v>
      </c>
      <c r="C55" s="31">
        <v>5</v>
      </c>
      <c r="D55" s="31">
        <v>1</v>
      </c>
      <c r="E55" s="31">
        <v>23</v>
      </c>
      <c r="F55" s="31">
        <v>956</v>
      </c>
      <c r="G55" s="31">
        <v>978</v>
      </c>
      <c r="H55" s="31" t="s">
        <v>337</v>
      </c>
      <c r="I55" s="31">
        <v>1</v>
      </c>
    </row>
    <row r="56" spans="1:9" x14ac:dyDescent="0.2">
      <c r="A56" s="31" t="s">
        <v>340</v>
      </c>
      <c r="B56" s="80" t="s">
        <v>155</v>
      </c>
      <c r="C56" s="31">
        <v>5</v>
      </c>
      <c r="D56" s="31">
        <v>1</v>
      </c>
      <c r="E56" s="31">
        <v>23</v>
      </c>
      <c r="F56" s="31">
        <v>192</v>
      </c>
      <c r="G56" s="31">
        <v>214</v>
      </c>
      <c r="H56" s="31" t="s">
        <v>337</v>
      </c>
      <c r="I56" s="31">
        <v>1</v>
      </c>
    </row>
    <row r="57" spans="1:9" x14ac:dyDescent="0.2">
      <c r="A57" s="31" t="s">
        <v>340</v>
      </c>
      <c r="B57" s="80" t="s">
        <v>159</v>
      </c>
      <c r="C57" s="31">
        <v>5</v>
      </c>
      <c r="D57" s="31">
        <v>1</v>
      </c>
      <c r="E57" s="31">
        <v>23</v>
      </c>
      <c r="F57" s="31">
        <v>114</v>
      </c>
      <c r="G57" s="31">
        <v>136</v>
      </c>
      <c r="H57" s="31" t="s">
        <v>337</v>
      </c>
      <c r="I57" s="31">
        <v>1</v>
      </c>
    </row>
    <row r="58" spans="1:9" x14ac:dyDescent="0.2">
      <c r="A58" s="31" t="s">
        <v>373</v>
      </c>
      <c r="B58" s="80" t="s">
        <v>159</v>
      </c>
      <c r="C58" s="31">
        <v>5</v>
      </c>
      <c r="D58" s="31">
        <v>1</v>
      </c>
      <c r="E58" s="31">
        <v>21</v>
      </c>
      <c r="F58" s="31">
        <v>541</v>
      </c>
      <c r="G58" s="31">
        <v>561</v>
      </c>
      <c r="H58" s="31" t="s">
        <v>352</v>
      </c>
      <c r="I58" s="31">
        <v>1</v>
      </c>
    </row>
    <row r="59" spans="1:9" x14ac:dyDescent="0.2">
      <c r="A59" s="31" t="s">
        <v>374</v>
      </c>
      <c r="B59" s="80" t="s">
        <v>159</v>
      </c>
      <c r="C59" s="31">
        <v>5</v>
      </c>
      <c r="D59" s="31">
        <v>1</v>
      </c>
      <c r="E59" s="31">
        <v>21</v>
      </c>
      <c r="F59" s="31">
        <v>541</v>
      </c>
      <c r="G59" s="31">
        <v>561</v>
      </c>
      <c r="H59" s="31" t="s">
        <v>352</v>
      </c>
      <c r="I59" s="31">
        <v>1</v>
      </c>
    </row>
    <row r="60" spans="1:9" x14ac:dyDescent="0.2">
      <c r="A60" s="31" t="s">
        <v>341</v>
      </c>
      <c r="B60" s="80" t="s">
        <v>155</v>
      </c>
      <c r="C60" s="31">
        <v>5</v>
      </c>
      <c r="D60" s="31">
        <v>1</v>
      </c>
      <c r="E60" s="31">
        <v>21</v>
      </c>
      <c r="F60" s="31">
        <v>309</v>
      </c>
      <c r="G60" s="31">
        <v>329</v>
      </c>
      <c r="H60" s="31" t="s">
        <v>337</v>
      </c>
      <c r="I60" s="31">
        <v>1</v>
      </c>
    </row>
    <row r="61" spans="1:9" x14ac:dyDescent="0.2">
      <c r="A61" s="31" t="s">
        <v>341</v>
      </c>
      <c r="B61" s="80" t="s">
        <v>162</v>
      </c>
      <c r="C61" s="31">
        <v>5</v>
      </c>
      <c r="D61" s="31">
        <v>1</v>
      </c>
      <c r="E61" s="31">
        <v>21</v>
      </c>
      <c r="F61" s="31">
        <v>678</v>
      </c>
      <c r="G61" s="31">
        <v>698</v>
      </c>
      <c r="H61" s="31" t="s">
        <v>337</v>
      </c>
      <c r="I61" s="31">
        <v>1</v>
      </c>
    </row>
    <row r="62" spans="1:9" x14ac:dyDescent="0.2">
      <c r="A62" s="31" t="s">
        <v>375</v>
      </c>
      <c r="B62" s="80" t="s">
        <v>158</v>
      </c>
      <c r="C62" s="31">
        <v>5</v>
      </c>
      <c r="D62" s="31">
        <v>1</v>
      </c>
      <c r="E62" s="31">
        <v>21</v>
      </c>
      <c r="F62" s="31">
        <v>716</v>
      </c>
      <c r="G62" s="31">
        <v>736</v>
      </c>
      <c r="H62" s="31" t="s">
        <v>337</v>
      </c>
      <c r="I62" s="31">
        <v>1</v>
      </c>
    </row>
    <row r="63" spans="1:9" x14ac:dyDescent="0.2">
      <c r="A63" s="31" t="s">
        <v>358</v>
      </c>
      <c r="B63" s="80" t="s">
        <v>162</v>
      </c>
      <c r="C63" s="31">
        <v>5</v>
      </c>
      <c r="D63" s="31">
        <v>1</v>
      </c>
      <c r="E63" s="31">
        <v>23</v>
      </c>
      <c r="F63" s="31">
        <v>495</v>
      </c>
      <c r="G63" s="31">
        <v>517</v>
      </c>
      <c r="H63" s="31" t="s">
        <v>352</v>
      </c>
      <c r="I63" s="31">
        <v>1</v>
      </c>
    </row>
    <row r="64" spans="1:9" x14ac:dyDescent="0.2">
      <c r="A64" s="31" t="s">
        <v>376</v>
      </c>
      <c r="B64" s="80" t="s">
        <v>156</v>
      </c>
      <c r="C64" s="31">
        <v>5</v>
      </c>
      <c r="D64" s="31">
        <v>1</v>
      </c>
      <c r="E64" s="31">
        <v>20</v>
      </c>
      <c r="F64" s="31">
        <v>27</v>
      </c>
      <c r="G64" s="31">
        <v>46</v>
      </c>
      <c r="H64" s="31" t="s">
        <v>337</v>
      </c>
      <c r="I64" s="31">
        <v>1</v>
      </c>
    </row>
    <row r="65" spans="1:9" x14ac:dyDescent="0.2">
      <c r="A65" s="31" t="s">
        <v>376</v>
      </c>
      <c r="B65" s="80" t="s">
        <v>157</v>
      </c>
      <c r="C65" s="31">
        <v>5</v>
      </c>
      <c r="D65" s="31">
        <v>1</v>
      </c>
      <c r="E65" s="31">
        <v>20</v>
      </c>
      <c r="F65" s="31">
        <v>877</v>
      </c>
      <c r="G65" s="31">
        <v>896</v>
      </c>
      <c r="H65" s="31" t="s">
        <v>337</v>
      </c>
      <c r="I65" s="31">
        <v>1</v>
      </c>
    </row>
    <row r="66" spans="1:9" x14ac:dyDescent="0.2">
      <c r="A66" s="31" t="s">
        <v>376</v>
      </c>
      <c r="B66" s="80" t="s">
        <v>159</v>
      </c>
      <c r="C66" s="31">
        <v>5</v>
      </c>
      <c r="D66" s="31">
        <v>1</v>
      </c>
      <c r="E66" s="31">
        <v>20</v>
      </c>
      <c r="F66" s="31">
        <v>112</v>
      </c>
      <c r="G66" s="31">
        <v>131</v>
      </c>
      <c r="H66" s="31" t="s">
        <v>337</v>
      </c>
      <c r="I66" s="31">
        <v>2</v>
      </c>
    </row>
    <row r="67" spans="1:9" x14ac:dyDescent="0.2">
      <c r="A67" s="31" t="s">
        <v>376</v>
      </c>
      <c r="B67" s="80" t="s">
        <v>159</v>
      </c>
      <c r="C67" s="31">
        <v>5</v>
      </c>
      <c r="D67" s="31">
        <v>1</v>
      </c>
      <c r="E67" s="31">
        <v>20</v>
      </c>
      <c r="F67" s="31">
        <v>819</v>
      </c>
      <c r="G67" s="31">
        <v>838</v>
      </c>
      <c r="H67" s="31" t="s">
        <v>337</v>
      </c>
      <c r="I67" s="31">
        <v>2</v>
      </c>
    </row>
    <row r="68" spans="1:9" x14ac:dyDescent="0.2">
      <c r="A68" s="31" t="s">
        <v>377</v>
      </c>
      <c r="B68" s="80" t="s">
        <v>155</v>
      </c>
      <c r="C68" s="31">
        <v>5</v>
      </c>
      <c r="D68" s="31">
        <v>1</v>
      </c>
      <c r="E68" s="31">
        <v>24</v>
      </c>
      <c r="F68" s="31">
        <v>106</v>
      </c>
      <c r="G68" s="31">
        <v>129</v>
      </c>
      <c r="H68" s="31" t="s">
        <v>337</v>
      </c>
      <c r="I68" s="31">
        <v>1</v>
      </c>
    </row>
    <row r="69" spans="1:9" x14ac:dyDescent="0.2">
      <c r="A69" s="31" t="s">
        <v>378</v>
      </c>
      <c r="B69" s="80" t="s">
        <v>155</v>
      </c>
      <c r="C69" s="31">
        <v>5</v>
      </c>
      <c r="D69" s="31">
        <v>1</v>
      </c>
      <c r="E69" s="31">
        <v>21</v>
      </c>
      <c r="F69" s="31">
        <v>658</v>
      </c>
      <c r="G69" s="31">
        <v>678</v>
      </c>
      <c r="H69" s="31" t="s">
        <v>337</v>
      </c>
      <c r="I69" s="31">
        <v>1</v>
      </c>
    </row>
    <row r="70" spans="1:9" x14ac:dyDescent="0.2">
      <c r="A70" s="31" t="s">
        <v>379</v>
      </c>
      <c r="B70" s="80" t="s">
        <v>154</v>
      </c>
      <c r="C70" s="31">
        <v>5</v>
      </c>
      <c r="D70" s="31">
        <v>1</v>
      </c>
      <c r="E70" s="31">
        <v>21</v>
      </c>
      <c r="F70" s="31">
        <v>114</v>
      </c>
      <c r="G70" s="31">
        <v>134</v>
      </c>
      <c r="H70" s="31" t="s">
        <v>352</v>
      </c>
      <c r="I70" s="31">
        <v>1</v>
      </c>
    </row>
    <row r="71" spans="1:9" x14ac:dyDescent="0.2">
      <c r="A71" s="31" t="s">
        <v>380</v>
      </c>
      <c r="B71" s="80" t="s">
        <v>162</v>
      </c>
      <c r="C71" s="31">
        <v>5</v>
      </c>
      <c r="D71" s="31">
        <v>1</v>
      </c>
      <c r="E71" s="31">
        <v>21</v>
      </c>
      <c r="F71" s="31">
        <v>615</v>
      </c>
      <c r="G71" s="31">
        <v>635</v>
      </c>
      <c r="H71" s="31" t="s">
        <v>337</v>
      </c>
      <c r="I71" s="31">
        <v>1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EBD9-7F7F-44A2-A321-2476E5F7A596}">
  <dimension ref="A1:AA15"/>
  <sheetViews>
    <sheetView workbookViewId="0">
      <selection activeCell="A15" sqref="A15:G15"/>
    </sheetView>
  </sheetViews>
  <sheetFormatPr defaultRowHeight="15" x14ac:dyDescent="0.25"/>
  <cols>
    <col min="1" max="1" width="12.25" style="20" bestFit="1" customWidth="1"/>
    <col min="2" max="2" width="15.5" style="20" customWidth="1"/>
    <col min="3" max="3" width="10" style="20" bestFit="1" customWidth="1"/>
    <col min="4" max="4" width="12.125" style="20" bestFit="1" customWidth="1"/>
    <col min="5" max="5" width="8.125" style="20" bestFit="1" customWidth="1"/>
    <col min="6" max="6" width="10" style="20" bestFit="1" customWidth="1"/>
    <col min="7" max="7" width="12.125" style="20" bestFit="1" customWidth="1"/>
    <col min="8" max="8" width="10" style="20" bestFit="1" customWidth="1"/>
    <col min="9" max="10" width="12.125" style="20" bestFit="1" customWidth="1"/>
    <col min="11" max="11" width="8.125" style="20" bestFit="1" customWidth="1"/>
    <col min="12" max="12" width="9" style="20"/>
    <col min="13" max="13" width="9.875" style="20" bestFit="1" customWidth="1"/>
    <col min="14" max="15" width="9" style="20"/>
    <col min="16" max="16" width="6.875" style="20" bestFit="1" customWidth="1"/>
    <col min="17" max="17" width="7.75" style="20" bestFit="1" customWidth="1"/>
    <col min="18" max="18" width="9" style="20"/>
    <col min="19" max="19" width="7.25" style="20" bestFit="1" customWidth="1"/>
    <col min="20" max="20" width="9" style="20"/>
    <col min="21" max="21" width="7.25" style="20" bestFit="1" customWidth="1"/>
    <col min="22" max="27" width="7.375" style="20" bestFit="1" customWidth="1"/>
    <col min="28" max="16384" width="9" style="20"/>
  </cols>
  <sheetData>
    <row r="1" spans="1:27" s="47" customFormat="1" x14ac:dyDescent="0.2">
      <c r="A1" s="81" t="s">
        <v>447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x14ac:dyDescent="0.25">
      <c r="A2" s="63" t="s">
        <v>259</v>
      </c>
      <c r="B2" s="67" t="s">
        <v>410</v>
      </c>
      <c r="C2" s="67"/>
      <c r="D2" s="67"/>
      <c r="E2" s="65" t="s">
        <v>302</v>
      </c>
      <c r="F2" s="65"/>
      <c r="G2" s="65" t="s">
        <v>303</v>
      </c>
      <c r="H2" s="65"/>
      <c r="I2" s="65" t="s">
        <v>304</v>
      </c>
      <c r="J2" s="65"/>
      <c r="K2" s="65" t="s">
        <v>411</v>
      </c>
      <c r="L2" s="65"/>
      <c r="M2" s="65" t="s">
        <v>305</v>
      </c>
      <c r="N2" s="65"/>
      <c r="O2" s="65" t="s">
        <v>306</v>
      </c>
      <c r="P2" s="65"/>
      <c r="Q2" s="66" t="s">
        <v>307</v>
      </c>
      <c r="R2" s="66"/>
      <c r="S2" s="66" t="s">
        <v>308</v>
      </c>
      <c r="T2" s="66"/>
      <c r="U2" s="65" t="s">
        <v>309</v>
      </c>
      <c r="V2" s="65"/>
      <c r="W2" s="65" t="s">
        <v>412</v>
      </c>
      <c r="X2" s="65"/>
      <c r="Y2" s="65" t="s">
        <v>310</v>
      </c>
      <c r="Z2" s="65"/>
    </row>
    <row r="3" spans="1:27" x14ac:dyDescent="0.25">
      <c r="A3" s="64"/>
      <c r="B3" s="21" t="s">
        <v>311</v>
      </c>
      <c r="C3" s="21" t="s">
        <v>312</v>
      </c>
      <c r="D3" s="21" t="s">
        <v>313</v>
      </c>
      <c r="E3" s="21" t="s">
        <v>311</v>
      </c>
      <c r="F3" s="21" t="s">
        <v>312</v>
      </c>
      <c r="G3" s="21" t="s">
        <v>311</v>
      </c>
      <c r="H3" s="21" t="s">
        <v>312</v>
      </c>
      <c r="I3" s="21" t="s">
        <v>312</v>
      </c>
      <c r="J3" s="21" t="s">
        <v>313</v>
      </c>
      <c r="K3" s="22" t="s">
        <v>314</v>
      </c>
      <c r="L3" s="22" t="s">
        <v>315</v>
      </c>
      <c r="M3" s="22" t="s">
        <v>316</v>
      </c>
      <c r="N3" s="22" t="s">
        <v>317</v>
      </c>
      <c r="O3" s="23" t="s">
        <v>318</v>
      </c>
      <c r="P3" s="22" t="s">
        <v>319</v>
      </c>
      <c r="Q3" s="22" t="s">
        <v>320</v>
      </c>
      <c r="R3" s="22" t="s">
        <v>321</v>
      </c>
      <c r="S3" s="22" t="s">
        <v>320</v>
      </c>
      <c r="T3" s="22" t="s">
        <v>321</v>
      </c>
      <c r="U3" s="21" t="s">
        <v>322</v>
      </c>
      <c r="V3" s="21" t="s">
        <v>323</v>
      </c>
      <c r="W3" s="21" t="s">
        <v>323</v>
      </c>
      <c r="X3" s="21" t="s">
        <v>324</v>
      </c>
      <c r="Y3" s="21" t="s">
        <v>323</v>
      </c>
      <c r="Z3" s="21" t="s">
        <v>324</v>
      </c>
    </row>
    <row r="4" spans="1:27" x14ac:dyDescent="0.25">
      <c r="A4" s="82" t="s">
        <v>326</v>
      </c>
      <c r="B4" s="22">
        <v>2.6949999999999998</v>
      </c>
      <c r="C4" s="22">
        <v>0.52490000000000003</v>
      </c>
      <c r="D4" s="22">
        <v>-7.4660000000000004E-2</v>
      </c>
      <c r="E4" s="22">
        <v>0.94189999999999996</v>
      </c>
      <c r="F4" s="22">
        <v>0.18720000000000001</v>
      </c>
      <c r="G4" s="22">
        <v>0.23899999999999999</v>
      </c>
      <c r="H4" s="22">
        <v>0.2893</v>
      </c>
      <c r="I4" s="22">
        <v>-0.1187</v>
      </c>
      <c r="J4" s="22">
        <v>2.081</v>
      </c>
      <c r="K4" s="22">
        <v>1.659</v>
      </c>
      <c r="L4" s="22">
        <v>1.2649999999999999</v>
      </c>
      <c r="M4" s="22">
        <v>2.14</v>
      </c>
      <c r="N4" s="22">
        <v>-3.2099999999999997E-2</v>
      </c>
      <c r="O4" s="22">
        <v>2.0699999999999998</v>
      </c>
      <c r="P4" s="22">
        <v>0.95989999999999998</v>
      </c>
      <c r="Q4" s="22">
        <v>0.72870000000000001</v>
      </c>
      <c r="R4" s="22">
        <v>2.7240000000000002</v>
      </c>
      <c r="S4" s="22">
        <v>0.24</v>
      </c>
      <c r="T4" s="22">
        <v>2.5939999999999999</v>
      </c>
      <c r="U4" s="22">
        <v>-1.5069999999999999</v>
      </c>
      <c r="V4" s="22">
        <v>-0.76500000000000001</v>
      </c>
      <c r="W4" s="22">
        <v>-1.4019999999999999</v>
      </c>
      <c r="X4" s="22">
        <v>-3.673</v>
      </c>
      <c r="Y4" s="22">
        <v>-0.90069999999999995</v>
      </c>
      <c r="Z4" s="22">
        <v>-1.538</v>
      </c>
    </row>
    <row r="5" spans="1:27" x14ac:dyDescent="0.25">
      <c r="A5" s="82" t="s">
        <v>155</v>
      </c>
      <c r="B5" s="22">
        <v>-2.6659999999999999</v>
      </c>
      <c r="C5" s="22">
        <v>-4.3380000000000001</v>
      </c>
      <c r="D5" s="22">
        <v>-7.21</v>
      </c>
      <c r="E5" s="22">
        <v>0.75760000000000005</v>
      </c>
      <c r="F5" s="22">
        <v>-1.0940000000000001</v>
      </c>
      <c r="G5" s="22">
        <v>1.208</v>
      </c>
      <c r="H5" s="22">
        <v>-0.76500000000000001</v>
      </c>
      <c r="I5" s="22">
        <v>-2.9279999999999999</v>
      </c>
      <c r="J5" s="22">
        <v>0.7329</v>
      </c>
      <c r="K5" s="22">
        <v>1.1779999999999999</v>
      </c>
      <c r="L5" s="22">
        <v>0.67849999999999999</v>
      </c>
      <c r="M5" s="22">
        <v>0.79510000000000003</v>
      </c>
      <c r="N5" s="22">
        <v>1.3720000000000001</v>
      </c>
      <c r="O5" s="22">
        <v>1.0389999999999999</v>
      </c>
      <c r="P5" s="22">
        <v>0.73380000000000001</v>
      </c>
      <c r="Q5" s="22">
        <v>-0.97619999999999996</v>
      </c>
      <c r="R5" s="22">
        <v>-0.30259999999999998</v>
      </c>
      <c r="S5" s="22">
        <v>-1.141</v>
      </c>
      <c r="T5" s="22">
        <v>-0.34350000000000003</v>
      </c>
      <c r="U5" s="22">
        <v>-1.3819999999999999</v>
      </c>
      <c r="V5" s="22">
        <v>2.5819999999999999</v>
      </c>
      <c r="W5" s="22">
        <v>3.6349999999999998</v>
      </c>
      <c r="X5" s="22">
        <v>-0.17349999999999999</v>
      </c>
      <c r="Y5" s="22">
        <v>3.0880000000000001</v>
      </c>
      <c r="Z5" s="22">
        <v>-1.8320000000000001</v>
      </c>
    </row>
    <row r="6" spans="1:27" x14ac:dyDescent="0.25">
      <c r="A6" s="82" t="s">
        <v>156</v>
      </c>
      <c r="B6" s="22">
        <v>0.48720000000000002</v>
      </c>
      <c r="C6" s="22">
        <v>-0.70820000000000005</v>
      </c>
      <c r="D6" s="22">
        <v>-0.86080000000000001</v>
      </c>
      <c r="E6" s="22">
        <v>-1.153</v>
      </c>
      <c r="F6" s="22">
        <v>-0.71489999999999998</v>
      </c>
      <c r="G6" s="22">
        <v>-1.972</v>
      </c>
      <c r="H6" s="22">
        <v>-2.19</v>
      </c>
      <c r="I6" s="22">
        <v>-1.8420000000000001</v>
      </c>
      <c r="J6" s="22">
        <v>-1.4970000000000001</v>
      </c>
      <c r="K6" s="22">
        <v>-2.198</v>
      </c>
      <c r="L6" s="22">
        <v>-2.1629999999999998</v>
      </c>
      <c r="M6" s="22">
        <v>-1.3320000000000001</v>
      </c>
      <c r="N6" s="22">
        <v>-1.2290000000000001</v>
      </c>
      <c r="O6" s="22">
        <v>-1.6120000000000001</v>
      </c>
      <c r="P6" s="22">
        <v>-1.887</v>
      </c>
      <c r="Q6" s="22">
        <v>-1.845</v>
      </c>
      <c r="R6" s="22">
        <v>-1.345</v>
      </c>
      <c r="S6" s="22">
        <v>-1.7050000000000001</v>
      </c>
      <c r="T6" s="22">
        <v>-1.454</v>
      </c>
      <c r="U6" s="22">
        <v>-1.1060000000000001</v>
      </c>
      <c r="V6" s="22">
        <v>-1.9430000000000001</v>
      </c>
      <c r="W6" s="22">
        <v>-2.5</v>
      </c>
      <c r="X6" s="22">
        <v>-1.43</v>
      </c>
      <c r="Y6" s="22">
        <v>-2.0150000000000001</v>
      </c>
      <c r="Z6" s="22">
        <v>-0.38109999999999999</v>
      </c>
    </row>
    <row r="7" spans="1:27" x14ac:dyDescent="0.25">
      <c r="A7" s="82" t="s">
        <v>157</v>
      </c>
      <c r="B7" s="22">
        <v>-0.66649999999999998</v>
      </c>
      <c r="C7" s="22">
        <v>-0.93740000000000001</v>
      </c>
      <c r="D7" s="22">
        <v>-2.851</v>
      </c>
      <c r="E7" s="22">
        <v>0.37590000000000001</v>
      </c>
      <c r="F7" s="22">
        <v>0.59770000000000001</v>
      </c>
      <c r="G7" s="22">
        <v>0.69650000000000001</v>
      </c>
      <c r="H7" s="22">
        <v>-3.8800000000000001E-2</v>
      </c>
      <c r="I7" s="22">
        <v>0.83979999999999999</v>
      </c>
      <c r="J7" s="22">
        <v>2.2789999999999999</v>
      </c>
      <c r="K7" s="22">
        <v>1.702</v>
      </c>
      <c r="L7" s="22">
        <v>2.5209999999999999</v>
      </c>
      <c r="M7" s="22">
        <v>1.5640000000000001</v>
      </c>
      <c r="N7" s="22">
        <v>3.8109999999999999</v>
      </c>
      <c r="O7" s="22">
        <v>1.75</v>
      </c>
      <c r="P7" s="22">
        <v>2.2789999999999999</v>
      </c>
      <c r="Q7" s="22">
        <v>1.141</v>
      </c>
      <c r="R7" s="22">
        <v>1.92</v>
      </c>
      <c r="S7" s="22">
        <v>0.79549999999999998</v>
      </c>
      <c r="T7" s="22">
        <v>1.9730000000000001</v>
      </c>
      <c r="U7" s="22">
        <v>-0.2354</v>
      </c>
      <c r="V7" s="22">
        <v>0.54049999999999998</v>
      </c>
      <c r="W7" s="22">
        <v>-0.38550000000000001</v>
      </c>
      <c r="X7" s="22">
        <v>-0.1409</v>
      </c>
      <c r="Y7" s="22">
        <v>0.27960000000000002</v>
      </c>
      <c r="Z7" s="22">
        <v>-0.91759999999999997</v>
      </c>
    </row>
    <row r="8" spans="1:27" x14ac:dyDescent="0.25">
      <c r="A8" s="82" t="s">
        <v>158</v>
      </c>
      <c r="B8" s="22">
        <v>3.5529999999999999</v>
      </c>
      <c r="C8" s="22">
        <v>1.294</v>
      </c>
      <c r="D8" s="22">
        <v>-0.1237</v>
      </c>
      <c r="E8" s="22">
        <v>1.6519999999999999</v>
      </c>
      <c r="F8" s="22">
        <v>3</v>
      </c>
      <c r="G8" s="22">
        <v>0.251</v>
      </c>
      <c r="H8" s="22">
        <v>1.409</v>
      </c>
      <c r="I8" s="22">
        <v>-0.80110000000000003</v>
      </c>
      <c r="J8" s="22">
        <v>0.4521</v>
      </c>
      <c r="K8" s="22">
        <v>1.1890000000000001</v>
      </c>
      <c r="L8" s="22">
        <v>2.0350000000000001</v>
      </c>
      <c r="M8" s="22">
        <v>2.2450000000000001</v>
      </c>
      <c r="N8" s="22">
        <v>1.97</v>
      </c>
      <c r="O8" s="22">
        <v>2.1819999999999999</v>
      </c>
      <c r="P8" s="22">
        <v>1.8169999999999999</v>
      </c>
      <c r="Q8" s="22">
        <v>2.1880000000000002</v>
      </c>
      <c r="R8" s="22">
        <v>0.55249999999999999</v>
      </c>
      <c r="S8" s="22">
        <v>2.0830000000000002</v>
      </c>
      <c r="T8" s="22">
        <v>0.67530000000000001</v>
      </c>
      <c r="U8" s="22">
        <v>-1.0189999999999999</v>
      </c>
      <c r="V8" s="22">
        <v>-0.54300000000000004</v>
      </c>
      <c r="W8" s="22">
        <v>-0.55649999999999999</v>
      </c>
      <c r="X8" s="22">
        <v>0.3458</v>
      </c>
      <c r="Y8" s="22">
        <v>-2.2949999999999999</v>
      </c>
      <c r="Z8" s="22">
        <v>1.635</v>
      </c>
    </row>
    <row r="9" spans="1:27" x14ac:dyDescent="0.25">
      <c r="A9" s="82" t="s">
        <v>159</v>
      </c>
      <c r="B9" s="22">
        <v>-3.2719999999999998</v>
      </c>
      <c r="C9" s="22">
        <v>-3.1259999999999999</v>
      </c>
      <c r="D9" s="22">
        <v>-3.8879999999999999</v>
      </c>
      <c r="E9" s="22">
        <v>-4.6950000000000003</v>
      </c>
      <c r="F9" s="22">
        <v>-6.1619999999999999</v>
      </c>
      <c r="G9" s="22">
        <v>-5.226</v>
      </c>
      <c r="H9" s="22">
        <v>-4.8049999999999997</v>
      </c>
      <c r="I9" s="22">
        <v>-7.6920000000000002</v>
      </c>
      <c r="J9" s="22">
        <v>-2.7850000000000001</v>
      </c>
      <c r="K9" s="22">
        <v>-5.49</v>
      </c>
      <c r="L9" s="22">
        <v>-5.3090000000000002</v>
      </c>
      <c r="M9" s="22">
        <v>-4.9859999999999998</v>
      </c>
      <c r="N9" s="22">
        <v>-4.3419999999999996</v>
      </c>
      <c r="O9" s="22">
        <v>-7.2679999999999998</v>
      </c>
      <c r="P9" s="22">
        <v>-6.8760000000000003</v>
      </c>
      <c r="Q9" s="22">
        <v>-8.6579999999999995</v>
      </c>
      <c r="R9" s="22">
        <v>-2.65</v>
      </c>
      <c r="S9" s="22">
        <v>-8.3070000000000004</v>
      </c>
      <c r="T9" s="22">
        <v>-1.9570000000000001</v>
      </c>
      <c r="U9" s="22">
        <v>-9.0570000000000004</v>
      </c>
      <c r="V9" s="22">
        <v>-9.48</v>
      </c>
      <c r="W9" s="22">
        <v>-9.9149999999999991</v>
      </c>
      <c r="X9" s="22">
        <v>-7.4039999999999999</v>
      </c>
      <c r="Y9" s="22">
        <v>-8.0399999999999991</v>
      </c>
      <c r="Z9" s="22">
        <v>-7.444</v>
      </c>
    </row>
    <row r="10" spans="1:27" x14ac:dyDescent="0.25">
      <c r="A10" s="82" t="s">
        <v>160</v>
      </c>
      <c r="B10" s="22">
        <v>-2.9350000000000001</v>
      </c>
      <c r="C10" s="22">
        <v>-0.4138</v>
      </c>
      <c r="D10" s="22">
        <v>-1.2030000000000001</v>
      </c>
      <c r="E10" s="22">
        <v>1.167E-2</v>
      </c>
      <c r="F10" s="22">
        <v>2.637</v>
      </c>
      <c r="G10" s="22">
        <v>1.8979999999999999</v>
      </c>
      <c r="H10" s="22">
        <v>2.3290000000000002</v>
      </c>
      <c r="I10" s="22">
        <v>-1.5129999999999999</v>
      </c>
      <c r="J10" s="22">
        <v>1.349</v>
      </c>
      <c r="K10" s="22">
        <v>0.13930000000000001</v>
      </c>
      <c r="L10" s="22">
        <v>-0.87929999999999997</v>
      </c>
      <c r="M10" s="22">
        <v>0.94399999999999995</v>
      </c>
      <c r="N10" s="22">
        <v>1.917</v>
      </c>
      <c r="O10" s="22">
        <v>0.65339999999999998</v>
      </c>
      <c r="P10" s="22">
        <v>0.47360000000000002</v>
      </c>
      <c r="Q10" s="22">
        <v>-2.1259999999999999</v>
      </c>
      <c r="R10" s="22">
        <v>0.58079999999999998</v>
      </c>
      <c r="S10" s="22">
        <v>-2.3519999999999999</v>
      </c>
      <c r="T10" s="22">
        <v>0.84230000000000005</v>
      </c>
      <c r="U10" s="22">
        <v>0.39539999999999997</v>
      </c>
      <c r="V10" s="22">
        <v>2.4809999999999999</v>
      </c>
      <c r="W10" s="22">
        <v>0.33660000000000001</v>
      </c>
      <c r="X10" s="22">
        <v>-2.6909999999999998</v>
      </c>
      <c r="Y10" s="22">
        <v>2.077</v>
      </c>
      <c r="Z10" s="22">
        <v>-0.65569999999999995</v>
      </c>
    </row>
    <row r="11" spans="1:27" x14ac:dyDescent="0.25">
      <c r="A11" s="82" t="s">
        <v>161</v>
      </c>
      <c r="B11" s="22">
        <v>0.52849999999999997</v>
      </c>
      <c r="C11" s="22">
        <v>1.375</v>
      </c>
      <c r="D11" s="22">
        <v>0.32219999999999999</v>
      </c>
      <c r="E11" s="22">
        <v>0.61570000000000003</v>
      </c>
      <c r="F11" s="22">
        <v>2.702</v>
      </c>
      <c r="G11" s="22">
        <v>1.45</v>
      </c>
      <c r="H11" s="22">
        <v>2.226</v>
      </c>
      <c r="I11" s="22">
        <v>0.51949999999999996</v>
      </c>
      <c r="J11" s="22">
        <v>2.1589999999999998</v>
      </c>
      <c r="K11" s="22">
        <v>2.2149999999999999</v>
      </c>
      <c r="L11" s="22">
        <v>1.2110000000000001</v>
      </c>
      <c r="M11" s="22">
        <v>0.38779999999999998</v>
      </c>
      <c r="N11" s="22">
        <v>0.13719999999999999</v>
      </c>
      <c r="O11" s="22">
        <v>0.2535</v>
      </c>
      <c r="P11" s="22">
        <v>-2.12E-2</v>
      </c>
      <c r="Q11" s="22">
        <v>-1.0509999999999999</v>
      </c>
      <c r="R11" s="22">
        <v>2.4969999999999999</v>
      </c>
      <c r="S11" s="22">
        <v>-1.274</v>
      </c>
      <c r="T11" s="22">
        <v>2.403</v>
      </c>
      <c r="U11" s="22">
        <v>-0.34520000000000001</v>
      </c>
      <c r="V11" s="22">
        <v>-0.30449999999999999</v>
      </c>
      <c r="W11" s="22">
        <v>-1.619</v>
      </c>
      <c r="X11" s="22">
        <v>-1.635</v>
      </c>
      <c r="Y11" s="22">
        <v>-0.42680000000000001</v>
      </c>
      <c r="Z11" s="22">
        <v>-0.17829999999999999</v>
      </c>
    </row>
    <row r="12" spans="1:27" x14ac:dyDescent="0.25">
      <c r="A12" s="82" t="s">
        <v>180</v>
      </c>
      <c r="B12" s="21" t="s">
        <v>325</v>
      </c>
      <c r="C12" s="21" t="s">
        <v>325</v>
      </c>
      <c r="D12" s="21" t="s">
        <v>325</v>
      </c>
      <c r="E12" s="21" t="s">
        <v>325</v>
      </c>
      <c r="F12" s="21" t="s">
        <v>325</v>
      </c>
      <c r="G12" s="21" t="s">
        <v>325</v>
      </c>
      <c r="H12" s="21" t="s">
        <v>325</v>
      </c>
      <c r="I12" s="21" t="s">
        <v>325</v>
      </c>
      <c r="J12" s="21" t="s">
        <v>325</v>
      </c>
      <c r="K12" s="21" t="s">
        <v>325</v>
      </c>
      <c r="L12" s="21" t="s">
        <v>325</v>
      </c>
      <c r="M12" s="21" t="s">
        <v>325</v>
      </c>
      <c r="N12" s="21" t="s">
        <v>325</v>
      </c>
      <c r="O12" s="21" t="s">
        <v>325</v>
      </c>
      <c r="P12" s="21" t="s">
        <v>325</v>
      </c>
      <c r="Q12" s="21" t="s">
        <v>325</v>
      </c>
      <c r="R12" s="21" t="s">
        <v>325</v>
      </c>
      <c r="S12" s="21" t="s">
        <v>325</v>
      </c>
      <c r="T12" s="21" t="s">
        <v>325</v>
      </c>
      <c r="U12" s="21" t="s">
        <v>325</v>
      </c>
      <c r="V12" s="21" t="s">
        <v>325</v>
      </c>
      <c r="W12" s="21" t="s">
        <v>325</v>
      </c>
      <c r="X12" s="21" t="s">
        <v>325</v>
      </c>
      <c r="Y12" s="21" t="s">
        <v>325</v>
      </c>
      <c r="Z12" s="21" t="s">
        <v>325</v>
      </c>
    </row>
    <row r="13" spans="1:27" x14ac:dyDescent="0.25">
      <c r="A13" s="82" t="s">
        <v>162</v>
      </c>
      <c r="B13" s="22">
        <v>-8.6140000000000008</v>
      </c>
      <c r="C13" s="22">
        <v>-8.5839999999999996</v>
      </c>
      <c r="D13" s="22">
        <v>-4.7220000000000004</v>
      </c>
      <c r="E13" s="22">
        <v>-8.6839999999999993</v>
      </c>
      <c r="F13" s="22">
        <v>-3.746</v>
      </c>
      <c r="G13" s="22">
        <v>-6.2149999999999999</v>
      </c>
      <c r="H13" s="22">
        <v>-5.7549999999999999</v>
      </c>
      <c r="I13" s="22">
        <v>-7.86</v>
      </c>
      <c r="J13" s="22">
        <v>-9.2420000000000009</v>
      </c>
      <c r="K13" s="22">
        <v>-8.8610000000000007</v>
      </c>
      <c r="L13" s="22">
        <v>-9.3379999999999992</v>
      </c>
      <c r="M13" s="22">
        <v>-7.79</v>
      </c>
      <c r="N13" s="22">
        <v>-8.2200000000000006</v>
      </c>
      <c r="O13" s="22">
        <v>-10.57</v>
      </c>
      <c r="P13" s="22">
        <v>-10.49</v>
      </c>
      <c r="Q13" s="22">
        <v>-8.3970000000000002</v>
      </c>
      <c r="R13" s="22">
        <v>-9.968</v>
      </c>
      <c r="S13" s="22">
        <v>-8.3550000000000004</v>
      </c>
      <c r="T13" s="22">
        <v>-9.6129999999999995</v>
      </c>
      <c r="U13" s="22">
        <v>-9.3089999999999993</v>
      </c>
      <c r="V13" s="22">
        <v>-9.2769999999999992</v>
      </c>
      <c r="W13" s="22">
        <v>-6.4039999999999999</v>
      </c>
      <c r="X13" s="22">
        <v>-7.2279999999999998</v>
      </c>
      <c r="Y13" s="22">
        <v>-7.6070000000000002</v>
      </c>
      <c r="Z13" s="22">
        <v>-6.9790000000000001</v>
      </c>
    </row>
    <row r="14" spans="1:27" x14ac:dyDescent="0.25">
      <c r="A14" s="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x14ac:dyDescent="0.25">
      <c r="A15" s="83" t="s">
        <v>448</v>
      </c>
      <c r="B15" s="83"/>
      <c r="C15" s="83"/>
      <c r="D15" s="83"/>
      <c r="E15" s="83"/>
      <c r="F15" s="83"/>
      <c r="G15" s="83"/>
    </row>
  </sheetData>
  <mergeCells count="15">
    <mergeCell ref="A15:G15"/>
    <mergeCell ref="A1:AA1"/>
    <mergeCell ref="A2:A3"/>
    <mergeCell ref="O2:P2"/>
    <mergeCell ref="Q2:R2"/>
    <mergeCell ref="S2:T2"/>
    <mergeCell ref="U2:V2"/>
    <mergeCell ref="W2:X2"/>
    <mergeCell ref="Y2:Z2"/>
    <mergeCell ref="B2:D2"/>
    <mergeCell ref="E2:F2"/>
    <mergeCell ref="G2:H2"/>
    <mergeCell ref="I2:J2"/>
    <mergeCell ref="K2:L2"/>
    <mergeCell ref="M2:N2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781B4-EDC7-4B85-B6E8-07605B668F6C}">
  <dimension ref="A1:BC16"/>
  <sheetViews>
    <sheetView workbookViewId="0">
      <selection activeCell="O30" sqref="O30"/>
    </sheetView>
  </sheetViews>
  <sheetFormatPr defaultRowHeight="15" x14ac:dyDescent="0.25"/>
  <cols>
    <col min="1" max="1" width="16" style="26" bestFit="1" customWidth="1"/>
    <col min="2" max="8" width="5.75" style="26" bestFit="1" customWidth="1"/>
    <col min="9" max="9" width="5.125" style="26" bestFit="1" customWidth="1"/>
    <col min="10" max="55" width="5.75" style="26" bestFit="1" customWidth="1"/>
    <col min="56" max="16384" width="9" style="26"/>
  </cols>
  <sheetData>
    <row r="1" spans="1:55" s="25" customFormat="1" x14ac:dyDescent="0.2">
      <c r="A1" s="84" t="s">
        <v>449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</row>
    <row r="2" spans="1:55" x14ac:dyDescent="0.25">
      <c r="A2" s="24"/>
      <c r="B2" s="69" t="s">
        <v>393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8" t="s">
        <v>409</v>
      </c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</row>
    <row r="3" spans="1:55" ht="16.5" x14ac:dyDescent="0.3">
      <c r="A3" s="24" t="s">
        <v>402</v>
      </c>
      <c r="B3" s="68" t="s">
        <v>396</v>
      </c>
      <c r="C3" s="68"/>
      <c r="D3" s="68"/>
      <c r="E3" s="68"/>
      <c r="F3" s="68" t="s">
        <v>401</v>
      </c>
      <c r="G3" s="68"/>
      <c r="H3" s="68"/>
      <c r="I3" s="68"/>
      <c r="J3" s="68" t="s">
        <v>403</v>
      </c>
      <c r="K3" s="68"/>
      <c r="L3" s="68"/>
      <c r="M3" s="68"/>
      <c r="N3" s="68" t="s">
        <v>404</v>
      </c>
      <c r="O3" s="68"/>
      <c r="P3" s="68"/>
      <c r="Q3" s="68"/>
      <c r="R3" s="68" t="s">
        <v>405</v>
      </c>
      <c r="S3" s="68"/>
      <c r="T3" s="68"/>
      <c r="U3" s="68"/>
      <c r="V3" s="68" t="s">
        <v>407</v>
      </c>
      <c r="W3" s="68"/>
      <c r="X3" s="68"/>
      <c r="Y3" s="68"/>
      <c r="Z3" s="68" t="s">
        <v>396</v>
      </c>
      <c r="AA3" s="68"/>
      <c r="AB3" s="68"/>
      <c r="AC3" s="68"/>
      <c r="AD3" s="68"/>
      <c r="AE3" s="68" t="s">
        <v>401</v>
      </c>
      <c r="AF3" s="68"/>
      <c r="AG3" s="68"/>
      <c r="AH3" s="68"/>
      <c r="AI3" s="68"/>
      <c r="AJ3" s="68" t="s">
        <v>403</v>
      </c>
      <c r="AK3" s="68"/>
      <c r="AL3" s="68"/>
      <c r="AM3" s="68"/>
      <c r="AN3" s="68"/>
      <c r="AO3" s="68" t="s">
        <v>404</v>
      </c>
      <c r="AP3" s="68"/>
      <c r="AQ3" s="68"/>
      <c r="AR3" s="68"/>
      <c r="AS3" s="68"/>
      <c r="AT3" s="68" t="s">
        <v>405</v>
      </c>
      <c r="AU3" s="68"/>
      <c r="AV3" s="68"/>
      <c r="AW3" s="68"/>
      <c r="AX3" s="68"/>
      <c r="AY3" s="68" t="s">
        <v>406</v>
      </c>
      <c r="AZ3" s="68"/>
      <c r="BA3" s="68"/>
      <c r="BB3" s="68"/>
      <c r="BC3" s="68"/>
    </row>
    <row r="4" spans="1:55" x14ac:dyDescent="0.25">
      <c r="A4" s="27" t="s">
        <v>394</v>
      </c>
      <c r="B4" s="48" t="s">
        <v>397</v>
      </c>
      <c r="C4" s="48" t="s">
        <v>398</v>
      </c>
      <c r="D4" s="48" t="s">
        <v>399</v>
      </c>
      <c r="E4" s="48" t="s">
        <v>400</v>
      </c>
      <c r="F4" s="48" t="s">
        <v>397</v>
      </c>
      <c r="G4" s="48" t="s">
        <v>398</v>
      </c>
      <c r="H4" s="48" t="s">
        <v>399</v>
      </c>
      <c r="I4" s="48" t="s">
        <v>400</v>
      </c>
      <c r="J4" s="48" t="s">
        <v>397</v>
      </c>
      <c r="K4" s="48" t="s">
        <v>398</v>
      </c>
      <c r="L4" s="48" t="s">
        <v>399</v>
      </c>
      <c r="M4" s="48" t="s">
        <v>400</v>
      </c>
      <c r="N4" s="48" t="s">
        <v>397</v>
      </c>
      <c r="O4" s="48" t="s">
        <v>398</v>
      </c>
      <c r="P4" s="48" t="s">
        <v>399</v>
      </c>
      <c r="Q4" s="48" t="s">
        <v>400</v>
      </c>
      <c r="R4" s="48" t="s">
        <v>397</v>
      </c>
      <c r="S4" s="48" t="s">
        <v>398</v>
      </c>
      <c r="T4" s="48" t="s">
        <v>399</v>
      </c>
      <c r="U4" s="48" t="s">
        <v>400</v>
      </c>
      <c r="V4" s="48" t="s">
        <v>397</v>
      </c>
      <c r="W4" s="48" t="s">
        <v>398</v>
      </c>
      <c r="X4" s="48" t="s">
        <v>399</v>
      </c>
      <c r="Y4" s="48" t="s">
        <v>400</v>
      </c>
      <c r="Z4" s="48" t="s">
        <v>397</v>
      </c>
      <c r="AA4" s="48" t="s">
        <v>398</v>
      </c>
      <c r="AB4" s="48" t="s">
        <v>399</v>
      </c>
      <c r="AC4" s="48" t="s">
        <v>400</v>
      </c>
      <c r="AD4" s="48" t="s">
        <v>408</v>
      </c>
      <c r="AE4" s="48" t="s">
        <v>397</v>
      </c>
      <c r="AF4" s="48" t="s">
        <v>398</v>
      </c>
      <c r="AG4" s="48" t="s">
        <v>399</v>
      </c>
      <c r="AH4" s="48" t="s">
        <v>400</v>
      </c>
      <c r="AI4" s="48" t="s">
        <v>408</v>
      </c>
      <c r="AJ4" s="48" t="s">
        <v>397</v>
      </c>
      <c r="AK4" s="48" t="s">
        <v>398</v>
      </c>
      <c r="AL4" s="48" t="s">
        <v>399</v>
      </c>
      <c r="AM4" s="48" t="s">
        <v>400</v>
      </c>
      <c r="AN4" s="48" t="s">
        <v>408</v>
      </c>
      <c r="AO4" s="48" t="s">
        <v>397</v>
      </c>
      <c r="AP4" s="48" t="s">
        <v>398</v>
      </c>
      <c r="AQ4" s="48" t="s">
        <v>399</v>
      </c>
      <c r="AR4" s="48" t="s">
        <v>400</v>
      </c>
      <c r="AS4" s="48" t="s">
        <v>408</v>
      </c>
      <c r="AT4" s="48" t="s">
        <v>397</v>
      </c>
      <c r="AU4" s="48" t="s">
        <v>398</v>
      </c>
      <c r="AV4" s="48" t="s">
        <v>399</v>
      </c>
      <c r="AW4" s="48" t="s">
        <v>400</v>
      </c>
      <c r="AX4" s="48" t="s">
        <v>408</v>
      </c>
      <c r="AY4" s="48" t="s">
        <v>397</v>
      </c>
      <c r="AZ4" s="48" t="s">
        <v>398</v>
      </c>
      <c r="BA4" s="48" t="s">
        <v>399</v>
      </c>
      <c r="BB4" s="48" t="s">
        <v>400</v>
      </c>
      <c r="BC4" s="48" t="s">
        <v>408</v>
      </c>
    </row>
    <row r="5" spans="1:55" x14ac:dyDescent="0.25">
      <c r="A5" s="85" t="s">
        <v>154</v>
      </c>
      <c r="B5" s="49">
        <v>-0.25403999999999999</v>
      </c>
      <c r="C5" s="49">
        <v>1.9872999999999998E-2</v>
      </c>
      <c r="D5" s="49">
        <v>0.66500000000000004</v>
      </c>
      <c r="E5" s="49">
        <v>0.61780000000000002</v>
      </c>
      <c r="F5" s="48">
        <v>-0.25403999999999999</v>
      </c>
      <c r="G5" s="48">
        <v>-0.47242000000000001</v>
      </c>
      <c r="H5" s="48">
        <v>-6.2280000000000002E-2</v>
      </c>
      <c r="I5" s="48">
        <v>0.16491</v>
      </c>
      <c r="J5" s="48">
        <v>-0.25403999999999999</v>
      </c>
      <c r="K5" s="48">
        <v>-0.52115</v>
      </c>
      <c r="L5" s="48">
        <v>0.23743</v>
      </c>
      <c r="M5" s="48">
        <v>8.1560999999999995E-2</v>
      </c>
      <c r="N5" s="48">
        <v>-0.25403999999999999</v>
      </c>
      <c r="O5" s="48">
        <v>-2.7907000000000001E-2</v>
      </c>
      <c r="P5" s="48">
        <v>1.871</v>
      </c>
      <c r="Q5" s="48">
        <v>1</v>
      </c>
      <c r="R5" s="48">
        <v>-0.25403999999999999</v>
      </c>
      <c r="S5" s="48">
        <v>-0.12872</v>
      </c>
      <c r="T5" s="48">
        <v>0.47847000000000001</v>
      </c>
      <c r="U5" s="48">
        <v>0.18844</v>
      </c>
      <c r="V5" s="48">
        <v>-0.25403999999999999</v>
      </c>
      <c r="W5" s="48">
        <v>-0.63000999999999996</v>
      </c>
      <c r="X5" s="48">
        <v>-0.14291999999999999</v>
      </c>
      <c r="Y5" s="48">
        <v>0.45789000000000002</v>
      </c>
      <c r="Z5" s="48">
        <v>-0.16066</v>
      </c>
      <c r="AA5" s="48">
        <v>0.22853000000000001</v>
      </c>
      <c r="AB5" s="48">
        <v>0.37235000000000001</v>
      </c>
      <c r="AC5" s="48">
        <v>0.94872999999999996</v>
      </c>
      <c r="AD5" s="48">
        <v>1.1451</v>
      </c>
      <c r="AE5" s="48">
        <v>-0.16066</v>
      </c>
      <c r="AF5" s="48">
        <v>-0.16866999999999999</v>
      </c>
      <c r="AG5" s="48">
        <v>-0.3039</v>
      </c>
      <c r="AH5" s="48">
        <v>-0.19464999999999999</v>
      </c>
      <c r="AI5" s="48">
        <v>-0.11866</v>
      </c>
      <c r="AJ5" s="48">
        <v>-0.16066</v>
      </c>
      <c r="AK5" s="48">
        <v>-0.51180999999999999</v>
      </c>
      <c r="AL5" s="48">
        <v>0.26805000000000001</v>
      </c>
      <c r="AM5" s="48">
        <v>0.14988000000000001</v>
      </c>
      <c r="AN5" s="48">
        <v>-7.3663000000000006E-2</v>
      </c>
      <c r="AO5" s="48">
        <v>-0.16066</v>
      </c>
      <c r="AP5" s="48">
        <v>1.2945</v>
      </c>
      <c r="AQ5" s="48">
        <v>0.42154999999999998</v>
      </c>
      <c r="AR5" s="48">
        <v>0.47569</v>
      </c>
      <c r="AS5" s="48">
        <v>0.87766999999999995</v>
      </c>
      <c r="AT5" s="48">
        <v>-0.16066</v>
      </c>
      <c r="AU5" s="48">
        <v>-0.21010999999999999</v>
      </c>
      <c r="AV5" s="48">
        <v>0.34773999999999999</v>
      </c>
      <c r="AW5" s="48">
        <v>-0.10625999999999999</v>
      </c>
      <c r="AX5" s="48">
        <v>-0.45798</v>
      </c>
      <c r="AY5" s="48">
        <v>-0.16066</v>
      </c>
      <c r="AZ5" s="48">
        <v>-0.60824</v>
      </c>
      <c r="BA5" s="48">
        <v>-0.69477</v>
      </c>
      <c r="BB5" s="48">
        <v>-0.72502</v>
      </c>
      <c r="BC5" s="48">
        <v>-1.4881</v>
      </c>
    </row>
    <row r="6" spans="1:55" x14ac:dyDescent="0.25">
      <c r="A6" s="85" t="s">
        <v>155</v>
      </c>
      <c r="B6" s="48">
        <v>-3.1545999999999998E-2</v>
      </c>
      <c r="C6" s="48">
        <v>1.4226000000000001</v>
      </c>
      <c r="D6" s="48">
        <v>2.2225999999999999</v>
      </c>
      <c r="E6" s="48">
        <v>0.86238999999999999</v>
      </c>
      <c r="F6" s="48">
        <v>-3.1545999999999998E-2</v>
      </c>
      <c r="G6" s="48">
        <v>-0.28853000000000001</v>
      </c>
      <c r="H6" s="48">
        <v>-0.10152</v>
      </c>
      <c r="I6" s="48">
        <v>8.5252000000000001E-3</v>
      </c>
      <c r="J6" s="48">
        <v>-3.1545999999999998E-2</v>
      </c>
      <c r="K6" s="48">
        <v>-0.21720999999999999</v>
      </c>
      <c r="L6" s="48">
        <v>0.17002</v>
      </c>
      <c r="M6" s="48">
        <v>0.17787</v>
      </c>
      <c r="N6" s="48">
        <v>-3.1545999999999998E-2</v>
      </c>
      <c r="O6" s="48">
        <v>1.6449</v>
      </c>
      <c r="P6" s="48">
        <v>1.3520000000000001</v>
      </c>
      <c r="Q6" s="48">
        <v>1.8543000000000001</v>
      </c>
      <c r="R6" s="48">
        <v>-3.1545999999999998E-2</v>
      </c>
      <c r="S6" s="48">
        <v>-0.18282000000000001</v>
      </c>
      <c r="T6" s="48">
        <v>5.4003999999999996E-3</v>
      </c>
      <c r="U6" s="48">
        <v>-0.14445</v>
      </c>
      <c r="V6" s="48">
        <v>-3.1545999999999998E-2</v>
      </c>
      <c r="W6" s="48">
        <v>0.48920999999999998</v>
      </c>
      <c r="X6" s="48">
        <v>0.56957999999999998</v>
      </c>
      <c r="Y6" s="48">
        <v>0.48161999999999999</v>
      </c>
      <c r="Z6" s="48">
        <v>-6.0165999999999997E-2</v>
      </c>
      <c r="AA6" s="48">
        <v>2.2597</v>
      </c>
      <c r="AB6" s="48">
        <v>3.1017999999999999</v>
      </c>
      <c r="AC6" s="48">
        <v>3.1143000000000001</v>
      </c>
      <c r="AD6" s="48">
        <v>3.4077000000000002</v>
      </c>
      <c r="AE6" s="48">
        <v>-6.0165999999999997E-2</v>
      </c>
      <c r="AF6" s="48">
        <v>0.15226000000000001</v>
      </c>
      <c r="AG6" s="48">
        <v>3.1300999999999998E-3</v>
      </c>
      <c r="AH6" s="48">
        <v>0.11519</v>
      </c>
      <c r="AI6" s="48">
        <v>0.19647999999999999</v>
      </c>
      <c r="AJ6" s="48">
        <v>-6.0165999999999997E-2</v>
      </c>
      <c r="AK6" s="48">
        <v>-0.37418000000000001</v>
      </c>
      <c r="AL6" s="48">
        <v>1.407</v>
      </c>
      <c r="AM6" s="48">
        <v>0.24537</v>
      </c>
      <c r="AN6" s="48">
        <v>3.7082999999999998E-2</v>
      </c>
      <c r="AO6" s="48">
        <v>-6.0165999999999997E-2</v>
      </c>
      <c r="AP6" s="48">
        <v>1.5713999999999999</v>
      </c>
      <c r="AQ6" s="48">
        <v>1.6207</v>
      </c>
      <c r="AR6" s="48">
        <v>1.5045999999999999</v>
      </c>
      <c r="AS6" s="48">
        <v>1.7435</v>
      </c>
      <c r="AT6" s="48">
        <v>-6.0165999999999997E-2</v>
      </c>
      <c r="AU6" s="48">
        <v>-0.40150999999999998</v>
      </c>
      <c r="AV6" s="48">
        <v>0.11949</v>
      </c>
      <c r="AW6" s="48">
        <v>-4.1500000000000002E-2</v>
      </c>
      <c r="AX6" s="48">
        <v>0.13644999999999999</v>
      </c>
      <c r="AY6" s="48">
        <v>-6.0165999999999997E-2</v>
      </c>
      <c r="AZ6" s="48">
        <v>-0.68223999999999996</v>
      </c>
      <c r="BA6" s="48">
        <v>-0.60792000000000002</v>
      </c>
      <c r="BB6" s="48">
        <v>-0.44333</v>
      </c>
      <c r="BC6" s="48">
        <v>-0.79857999999999996</v>
      </c>
    </row>
    <row r="7" spans="1:55" x14ac:dyDescent="0.25">
      <c r="A7" s="85" t="s">
        <v>156</v>
      </c>
      <c r="B7" s="48">
        <v>0.22550000000000001</v>
      </c>
      <c r="C7" s="48">
        <v>0.33001999999999998</v>
      </c>
      <c r="D7" s="48">
        <v>0.61117999999999995</v>
      </c>
      <c r="E7" s="48">
        <v>0.48560999999999999</v>
      </c>
      <c r="F7" s="48">
        <v>0.22550000000000001</v>
      </c>
      <c r="G7" s="48">
        <v>-0.13764999999999999</v>
      </c>
      <c r="H7" s="48">
        <v>-8.6108000000000004E-2</v>
      </c>
      <c r="I7" s="48">
        <v>2.5401E-2</v>
      </c>
      <c r="J7" s="48">
        <v>0.22550000000000001</v>
      </c>
      <c r="K7" s="48">
        <v>0.28539999999999999</v>
      </c>
      <c r="L7" s="48">
        <v>8.8139999999999996E-2</v>
      </c>
      <c r="M7" s="48">
        <v>0.28675</v>
      </c>
      <c r="N7" s="48">
        <v>0.22550000000000001</v>
      </c>
      <c r="O7" s="48">
        <v>0.37784000000000001</v>
      </c>
      <c r="P7" s="48">
        <v>0.88836000000000004</v>
      </c>
      <c r="Q7" s="48">
        <v>1.3858999999999999</v>
      </c>
      <c r="R7" s="48">
        <v>0.22550000000000001</v>
      </c>
      <c r="S7" s="48">
        <v>0.37335000000000002</v>
      </c>
      <c r="T7" s="48">
        <v>0.30034</v>
      </c>
      <c r="U7" s="48">
        <v>0.59638000000000002</v>
      </c>
      <c r="V7" s="48">
        <v>0.22550000000000001</v>
      </c>
      <c r="W7" s="48">
        <v>0.12245</v>
      </c>
      <c r="X7" s="48">
        <v>-0.16141</v>
      </c>
      <c r="Y7" s="48">
        <v>-1.4541999999999999E-2</v>
      </c>
      <c r="Z7" s="48">
        <v>0.14768000000000001</v>
      </c>
      <c r="AA7" s="48">
        <v>-0.25324999999999998</v>
      </c>
      <c r="AB7" s="48">
        <v>-0.42198000000000002</v>
      </c>
      <c r="AC7" s="48">
        <v>-0.54815999999999998</v>
      </c>
      <c r="AD7" s="48">
        <v>-0.43902999999999998</v>
      </c>
      <c r="AE7" s="48">
        <v>0.14768000000000001</v>
      </c>
      <c r="AF7" s="48">
        <v>3.4353999999999999E-3</v>
      </c>
      <c r="AG7" s="48">
        <v>-9.6319000000000005E-3</v>
      </c>
      <c r="AH7" s="48">
        <v>6.8977999999999998E-2</v>
      </c>
      <c r="AI7" s="48">
        <v>-7.3924000000000004E-2</v>
      </c>
      <c r="AJ7" s="48">
        <v>0.14768000000000001</v>
      </c>
      <c r="AK7" s="48">
        <v>0.13186999999999999</v>
      </c>
      <c r="AL7" s="48">
        <v>-0.37864999999999999</v>
      </c>
      <c r="AM7" s="48">
        <v>-0.39354</v>
      </c>
      <c r="AN7" s="48">
        <v>-0.13630999999999999</v>
      </c>
      <c r="AO7" s="48">
        <v>0.14768000000000001</v>
      </c>
      <c r="AP7" s="48">
        <v>0.51624999999999999</v>
      </c>
      <c r="AQ7" s="48">
        <v>9.5457E-2</v>
      </c>
      <c r="AR7" s="48">
        <v>-0.10693999999999999</v>
      </c>
      <c r="AS7" s="48">
        <v>0.19907</v>
      </c>
      <c r="AT7" s="48">
        <v>0.14768000000000001</v>
      </c>
      <c r="AU7" s="48">
        <v>0.14132</v>
      </c>
      <c r="AV7" s="48">
        <v>1.8953999999999999E-2</v>
      </c>
      <c r="AW7" s="48">
        <v>-0.10464</v>
      </c>
      <c r="AX7" s="48">
        <v>0.16288</v>
      </c>
      <c r="AY7" s="48">
        <v>0.14768000000000001</v>
      </c>
      <c r="AZ7" s="48">
        <v>0.15792999999999999</v>
      </c>
      <c r="BA7" s="48">
        <v>2.2935000000000001E-2</v>
      </c>
      <c r="BB7" s="48">
        <v>9.3728000000000006E-2</v>
      </c>
      <c r="BC7" s="48">
        <v>-0.21157000000000001</v>
      </c>
    </row>
    <row r="8" spans="1:55" x14ac:dyDescent="0.25">
      <c r="A8" s="85" t="s">
        <v>157</v>
      </c>
      <c r="B8" s="48">
        <v>0.12870000000000001</v>
      </c>
      <c r="C8" s="48">
        <v>-1.1881999999999999</v>
      </c>
      <c r="D8" s="48">
        <v>-2.1911</v>
      </c>
      <c r="E8" s="48">
        <v>-2.0594000000000001</v>
      </c>
      <c r="F8" s="48">
        <v>0.12870000000000001</v>
      </c>
      <c r="G8" s="48">
        <v>-5.8893000000000001E-2</v>
      </c>
      <c r="H8" s="48">
        <v>-0.18878</v>
      </c>
      <c r="I8" s="48">
        <v>3.2192000000000002E-3</v>
      </c>
      <c r="J8" s="48">
        <v>0.12870000000000001</v>
      </c>
      <c r="K8" s="48">
        <v>-1.7045999999999999</v>
      </c>
      <c r="L8" s="48">
        <v>-0.92291000000000001</v>
      </c>
      <c r="M8" s="48">
        <v>-0.93498000000000003</v>
      </c>
      <c r="N8" s="48">
        <v>0.12870000000000001</v>
      </c>
      <c r="O8" s="48">
        <v>-2.1829000000000001</v>
      </c>
      <c r="P8" s="48">
        <v>-1.6328</v>
      </c>
      <c r="Q8" s="48">
        <v>-2.2242000000000002</v>
      </c>
      <c r="R8" s="48">
        <v>0.12870000000000001</v>
      </c>
      <c r="S8" s="48">
        <v>0.42355999999999999</v>
      </c>
      <c r="T8" s="48">
        <v>0.51968999999999999</v>
      </c>
      <c r="U8" s="48">
        <v>0.32718999999999998</v>
      </c>
      <c r="V8" s="48">
        <v>0.12870000000000001</v>
      </c>
      <c r="W8" s="48">
        <v>0.58945999999999998</v>
      </c>
      <c r="X8" s="48">
        <v>0.76349999999999996</v>
      </c>
      <c r="Y8" s="48">
        <v>0.72453000000000001</v>
      </c>
      <c r="Z8" s="48">
        <v>9.0156E-2</v>
      </c>
      <c r="AA8" s="48">
        <v>-0.11219</v>
      </c>
      <c r="AB8" s="48">
        <v>-0.29137999999999997</v>
      </c>
      <c r="AC8" s="48">
        <v>-0.15353</v>
      </c>
      <c r="AD8" s="48">
        <v>5.6648999999999996E-3</v>
      </c>
      <c r="AE8" s="48">
        <v>9.0156E-2</v>
      </c>
      <c r="AF8" s="48">
        <v>0.24797</v>
      </c>
      <c r="AG8" s="48">
        <v>1.9283000000000002E-2</v>
      </c>
      <c r="AH8" s="48">
        <v>0.11522</v>
      </c>
      <c r="AI8" s="48">
        <v>-0.14593999999999999</v>
      </c>
      <c r="AJ8" s="48">
        <v>9.0156E-2</v>
      </c>
      <c r="AK8" s="48">
        <v>0.38918999999999998</v>
      </c>
      <c r="AL8" s="48">
        <v>-0.48903999999999997</v>
      </c>
      <c r="AM8" s="48">
        <v>0.38995000000000002</v>
      </c>
      <c r="AN8" s="48">
        <v>0.17363999999999999</v>
      </c>
      <c r="AO8" s="48">
        <v>9.0156E-2</v>
      </c>
      <c r="AP8" s="48">
        <v>-0.81835999999999998</v>
      </c>
      <c r="AQ8" s="48">
        <v>-0.77776999999999996</v>
      </c>
      <c r="AR8" s="48">
        <v>-0.55639000000000005</v>
      </c>
      <c r="AS8" s="48">
        <v>-0.21307999999999999</v>
      </c>
      <c r="AT8" s="48">
        <v>9.0156E-2</v>
      </c>
      <c r="AU8" s="48">
        <v>9.7259999999999999E-2</v>
      </c>
      <c r="AV8" s="48">
        <v>0.29203000000000001</v>
      </c>
      <c r="AW8" s="48">
        <v>0.26440000000000002</v>
      </c>
      <c r="AX8" s="48">
        <v>9.2120999999999995E-2</v>
      </c>
      <c r="AY8" s="48">
        <v>9.0156E-2</v>
      </c>
      <c r="AZ8" s="48">
        <v>0.15859999999999999</v>
      </c>
      <c r="BA8" s="48">
        <v>4.3242999999999997E-2</v>
      </c>
      <c r="BB8" s="48">
        <v>-1.6282E-3</v>
      </c>
      <c r="BC8" s="48">
        <v>-0.18601000000000001</v>
      </c>
    </row>
    <row r="9" spans="1:55" x14ac:dyDescent="0.25">
      <c r="A9" s="85" t="s">
        <v>158</v>
      </c>
      <c r="B9" s="48">
        <v>-3.099E-2</v>
      </c>
      <c r="C9" s="48">
        <v>1.4288000000000001</v>
      </c>
      <c r="D9" s="48">
        <v>1.3544</v>
      </c>
      <c r="E9" s="48">
        <v>1.1795</v>
      </c>
      <c r="F9" s="48">
        <v>-3.099E-2</v>
      </c>
      <c r="G9" s="48">
        <v>0.29553000000000001</v>
      </c>
      <c r="H9" s="48">
        <v>0.27340999999999999</v>
      </c>
      <c r="I9" s="48">
        <v>0.2321</v>
      </c>
      <c r="J9" s="48">
        <v>-3.099E-2</v>
      </c>
      <c r="K9" s="48">
        <v>-0.65061999999999998</v>
      </c>
      <c r="L9" s="48">
        <v>-1.0855999999999999</v>
      </c>
      <c r="M9" s="48">
        <v>-0.37181999999999998</v>
      </c>
      <c r="N9" s="48">
        <v>-3.099E-2</v>
      </c>
      <c r="O9" s="48">
        <v>-3.4695999999999998</v>
      </c>
      <c r="P9" s="48">
        <v>-1.9621</v>
      </c>
      <c r="Q9" s="48">
        <v>-2.2311999999999999</v>
      </c>
      <c r="R9" s="48">
        <v>-3.099E-2</v>
      </c>
      <c r="S9" s="48">
        <v>-0.51041999999999998</v>
      </c>
      <c r="T9" s="48">
        <v>-0.46190999999999999</v>
      </c>
      <c r="U9" s="48">
        <v>-0.52136000000000005</v>
      </c>
      <c r="V9" s="48">
        <v>-3.099E-2</v>
      </c>
      <c r="W9" s="48">
        <v>-0.28075</v>
      </c>
      <c r="X9" s="48">
        <v>0.15898000000000001</v>
      </c>
      <c r="Y9" s="48">
        <v>0.84936999999999996</v>
      </c>
      <c r="Z9" s="48">
        <v>-4.1598000000000003E-2</v>
      </c>
      <c r="AA9" s="48">
        <v>-0.66034999999999999</v>
      </c>
      <c r="AB9" s="48">
        <v>-0.69642000000000004</v>
      </c>
      <c r="AC9" s="48">
        <v>-0.39366000000000001</v>
      </c>
      <c r="AD9" s="48">
        <v>8.2622000000000001E-2</v>
      </c>
      <c r="AE9" s="48">
        <v>-4.1598000000000003E-2</v>
      </c>
      <c r="AF9" s="48">
        <v>7.7751000000000001E-2</v>
      </c>
      <c r="AG9" s="48">
        <v>-0.21057999999999999</v>
      </c>
      <c r="AH9" s="48">
        <v>-0.14363000000000001</v>
      </c>
      <c r="AI9" s="48">
        <v>0.13256999999999999</v>
      </c>
      <c r="AJ9" s="48">
        <v>-4.1598000000000003E-2</v>
      </c>
      <c r="AK9" s="48">
        <v>6.5006999999999999E-3</v>
      </c>
      <c r="AL9" s="48">
        <v>0.47043000000000001</v>
      </c>
      <c r="AM9" s="48">
        <v>-9.0003E-2</v>
      </c>
      <c r="AN9" s="48">
        <v>-0.92886000000000002</v>
      </c>
      <c r="AO9" s="48">
        <v>-4.1598000000000003E-2</v>
      </c>
      <c r="AP9" s="48">
        <v>-2.3612999999999999E-2</v>
      </c>
      <c r="AQ9" s="48">
        <v>-0.99738000000000004</v>
      </c>
      <c r="AR9" s="48">
        <v>-0.99009999999999998</v>
      </c>
      <c r="AS9" s="48">
        <v>-0.74334</v>
      </c>
      <c r="AT9" s="48">
        <v>-4.1598000000000003E-2</v>
      </c>
      <c r="AU9" s="48">
        <v>0.15506</v>
      </c>
      <c r="AV9" s="48">
        <v>-7.5231000000000006E-2</v>
      </c>
      <c r="AW9" s="48">
        <v>5.3026000000000002E-3</v>
      </c>
      <c r="AX9" s="48">
        <v>-8.5427000000000003E-2</v>
      </c>
      <c r="AY9" s="48">
        <v>-4.1598000000000003E-2</v>
      </c>
      <c r="AZ9" s="48">
        <v>-0.27100000000000002</v>
      </c>
      <c r="BA9" s="48">
        <v>3.0054999999999998E-2</v>
      </c>
      <c r="BB9" s="48">
        <v>2.3727999999999999E-2</v>
      </c>
      <c r="BC9" s="48">
        <v>0.70116999999999996</v>
      </c>
    </row>
    <row r="10" spans="1:55" x14ac:dyDescent="0.25">
      <c r="A10" s="85" t="s">
        <v>159</v>
      </c>
      <c r="B10" s="48">
        <v>0.67554000000000003</v>
      </c>
      <c r="C10" s="48">
        <v>0.87409000000000003</v>
      </c>
      <c r="D10" s="48">
        <v>1.8751</v>
      </c>
      <c r="E10" s="48">
        <v>0.15740999999999999</v>
      </c>
      <c r="F10" s="48">
        <v>0.67554000000000003</v>
      </c>
      <c r="G10" s="48">
        <v>4.9905000000000001E-3</v>
      </c>
      <c r="H10" s="48">
        <v>-0.23211000000000001</v>
      </c>
      <c r="I10" s="48">
        <v>-1.8384E-3</v>
      </c>
      <c r="J10" s="48">
        <v>0.67554000000000003</v>
      </c>
      <c r="K10" s="48">
        <v>-0.51324999999999998</v>
      </c>
      <c r="L10" s="48">
        <v>-0.57301000000000002</v>
      </c>
      <c r="M10" s="48">
        <v>0.44230000000000003</v>
      </c>
      <c r="N10" s="48">
        <v>0.67554000000000003</v>
      </c>
      <c r="O10" s="48">
        <v>-1.1760999999999999</v>
      </c>
      <c r="P10" s="48">
        <v>0.71199000000000001</v>
      </c>
      <c r="Q10" s="48">
        <v>-0.84379000000000004</v>
      </c>
      <c r="R10" s="48">
        <v>0.67554000000000003</v>
      </c>
      <c r="S10" s="48">
        <v>-0.10972999999999999</v>
      </c>
      <c r="T10" s="48">
        <v>0.61907000000000001</v>
      </c>
      <c r="U10" s="48">
        <v>0.30841000000000002</v>
      </c>
      <c r="V10" s="48">
        <v>0.67554000000000003</v>
      </c>
      <c r="W10" s="48">
        <v>-1.0784</v>
      </c>
      <c r="X10" s="48">
        <v>-1.0988</v>
      </c>
      <c r="Y10" s="48">
        <v>-0.91095999999999999</v>
      </c>
      <c r="Z10" s="48">
        <v>-7.8081999999999999E-2</v>
      </c>
      <c r="AA10" s="48">
        <v>-0.23952999999999999</v>
      </c>
      <c r="AB10" s="48">
        <v>0.13203000000000001</v>
      </c>
      <c r="AC10" s="48">
        <v>8.9937000000000003E-2</v>
      </c>
      <c r="AD10" s="48">
        <v>0.44692999999999999</v>
      </c>
      <c r="AE10" s="48">
        <v>-7.8081999999999999E-2</v>
      </c>
      <c r="AF10" s="48">
        <v>0.15110999999999999</v>
      </c>
      <c r="AG10" s="48">
        <v>-0.214</v>
      </c>
      <c r="AH10" s="48">
        <v>0.14076</v>
      </c>
      <c r="AI10" s="48">
        <v>0.10908</v>
      </c>
      <c r="AJ10" s="48">
        <v>-7.8081999999999999E-2</v>
      </c>
      <c r="AK10" s="48">
        <v>-0.19122</v>
      </c>
      <c r="AL10" s="48">
        <v>-3.4265999999999998E-2</v>
      </c>
      <c r="AM10" s="48">
        <v>0.74155000000000004</v>
      </c>
      <c r="AN10" s="48">
        <v>-0.44569999999999999</v>
      </c>
      <c r="AO10" s="48">
        <v>-7.8081999999999999E-2</v>
      </c>
      <c r="AP10" s="48">
        <v>0.91193999999999997</v>
      </c>
      <c r="AQ10" s="48">
        <v>-0.48013</v>
      </c>
      <c r="AR10" s="48">
        <v>-1.1712</v>
      </c>
      <c r="AS10" s="48">
        <v>1.095</v>
      </c>
      <c r="AT10" s="48">
        <v>-7.8081999999999999E-2</v>
      </c>
      <c r="AU10" s="48">
        <v>-1.8634000000000001E-2</v>
      </c>
      <c r="AV10" s="48">
        <v>0.35317999999999999</v>
      </c>
      <c r="AW10" s="48">
        <v>0.28082000000000001</v>
      </c>
      <c r="AX10" s="48">
        <v>-6.9958000000000006E-2</v>
      </c>
      <c r="AY10" s="48">
        <v>-7.8081999999999999E-2</v>
      </c>
      <c r="AZ10" s="48">
        <v>-0.16353999999999999</v>
      </c>
      <c r="BA10" s="48">
        <v>-0.52854999999999996</v>
      </c>
      <c r="BB10" s="48">
        <v>-0.24129999999999999</v>
      </c>
      <c r="BC10" s="48">
        <v>-0.24761</v>
      </c>
    </row>
    <row r="11" spans="1:55" x14ac:dyDescent="0.25">
      <c r="A11" s="85" t="s">
        <v>160</v>
      </c>
      <c r="B11" s="48">
        <v>9.0799000000000005E-2</v>
      </c>
      <c r="C11" s="48">
        <v>-0.33024999999999999</v>
      </c>
      <c r="D11" s="48">
        <v>-1.2571000000000001</v>
      </c>
      <c r="E11" s="48">
        <v>-1.3210999999999999</v>
      </c>
      <c r="F11" s="48">
        <v>9.0799000000000005E-2</v>
      </c>
      <c r="G11" s="48">
        <v>0.32150000000000001</v>
      </c>
      <c r="H11" s="48">
        <v>0.21198</v>
      </c>
      <c r="I11" s="48">
        <v>3.3592999999999998E-2</v>
      </c>
      <c r="J11" s="48">
        <v>9.0799000000000005E-2</v>
      </c>
      <c r="K11" s="48">
        <v>-1.4499</v>
      </c>
      <c r="L11" s="48">
        <v>-1.786</v>
      </c>
      <c r="M11" s="48">
        <v>-0.23635999999999999</v>
      </c>
      <c r="N11" s="48">
        <v>9.0799000000000005E-2</v>
      </c>
      <c r="O11" s="48">
        <v>-3.0215000000000001</v>
      </c>
      <c r="P11" s="48">
        <v>-1.1356999999999999</v>
      </c>
      <c r="Q11" s="48">
        <v>-2.1924999999999999</v>
      </c>
      <c r="R11" s="48">
        <v>9.0799000000000005E-2</v>
      </c>
      <c r="S11" s="48">
        <v>-0.39088000000000001</v>
      </c>
      <c r="T11" s="48">
        <v>-0.60338999999999998</v>
      </c>
      <c r="U11" s="48">
        <v>-0.40738999999999997</v>
      </c>
      <c r="V11" s="48">
        <v>9.0799000000000005E-2</v>
      </c>
      <c r="W11" s="48">
        <v>-1.3716999999999999</v>
      </c>
      <c r="X11" s="48">
        <v>-1.2128000000000001</v>
      </c>
      <c r="Y11" s="48">
        <v>-0.98285999999999996</v>
      </c>
      <c r="Z11" s="48">
        <v>-0.12872</v>
      </c>
      <c r="AA11" s="48">
        <v>0.36503999999999998</v>
      </c>
      <c r="AB11" s="48">
        <v>1.4657</v>
      </c>
      <c r="AC11" s="48">
        <v>1.7312000000000001</v>
      </c>
      <c r="AD11" s="48">
        <v>1.7054</v>
      </c>
      <c r="AE11" s="48">
        <v>-0.12872</v>
      </c>
      <c r="AF11" s="48">
        <v>-0.18132999999999999</v>
      </c>
      <c r="AG11" s="48">
        <v>-0.17069000000000001</v>
      </c>
      <c r="AH11" s="48">
        <v>-0.13178000000000001</v>
      </c>
      <c r="AI11" s="48">
        <v>1.9581999999999999E-2</v>
      </c>
      <c r="AJ11" s="48">
        <v>-0.12872</v>
      </c>
      <c r="AK11" s="48">
        <v>2.2419999999999999E-2</v>
      </c>
      <c r="AL11" s="48">
        <v>0.79001999999999994</v>
      </c>
      <c r="AM11" s="48">
        <v>0.58542000000000005</v>
      </c>
      <c r="AN11" s="48">
        <v>0.12790000000000001</v>
      </c>
      <c r="AO11" s="48">
        <v>-0.12872</v>
      </c>
      <c r="AP11" s="48">
        <v>-1.0548</v>
      </c>
      <c r="AQ11" s="48">
        <v>0.20344999999999999</v>
      </c>
      <c r="AR11" s="48">
        <v>0.63066</v>
      </c>
      <c r="AS11" s="48">
        <v>0.60855000000000004</v>
      </c>
      <c r="AT11" s="48">
        <v>-0.12872</v>
      </c>
      <c r="AU11" s="48">
        <v>-9.6384999999999998E-2</v>
      </c>
      <c r="AV11" s="48">
        <v>4.4253000000000001E-3</v>
      </c>
      <c r="AW11" s="48">
        <v>0.20366999999999999</v>
      </c>
      <c r="AX11" s="48">
        <v>0.36013000000000001</v>
      </c>
      <c r="AY11" s="48">
        <v>-0.12872</v>
      </c>
      <c r="AZ11" s="48">
        <v>-0.41887000000000002</v>
      </c>
      <c r="BA11" s="48">
        <v>-0.31417</v>
      </c>
      <c r="BB11" s="48">
        <v>-0.33506000000000002</v>
      </c>
      <c r="BC11" s="48">
        <v>-0.47959000000000002</v>
      </c>
    </row>
    <row r="12" spans="1:55" x14ac:dyDescent="0.25">
      <c r="A12" s="85" t="s">
        <v>161</v>
      </c>
      <c r="B12" s="48">
        <v>5.2332999999999998E-2</v>
      </c>
      <c r="C12" s="48">
        <v>-0.92740999999999996</v>
      </c>
      <c r="D12" s="48">
        <v>-1.5075000000000001</v>
      </c>
      <c r="E12" s="48">
        <v>-1.3672</v>
      </c>
      <c r="F12" s="48">
        <v>5.2332999999999998E-2</v>
      </c>
      <c r="G12" s="48">
        <v>0.20823</v>
      </c>
      <c r="H12" s="48">
        <v>0.25158000000000003</v>
      </c>
      <c r="I12" s="48">
        <v>0.16622000000000001</v>
      </c>
      <c r="J12" s="48">
        <v>5.2332999999999998E-2</v>
      </c>
      <c r="K12" s="48">
        <v>-0.61404000000000003</v>
      </c>
      <c r="L12" s="48">
        <v>-0.48864999999999997</v>
      </c>
      <c r="M12" s="48">
        <v>-0.35165999999999997</v>
      </c>
      <c r="N12" s="48">
        <v>5.2332999999999998E-2</v>
      </c>
      <c r="O12" s="48">
        <v>-1.6689000000000001</v>
      </c>
      <c r="P12" s="48">
        <v>-1.1208</v>
      </c>
      <c r="Q12" s="48">
        <v>-2.0895999999999999</v>
      </c>
      <c r="R12" s="48">
        <v>5.2332999999999998E-2</v>
      </c>
      <c r="S12" s="48">
        <v>0.36085</v>
      </c>
      <c r="T12" s="48">
        <v>0.31141999999999997</v>
      </c>
      <c r="U12" s="48">
        <v>0.42746000000000001</v>
      </c>
      <c r="V12" s="48">
        <v>5.2332999999999998E-2</v>
      </c>
      <c r="W12" s="48">
        <v>-0.39140999999999998</v>
      </c>
      <c r="X12" s="48">
        <v>-0.28793999999999997</v>
      </c>
      <c r="Y12" s="48">
        <v>-0.38740000000000002</v>
      </c>
      <c r="Z12" s="48">
        <v>4.4262000000000003E-2</v>
      </c>
      <c r="AA12" s="48">
        <v>-0.55079999999999996</v>
      </c>
      <c r="AB12" s="48">
        <v>-0.51673999999999998</v>
      </c>
      <c r="AC12" s="48">
        <v>-0.58499000000000001</v>
      </c>
      <c r="AD12" s="48">
        <v>9.2480999999999994E-2</v>
      </c>
      <c r="AE12" s="48">
        <v>4.4262000000000003E-2</v>
      </c>
      <c r="AF12" s="48">
        <v>8.6692000000000005E-2</v>
      </c>
      <c r="AG12" s="48">
        <v>-0.14638000000000001</v>
      </c>
      <c r="AH12" s="48">
        <v>6.1863000000000001E-2</v>
      </c>
      <c r="AI12" s="48">
        <v>-3.7357000000000001E-2</v>
      </c>
      <c r="AJ12" s="48">
        <v>4.4262000000000003E-2</v>
      </c>
      <c r="AK12" s="48">
        <v>0.10359</v>
      </c>
      <c r="AL12" s="48">
        <v>-0.30719000000000002</v>
      </c>
      <c r="AM12" s="48">
        <v>-8.0402000000000001E-2</v>
      </c>
      <c r="AN12" s="48">
        <v>-0.39606000000000002</v>
      </c>
      <c r="AO12" s="48">
        <v>4.4262000000000003E-2</v>
      </c>
      <c r="AP12" s="48">
        <v>-1.0786</v>
      </c>
      <c r="AQ12" s="48">
        <v>-0.97462000000000004</v>
      </c>
      <c r="AR12" s="48">
        <v>-0.57133</v>
      </c>
      <c r="AS12" s="48">
        <v>-0.10126</v>
      </c>
      <c r="AT12" s="48">
        <v>4.4262000000000003E-2</v>
      </c>
      <c r="AU12" s="48">
        <v>-6.5001000000000002E-4</v>
      </c>
      <c r="AV12" s="48">
        <v>2.1316000000000002E-2</v>
      </c>
      <c r="AW12" s="48">
        <v>-0.10666</v>
      </c>
      <c r="AX12" s="48">
        <v>-0.19803999999999999</v>
      </c>
      <c r="AY12" s="48">
        <v>4.4262000000000003E-2</v>
      </c>
      <c r="AZ12" s="48">
        <v>-0.43829000000000001</v>
      </c>
      <c r="BA12" s="48">
        <v>-0.37211</v>
      </c>
      <c r="BB12" s="48">
        <v>-0.56621999999999995</v>
      </c>
      <c r="BC12" s="48">
        <v>-0.90900999999999998</v>
      </c>
    </row>
    <row r="13" spans="1:55" x14ac:dyDescent="0.25">
      <c r="A13" s="85" t="s">
        <v>227</v>
      </c>
      <c r="B13" s="48" t="s">
        <v>325</v>
      </c>
      <c r="C13" s="48" t="s">
        <v>325</v>
      </c>
      <c r="D13" s="48" t="s">
        <v>325</v>
      </c>
      <c r="E13" s="48" t="s">
        <v>325</v>
      </c>
      <c r="F13" s="48" t="s">
        <v>325</v>
      </c>
      <c r="G13" s="48" t="s">
        <v>325</v>
      </c>
      <c r="H13" s="48" t="s">
        <v>325</v>
      </c>
      <c r="I13" s="48" t="s">
        <v>325</v>
      </c>
      <c r="J13" s="48" t="s">
        <v>325</v>
      </c>
      <c r="K13" s="48" t="s">
        <v>325</v>
      </c>
      <c r="L13" s="48" t="s">
        <v>325</v>
      </c>
      <c r="M13" s="48" t="s">
        <v>325</v>
      </c>
      <c r="N13" s="48" t="s">
        <v>325</v>
      </c>
      <c r="O13" s="48" t="s">
        <v>325</v>
      </c>
      <c r="P13" s="48" t="s">
        <v>325</v>
      </c>
      <c r="Q13" s="48" t="s">
        <v>325</v>
      </c>
      <c r="R13" s="48" t="s">
        <v>325</v>
      </c>
      <c r="S13" s="48" t="s">
        <v>325</v>
      </c>
      <c r="T13" s="48" t="s">
        <v>325</v>
      </c>
      <c r="U13" s="48" t="s">
        <v>325</v>
      </c>
      <c r="V13" s="48" t="s">
        <v>325</v>
      </c>
      <c r="W13" s="48" t="s">
        <v>325</v>
      </c>
      <c r="X13" s="48" t="s">
        <v>325</v>
      </c>
      <c r="Y13" s="48" t="s">
        <v>325</v>
      </c>
      <c r="Z13" s="48" t="s">
        <v>325</v>
      </c>
      <c r="AA13" s="48" t="s">
        <v>325</v>
      </c>
      <c r="AB13" s="48" t="s">
        <v>325</v>
      </c>
      <c r="AC13" s="48" t="s">
        <v>325</v>
      </c>
      <c r="AD13" s="48" t="s">
        <v>395</v>
      </c>
      <c r="AE13" s="48" t="s">
        <v>325</v>
      </c>
      <c r="AF13" s="48" t="s">
        <v>325</v>
      </c>
      <c r="AG13" s="48" t="s">
        <v>325</v>
      </c>
      <c r="AH13" s="48" t="s">
        <v>325</v>
      </c>
      <c r="AI13" s="48" t="s">
        <v>395</v>
      </c>
      <c r="AJ13" s="48" t="s">
        <v>325</v>
      </c>
      <c r="AK13" s="48" t="s">
        <v>325</v>
      </c>
      <c r="AL13" s="48" t="s">
        <v>325</v>
      </c>
      <c r="AM13" s="48" t="s">
        <v>325</v>
      </c>
      <c r="AN13" s="48" t="s">
        <v>395</v>
      </c>
      <c r="AO13" s="48" t="s">
        <v>325</v>
      </c>
      <c r="AP13" s="48" t="s">
        <v>325</v>
      </c>
      <c r="AQ13" s="48" t="s">
        <v>325</v>
      </c>
      <c r="AR13" s="48" t="s">
        <v>325</v>
      </c>
      <c r="AS13" s="48" t="s">
        <v>395</v>
      </c>
      <c r="AT13" s="48" t="s">
        <v>325</v>
      </c>
      <c r="AU13" s="48" t="s">
        <v>325</v>
      </c>
      <c r="AV13" s="48" t="s">
        <v>325</v>
      </c>
      <c r="AW13" s="48" t="s">
        <v>325</v>
      </c>
      <c r="AX13" s="48" t="s">
        <v>395</v>
      </c>
      <c r="AY13" s="48" t="s">
        <v>325</v>
      </c>
      <c r="AZ13" s="48" t="s">
        <v>325</v>
      </c>
      <c r="BA13" s="48" t="s">
        <v>325</v>
      </c>
      <c r="BB13" s="48" t="s">
        <v>325</v>
      </c>
      <c r="BC13" s="48" t="s">
        <v>395</v>
      </c>
    </row>
    <row r="14" spans="1:55" x14ac:dyDescent="0.25">
      <c r="A14" s="85" t="s">
        <v>162</v>
      </c>
      <c r="B14" s="48">
        <v>0.47852</v>
      </c>
      <c r="C14" s="48">
        <v>-0.47836000000000001</v>
      </c>
      <c r="D14" s="48">
        <v>-2.1558000000000002</v>
      </c>
      <c r="E14" s="48">
        <v>-1.8563000000000001</v>
      </c>
      <c r="F14" s="48">
        <v>0.47852</v>
      </c>
      <c r="G14" s="48">
        <v>0.60306999999999999</v>
      </c>
      <c r="H14" s="48">
        <v>9.7265000000000004E-2</v>
      </c>
      <c r="I14" s="48">
        <v>1.4786999999999999</v>
      </c>
      <c r="J14" s="48">
        <v>0.47852</v>
      </c>
      <c r="K14" s="48">
        <v>-0.50822999999999996</v>
      </c>
      <c r="L14" s="48">
        <v>-1.1154999999999999</v>
      </c>
      <c r="M14" s="48">
        <v>0.27765000000000001</v>
      </c>
      <c r="N14" s="48">
        <v>0.47852</v>
      </c>
      <c r="O14" s="48">
        <v>-0.57225000000000004</v>
      </c>
      <c r="P14" s="48">
        <v>-0.66320999999999997</v>
      </c>
      <c r="Q14" s="48">
        <v>1.2564</v>
      </c>
      <c r="R14" s="48">
        <v>0.47852</v>
      </c>
      <c r="S14" s="48">
        <v>-0.42246</v>
      </c>
      <c r="T14" s="48">
        <v>-0.14111000000000001</v>
      </c>
      <c r="U14" s="48">
        <v>-0.52061000000000002</v>
      </c>
      <c r="V14" s="48">
        <v>0.47852</v>
      </c>
      <c r="W14" s="48">
        <v>-0.41114000000000001</v>
      </c>
      <c r="X14" s="48">
        <v>-0.52598</v>
      </c>
      <c r="Y14" s="48">
        <v>-0.54803999999999997</v>
      </c>
      <c r="Z14" s="48">
        <v>-0.54837000000000002</v>
      </c>
      <c r="AA14" s="48">
        <v>4.6360999999999999E-2</v>
      </c>
      <c r="AB14" s="48">
        <v>-1.5716000000000001</v>
      </c>
      <c r="AC14" s="48">
        <v>-4.9867999999999996E-3</v>
      </c>
      <c r="AD14" s="48">
        <v>-0.52307999999999999</v>
      </c>
      <c r="AE14" s="48">
        <v>-0.54837000000000002</v>
      </c>
      <c r="AF14" s="48">
        <v>-4.9636E-2</v>
      </c>
      <c r="AG14" s="48">
        <v>0.41749000000000003</v>
      </c>
      <c r="AH14" s="48">
        <v>1.1839999999999999</v>
      </c>
      <c r="AI14" s="48">
        <v>1.0234000000000001</v>
      </c>
      <c r="AJ14" s="49">
        <v>-0.54837000000000002</v>
      </c>
      <c r="AK14" s="49">
        <v>-2.2323</v>
      </c>
      <c r="AL14" s="49">
        <v>0.56257999999999997</v>
      </c>
      <c r="AM14" s="49">
        <v>-0.78134999999999999</v>
      </c>
      <c r="AN14" s="49">
        <v>0.53647</v>
      </c>
      <c r="AO14" s="48">
        <v>-0.54837000000000002</v>
      </c>
      <c r="AP14" s="48">
        <v>-1.4348000000000001</v>
      </c>
      <c r="AQ14" s="48">
        <v>-1.4675</v>
      </c>
      <c r="AR14" s="48">
        <v>-1.2484999999999999</v>
      </c>
      <c r="AS14" s="48">
        <v>-1.0913999999999999</v>
      </c>
      <c r="AT14" s="48">
        <v>-0.54837000000000002</v>
      </c>
      <c r="AU14" s="48">
        <v>-2.1377999999999999</v>
      </c>
      <c r="AV14" s="48">
        <v>0.28103</v>
      </c>
      <c r="AW14" s="48">
        <v>-1.0428999999999999</v>
      </c>
      <c r="AX14" s="48">
        <v>-2.6921E-2</v>
      </c>
      <c r="AY14" s="48">
        <v>-0.54837000000000002</v>
      </c>
      <c r="AZ14" s="48">
        <v>-0.41626999999999997</v>
      </c>
      <c r="BA14" s="48">
        <v>-0.41685</v>
      </c>
      <c r="BB14" s="48">
        <v>-0.45556000000000002</v>
      </c>
      <c r="BC14" s="48">
        <v>-0.32888000000000001</v>
      </c>
    </row>
    <row r="16" spans="1:55" x14ac:dyDescent="0.25">
      <c r="A16" s="83" t="s">
        <v>448</v>
      </c>
      <c r="B16" s="83"/>
      <c r="C16" s="83"/>
      <c r="D16" s="83"/>
      <c r="E16" s="83"/>
      <c r="F16" s="83"/>
      <c r="G16" s="83"/>
    </row>
  </sheetData>
  <mergeCells count="16">
    <mergeCell ref="A16:G16"/>
    <mergeCell ref="A1:BC1"/>
    <mergeCell ref="AE3:AI3"/>
    <mergeCell ref="AJ3:AN3"/>
    <mergeCell ref="AO3:AS3"/>
    <mergeCell ref="AT3:AX3"/>
    <mergeCell ref="AY3:BC3"/>
    <mergeCell ref="B3:E3"/>
    <mergeCell ref="F3:I3"/>
    <mergeCell ref="J3:M3"/>
    <mergeCell ref="N3:Q3"/>
    <mergeCell ref="R3:U3"/>
    <mergeCell ref="V3:Y3"/>
    <mergeCell ref="B2:Y2"/>
    <mergeCell ref="Z3:AD3"/>
    <mergeCell ref="Z2:BC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E711-C3E1-4BF2-8D94-F8F9BB621F8B}">
  <dimension ref="A1:D12"/>
  <sheetViews>
    <sheetView zoomScale="160" zoomScaleNormal="160" workbookViewId="0">
      <selection activeCell="C17" sqref="C17"/>
    </sheetView>
  </sheetViews>
  <sheetFormatPr defaultRowHeight="15" x14ac:dyDescent="0.25"/>
  <cols>
    <col min="1" max="1" width="11.875" style="29" bestFit="1" customWidth="1"/>
    <col min="2" max="2" width="16" style="29" bestFit="1" customWidth="1"/>
    <col min="3" max="3" width="31.375" style="29" bestFit="1" customWidth="1"/>
    <col min="4" max="4" width="31.875" style="29" bestFit="1" customWidth="1"/>
    <col min="5" max="16384" width="9" style="29"/>
  </cols>
  <sheetData>
    <row r="1" spans="1:4" x14ac:dyDescent="0.25">
      <c r="A1" s="70" t="s">
        <v>450</v>
      </c>
      <c r="B1" s="70"/>
      <c r="C1" s="70"/>
      <c r="D1" s="70"/>
    </row>
    <row r="2" spans="1:4" x14ac:dyDescent="0.25">
      <c r="A2" s="43" t="s">
        <v>451</v>
      </c>
      <c r="B2" s="43" t="s">
        <v>414</v>
      </c>
      <c r="C2" s="43" t="s">
        <v>432</v>
      </c>
      <c r="D2" s="43" t="s">
        <v>433</v>
      </c>
    </row>
    <row r="3" spans="1:4" x14ac:dyDescent="0.25">
      <c r="A3" s="86" t="s">
        <v>326</v>
      </c>
      <c r="B3" s="32" t="s">
        <v>431</v>
      </c>
      <c r="C3" s="32" t="s">
        <v>415</v>
      </c>
      <c r="D3" s="32" t="s">
        <v>416</v>
      </c>
    </row>
    <row r="4" spans="1:4" x14ac:dyDescent="0.25">
      <c r="A4" s="86" t="s">
        <v>155</v>
      </c>
      <c r="B4" s="32" t="s">
        <v>84</v>
      </c>
      <c r="C4" s="32" t="s">
        <v>417</v>
      </c>
      <c r="D4" s="32" t="s">
        <v>418</v>
      </c>
    </row>
    <row r="5" spans="1:4" x14ac:dyDescent="0.25">
      <c r="A5" s="86" t="s">
        <v>156</v>
      </c>
      <c r="B5" s="32" t="s">
        <v>89</v>
      </c>
      <c r="C5" s="32" t="s">
        <v>419</v>
      </c>
      <c r="D5" s="32" t="s">
        <v>420</v>
      </c>
    </row>
    <row r="6" spans="1:4" x14ac:dyDescent="0.25">
      <c r="A6" s="86" t="s">
        <v>157</v>
      </c>
      <c r="B6" s="32" t="s">
        <v>90</v>
      </c>
      <c r="C6" s="32" t="s">
        <v>421</v>
      </c>
      <c r="D6" s="32" t="s">
        <v>422</v>
      </c>
    </row>
    <row r="7" spans="1:4" x14ac:dyDescent="0.25">
      <c r="A7" s="86" t="s">
        <v>158</v>
      </c>
      <c r="B7" s="32" t="s">
        <v>91</v>
      </c>
      <c r="C7" s="32" t="s">
        <v>423</v>
      </c>
      <c r="D7" s="32" t="s">
        <v>424</v>
      </c>
    </row>
    <row r="8" spans="1:4" x14ac:dyDescent="0.25">
      <c r="A8" s="86" t="s">
        <v>159</v>
      </c>
      <c r="B8" s="32" t="s">
        <v>88</v>
      </c>
      <c r="C8" s="32" t="s">
        <v>425</v>
      </c>
      <c r="D8" s="32" t="s">
        <v>426</v>
      </c>
    </row>
    <row r="9" spans="1:4" x14ac:dyDescent="0.25">
      <c r="A9" s="86" t="s">
        <v>160</v>
      </c>
      <c r="B9" s="32" t="s">
        <v>92</v>
      </c>
      <c r="C9" s="32" t="s">
        <v>427</v>
      </c>
      <c r="D9" s="32" t="s">
        <v>428</v>
      </c>
    </row>
    <row r="10" spans="1:4" x14ac:dyDescent="0.25">
      <c r="A10" s="87" t="s">
        <v>434</v>
      </c>
      <c r="B10" s="33" t="s">
        <v>93</v>
      </c>
      <c r="C10" s="33" t="s">
        <v>429</v>
      </c>
      <c r="D10" s="33" t="s">
        <v>430</v>
      </c>
    </row>
    <row r="11" spans="1:4" x14ac:dyDescent="0.25">
      <c r="A11" s="86" t="s">
        <v>454</v>
      </c>
      <c r="B11" s="86" t="s">
        <v>454</v>
      </c>
      <c r="C11" s="1" t="s">
        <v>452</v>
      </c>
      <c r="D11" s="1" t="s">
        <v>453</v>
      </c>
    </row>
    <row r="12" spans="1:4" x14ac:dyDescent="0.25">
      <c r="C12"/>
    </row>
  </sheetData>
  <mergeCells count="1">
    <mergeCell ref="A1:D1"/>
  </mergeCells>
  <phoneticPr fontId="1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序列中请不要使用空格、数字或其它非碱基序列的字符！" sqref="C3:C4 D3 D7:D11 C7:C12" xr:uid="{4180975D-CB1F-4D21-8D08-39DF5E5FFF46}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2015-06-05T18:19:34Z</dcterms:created>
  <dcterms:modified xsi:type="dcterms:W3CDTF">2023-06-08T10:07:45Z</dcterms:modified>
</cp:coreProperties>
</file>