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F:\小论文\PYL基因家族\数据准备\"/>
    </mc:Choice>
  </mc:AlternateContent>
  <xr:revisionPtr revIDLastSave="0" documentId="13_ncr:1_{3E6D1FF7-AD35-4DF7-8F03-21BA85B39CDA}" xr6:coauthVersionLast="47" xr6:coauthVersionMax="47" xr10:uidLastSave="{00000000-0000-0000-0000-000000000000}"/>
  <bookViews>
    <workbookView xWindow="-110" yWindow="-110" windowWidth="22620" windowHeight="13500" firstSheet="1" activeTab="1" xr2:uid="{00000000-000D-0000-FFFF-FFFF00000000}"/>
  </bookViews>
  <sheets>
    <sheet name="CT value" sheetId="12" r:id="rId1"/>
    <sheet name="2h VS CK" sheetId="6" r:id="rId2"/>
    <sheet name="4h VS CK" sheetId="7" r:id="rId3"/>
    <sheet name="8h VS CK" sheetId="10" r:id="rId4"/>
    <sheet name="12h VS CK" sheetId="8" r:id="rId5"/>
    <sheet name="24h VS CK" sheetId="9" r:id="rId6"/>
    <sheet name="0、2、4、8、12、24h" sheetId="13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9" l="1"/>
  <c r="O15" i="9"/>
  <c r="L5" i="9"/>
  <c r="L8" i="9"/>
  <c r="O8" i="9" s="1"/>
  <c r="L9" i="9"/>
  <c r="O9" i="9" s="1"/>
  <c r="L10" i="9"/>
  <c r="O10" i="9" s="1"/>
  <c r="L11" i="9"/>
  <c r="O11" i="9" s="1"/>
  <c r="L15" i="9"/>
  <c r="L20" i="9"/>
  <c r="O20" i="9" s="1"/>
  <c r="L22" i="9"/>
  <c r="O22" i="9" s="1"/>
  <c r="L23" i="9"/>
  <c r="O23" i="9" s="1"/>
  <c r="L24" i="9"/>
  <c r="O24" i="9" s="1"/>
  <c r="L25" i="9"/>
  <c r="O25" i="9" s="1"/>
  <c r="L26" i="9"/>
  <c r="O26" i="9" s="1"/>
  <c r="L27" i="9"/>
  <c r="O27" i="9" s="1"/>
  <c r="L28" i="9"/>
  <c r="O28" i="9" s="1"/>
  <c r="L29" i="9"/>
  <c r="O29" i="9" s="1"/>
  <c r="I4" i="9"/>
  <c r="L4" i="9" s="1"/>
  <c r="O4" i="9" s="1"/>
  <c r="I5" i="9"/>
  <c r="I6" i="9"/>
  <c r="L6" i="9" s="1"/>
  <c r="O6" i="9" s="1"/>
  <c r="I7" i="9"/>
  <c r="L7" i="9" s="1"/>
  <c r="O7" i="9" s="1"/>
  <c r="I8" i="9"/>
  <c r="I9" i="9"/>
  <c r="I10" i="9"/>
  <c r="I11" i="9"/>
  <c r="I12" i="9"/>
  <c r="L12" i="9" s="1"/>
  <c r="O12" i="9" s="1"/>
  <c r="I13" i="9"/>
  <c r="L13" i="9" s="1"/>
  <c r="O13" i="9" s="1"/>
  <c r="I14" i="9"/>
  <c r="L14" i="9" s="1"/>
  <c r="O14" i="9" s="1"/>
  <c r="I15" i="9"/>
  <c r="I16" i="9"/>
  <c r="L16" i="9" s="1"/>
  <c r="O16" i="9" s="1"/>
  <c r="I17" i="9"/>
  <c r="L17" i="9" s="1"/>
  <c r="O17" i="9" s="1"/>
  <c r="I18" i="9"/>
  <c r="L18" i="9" s="1"/>
  <c r="O18" i="9" s="1"/>
  <c r="I19" i="9"/>
  <c r="L19" i="9" s="1"/>
  <c r="O19" i="9" s="1"/>
  <c r="I20" i="9"/>
  <c r="I21" i="9"/>
  <c r="L21" i="9" s="1"/>
  <c r="O21" i="9" s="1"/>
  <c r="I22" i="9"/>
  <c r="I23" i="9"/>
  <c r="I24" i="9"/>
  <c r="I25" i="9"/>
  <c r="I26" i="9"/>
  <c r="I27" i="9"/>
  <c r="I28" i="9"/>
  <c r="I29" i="9"/>
  <c r="I30" i="9"/>
  <c r="L30" i="9" s="1"/>
  <c r="O30" i="9" s="1"/>
  <c r="I31" i="9"/>
  <c r="L31" i="9" s="1"/>
  <c r="O31" i="9" s="1"/>
  <c r="I32" i="9"/>
  <c r="L32" i="9" s="1"/>
  <c r="O32" i="9" s="1"/>
  <c r="O5" i="8"/>
  <c r="O18" i="8"/>
  <c r="L5" i="8"/>
  <c r="L6" i="8"/>
  <c r="O6" i="8" s="1"/>
  <c r="L9" i="8"/>
  <c r="O9" i="8" s="1"/>
  <c r="L10" i="8"/>
  <c r="O10" i="8" s="1"/>
  <c r="L11" i="8"/>
  <c r="O11" i="8" s="1"/>
  <c r="L12" i="8"/>
  <c r="O12" i="8" s="1"/>
  <c r="L13" i="8"/>
  <c r="O13" i="8" s="1"/>
  <c r="L14" i="8"/>
  <c r="O14" i="8" s="1"/>
  <c r="L15" i="8"/>
  <c r="O15" i="8" s="1"/>
  <c r="L16" i="8"/>
  <c r="O16" i="8" s="1"/>
  <c r="L17" i="8"/>
  <c r="O17" i="8" s="1"/>
  <c r="L18" i="8"/>
  <c r="L19" i="8"/>
  <c r="O19" i="8" s="1"/>
  <c r="L20" i="8"/>
  <c r="O20" i="8" s="1"/>
  <c r="L28" i="8"/>
  <c r="O28" i="8" s="1"/>
  <c r="L29" i="8"/>
  <c r="O29" i="8" s="1"/>
  <c r="L30" i="8"/>
  <c r="O30" i="8" s="1"/>
  <c r="L31" i="8"/>
  <c r="O31" i="8" s="1"/>
  <c r="L32" i="8"/>
  <c r="O32" i="8" s="1"/>
  <c r="I4" i="8"/>
  <c r="L4" i="8" s="1"/>
  <c r="O4" i="8" s="1"/>
  <c r="I5" i="8"/>
  <c r="I6" i="8"/>
  <c r="I7" i="8"/>
  <c r="L7" i="8" s="1"/>
  <c r="O7" i="8" s="1"/>
  <c r="I8" i="8"/>
  <c r="L8" i="8" s="1"/>
  <c r="O8" i="8" s="1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L21" i="8" s="1"/>
  <c r="O21" i="8" s="1"/>
  <c r="I22" i="8"/>
  <c r="L22" i="8" s="1"/>
  <c r="O22" i="8" s="1"/>
  <c r="I23" i="8"/>
  <c r="L23" i="8" s="1"/>
  <c r="O23" i="8" s="1"/>
  <c r="I24" i="8"/>
  <c r="L24" i="8" s="1"/>
  <c r="O24" i="8" s="1"/>
  <c r="I25" i="8"/>
  <c r="L25" i="8" s="1"/>
  <c r="O25" i="8" s="1"/>
  <c r="I26" i="8"/>
  <c r="L26" i="8" s="1"/>
  <c r="O26" i="8" s="1"/>
  <c r="I27" i="8"/>
  <c r="L27" i="8" s="1"/>
  <c r="O27" i="8" s="1"/>
  <c r="I28" i="8"/>
  <c r="I29" i="8"/>
  <c r="I30" i="8"/>
  <c r="I31" i="8"/>
  <c r="I32" i="8"/>
  <c r="I3" i="9"/>
  <c r="L3" i="9" s="1"/>
  <c r="O3" i="9" s="1"/>
  <c r="I3" i="8"/>
  <c r="L3" i="8" s="1"/>
  <c r="O3" i="8" s="1"/>
  <c r="O10" i="10"/>
  <c r="O18" i="10"/>
  <c r="O31" i="10"/>
  <c r="O32" i="10"/>
  <c r="L5" i="10"/>
  <c r="O5" i="10" s="1"/>
  <c r="L10" i="10"/>
  <c r="L17" i="10"/>
  <c r="O17" i="10" s="1"/>
  <c r="L18" i="10"/>
  <c r="L26" i="10"/>
  <c r="O26" i="10" s="1"/>
  <c r="L29" i="10"/>
  <c r="O29" i="10" s="1"/>
  <c r="L30" i="10"/>
  <c r="O30" i="10" s="1"/>
  <c r="L31" i="10"/>
  <c r="L32" i="10"/>
  <c r="I4" i="10"/>
  <c r="L4" i="10" s="1"/>
  <c r="O4" i="10" s="1"/>
  <c r="I5" i="10"/>
  <c r="I6" i="10"/>
  <c r="L6" i="10" s="1"/>
  <c r="O6" i="10" s="1"/>
  <c r="I7" i="10"/>
  <c r="L7" i="10" s="1"/>
  <c r="O7" i="10" s="1"/>
  <c r="I8" i="10"/>
  <c r="L8" i="10" s="1"/>
  <c r="O8" i="10" s="1"/>
  <c r="I9" i="10"/>
  <c r="L9" i="10" s="1"/>
  <c r="O9" i="10" s="1"/>
  <c r="I10" i="10"/>
  <c r="I11" i="10"/>
  <c r="L11" i="10" s="1"/>
  <c r="O11" i="10" s="1"/>
  <c r="I12" i="10"/>
  <c r="L12" i="10" s="1"/>
  <c r="O12" i="10" s="1"/>
  <c r="I13" i="10"/>
  <c r="L13" i="10" s="1"/>
  <c r="O13" i="10" s="1"/>
  <c r="I14" i="10"/>
  <c r="L14" i="10" s="1"/>
  <c r="O14" i="10" s="1"/>
  <c r="I15" i="10"/>
  <c r="L15" i="10" s="1"/>
  <c r="O15" i="10" s="1"/>
  <c r="I16" i="10"/>
  <c r="L16" i="10" s="1"/>
  <c r="O16" i="10" s="1"/>
  <c r="I17" i="10"/>
  <c r="I18" i="10"/>
  <c r="I19" i="10"/>
  <c r="L19" i="10" s="1"/>
  <c r="O19" i="10" s="1"/>
  <c r="I20" i="10"/>
  <c r="L20" i="10" s="1"/>
  <c r="O20" i="10" s="1"/>
  <c r="I21" i="10"/>
  <c r="L21" i="10" s="1"/>
  <c r="O21" i="10" s="1"/>
  <c r="I22" i="10"/>
  <c r="L22" i="10" s="1"/>
  <c r="O22" i="10" s="1"/>
  <c r="I23" i="10"/>
  <c r="L23" i="10" s="1"/>
  <c r="O23" i="10" s="1"/>
  <c r="I24" i="10"/>
  <c r="L24" i="10" s="1"/>
  <c r="O24" i="10" s="1"/>
  <c r="I25" i="10"/>
  <c r="L25" i="10" s="1"/>
  <c r="O25" i="10" s="1"/>
  <c r="I26" i="10"/>
  <c r="I27" i="10"/>
  <c r="L27" i="10" s="1"/>
  <c r="O27" i="10" s="1"/>
  <c r="I28" i="10"/>
  <c r="L28" i="10" s="1"/>
  <c r="O28" i="10" s="1"/>
  <c r="I29" i="10"/>
  <c r="I30" i="10"/>
  <c r="I31" i="10"/>
  <c r="I32" i="10"/>
  <c r="I3" i="10"/>
  <c r="L3" i="10" s="1"/>
  <c r="O3" i="10" s="1"/>
  <c r="L6" i="7"/>
  <c r="O6" i="7" s="1"/>
  <c r="L8" i="7"/>
  <c r="O8" i="7" s="1"/>
  <c r="L9" i="7"/>
  <c r="O9" i="7" s="1"/>
  <c r="L10" i="7"/>
  <c r="O10" i="7" s="1"/>
  <c r="L11" i="7"/>
  <c r="O11" i="7" s="1"/>
  <c r="L13" i="7"/>
  <c r="O13" i="7" s="1"/>
  <c r="L16" i="7"/>
  <c r="O16" i="7" s="1"/>
  <c r="L21" i="7"/>
  <c r="O21" i="7" s="1"/>
  <c r="L22" i="7"/>
  <c r="O22" i="7" s="1"/>
  <c r="L24" i="7"/>
  <c r="O24" i="7" s="1"/>
  <c r="L32" i="7"/>
  <c r="O32" i="7" s="1"/>
  <c r="I4" i="7"/>
  <c r="L4" i="7" s="1"/>
  <c r="O4" i="7" s="1"/>
  <c r="I5" i="7"/>
  <c r="L5" i="7" s="1"/>
  <c r="O5" i="7" s="1"/>
  <c r="I6" i="7"/>
  <c r="I7" i="7"/>
  <c r="L7" i="7" s="1"/>
  <c r="O7" i="7" s="1"/>
  <c r="I8" i="7"/>
  <c r="I9" i="7"/>
  <c r="I10" i="7"/>
  <c r="I11" i="7"/>
  <c r="I12" i="7"/>
  <c r="L12" i="7" s="1"/>
  <c r="O12" i="7" s="1"/>
  <c r="I13" i="7"/>
  <c r="I14" i="7"/>
  <c r="L14" i="7" s="1"/>
  <c r="O14" i="7" s="1"/>
  <c r="I15" i="7"/>
  <c r="L15" i="7" s="1"/>
  <c r="O15" i="7" s="1"/>
  <c r="I16" i="7"/>
  <c r="I17" i="7"/>
  <c r="L17" i="7" s="1"/>
  <c r="O17" i="7" s="1"/>
  <c r="I18" i="7"/>
  <c r="L18" i="7" s="1"/>
  <c r="O18" i="7" s="1"/>
  <c r="I19" i="7"/>
  <c r="L19" i="7" s="1"/>
  <c r="O19" i="7" s="1"/>
  <c r="I20" i="7"/>
  <c r="L20" i="7" s="1"/>
  <c r="O20" i="7" s="1"/>
  <c r="I21" i="7"/>
  <c r="I22" i="7"/>
  <c r="I23" i="7"/>
  <c r="L23" i="7" s="1"/>
  <c r="O23" i="7" s="1"/>
  <c r="I24" i="7"/>
  <c r="I25" i="7"/>
  <c r="L25" i="7" s="1"/>
  <c r="O25" i="7" s="1"/>
  <c r="I26" i="7"/>
  <c r="L26" i="7" s="1"/>
  <c r="O26" i="7" s="1"/>
  <c r="I27" i="7"/>
  <c r="L27" i="7" s="1"/>
  <c r="O27" i="7" s="1"/>
  <c r="I28" i="7"/>
  <c r="L28" i="7" s="1"/>
  <c r="O28" i="7" s="1"/>
  <c r="I29" i="7"/>
  <c r="L29" i="7" s="1"/>
  <c r="O29" i="7" s="1"/>
  <c r="I30" i="7"/>
  <c r="L30" i="7" s="1"/>
  <c r="O30" i="7" s="1"/>
  <c r="I31" i="7"/>
  <c r="L31" i="7" s="1"/>
  <c r="O31" i="7" s="1"/>
  <c r="I32" i="7"/>
  <c r="I3" i="7"/>
  <c r="L3" i="7" s="1"/>
  <c r="O3" i="7" s="1"/>
  <c r="E36" i="9"/>
  <c r="E36" i="8"/>
  <c r="E36" i="10"/>
  <c r="E36" i="7"/>
  <c r="R3" i="6"/>
  <c r="L16" i="6"/>
  <c r="O16" i="6" s="1"/>
  <c r="L17" i="6"/>
  <c r="O17" i="6" s="1"/>
  <c r="L19" i="6"/>
  <c r="O19" i="6" s="1"/>
  <c r="L28" i="6"/>
  <c r="O28" i="6" s="1"/>
  <c r="L29" i="6"/>
  <c r="O29" i="6" s="1"/>
  <c r="L30" i="6"/>
  <c r="O30" i="6" s="1"/>
  <c r="L32" i="6"/>
  <c r="O32" i="6" s="1"/>
  <c r="I4" i="6"/>
  <c r="L4" i="6" s="1"/>
  <c r="O4" i="6" s="1"/>
  <c r="I5" i="6"/>
  <c r="L5" i="6" s="1"/>
  <c r="O5" i="6" s="1"/>
  <c r="I6" i="6"/>
  <c r="L6" i="6" s="1"/>
  <c r="O6" i="6" s="1"/>
  <c r="I7" i="6"/>
  <c r="L7" i="6" s="1"/>
  <c r="O7" i="6" s="1"/>
  <c r="I8" i="6"/>
  <c r="L8" i="6" s="1"/>
  <c r="O8" i="6" s="1"/>
  <c r="I9" i="6"/>
  <c r="L9" i="6" s="1"/>
  <c r="O9" i="6" s="1"/>
  <c r="I10" i="6"/>
  <c r="L10" i="6" s="1"/>
  <c r="O10" i="6" s="1"/>
  <c r="I11" i="6"/>
  <c r="L11" i="6" s="1"/>
  <c r="O11" i="6" s="1"/>
  <c r="I12" i="6"/>
  <c r="L12" i="6" s="1"/>
  <c r="O12" i="6" s="1"/>
  <c r="I13" i="6"/>
  <c r="L13" i="6" s="1"/>
  <c r="O13" i="6" s="1"/>
  <c r="I14" i="6"/>
  <c r="L14" i="6" s="1"/>
  <c r="O14" i="6" s="1"/>
  <c r="I15" i="6"/>
  <c r="L15" i="6" s="1"/>
  <c r="O15" i="6" s="1"/>
  <c r="I16" i="6"/>
  <c r="I17" i="6"/>
  <c r="I18" i="6"/>
  <c r="L18" i="6" s="1"/>
  <c r="O18" i="6" s="1"/>
  <c r="I19" i="6"/>
  <c r="I20" i="6"/>
  <c r="L20" i="6" s="1"/>
  <c r="O20" i="6" s="1"/>
  <c r="I21" i="6"/>
  <c r="L21" i="6" s="1"/>
  <c r="O21" i="6" s="1"/>
  <c r="I22" i="6"/>
  <c r="L22" i="6" s="1"/>
  <c r="O22" i="6" s="1"/>
  <c r="I23" i="6"/>
  <c r="L23" i="6" s="1"/>
  <c r="O23" i="6" s="1"/>
  <c r="I24" i="6"/>
  <c r="L24" i="6" s="1"/>
  <c r="O24" i="6" s="1"/>
  <c r="I25" i="6"/>
  <c r="L25" i="6" s="1"/>
  <c r="O25" i="6" s="1"/>
  <c r="I26" i="6"/>
  <c r="L26" i="6" s="1"/>
  <c r="O26" i="6" s="1"/>
  <c r="I27" i="6"/>
  <c r="L27" i="6" s="1"/>
  <c r="O27" i="6" s="1"/>
  <c r="I28" i="6"/>
  <c r="I29" i="6"/>
  <c r="I30" i="6"/>
  <c r="I31" i="6"/>
  <c r="L31" i="6" s="1"/>
  <c r="O31" i="6" s="1"/>
  <c r="I32" i="6"/>
  <c r="I3" i="6"/>
  <c r="L3" i="6" s="1"/>
  <c r="O3" i="6" s="1"/>
  <c r="E36" i="6"/>
  <c r="G4" i="10"/>
  <c r="H4" i="10"/>
  <c r="G5" i="10"/>
  <c r="H5" i="10"/>
  <c r="G6" i="10"/>
  <c r="H6" i="10"/>
  <c r="G7" i="10"/>
  <c r="H7" i="10"/>
  <c r="G8" i="10"/>
  <c r="H8" i="10"/>
  <c r="G9" i="10"/>
  <c r="H9" i="10"/>
  <c r="G10" i="10"/>
  <c r="H10" i="10"/>
  <c r="G11" i="10"/>
  <c r="H11" i="10"/>
  <c r="G12" i="10"/>
  <c r="H12" i="10"/>
  <c r="G13" i="10"/>
  <c r="H13" i="10"/>
  <c r="G14" i="10"/>
  <c r="H14" i="10"/>
  <c r="G15" i="10"/>
  <c r="H15" i="10"/>
  <c r="G16" i="10"/>
  <c r="H16" i="10"/>
  <c r="G17" i="10"/>
  <c r="H17" i="10"/>
  <c r="G18" i="10"/>
  <c r="H18" i="10"/>
  <c r="G19" i="10"/>
  <c r="H19" i="10"/>
  <c r="G20" i="10"/>
  <c r="H20" i="10"/>
  <c r="G21" i="10"/>
  <c r="H21" i="10"/>
  <c r="G22" i="10"/>
  <c r="H22" i="10"/>
  <c r="G23" i="10"/>
  <c r="H23" i="10"/>
  <c r="G24" i="10"/>
  <c r="H24" i="10"/>
  <c r="G25" i="10"/>
  <c r="H25" i="10"/>
  <c r="G26" i="10"/>
  <c r="H26" i="10"/>
  <c r="G27" i="10"/>
  <c r="H27" i="10"/>
  <c r="G28" i="10"/>
  <c r="H28" i="10"/>
  <c r="G29" i="10"/>
  <c r="H29" i="10"/>
  <c r="G30" i="10"/>
  <c r="H30" i="10"/>
  <c r="G31" i="10"/>
  <c r="H31" i="10"/>
  <c r="G32" i="10"/>
  <c r="H32" i="10"/>
  <c r="H3" i="10"/>
  <c r="G3" i="10"/>
  <c r="D36" i="10"/>
  <c r="C36" i="10"/>
  <c r="B36" i="10"/>
  <c r="F32" i="10"/>
  <c r="F31" i="10"/>
  <c r="F30" i="10"/>
  <c r="F29" i="10"/>
  <c r="F28" i="10"/>
  <c r="F27" i="10"/>
  <c r="F26" i="10"/>
  <c r="F25" i="10"/>
  <c r="F24" i="10"/>
  <c r="F23" i="10"/>
  <c r="F22" i="10"/>
  <c r="J22" i="10" s="1"/>
  <c r="M22" i="10" s="1"/>
  <c r="F21" i="10"/>
  <c r="F20" i="10"/>
  <c r="F19" i="10"/>
  <c r="F18" i="10"/>
  <c r="F17" i="10"/>
  <c r="F16" i="10"/>
  <c r="F15" i="10"/>
  <c r="F14" i="10"/>
  <c r="F13" i="10"/>
  <c r="F12" i="10"/>
  <c r="F11" i="10"/>
  <c r="F10" i="10"/>
  <c r="J10" i="10" s="1"/>
  <c r="M10" i="10" s="1"/>
  <c r="F9" i="10"/>
  <c r="F8" i="10"/>
  <c r="F7" i="10"/>
  <c r="F6" i="10"/>
  <c r="F5" i="10"/>
  <c r="F4" i="10"/>
  <c r="F3" i="10"/>
  <c r="G4" i="9"/>
  <c r="H4" i="9"/>
  <c r="G5" i="9"/>
  <c r="H5" i="9"/>
  <c r="G6" i="9"/>
  <c r="H6" i="9"/>
  <c r="G7" i="9"/>
  <c r="H7" i="9"/>
  <c r="G8" i="9"/>
  <c r="H8" i="9"/>
  <c r="G9" i="9"/>
  <c r="H9" i="9"/>
  <c r="G10" i="9"/>
  <c r="H10" i="9"/>
  <c r="G11" i="9"/>
  <c r="H11" i="9"/>
  <c r="G12" i="9"/>
  <c r="H12" i="9"/>
  <c r="G13" i="9"/>
  <c r="H13" i="9"/>
  <c r="G14" i="9"/>
  <c r="H14" i="9"/>
  <c r="G15" i="9"/>
  <c r="H15" i="9"/>
  <c r="G16" i="9"/>
  <c r="H16" i="9"/>
  <c r="G17" i="9"/>
  <c r="H17" i="9"/>
  <c r="G18" i="9"/>
  <c r="H18" i="9"/>
  <c r="G19" i="9"/>
  <c r="H19" i="9"/>
  <c r="G20" i="9"/>
  <c r="H20" i="9"/>
  <c r="G21" i="9"/>
  <c r="H21" i="9"/>
  <c r="G22" i="9"/>
  <c r="H22" i="9"/>
  <c r="G23" i="9"/>
  <c r="H23" i="9"/>
  <c r="G24" i="9"/>
  <c r="H24" i="9"/>
  <c r="G25" i="9"/>
  <c r="H25" i="9"/>
  <c r="G26" i="9"/>
  <c r="H26" i="9"/>
  <c r="G27" i="9"/>
  <c r="H27" i="9"/>
  <c r="G28" i="9"/>
  <c r="H28" i="9"/>
  <c r="G29" i="9"/>
  <c r="H29" i="9"/>
  <c r="G30" i="9"/>
  <c r="H30" i="9"/>
  <c r="G31" i="9"/>
  <c r="H31" i="9"/>
  <c r="G32" i="9"/>
  <c r="H32" i="9"/>
  <c r="H3" i="9"/>
  <c r="G3" i="9"/>
  <c r="G4" i="8"/>
  <c r="H4" i="8"/>
  <c r="G5" i="8"/>
  <c r="H5" i="8"/>
  <c r="G6" i="8"/>
  <c r="H6" i="8"/>
  <c r="G7" i="8"/>
  <c r="H7" i="8"/>
  <c r="G8" i="8"/>
  <c r="H8" i="8"/>
  <c r="G9" i="8"/>
  <c r="H9" i="8"/>
  <c r="G10" i="8"/>
  <c r="H10" i="8"/>
  <c r="G11" i="8"/>
  <c r="H11" i="8"/>
  <c r="G12" i="8"/>
  <c r="H12" i="8"/>
  <c r="G13" i="8"/>
  <c r="H13" i="8"/>
  <c r="G14" i="8"/>
  <c r="H14" i="8"/>
  <c r="G15" i="8"/>
  <c r="H15" i="8"/>
  <c r="G16" i="8"/>
  <c r="H16" i="8"/>
  <c r="G17" i="8"/>
  <c r="H17" i="8"/>
  <c r="G18" i="8"/>
  <c r="H18" i="8"/>
  <c r="G19" i="8"/>
  <c r="H19" i="8"/>
  <c r="G20" i="8"/>
  <c r="H20" i="8"/>
  <c r="G21" i="8"/>
  <c r="H21" i="8"/>
  <c r="G22" i="8"/>
  <c r="H22" i="8"/>
  <c r="G23" i="8"/>
  <c r="H23" i="8"/>
  <c r="G24" i="8"/>
  <c r="H24" i="8"/>
  <c r="G25" i="8"/>
  <c r="H25" i="8"/>
  <c r="G26" i="8"/>
  <c r="H26" i="8"/>
  <c r="G27" i="8"/>
  <c r="H27" i="8"/>
  <c r="G28" i="8"/>
  <c r="H28" i="8"/>
  <c r="G29" i="8"/>
  <c r="H29" i="8"/>
  <c r="G30" i="8"/>
  <c r="H30" i="8"/>
  <c r="G31" i="8"/>
  <c r="H31" i="8"/>
  <c r="G32" i="8"/>
  <c r="H32" i="8"/>
  <c r="H3" i="8"/>
  <c r="G3" i="8"/>
  <c r="G4" i="7"/>
  <c r="H4" i="7"/>
  <c r="G5" i="7"/>
  <c r="H5" i="7"/>
  <c r="G6" i="7"/>
  <c r="H6" i="7"/>
  <c r="G7" i="7"/>
  <c r="H7" i="7"/>
  <c r="G8" i="7"/>
  <c r="H8" i="7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J23" i="7" s="1"/>
  <c r="M23" i="7" s="1"/>
  <c r="H23" i="7"/>
  <c r="G24" i="7"/>
  <c r="H24" i="7"/>
  <c r="G25" i="7"/>
  <c r="H25" i="7"/>
  <c r="G26" i="7"/>
  <c r="H26" i="7"/>
  <c r="G27" i="7"/>
  <c r="H27" i="7"/>
  <c r="G28" i="7"/>
  <c r="H28" i="7"/>
  <c r="G29" i="7"/>
  <c r="J29" i="7" s="1"/>
  <c r="M29" i="7" s="1"/>
  <c r="H29" i="7"/>
  <c r="G30" i="7"/>
  <c r="H30" i="7"/>
  <c r="G31" i="7"/>
  <c r="H31" i="7"/>
  <c r="G32" i="7"/>
  <c r="H32" i="7"/>
  <c r="G3" i="7"/>
  <c r="D36" i="9"/>
  <c r="C36" i="9"/>
  <c r="B36" i="9"/>
  <c r="F32" i="9"/>
  <c r="F31" i="9"/>
  <c r="F30" i="9"/>
  <c r="J30" i="9" s="1"/>
  <c r="M30" i="9" s="1"/>
  <c r="F29" i="9"/>
  <c r="J29" i="9" s="1"/>
  <c r="M29" i="9" s="1"/>
  <c r="F28" i="9"/>
  <c r="F27" i="9"/>
  <c r="F26" i="9"/>
  <c r="J26" i="9" s="1"/>
  <c r="M26" i="9" s="1"/>
  <c r="F25" i="9"/>
  <c r="J25" i="9" s="1"/>
  <c r="M25" i="9" s="1"/>
  <c r="F24" i="9"/>
  <c r="K24" i="9" s="1"/>
  <c r="N24" i="9" s="1"/>
  <c r="F23" i="9"/>
  <c r="F22" i="9"/>
  <c r="J22" i="9" s="1"/>
  <c r="M22" i="9" s="1"/>
  <c r="F21" i="9"/>
  <c r="F20" i="9"/>
  <c r="F19" i="9"/>
  <c r="J19" i="9" s="1"/>
  <c r="M19" i="9" s="1"/>
  <c r="F18" i="9"/>
  <c r="J18" i="9" s="1"/>
  <c r="M18" i="9" s="1"/>
  <c r="F17" i="9"/>
  <c r="F16" i="9"/>
  <c r="J16" i="9" s="1"/>
  <c r="M16" i="9" s="1"/>
  <c r="F15" i="9"/>
  <c r="F14" i="9"/>
  <c r="J14" i="9" s="1"/>
  <c r="M14" i="9" s="1"/>
  <c r="F13" i="9"/>
  <c r="J13" i="9" s="1"/>
  <c r="M13" i="9" s="1"/>
  <c r="F12" i="9"/>
  <c r="K12" i="9" s="1"/>
  <c r="N12" i="9" s="1"/>
  <c r="F11" i="9"/>
  <c r="F10" i="9"/>
  <c r="J10" i="9" s="1"/>
  <c r="M10" i="9" s="1"/>
  <c r="F9" i="9"/>
  <c r="F8" i="9"/>
  <c r="F7" i="9"/>
  <c r="F6" i="9"/>
  <c r="F5" i="9"/>
  <c r="F4" i="9"/>
  <c r="F3" i="9"/>
  <c r="D36" i="8"/>
  <c r="C36" i="8"/>
  <c r="B36" i="8"/>
  <c r="F32" i="8"/>
  <c r="F31" i="8"/>
  <c r="F30" i="8"/>
  <c r="F29" i="8"/>
  <c r="F28" i="8"/>
  <c r="F27" i="8"/>
  <c r="F26" i="8"/>
  <c r="F25" i="8"/>
  <c r="F24" i="8"/>
  <c r="F23" i="8"/>
  <c r="K23" i="8" s="1"/>
  <c r="N23" i="8" s="1"/>
  <c r="F22" i="8"/>
  <c r="F21" i="8"/>
  <c r="J21" i="8" s="1"/>
  <c r="M21" i="8" s="1"/>
  <c r="F20" i="8"/>
  <c r="F19" i="8"/>
  <c r="F18" i="8"/>
  <c r="F17" i="8"/>
  <c r="J17" i="8" s="1"/>
  <c r="M17" i="8" s="1"/>
  <c r="F16" i="8"/>
  <c r="F15" i="8"/>
  <c r="J15" i="8" s="1"/>
  <c r="M15" i="8" s="1"/>
  <c r="F14" i="8"/>
  <c r="F13" i="8"/>
  <c r="F12" i="8"/>
  <c r="F11" i="8"/>
  <c r="K11" i="8" s="1"/>
  <c r="N11" i="8" s="1"/>
  <c r="F10" i="8"/>
  <c r="F9" i="8"/>
  <c r="J9" i="8" s="1"/>
  <c r="M9" i="8" s="1"/>
  <c r="F8" i="8"/>
  <c r="F7" i="8"/>
  <c r="F6" i="8"/>
  <c r="F5" i="8"/>
  <c r="J5" i="8" s="1"/>
  <c r="M5" i="8" s="1"/>
  <c r="F4" i="8"/>
  <c r="F3" i="8"/>
  <c r="H3" i="7"/>
  <c r="D36" i="7"/>
  <c r="C36" i="7"/>
  <c r="B36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4" i="6"/>
  <c r="G4" i="6"/>
  <c r="H4" i="6"/>
  <c r="F5" i="6"/>
  <c r="G5" i="6"/>
  <c r="H5" i="6"/>
  <c r="F6" i="6"/>
  <c r="G6" i="6"/>
  <c r="H6" i="6"/>
  <c r="F7" i="6"/>
  <c r="G7" i="6"/>
  <c r="H7" i="6"/>
  <c r="F8" i="6"/>
  <c r="G8" i="6"/>
  <c r="H8" i="6"/>
  <c r="F9" i="6"/>
  <c r="G9" i="6"/>
  <c r="H9" i="6"/>
  <c r="F10" i="6"/>
  <c r="G10" i="6"/>
  <c r="H10" i="6"/>
  <c r="F11" i="6"/>
  <c r="G11" i="6"/>
  <c r="H11" i="6"/>
  <c r="F12" i="6"/>
  <c r="G12" i="6"/>
  <c r="H12" i="6"/>
  <c r="F13" i="6"/>
  <c r="G13" i="6"/>
  <c r="H13" i="6"/>
  <c r="F14" i="6"/>
  <c r="G14" i="6"/>
  <c r="H14" i="6"/>
  <c r="F15" i="6"/>
  <c r="G15" i="6"/>
  <c r="H15" i="6"/>
  <c r="F16" i="6"/>
  <c r="G16" i="6"/>
  <c r="H16" i="6"/>
  <c r="F17" i="6"/>
  <c r="G17" i="6"/>
  <c r="H17" i="6"/>
  <c r="F18" i="6"/>
  <c r="G18" i="6"/>
  <c r="H18" i="6"/>
  <c r="F19" i="6"/>
  <c r="G19" i="6"/>
  <c r="H19" i="6"/>
  <c r="F20" i="6"/>
  <c r="G20" i="6"/>
  <c r="H20" i="6"/>
  <c r="F21" i="6"/>
  <c r="G21" i="6"/>
  <c r="H21" i="6"/>
  <c r="F22" i="6"/>
  <c r="G22" i="6"/>
  <c r="H22" i="6"/>
  <c r="F23" i="6"/>
  <c r="G23" i="6"/>
  <c r="H23" i="6"/>
  <c r="F24" i="6"/>
  <c r="G24" i="6"/>
  <c r="H24" i="6"/>
  <c r="F25" i="6"/>
  <c r="G25" i="6"/>
  <c r="H25" i="6"/>
  <c r="F26" i="6"/>
  <c r="G26" i="6"/>
  <c r="H26" i="6"/>
  <c r="F27" i="6"/>
  <c r="G27" i="6"/>
  <c r="H27" i="6"/>
  <c r="F28" i="6"/>
  <c r="G28" i="6"/>
  <c r="H28" i="6"/>
  <c r="F29" i="6"/>
  <c r="G29" i="6"/>
  <c r="H29" i="6"/>
  <c r="F30" i="6"/>
  <c r="G30" i="6"/>
  <c r="H30" i="6"/>
  <c r="F31" i="6"/>
  <c r="G31" i="6"/>
  <c r="H31" i="6"/>
  <c r="F32" i="6"/>
  <c r="G32" i="6"/>
  <c r="H32" i="6"/>
  <c r="H3" i="6"/>
  <c r="G3" i="6"/>
  <c r="F3" i="6"/>
  <c r="C36" i="6"/>
  <c r="D36" i="6"/>
  <c r="B36" i="6"/>
  <c r="R30" i="9" l="1"/>
  <c r="R27" i="9"/>
  <c r="R24" i="9"/>
  <c r="R21" i="9"/>
  <c r="R18" i="9"/>
  <c r="R15" i="9"/>
  <c r="R12" i="9"/>
  <c r="R9" i="9"/>
  <c r="R6" i="9"/>
  <c r="R3" i="9"/>
  <c r="R30" i="8"/>
  <c r="R27" i="8"/>
  <c r="R24" i="8"/>
  <c r="R21" i="8"/>
  <c r="R18" i="8"/>
  <c r="R15" i="8"/>
  <c r="R12" i="8"/>
  <c r="R9" i="8"/>
  <c r="R6" i="8"/>
  <c r="R3" i="8"/>
  <c r="R30" i="10"/>
  <c r="R27" i="10"/>
  <c r="R24" i="10"/>
  <c r="R21" i="10"/>
  <c r="R18" i="10"/>
  <c r="R15" i="10"/>
  <c r="R12" i="10"/>
  <c r="R9" i="10"/>
  <c r="R6" i="10"/>
  <c r="R3" i="10"/>
  <c r="R30" i="7"/>
  <c r="R27" i="7"/>
  <c r="R24" i="7"/>
  <c r="R21" i="7"/>
  <c r="R18" i="7"/>
  <c r="R15" i="7"/>
  <c r="R12" i="7"/>
  <c r="R9" i="7"/>
  <c r="R6" i="7"/>
  <c r="R3" i="7"/>
  <c r="J21" i="9"/>
  <c r="M21" i="9" s="1"/>
  <c r="J9" i="9"/>
  <c r="M9" i="9" s="1"/>
  <c r="K16" i="9"/>
  <c r="N16" i="9" s="1"/>
  <c r="J15" i="9"/>
  <c r="M15" i="9" s="1"/>
  <c r="K8" i="9"/>
  <c r="N8" i="9" s="1"/>
  <c r="K4" i="9"/>
  <c r="N4" i="9" s="1"/>
  <c r="J5" i="9"/>
  <c r="M5" i="9" s="1"/>
  <c r="K10" i="8"/>
  <c r="N10" i="8" s="1"/>
  <c r="K22" i="8"/>
  <c r="N22" i="8" s="1"/>
  <c r="K30" i="8"/>
  <c r="N30" i="8" s="1"/>
  <c r="J27" i="8"/>
  <c r="M27" i="8" s="1"/>
  <c r="J30" i="8"/>
  <c r="M30" i="8" s="1"/>
  <c r="K4" i="8"/>
  <c r="N4" i="8" s="1"/>
  <c r="K16" i="8"/>
  <c r="N16" i="8" s="1"/>
  <c r="K28" i="8"/>
  <c r="N28" i="8" s="1"/>
  <c r="K12" i="8"/>
  <c r="N12" i="8" s="1"/>
  <c r="K30" i="10"/>
  <c r="N30" i="10" s="1"/>
  <c r="K27" i="10"/>
  <c r="N27" i="10" s="1"/>
  <c r="K18" i="10"/>
  <c r="N18" i="10" s="1"/>
  <c r="J11" i="10"/>
  <c r="M11" i="10" s="1"/>
  <c r="J23" i="10"/>
  <c r="M23" i="10" s="1"/>
  <c r="K15" i="10"/>
  <c r="N15" i="10" s="1"/>
  <c r="J4" i="10"/>
  <c r="M4" i="10" s="1"/>
  <c r="J5" i="10"/>
  <c r="M5" i="10" s="1"/>
  <c r="J17" i="10"/>
  <c r="M17" i="10" s="1"/>
  <c r="J11" i="7"/>
  <c r="M11" i="7" s="1"/>
  <c r="K22" i="7"/>
  <c r="N22" i="7" s="1"/>
  <c r="K10" i="7"/>
  <c r="N10" i="7" s="1"/>
  <c r="J22" i="7"/>
  <c r="M22" i="7" s="1"/>
  <c r="J17" i="7"/>
  <c r="M17" i="7" s="1"/>
  <c r="J5" i="7"/>
  <c r="M5" i="7" s="1"/>
  <c r="J10" i="7"/>
  <c r="M10" i="7" s="1"/>
  <c r="K26" i="7"/>
  <c r="N26" i="7" s="1"/>
  <c r="K14" i="7"/>
  <c r="N14" i="7" s="1"/>
  <c r="J26" i="7"/>
  <c r="M26" i="7" s="1"/>
  <c r="J14" i="7"/>
  <c r="M14" i="7" s="1"/>
  <c r="K21" i="7"/>
  <c r="N21" i="7" s="1"/>
  <c r="K9" i="7"/>
  <c r="N9" i="7" s="1"/>
  <c r="R30" i="6"/>
  <c r="R27" i="6"/>
  <c r="R24" i="6"/>
  <c r="R21" i="6"/>
  <c r="R18" i="6"/>
  <c r="R6" i="6"/>
  <c r="R15" i="6"/>
  <c r="R12" i="6"/>
  <c r="R9" i="6"/>
  <c r="K28" i="10"/>
  <c r="N28" i="10" s="1"/>
  <c r="J27" i="9"/>
  <c r="M27" i="9" s="1"/>
  <c r="P27" i="9" s="1"/>
  <c r="K20" i="9"/>
  <c r="N20" i="9" s="1"/>
  <c r="J28" i="9"/>
  <c r="M28" i="9" s="1"/>
  <c r="J17" i="9"/>
  <c r="M17" i="9" s="1"/>
  <c r="P15" i="9" s="1"/>
  <c r="J6" i="9"/>
  <c r="M6" i="9" s="1"/>
  <c r="K28" i="9"/>
  <c r="N28" i="9" s="1"/>
  <c r="J23" i="9"/>
  <c r="M23" i="9" s="1"/>
  <c r="P21" i="9" s="1"/>
  <c r="K32" i="9"/>
  <c r="N32" i="9" s="1"/>
  <c r="J4" i="9"/>
  <c r="M4" i="9" s="1"/>
  <c r="K30" i="9"/>
  <c r="N30" i="9" s="1"/>
  <c r="Q30" i="9" s="1"/>
  <c r="K26" i="9"/>
  <c r="N26" i="9" s="1"/>
  <c r="K22" i="9"/>
  <c r="N22" i="9" s="1"/>
  <c r="K18" i="9"/>
  <c r="N18" i="9" s="1"/>
  <c r="K14" i="9"/>
  <c r="N14" i="9" s="1"/>
  <c r="K10" i="9"/>
  <c r="N10" i="9" s="1"/>
  <c r="K6" i="9"/>
  <c r="N6" i="9" s="1"/>
  <c r="Q6" i="9" s="1"/>
  <c r="J32" i="9"/>
  <c r="M32" i="9" s="1"/>
  <c r="J31" i="9"/>
  <c r="M31" i="9" s="1"/>
  <c r="J24" i="9"/>
  <c r="M24" i="9" s="1"/>
  <c r="P24" i="9" s="1"/>
  <c r="J20" i="9"/>
  <c r="M20" i="9" s="1"/>
  <c r="P18" i="9" s="1"/>
  <c r="J12" i="9"/>
  <c r="M12" i="9" s="1"/>
  <c r="P12" i="9" s="1"/>
  <c r="J11" i="9"/>
  <c r="M11" i="9" s="1"/>
  <c r="P9" i="9" s="1"/>
  <c r="J8" i="9"/>
  <c r="M8" i="9" s="1"/>
  <c r="J7" i="9"/>
  <c r="M7" i="9" s="1"/>
  <c r="K5" i="9"/>
  <c r="N5" i="9" s="1"/>
  <c r="K31" i="9"/>
  <c r="N31" i="9" s="1"/>
  <c r="K29" i="9"/>
  <c r="N29" i="9" s="1"/>
  <c r="K27" i="9"/>
  <c r="N27" i="9" s="1"/>
  <c r="K25" i="9"/>
  <c r="N25" i="9" s="1"/>
  <c r="K23" i="9"/>
  <c r="N23" i="9" s="1"/>
  <c r="K21" i="9"/>
  <c r="N21" i="9" s="1"/>
  <c r="K19" i="9"/>
  <c r="N19" i="9" s="1"/>
  <c r="K17" i="9"/>
  <c r="N17" i="9" s="1"/>
  <c r="K15" i="9"/>
  <c r="N15" i="9" s="1"/>
  <c r="K13" i="9"/>
  <c r="N13" i="9" s="1"/>
  <c r="Q12" i="9" s="1"/>
  <c r="K11" i="9"/>
  <c r="N11" i="9" s="1"/>
  <c r="K9" i="9"/>
  <c r="N9" i="9" s="1"/>
  <c r="K7" i="9"/>
  <c r="N7" i="9" s="1"/>
  <c r="K18" i="8"/>
  <c r="N18" i="8" s="1"/>
  <c r="J25" i="8"/>
  <c r="M25" i="8" s="1"/>
  <c r="J31" i="8"/>
  <c r="M31" i="8" s="1"/>
  <c r="P30" i="8" s="1"/>
  <c r="K25" i="8"/>
  <c r="N25" i="8" s="1"/>
  <c r="K32" i="8"/>
  <c r="N32" i="8" s="1"/>
  <c r="K26" i="8"/>
  <c r="N26" i="8" s="1"/>
  <c r="K20" i="8"/>
  <c r="N20" i="8" s="1"/>
  <c r="K13" i="8"/>
  <c r="N13" i="8" s="1"/>
  <c r="K6" i="8"/>
  <c r="N6" i="8" s="1"/>
  <c r="J23" i="8"/>
  <c r="M23" i="8" s="1"/>
  <c r="J13" i="8"/>
  <c r="M13" i="8" s="1"/>
  <c r="K8" i="8"/>
  <c r="N8" i="8" s="1"/>
  <c r="J18" i="8"/>
  <c r="M18" i="8" s="1"/>
  <c r="J6" i="8"/>
  <c r="M6" i="8" s="1"/>
  <c r="J28" i="8"/>
  <c r="M28" i="8" s="1"/>
  <c r="P27" i="8" s="1"/>
  <c r="J11" i="8"/>
  <c r="M11" i="8" s="1"/>
  <c r="K24" i="8"/>
  <c r="N24" i="8" s="1"/>
  <c r="J16" i="8"/>
  <c r="M16" i="8" s="1"/>
  <c r="P15" i="8" s="1"/>
  <c r="K14" i="8"/>
  <c r="N14" i="8" s="1"/>
  <c r="J29" i="8"/>
  <c r="M29" i="8" s="1"/>
  <c r="J19" i="8"/>
  <c r="M19" i="8" s="1"/>
  <c r="J7" i="8"/>
  <c r="M7" i="8" s="1"/>
  <c r="K27" i="8"/>
  <c r="N27" i="8" s="1"/>
  <c r="K15" i="8"/>
  <c r="N15" i="8" s="1"/>
  <c r="J8" i="8"/>
  <c r="M8" i="8" s="1"/>
  <c r="K5" i="8"/>
  <c r="N5" i="8" s="1"/>
  <c r="J32" i="8"/>
  <c r="M32" i="8" s="1"/>
  <c r="J20" i="8"/>
  <c r="M20" i="8" s="1"/>
  <c r="K29" i="8"/>
  <c r="N29" i="8" s="1"/>
  <c r="K17" i="8"/>
  <c r="N17" i="8" s="1"/>
  <c r="J22" i="8"/>
  <c r="M22" i="8" s="1"/>
  <c r="P21" i="8" s="1"/>
  <c r="J10" i="8"/>
  <c r="M10" i="8" s="1"/>
  <c r="K7" i="8"/>
  <c r="N7" i="8" s="1"/>
  <c r="K31" i="8"/>
  <c r="N31" i="8" s="1"/>
  <c r="K19" i="8"/>
  <c r="N19" i="8" s="1"/>
  <c r="J24" i="8"/>
  <c r="M24" i="8" s="1"/>
  <c r="J12" i="8"/>
  <c r="M12" i="8" s="1"/>
  <c r="K21" i="8"/>
  <c r="N21" i="8" s="1"/>
  <c r="Q21" i="8" s="1"/>
  <c r="K9" i="8"/>
  <c r="N9" i="8" s="1"/>
  <c r="Q9" i="8" s="1"/>
  <c r="J4" i="8"/>
  <c r="M4" i="8" s="1"/>
  <c r="J26" i="8"/>
  <c r="M26" i="8" s="1"/>
  <c r="J14" i="8"/>
  <c r="M14" i="8" s="1"/>
  <c r="K31" i="10"/>
  <c r="N31" i="10" s="1"/>
  <c r="J31" i="10"/>
  <c r="M31" i="10" s="1"/>
  <c r="K19" i="10"/>
  <c r="N19" i="10" s="1"/>
  <c r="K7" i="10"/>
  <c r="N7" i="10" s="1"/>
  <c r="J19" i="10"/>
  <c r="M19" i="10" s="1"/>
  <c r="J7" i="10"/>
  <c r="M7" i="10" s="1"/>
  <c r="J8" i="10"/>
  <c r="M8" i="10" s="1"/>
  <c r="J30" i="10"/>
  <c r="M30" i="10" s="1"/>
  <c r="J18" i="10"/>
  <c r="M18" i="10" s="1"/>
  <c r="K29" i="10"/>
  <c r="N29" i="10" s="1"/>
  <c r="K23" i="10"/>
  <c r="N23" i="10" s="1"/>
  <c r="K17" i="10"/>
  <c r="N17" i="10" s="1"/>
  <c r="K11" i="10"/>
  <c r="N11" i="10" s="1"/>
  <c r="K5" i="10"/>
  <c r="N5" i="10" s="1"/>
  <c r="J29" i="10"/>
  <c r="M29" i="10" s="1"/>
  <c r="J13" i="10"/>
  <c r="M13" i="10" s="1"/>
  <c r="J28" i="10"/>
  <c r="M28" i="10" s="1"/>
  <c r="J32" i="10"/>
  <c r="M32" i="10" s="1"/>
  <c r="J27" i="10"/>
  <c r="M27" i="10" s="1"/>
  <c r="J26" i="10"/>
  <c r="M26" i="10" s="1"/>
  <c r="J25" i="10"/>
  <c r="M25" i="10" s="1"/>
  <c r="J24" i="10"/>
  <c r="M24" i="10" s="1"/>
  <c r="J21" i="10"/>
  <c r="M21" i="10" s="1"/>
  <c r="P21" i="10" s="1"/>
  <c r="J20" i="10"/>
  <c r="M20" i="10" s="1"/>
  <c r="J16" i="10"/>
  <c r="M16" i="10" s="1"/>
  <c r="J15" i="10"/>
  <c r="M15" i="10" s="1"/>
  <c r="J14" i="10"/>
  <c r="M14" i="10" s="1"/>
  <c r="J12" i="10"/>
  <c r="M12" i="10" s="1"/>
  <c r="J9" i="10"/>
  <c r="M9" i="10" s="1"/>
  <c r="P9" i="10" s="1"/>
  <c r="J6" i="10"/>
  <c r="M6" i="10" s="1"/>
  <c r="K25" i="10"/>
  <c r="N25" i="10" s="1"/>
  <c r="K21" i="10"/>
  <c r="N21" i="10" s="1"/>
  <c r="Q21" i="10" s="1"/>
  <c r="K13" i="10"/>
  <c r="N13" i="10" s="1"/>
  <c r="K9" i="10"/>
  <c r="N9" i="10" s="1"/>
  <c r="K32" i="10"/>
  <c r="N32" i="10" s="1"/>
  <c r="K26" i="10"/>
  <c r="N26" i="10" s="1"/>
  <c r="K24" i="10"/>
  <c r="N24" i="10" s="1"/>
  <c r="K22" i="10"/>
  <c r="N22" i="10" s="1"/>
  <c r="K20" i="10"/>
  <c r="N20" i="10" s="1"/>
  <c r="K16" i="10"/>
  <c r="N16" i="10" s="1"/>
  <c r="K14" i="10"/>
  <c r="N14" i="10" s="1"/>
  <c r="K12" i="10"/>
  <c r="N12" i="10" s="1"/>
  <c r="K10" i="10"/>
  <c r="N10" i="10" s="1"/>
  <c r="K8" i="10"/>
  <c r="N8" i="10" s="1"/>
  <c r="K6" i="10"/>
  <c r="N6" i="10" s="1"/>
  <c r="K4" i="10"/>
  <c r="N4" i="10" s="1"/>
  <c r="K3" i="10"/>
  <c r="N3" i="10" s="1"/>
  <c r="J21" i="7"/>
  <c r="M21" i="7" s="1"/>
  <c r="P21" i="7" s="1"/>
  <c r="J9" i="7"/>
  <c r="M9" i="7" s="1"/>
  <c r="P9" i="7" s="1"/>
  <c r="K32" i="7"/>
  <c r="N32" i="7" s="1"/>
  <c r="J8" i="7"/>
  <c r="M8" i="7" s="1"/>
  <c r="K28" i="7"/>
  <c r="N28" i="7" s="1"/>
  <c r="J28" i="7"/>
  <c r="M28" i="7" s="1"/>
  <c r="J32" i="7"/>
  <c r="M32" i="7" s="1"/>
  <c r="K31" i="7"/>
  <c r="N31" i="7" s="1"/>
  <c r="K25" i="7"/>
  <c r="N25" i="7" s="1"/>
  <c r="K19" i="7"/>
  <c r="N19" i="7" s="1"/>
  <c r="K13" i="7"/>
  <c r="N13" i="7" s="1"/>
  <c r="K7" i="7"/>
  <c r="N7" i="7" s="1"/>
  <c r="K16" i="7"/>
  <c r="N16" i="7" s="1"/>
  <c r="K27" i="7"/>
  <c r="N27" i="7" s="1"/>
  <c r="J27" i="7"/>
  <c r="M27" i="7" s="1"/>
  <c r="J31" i="7"/>
  <c r="M31" i="7" s="1"/>
  <c r="J25" i="7"/>
  <c r="M25" i="7" s="1"/>
  <c r="J19" i="7"/>
  <c r="M19" i="7" s="1"/>
  <c r="J13" i="7"/>
  <c r="M13" i="7" s="1"/>
  <c r="J7" i="7"/>
  <c r="M7" i="7" s="1"/>
  <c r="K4" i="7"/>
  <c r="N4" i="7" s="1"/>
  <c r="J16" i="7"/>
  <c r="M16" i="7" s="1"/>
  <c r="K15" i="7"/>
  <c r="N15" i="7" s="1"/>
  <c r="K8" i="7"/>
  <c r="N8" i="7" s="1"/>
  <c r="J20" i="7"/>
  <c r="M20" i="7" s="1"/>
  <c r="K30" i="7"/>
  <c r="N30" i="7" s="1"/>
  <c r="K24" i="7"/>
  <c r="N24" i="7" s="1"/>
  <c r="K18" i="7"/>
  <c r="N18" i="7" s="1"/>
  <c r="K12" i="7"/>
  <c r="N12" i="7" s="1"/>
  <c r="Q12" i="7" s="1"/>
  <c r="K6" i="7"/>
  <c r="N6" i="7" s="1"/>
  <c r="J4" i="7"/>
  <c r="M4" i="7" s="1"/>
  <c r="J15" i="7"/>
  <c r="M15" i="7" s="1"/>
  <c r="J30" i="7"/>
  <c r="M30" i="7" s="1"/>
  <c r="J24" i="7"/>
  <c r="M24" i="7" s="1"/>
  <c r="J18" i="7"/>
  <c r="M18" i="7" s="1"/>
  <c r="J12" i="7"/>
  <c r="M12" i="7" s="1"/>
  <c r="J6" i="7"/>
  <c r="M6" i="7" s="1"/>
  <c r="K20" i="7"/>
  <c r="N20" i="7" s="1"/>
  <c r="K29" i="7"/>
  <c r="N29" i="7" s="1"/>
  <c r="K23" i="7"/>
  <c r="N23" i="7" s="1"/>
  <c r="K17" i="7"/>
  <c r="N17" i="7" s="1"/>
  <c r="K11" i="7"/>
  <c r="N11" i="7" s="1"/>
  <c r="K5" i="7"/>
  <c r="N5" i="7" s="1"/>
  <c r="K3" i="7"/>
  <c r="N3" i="7" s="1"/>
  <c r="J3" i="10"/>
  <c r="M3" i="10" s="1"/>
  <c r="P3" i="10" s="1"/>
  <c r="K24" i="6"/>
  <c r="N24" i="6" s="1"/>
  <c r="J20" i="6"/>
  <c r="M20" i="6" s="1"/>
  <c r="K3" i="6"/>
  <c r="N3" i="6" s="1"/>
  <c r="J5" i="6"/>
  <c r="M5" i="6" s="1"/>
  <c r="J26" i="6"/>
  <c r="M26" i="6" s="1"/>
  <c r="K7" i="6"/>
  <c r="N7" i="6" s="1"/>
  <c r="J25" i="6"/>
  <c r="M25" i="6" s="1"/>
  <c r="J24" i="6"/>
  <c r="M24" i="6" s="1"/>
  <c r="K28" i="6"/>
  <c r="N28" i="6" s="1"/>
  <c r="K16" i="6"/>
  <c r="N16" i="6" s="1"/>
  <c r="J13" i="6"/>
  <c r="M13" i="6" s="1"/>
  <c r="J12" i="6"/>
  <c r="M12" i="6" s="1"/>
  <c r="P12" i="6" s="1"/>
  <c r="K25" i="6"/>
  <c r="N25" i="6" s="1"/>
  <c r="J14" i="6"/>
  <c r="M14" i="6" s="1"/>
  <c r="J31" i="6"/>
  <c r="M31" i="6" s="1"/>
  <c r="J23" i="6"/>
  <c r="M23" i="6" s="1"/>
  <c r="J15" i="6"/>
  <c r="M15" i="6" s="1"/>
  <c r="K30" i="6"/>
  <c r="N30" i="6" s="1"/>
  <c r="Q30" i="6" s="1"/>
  <c r="K22" i="6"/>
  <c r="N22" i="6" s="1"/>
  <c r="K10" i="6"/>
  <c r="N10" i="6" s="1"/>
  <c r="J9" i="6"/>
  <c r="M9" i="6" s="1"/>
  <c r="K12" i="6"/>
  <c r="N12" i="6" s="1"/>
  <c r="K14" i="6"/>
  <c r="N14" i="6" s="1"/>
  <c r="J17" i="6"/>
  <c r="M17" i="6" s="1"/>
  <c r="K13" i="6"/>
  <c r="N13" i="6" s="1"/>
  <c r="K4" i="6"/>
  <c r="N4" i="6" s="1"/>
  <c r="J27" i="6"/>
  <c r="M27" i="6" s="1"/>
  <c r="J19" i="6"/>
  <c r="M19" i="6" s="1"/>
  <c r="J11" i="6"/>
  <c r="M11" i="6" s="1"/>
  <c r="K26" i="6"/>
  <c r="N26" i="6" s="1"/>
  <c r="K18" i="6"/>
  <c r="N18" i="6" s="1"/>
  <c r="J6" i="6"/>
  <c r="M6" i="6" s="1"/>
  <c r="J29" i="6"/>
  <c r="M29" i="6" s="1"/>
  <c r="J21" i="6"/>
  <c r="M21" i="6" s="1"/>
  <c r="K5" i="6"/>
  <c r="N5" i="6" s="1"/>
  <c r="J4" i="6"/>
  <c r="M4" i="6" s="1"/>
  <c r="K32" i="6"/>
  <c r="N32" i="6" s="1"/>
  <c r="J28" i="6"/>
  <c r="M28" i="6" s="1"/>
  <c r="K20" i="6"/>
  <c r="N20" i="6" s="1"/>
  <c r="J16" i="6"/>
  <c r="M16" i="6" s="1"/>
  <c r="K8" i="6"/>
  <c r="N8" i="6" s="1"/>
  <c r="J32" i="6"/>
  <c r="M32" i="6" s="1"/>
  <c r="J8" i="6"/>
  <c r="M8" i="6" s="1"/>
  <c r="J30" i="6"/>
  <c r="M30" i="6" s="1"/>
  <c r="J3" i="6"/>
  <c r="M3" i="6" s="1"/>
  <c r="K29" i="6"/>
  <c r="N29" i="6" s="1"/>
  <c r="K23" i="6"/>
  <c r="N23" i="6" s="1"/>
  <c r="K17" i="6"/>
  <c r="N17" i="6" s="1"/>
  <c r="K11" i="6"/>
  <c r="N11" i="6" s="1"/>
  <c r="J7" i="6"/>
  <c r="M7" i="6" s="1"/>
  <c r="K6" i="6"/>
  <c r="N6" i="6" s="1"/>
  <c r="K31" i="6"/>
  <c r="N31" i="6" s="1"/>
  <c r="J18" i="6"/>
  <c r="M18" i="6" s="1"/>
  <c r="P18" i="6" s="1"/>
  <c r="J22" i="6"/>
  <c r="M22" i="6" s="1"/>
  <c r="J10" i="6"/>
  <c r="M10" i="6" s="1"/>
  <c r="K27" i="6"/>
  <c r="N27" i="6" s="1"/>
  <c r="Q27" i="6" s="1"/>
  <c r="K21" i="6"/>
  <c r="N21" i="6" s="1"/>
  <c r="K15" i="6"/>
  <c r="N15" i="6" s="1"/>
  <c r="K9" i="6"/>
  <c r="N9" i="6" s="1"/>
  <c r="K19" i="6"/>
  <c r="N19" i="6" s="1"/>
  <c r="K3" i="8"/>
  <c r="N3" i="8" s="1"/>
  <c r="Q3" i="8" s="1"/>
  <c r="K3" i="9"/>
  <c r="N3" i="9" s="1"/>
  <c r="J3" i="9"/>
  <c r="M3" i="9" s="1"/>
  <c r="J3" i="8"/>
  <c r="M3" i="8" s="1"/>
  <c r="J3" i="7"/>
  <c r="M3" i="7" s="1"/>
  <c r="Q9" i="9" l="1"/>
  <c r="Q15" i="9"/>
  <c r="Q21" i="9"/>
  <c r="P30" i="9"/>
  <c r="Q24" i="9"/>
  <c r="P6" i="9"/>
  <c r="Q3" i="9"/>
  <c r="Q27" i="9"/>
  <c r="P3" i="9"/>
  <c r="Q18" i="9"/>
  <c r="P6" i="8"/>
  <c r="Q30" i="8"/>
  <c r="P9" i="8"/>
  <c r="P3" i="8"/>
  <c r="Q12" i="8"/>
  <c r="Q24" i="8"/>
  <c r="P18" i="8"/>
  <c r="P24" i="8"/>
  <c r="Q15" i="8"/>
  <c r="Q27" i="8"/>
  <c r="P12" i="8"/>
  <c r="Q6" i="8"/>
  <c r="P6" i="10"/>
  <c r="P27" i="10"/>
  <c r="Q6" i="10"/>
  <c r="P18" i="10"/>
  <c r="P15" i="10"/>
  <c r="Q30" i="10"/>
  <c r="Q9" i="10"/>
  <c r="P24" i="10"/>
  <c r="P12" i="10"/>
  <c r="Q18" i="10"/>
  <c r="Q15" i="10"/>
  <c r="Q24" i="10"/>
  <c r="Q12" i="10"/>
  <c r="Q3" i="10"/>
  <c r="Q9" i="7"/>
  <c r="Q3" i="7"/>
  <c r="P27" i="7"/>
  <c r="Q18" i="7"/>
  <c r="Q24" i="7"/>
  <c r="P12" i="7"/>
  <c r="P15" i="7"/>
  <c r="P3" i="7"/>
  <c r="P6" i="7"/>
  <c r="Q30" i="7"/>
  <c r="Q15" i="7"/>
  <c r="P18" i="7"/>
  <c r="P30" i="7"/>
  <c r="Q6" i="7"/>
  <c r="Q21" i="7"/>
  <c r="Q18" i="6"/>
  <c r="P15" i="6"/>
  <c r="P27" i="6"/>
  <c r="Q3" i="6"/>
  <c r="Q6" i="6"/>
  <c r="P21" i="6"/>
  <c r="Q12" i="6"/>
  <c r="Q21" i="6"/>
  <c r="P3" i="6"/>
  <c r="P9" i="6"/>
  <c r="P30" i="6"/>
  <c r="P6" i="6"/>
  <c r="P24" i="6"/>
  <c r="Q27" i="10"/>
  <c r="Q27" i="7"/>
  <c r="P30" i="10"/>
  <c r="P24" i="7"/>
  <c r="Q24" i="6"/>
  <c r="Q18" i="8"/>
  <c r="Q15" i="6"/>
  <c r="Q9" i="6"/>
</calcChain>
</file>

<file path=xl/sharedStrings.xml><?xml version="1.0" encoding="utf-8"?>
<sst xmlns="http://schemas.openxmlformats.org/spreadsheetml/2006/main" count="415" uniqueCount="45">
  <si>
    <t>0h</t>
    <phoneticPr fontId="1" type="noConversion"/>
  </si>
  <si>
    <t>2h</t>
    <phoneticPr fontId="1" type="noConversion"/>
  </si>
  <si>
    <t>4h</t>
    <phoneticPr fontId="1" type="noConversion"/>
  </si>
  <si>
    <t>8h</t>
    <phoneticPr fontId="1" type="noConversion"/>
  </si>
  <si>
    <t>12h</t>
    <phoneticPr fontId="1" type="noConversion"/>
  </si>
  <si>
    <t>24h</t>
    <phoneticPr fontId="1" type="noConversion"/>
  </si>
  <si>
    <t>4h</t>
  </si>
  <si>
    <t>12h</t>
  </si>
  <si>
    <t>24h</t>
  </si>
  <si>
    <t>PYL1</t>
  </si>
  <si>
    <t>PYL1</t>
    <phoneticPr fontId="1" type="noConversion"/>
  </si>
  <si>
    <t>PYL2</t>
  </si>
  <si>
    <t>PYL3</t>
  </si>
  <si>
    <t>PYL4</t>
  </si>
  <si>
    <t>PYL5</t>
  </si>
  <si>
    <t>PYL6</t>
  </si>
  <si>
    <t>PYL7</t>
  </si>
  <si>
    <t>PYL8</t>
  </si>
  <si>
    <t>PYL9</t>
  </si>
  <si>
    <t>PYL10</t>
  </si>
  <si>
    <t>ΔΔCT</t>
    <phoneticPr fontId="1" type="noConversion"/>
  </si>
  <si>
    <r>
      <t>2</t>
    </r>
    <r>
      <rPr>
        <vertAlign val="superscript"/>
        <sz val="11"/>
        <color theme="1"/>
        <rFont val="等线"/>
        <family val="3"/>
        <charset val="134"/>
        <scheme val="minor"/>
      </rPr>
      <t>-ΔΔCT</t>
    </r>
    <phoneticPr fontId="1" type="noConversion"/>
  </si>
  <si>
    <t>actin</t>
  </si>
  <si>
    <t>NACL</t>
    <phoneticPr fontId="1" type="noConversion"/>
  </si>
  <si>
    <t>PEG</t>
    <phoneticPr fontId="1" type="noConversion"/>
  </si>
  <si>
    <t>0h（CK）</t>
    <phoneticPr fontId="1" type="noConversion"/>
  </si>
  <si>
    <t>NACL（T1）</t>
    <phoneticPr fontId="1" type="noConversion"/>
  </si>
  <si>
    <t>PEG（T2）</t>
    <phoneticPr fontId="1" type="noConversion"/>
  </si>
  <si>
    <t>Average</t>
    <phoneticPr fontId="1" type="noConversion"/>
  </si>
  <si>
    <t>ΔCT</t>
    <phoneticPr fontId="1" type="noConversion"/>
  </si>
  <si>
    <t>CK</t>
    <phoneticPr fontId="1" type="noConversion"/>
  </si>
  <si>
    <t>8h</t>
  </si>
  <si>
    <t>PYL2</t>
    <phoneticPr fontId="1" type="noConversion"/>
  </si>
  <si>
    <t>PYL3</t>
    <phoneticPr fontId="1" type="noConversion"/>
  </si>
  <si>
    <t>PYL4</t>
    <phoneticPr fontId="1" type="noConversion"/>
  </si>
  <si>
    <t>PYL5</t>
    <phoneticPr fontId="1" type="noConversion"/>
  </si>
  <si>
    <t>PYL6</t>
    <phoneticPr fontId="1" type="noConversion"/>
  </si>
  <si>
    <t>PYL7</t>
    <phoneticPr fontId="1" type="noConversion"/>
  </si>
  <si>
    <t>PYL8</t>
    <phoneticPr fontId="1" type="noConversion"/>
  </si>
  <si>
    <t>PYL9</t>
    <phoneticPr fontId="1" type="noConversion"/>
  </si>
  <si>
    <t>PYL10</t>
    <phoneticPr fontId="1" type="noConversion"/>
  </si>
  <si>
    <t>ABA</t>
  </si>
  <si>
    <t>ABA</t>
    <phoneticPr fontId="1" type="noConversion"/>
  </si>
  <si>
    <t>ABA（T3）</t>
  </si>
  <si>
    <t>ABA（T3）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</si>
</sst>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6" fontId="0" fillId="0" borderId="0" xfId="0" applyNumberFormat="1"/>
    <xf numFmtId="177" fontId="0" fillId="0" borderId="0" xfId="0" applyNumberForma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AFE53-2340-48EA-BA18-3CEE4E36ACB1}">
  <dimension ref="A1:Q35"/>
  <sheetViews>
    <sheetView topLeftCell="A7" workbookViewId="0">
      <selection activeCell="R2" sqref="R2"/>
    </sheetView>
  </sheetViews>
  <sheetFormatPr defaultRowHeight="14" x14ac:dyDescent="0.3"/>
  <sheetData>
    <row r="1" spans="1:17" x14ac:dyDescent="0.3">
      <c r="B1" t="s">
        <v>25</v>
      </c>
      <c r="C1" s="3" t="s">
        <v>1</v>
      </c>
      <c r="D1" s="3"/>
      <c r="E1" s="3"/>
      <c r="F1" s="3" t="s">
        <v>6</v>
      </c>
      <c r="G1" s="3"/>
      <c r="H1" s="3"/>
      <c r="I1" s="3" t="s">
        <v>31</v>
      </c>
      <c r="J1" s="3"/>
      <c r="K1" s="3"/>
      <c r="L1" s="3" t="s">
        <v>7</v>
      </c>
      <c r="M1" s="3"/>
      <c r="N1" s="3"/>
      <c r="O1" s="3" t="s">
        <v>8</v>
      </c>
      <c r="P1" s="3"/>
      <c r="Q1" s="3"/>
    </row>
    <row r="2" spans="1:17" x14ac:dyDescent="0.3">
      <c r="C2" t="s">
        <v>23</v>
      </c>
      <c r="D2" t="s">
        <v>24</v>
      </c>
      <c r="E2" t="s">
        <v>42</v>
      </c>
      <c r="F2" t="s">
        <v>23</v>
      </c>
      <c r="G2" t="s">
        <v>24</v>
      </c>
      <c r="H2" t="s">
        <v>42</v>
      </c>
      <c r="I2" t="s">
        <v>23</v>
      </c>
      <c r="J2" t="s">
        <v>24</v>
      </c>
      <c r="K2" t="s">
        <v>42</v>
      </c>
      <c r="L2" t="s">
        <v>23</v>
      </c>
      <c r="M2" t="s">
        <v>24</v>
      </c>
      <c r="N2" t="s">
        <v>42</v>
      </c>
      <c r="O2" t="s">
        <v>23</v>
      </c>
      <c r="P2" t="s">
        <v>24</v>
      </c>
      <c r="Q2" t="s">
        <v>42</v>
      </c>
    </row>
    <row r="3" spans="1:17" x14ac:dyDescent="0.3">
      <c r="A3" t="s">
        <v>9</v>
      </c>
      <c r="B3">
        <v>29.41</v>
      </c>
      <c r="C3">
        <v>32.11</v>
      </c>
      <c r="D3">
        <v>29.32</v>
      </c>
      <c r="E3">
        <v>29.77</v>
      </c>
      <c r="F3">
        <v>29.23</v>
      </c>
      <c r="G3">
        <v>32.340000000000003</v>
      </c>
      <c r="H3">
        <v>29.75</v>
      </c>
      <c r="I3">
        <v>31.11</v>
      </c>
      <c r="J3">
        <v>30.43</v>
      </c>
      <c r="K3">
        <v>29.49</v>
      </c>
      <c r="L3">
        <v>31.87</v>
      </c>
      <c r="M3">
        <v>31.11</v>
      </c>
      <c r="N3">
        <v>29.8</v>
      </c>
      <c r="O3">
        <v>30.04</v>
      </c>
      <c r="P3">
        <v>30</v>
      </c>
      <c r="Q3">
        <v>29.32</v>
      </c>
    </row>
    <row r="4" spans="1:17" x14ac:dyDescent="0.3">
      <c r="A4" t="s">
        <v>9</v>
      </c>
      <c r="B4">
        <v>28.32</v>
      </c>
      <c r="C4">
        <v>31.11</v>
      </c>
      <c r="D4">
        <v>28.12</v>
      </c>
      <c r="E4">
        <v>29.01</v>
      </c>
      <c r="F4">
        <v>28.34</v>
      </c>
      <c r="G4">
        <v>31.56</v>
      </c>
      <c r="H4">
        <v>29.65</v>
      </c>
      <c r="I4">
        <v>30.13</v>
      </c>
      <c r="J4">
        <v>29.56</v>
      </c>
      <c r="K4">
        <v>29.4</v>
      </c>
      <c r="L4">
        <v>30.65</v>
      </c>
      <c r="M4">
        <v>30.23</v>
      </c>
      <c r="N4">
        <v>28.95</v>
      </c>
      <c r="O4">
        <v>29.12</v>
      </c>
      <c r="P4">
        <v>29.12</v>
      </c>
      <c r="Q4">
        <v>28.75</v>
      </c>
    </row>
    <row r="5" spans="1:17" x14ac:dyDescent="0.3">
      <c r="A5" t="s">
        <v>9</v>
      </c>
      <c r="B5">
        <v>29.31</v>
      </c>
      <c r="C5">
        <v>32.11</v>
      </c>
      <c r="D5">
        <v>29.34</v>
      </c>
      <c r="E5">
        <v>29.12</v>
      </c>
      <c r="F5">
        <v>29.02</v>
      </c>
      <c r="G5">
        <v>32.090000000000003</v>
      </c>
      <c r="H5">
        <v>29.06</v>
      </c>
      <c r="I5">
        <v>31.06</v>
      </c>
      <c r="J5">
        <v>30.45</v>
      </c>
      <c r="K5">
        <v>29.56</v>
      </c>
      <c r="L5">
        <v>31.55</v>
      </c>
      <c r="M5">
        <v>31.09</v>
      </c>
      <c r="N5">
        <v>29.12</v>
      </c>
      <c r="O5">
        <v>30.21</v>
      </c>
      <c r="P5">
        <v>29.5</v>
      </c>
      <c r="Q5">
        <v>29.12</v>
      </c>
    </row>
    <row r="6" spans="1:17" x14ac:dyDescent="0.3">
      <c r="A6" t="s">
        <v>11</v>
      </c>
      <c r="B6">
        <v>27.85</v>
      </c>
      <c r="C6">
        <v>30.01</v>
      </c>
      <c r="D6">
        <v>28.54</v>
      </c>
      <c r="E6">
        <v>27.32</v>
      </c>
      <c r="F6">
        <v>30.11</v>
      </c>
      <c r="G6">
        <v>31.01</v>
      </c>
      <c r="H6">
        <v>28.05</v>
      </c>
      <c r="I6">
        <v>30.44</v>
      </c>
      <c r="J6">
        <v>29.54</v>
      </c>
      <c r="K6">
        <v>27.69</v>
      </c>
      <c r="L6">
        <v>30.09</v>
      </c>
      <c r="M6">
        <v>29.23</v>
      </c>
      <c r="N6">
        <v>27.89</v>
      </c>
      <c r="O6">
        <v>30.11</v>
      </c>
      <c r="P6">
        <v>28.65</v>
      </c>
      <c r="Q6">
        <v>27.98</v>
      </c>
    </row>
    <row r="7" spans="1:17" x14ac:dyDescent="0.3">
      <c r="A7" t="s">
        <v>11</v>
      </c>
      <c r="B7">
        <v>28.86</v>
      </c>
      <c r="C7">
        <v>31.01</v>
      </c>
      <c r="D7">
        <v>29.01</v>
      </c>
      <c r="E7">
        <v>27.54</v>
      </c>
      <c r="F7">
        <v>30.89</v>
      </c>
      <c r="G7">
        <v>31.77</v>
      </c>
      <c r="H7">
        <v>28.09</v>
      </c>
      <c r="I7">
        <v>31.68</v>
      </c>
      <c r="J7">
        <v>30.34</v>
      </c>
      <c r="K7">
        <v>27.96</v>
      </c>
      <c r="L7">
        <v>30.89</v>
      </c>
      <c r="M7">
        <v>29.76</v>
      </c>
      <c r="N7">
        <v>28.67</v>
      </c>
      <c r="O7">
        <v>30.98</v>
      </c>
      <c r="P7">
        <v>29.45</v>
      </c>
      <c r="Q7">
        <v>28.45</v>
      </c>
    </row>
    <row r="8" spans="1:17" x14ac:dyDescent="0.3">
      <c r="A8" t="s">
        <v>11</v>
      </c>
      <c r="B8">
        <v>29.03</v>
      </c>
      <c r="C8">
        <v>31.23</v>
      </c>
      <c r="D8">
        <v>29.32</v>
      </c>
      <c r="E8">
        <v>27.65</v>
      </c>
      <c r="F8">
        <v>31.22</v>
      </c>
      <c r="G8">
        <v>32.119999999999997</v>
      </c>
      <c r="H8">
        <v>28.12</v>
      </c>
      <c r="I8">
        <v>31.44</v>
      </c>
      <c r="J8">
        <v>30.67</v>
      </c>
      <c r="K8">
        <v>28.21</v>
      </c>
      <c r="L8">
        <v>31.11</v>
      </c>
      <c r="M8">
        <v>29.98</v>
      </c>
      <c r="N8">
        <v>28.55</v>
      </c>
      <c r="O8">
        <v>31.08</v>
      </c>
      <c r="P8">
        <v>29.57</v>
      </c>
      <c r="Q8">
        <v>28.71</v>
      </c>
    </row>
    <row r="9" spans="1:17" x14ac:dyDescent="0.3">
      <c r="A9" t="s">
        <v>12</v>
      </c>
      <c r="B9">
        <v>25.26</v>
      </c>
      <c r="C9">
        <v>22.11</v>
      </c>
      <c r="D9">
        <v>24.23</v>
      </c>
      <c r="E9">
        <v>25.12</v>
      </c>
      <c r="F9">
        <v>21.11</v>
      </c>
      <c r="G9">
        <v>26.09</v>
      </c>
      <c r="H9">
        <v>26.12</v>
      </c>
      <c r="I9">
        <v>22.01</v>
      </c>
      <c r="J9">
        <v>24.12</v>
      </c>
      <c r="K9">
        <v>25.34</v>
      </c>
      <c r="L9">
        <v>22.12</v>
      </c>
      <c r="M9">
        <v>24.33</v>
      </c>
      <c r="N9">
        <v>26.35</v>
      </c>
      <c r="O9">
        <v>21.34</v>
      </c>
      <c r="P9">
        <v>23.45</v>
      </c>
      <c r="Q9">
        <v>25.6</v>
      </c>
    </row>
    <row r="10" spans="1:17" x14ac:dyDescent="0.3">
      <c r="A10" t="s">
        <v>12</v>
      </c>
      <c r="B10">
        <v>25.18</v>
      </c>
      <c r="C10">
        <v>21.34</v>
      </c>
      <c r="D10">
        <v>24.33</v>
      </c>
      <c r="E10">
        <v>25.32</v>
      </c>
      <c r="F10">
        <v>21.09</v>
      </c>
      <c r="G10">
        <v>25.78</v>
      </c>
      <c r="H10">
        <v>26.21</v>
      </c>
      <c r="I10">
        <v>22.12</v>
      </c>
      <c r="J10">
        <v>24.33</v>
      </c>
      <c r="K10">
        <v>25.32</v>
      </c>
      <c r="L10">
        <v>22.04</v>
      </c>
      <c r="M10">
        <v>24.68</v>
      </c>
      <c r="N10">
        <v>26.33</v>
      </c>
      <c r="O10">
        <v>21.09</v>
      </c>
      <c r="P10">
        <v>23.12</v>
      </c>
      <c r="Q10">
        <v>25.75</v>
      </c>
    </row>
    <row r="11" spans="1:17" x14ac:dyDescent="0.3">
      <c r="A11" t="s">
        <v>12</v>
      </c>
      <c r="B11">
        <v>25.31</v>
      </c>
      <c r="C11">
        <v>21.22</v>
      </c>
      <c r="D11">
        <v>24.51</v>
      </c>
      <c r="E11">
        <v>24.98</v>
      </c>
      <c r="F11">
        <v>21.01</v>
      </c>
      <c r="G11">
        <v>25.88</v>
      </c>
      <c r="H11">
        <v>26.09</v>
      </c>
      <c r="I11">
        <v>22.31</v>
      </c>
      <c r="J11">
        <v>24.31</v>
      </c>
      <c r="K11">
        <v>25.45</v>
      </c>
      <c r="L11">
        <v>22.45</v>
      </c>
      <c r="M11">
        <v>24.87</v>
      </c>
      <c r="N11">
        <v>26.21</v>
      </c>
      <c r="O11">
        <v>21.11</v>
      </c>
      <c r="P11">
        <v>23.22</v>
      </c>
      <c r="Q11">
        <v>25.65</v>
      </c>
    </row>
    <row r="12" spans="1:17" x14ac:dyDescent="0.3">
      <c r="A12" t="s">
        <v>13</v>
      </c>
      <c r="B12">
        <v>23.16</v>
      </c>
      <c r="C12">
        <v>25.16</v>
      </c>
      <c r="D12">
        <v>22.78</v>
      </c>
      <c r="E12">
        <v>24.61</v>
      </c>
      <c r="F12">
        <v>25.17</v>
      </c>
      <c r="G12">
        <v>26.12</v>
      </c>
      <c r="H12">
        <v>25.28</v>
      </c>
      <c r="I12">
        <v>27.33</v>
      </c>
      <c r="J12">
        <v>24.45</v>
      </c>
      <c r="K12">
        <v>25.24</v>
      </c>
      <c r="L12">
        <v>27.45</v>
      </c>
      <c r="M12">
        <v>25.78</v>
      </c>
      <c r="N12">
        <v>25.89</v>
      </c>
      <c r="O12">
        <v>26.2</v>
      </c>
      <c r="P12">
        <v>23.97</v>
      </c>
      <c r="Q12">
        <v>25.7</v>
      </c>
    </row>
    <row r="13" spans="1:17" x14ac:dyDescent="0.3">
      <c r="A13" t="s">
        <v>13</v>
      </c>
      <c r="B13">
        <v>22.81</v>
      </c>
      <c r="C13">
        <v>24.81</v>
      </c>
      <c r="D13">
        <v>22.88</v>
      </c>
      <c r="E13">
        <v>24.25</v>
      </c>
      <c r="F13">
        <v>24.67</v>
      </c>
      <c r="G13">
        <v>25.88</v>
      </c>
      <c r="H13">
        <v>25.26</v>
      </c>
      <c r="I13">
        <v>27.45</v>
      </c>
      <c r="J13">
        <v>24.23</v>
      </c>
      <c r="K13">
        <v>25.32</v>
      </c>
      <c r="L13">
        <v>27.21</v>
      </c>
      <c r="M13">
        <v>25.54</v>
      </c>
      <c r="N13">
        <v>25.54</v>
      </c>
      <c r="O13">
        <v>25.78</v>
      </c>
      <c r="P13">
        <v>23.19</v>
      </c>
      <c r="Q13">
        <v>25.37</v>
      </c>
    </row>
    <row r="14" spans="1:17" x14ac:dyDescent="0.3">
      <c r="A14" t="s">
        <v>13</v>
      </c>
      <c r="B14">
        <v>23.27</v>
      </c>
      <c r="C14">
        <v>24.55</v>
      </c>
      <c r="D14">
        <v>23.03</v>
      </c>
      <c r="E14">
        <v>24.56</v>
      </c>
      <c r="F14">
        <v>24.99</v>
      </c>
      <c r="G14">
        <v>26.21</v>
      </c>
      <c r="H14">
        <v>25.14</v>
      </c>
      <c r="I14">
        <v>27.76</v>
      </c>
      <c r="J14">
        <v>24.44</v>
      </c>
      <c r="K14">
        <v>25.66</v>
      </c>
      <c r="L14">
        <v>27.66</v>
      </c>
      <c r="M14">
        <v>25.89</v>
      </c>
      <c r="N14">
        <v>25.87</v>
      </c>
      <c r="O14">
        <v>26.22</v>
      </c>
      <c r="P14">
        <v>23.87</v>
      </c>
      <c r="Q14">
        <v>25.76</v>
      </c>
    </row>
    <row r="15" spans="1:17" x14ac:dyDescent="0.3">
      <c r="A15" t="s">
        <v>14</v>
      </c>
      <c r="B15">
        <v>26.55</v>
      </c>
      <c r="C15">
        <v>26.89</v>
      </c>
      <c r="D15">
        <v>25.54</v>
      </c>
      <c r="E15">
        <v>27.11</v>
      </c>
      <c r="F15">
        <v>26.12</v>
      </c>
      <c r="G15">
        <v>28.56</v>
      </c>
      <c r="H15">
        <v>27.35</v>
      </c>
      <c r="I15">
        <v>27.45</v>
      </c>
      <c r="J15">
        <v>24.12</v>
      </c>
      <c r="K15">
        <v>27.39</v>
      </c>
      <c r="L15">
        <v>25.32</v>
      </c>
      <c r="M15">
        <v>25.12</v>
      </c>
      <c r="N15">
        <v>27.88</v>
      </c>
      <c r="O15">
        <v>25.89</v>
      </c>
      <c r="P15">
        <v>24.8</v>
      </c>
      <c r="Q15">
        <v>27.11</v>
      </c>
    </row>
    <row r="16" spans="1:17" x14ac:dyDescent="0.3">
      <c r="A16" t="s">
        <v>14</v>
      </c>
      <c r="B16">
        <v>26.57</v>
      </c>
      <c r="C16">
        <v>27.09</v>
      </c>
      <c r="D16">
        <v>25.1</v>
      </c>
      <c r="E16">
        <v>26.98</v>
      </c>
      <c r="F16">
        <v>25.88</v>
      </c>
      <c r="G16">
        <v>28.22</v>
      </c>
      <c r="H16">
        <v>27.66</v>
      </c>
      <c r="I16">
        <v>27.33</v>
      </c>
      <c r="J16">
        <v>24.44</v>
      </c>
      <c r="K16">
        <v>27.33</v>
      </c>
      <c r="L16">
        <v>25.11</v>
      </c>
      <c r="M16">
        <v>25.45</v>
      </c>
      <c r="N16">
        <v>27.56</v>
      </c>
      <c r="O16">
        <v>26.07</v>
      </c>
      <c r="P16">
        <v>24.57</v>
      </c>
      <c r="Q16">
        <v>27.54</v>
      </c>
    </row>
    <row r="17" spans="1:17" x14ac:dyDescent="0.3">
      <c r="A17" t="s">
        <v>14</v>
      </c>
      <c r="B17">
        <v>26.46</v>
      </c>
      <c r="C17">
        <v>26.88</v>
      </c>
      <c r="D17">
        <v>25.06</v>
      </c>
      <c r="E17">
        <v>26.53</v>
      </c>
      <c r="F17">
        <v>26.12</v>
      </c>
      <c r="G17">
        <v>28.31</v>
      </c>
      <c r="H17">
        <v>27.33</v>
      </c>
      <c r="I17">
        <v>27.89</v>
      </c>
      <c r="J17">
        <v>24.33</v>
      </c>
      <c r="K17">
        <v>27.41</v>
      </c>
      <c r="L17">
        <v>24.87</v>
      </c>
      <c r="M17">
        <v>25.88</v>
      </c>
      <c r="N17">
        <v>27.64</v>
      </c>
      <c r="O17">
        <v>26.09</v>
      </c>
      <c r="P17">
        <v>24.68</v>
      </c>
      <c r="Q17">
        <v>27.3</v>
      </c>
    </row>
    <row r="18" spans="1:17" x14ac:dyDescent="0.3">
      <c r="A18" t="s">
        <v>15</v>
      </c>
      <c r="B18">
        <v>22.91</v>
      </c>
      <c r="C18">
        <v>25.4</v>
      </c>
      <c r="D18">
        <v>22.12</v>
      </c>
      <c r="E18">
        <v>19.55</v>
      </c>
      <c r="F18">
        <v>25.41</v>
      </c>
      <c r="G18">
        <v>25.23</v>
      </c>
      <c r="H18">
        <v>19.86</v>
      </c>
      <c r="I18">
        <v>28.12</v>
      </c>
      <c r="J18">
        <v>25</v>
      </c>
      <c r="K18">
        <v>19.55</v>
      </c>
      <c r="L18">
        <v>27.12</v>
      </c>
      <c r="M18">
        <v>25.77</v>
      </c>
      <c r="N18">
        <v>19.55</v>
      </c>
      <c r="O18">
        <v>26.12</v>
      </c>
      <c r="P18">
        <v>22.41</v>
      </c>
      <c r="Q18">
        <v>19</v>
      </c>
    </row>
    <row r="19" spans="1:17" x14ac:dyDescent="0.3">
      <c r="A19" t="s">
        <v>15</v>
      </c>
      <c r="B19">
        <v>22.98</v>
      </c>
      <c r="C19">
        <v>25.57</v>
      </c>
      <c r="D19">
        <v>22.31</v>
      </c>
      <c r="E19">
        <v>19.89</v>
      </c>
      <c r="F19">
        <v>25.52</v>
      </c>
      <c r="G19">
        <v>25.12</v>
      </c>
      <c r="H19">
        <v>19.91</v>
      </c>
      <c r="I19">
        <v>28.21</v>
      </c>
      <c r="J19">
        <v>25.25</v>
      </c>
      <c r="K19">
        <v>19.239999999999998</v>
      </c>
      <c r="L19">
        <v>27.44</v>
      </c>
      <c r="M19">
        <v>25.85</v>
      </c>
      <c r="N19">
        <v>19.809999999999999</v>
      </c>
      <c r="O19">
        <v>26.55</v>
      </c>
      <c r="P19">
        <v>22.43</v>
      </c>
      <c r="Q19">
        <v>18.77</v>
      </c>
    </row>
    <row r="20" spans="1:17" x14ac:dyDescent="0.3">
      <c r="A20" t="s">
        <v>15</v>
      </c>
      <c r="B20">
        <v>22.95</v>
      </c>
      <c r="C20">
        <v>25.32</v>
      </c>
      <c r="D20">
        <v>22.09</v>
      </c>
      <c r="E20">
        <v>20.010000000000002</v>
      </c>
      <c r="F20">
        <v>25.31</v>
      </c>
      <c r="G20">
        <v>25.33</v>
      </c>
      <c r="H20">
        <v>20.02</v>
      </c>
      <c r="I20">
        <v>28.02</v>
      </c>
      <c r="J20">
        <v>25.11</v>
      </c>
      <c r="K20">
        <v>19.32</v>
      </c>
      <c r="L20">
        <v>27.31</v>
      </c>
      <c r="M20">
        <v>25.9</v>
      </c>
      <c r="N20">
        <v>19.440000000000001</v>
      </c>
      <c r="O20">
        <v>26.32</v>
      </c>
      <c r="P20">
        <v>22.77</v>
      </c>
      <c r="Q20">
        <v>18.559999999999999</v>
      </c>
    </row>
    <row r="21" spans="1:17" x14ac:dyDescent="0.3">
      <c r="A21" t="s">
        <v>16</v>
      </c>
      <c r="B21">
        <v>29.31</v>
      </c>
      <c r="C21">
        <v>31.56</v>
      </c>
      <c r="D21">
        <v>30.02</v>
      </c>
      <c r="E21">
        <v>30.29</v>
      </c>
      <c r="F21">
        <v>31.45</v>
      </c>
      <c r="G21">
        <v>33.119999999999997</v>
      </c>
      <c r="H21">
        <v>30.72</v>
      </c>
      <c r="I21">
        <v>31.22</v>
      </c>
      <c r="J21">
        <v>32.869999999999997</v>
      </c>
      <c r="K21">
        <v>31.96</v>
      </c>
      <c r="L21">
        <v>32.32</v>
      </c>
      <c r="M21">
        <v>32.76</v>
      </c>
      <c r="N21">
        <v>32.119999999999997</v>
      </c>
      <c r="O21">
        <v>30.89</v>
      </c>
      <c r="P21">
        <v>30.23</v>
      </c>
      <c r="Q21">
        <v>31.85</v>
      </c>
    </row>
    <row r="22" spans="1:17" x14ac:dyDescent="0.3">
      <c r="A22" t="s">
        <v>16</v>
      </c>
      <c r="B22">
        <v>29.01</v>
      </c>
      <c r="C22">
        <v>31.45</v>
      </c>
      <c r="D22">
        <v>29.67</v>
      </c>
      <c r="E22">
        <v>30.21</v>
      </c>
      <c r="F22">
        <v>31.22</v>
      </c>
      <c r="G22">
        <v>33.01</v>
      </c>
      <c r="H22">
        <v>30.67</v>
      </c>
      <c r="I22">
        <v>30.88</v>
      </c>
      <c r="J22">
        <v>32.44</v>
      </c>
      <c r="K22">
        <v>31.86</v>
      </c>
      <c r="L22">
        <v>32.11</v>
      </c>
      <c r="M22">
        <v>32.659999999999997</v>
      </c>
      <c r="N22">
        <v>32.049999999999997</v>
      </c>
      <c r="O22">
        <v>30.56</v>
      </c>
      <c r="P22">
        <v>30.01</v>
      </c>
      <c r="Q22">
        <v>31.5</v>
      </c>
    </row>
    <row r="23" spans="1:17" x14ac:dyDescent="0.3">
      <c r="A23" t="s">
        <v>16</v>
      </c>
      <c r="B23">
        <v>28.87</v>
      </c>
      <c r="C23">
        <v>31.22</v>
      </c>
      <c r="D23">
        <v>29.45</v>
      </c>
      <c r="E23">
        <v>30.12</v>
      </c>
      <c r="F23">
        <v>31.02</v>
      </c>
      <c r="G23">
        <v>32.67</v>
      </c>
      <c r="H23">
        <v>30.65</v>
      </c>
      <c r="I23">
        <v>30.97</v>
      </c>
      <c r="J23">
        <v>32.32</v>
      </c>
      <c r="K23">
        <v>31.75</v>
      </c>
      <c r="L23">
        <v>32.090000000000003</v>
      </c>
      <c r="M23">
        <v>32.450000000000003</v>
      </c>
      <c r="N23">
        <v>31.88</v>
      </c>
      <c r="O23">
        <v>30.67</v>
      </c>
      <c r="P23">
        <v>29.86</v>
      </c>
      <c r="Q23">
        <v>31.48</v>
      </c>
    </row>
    <row r="24" spans="1:17" x14ac:dyDescent="0.3">
      <c r="A24" t="s">
        <v>17</v>
      </c>
      <c r="B24">
        <v>33.33</v>
      </c>
      <c r="C24">
        <v>34.67</v>
      </c>
      <c r="D24">
        <v>34</v>
      </c>
      <c r="E24">
        <v>35.119999999999997</v>
      </c>
      <c r="F24">
        <v>33.56</v>
      </c>
      <c r="G24">
        <v>37.119999999999997</v>
      </c>
      <c r="H24">
        <v>36.36</v>
      </c>
      <c r="I24">
        <v>35.700000000000003</v>
      </c>
      <c r="J24">
        <v>37.32</v>
      </c>
      <c r="K24">
        <v>36.450000000000003</v>
      </c>
      <c r="L24">
        <v>35.99</v>
      </c>
      <c r="M24">
        <v>33.450000000000003</v>
      </c>
      <c r="N24">
        <v>36.450000000000003</v>
      </c>
      <c r="O24">
        <v>34.67</v>
      </c>
      <c r="P24">
        <v>32.31</v>
      </c>
      <c r="Q24">
        <v>34.619999999999997</v>
      </c>
    </row>
    <row r="25" spans="1:17" x14ac:dyDescent="0.3">
      <c r="A25" t="s">
        <v>17</v>
      </c>
      <c r="B25">
        <v>33.15</v>
      </c>
      <c r="C25">
        <v>34.89</v>
      </c>
      <c r="D25">
        <v>33.869999999999997</v>
      </c>
      <c r="E25">
        <v>35.450000000000003</v>
      </c>
      <c r="F25">
        <v>33.979999999999997</v>
      </c>
      <c r="G25">
        <v>36.869999999999997</v>
      </c>
      <c r="H25">
        <v>35.89</v>
      </c>
      <c r="I25">
        <v>35.43</v>
      </c>
      <c r="J25">
        <v>37.090000000000003</v>
      </c>
      <c r="K25">
        <v>36.25</v>
      </c>
      <c r="L25">
        <v>35.880000000000003</v>
      </c>
      <c r="M25">
        <v>33.229999999999997</v>
      </c>
      <c r="N25">
        <v>36.22</v>
      </c>
      <c r="O25">
        <v>34.229999999999997</v>
      </c>
      <c r="P25">
        <v>32.36</v>
      </c>
      <c r="Q25">
        <v>34.35</v>
      </c>
    </row>
    <row r="26" spans="1:17" x14ac:dyDescent="0.3">
      <c r="A26" t="s">
        <v>17</v>
      </c>
      <c r="B26">
        <v>33.17</v>
      </c>
      <c r="C26">
        <v>34.119999999999997</v>
      </c>
      <c r="D26">
        <v>34.32</v>
      </c>
      <c r="E26">
        <v>35.1</v>
      </c>
      <c r="F26">
        <v>33.58</v>
      </c>
      <c r="G26">
        <v>37.090000000000003</v>
      </c>
      <c r="H26">
        <v>36.21</v>
      </c>
      <c r="I26">
        <v>35.69</v>
      </c>
      <c r="J26">
        <v>36.99</v>
      </c>
      <c r="K26">
        <v>36.22</v>
      </c>
      <c r="L26">
        <v>35.979999999999997</v>
      </c>
      <c r="M26">
        <v>33.119999999999997</v>
      </c>
      <c r="N26">
        <v>36.26</v>
      </c>
      <c r="O26">
        <v>34.19</v>
      </c>
      <c r="P26">
        <v>32.49</v>
      </c>
      <c r="Q26">
        <v>34.57</v>
      </c>
    </row>
    <row r="27" spans="1:17" x14ac:dyDescent="0.3">
      <c r="A27" t="s">
        <v>18</v>
      </c>
      <c r="B27">
        <v>25.46</v>
      </c>
      <c r="C27">
        <v>26.69</v>
      </c>
      <c r="D27">
        <v>26</v>
      </c>
      <c r="E27">
        <v>24.69</v>
      </c>
      <c r="F27">
        <v>26.44</v>
      </c>
      <c r="G27">
        <v>28.45</v>
      </c>
      <c r="H27">
        <v>25.89</v>
      </c>
      <c r="I27">
        <v>29.12</v>
      </c>
      <c r="J27">
        <v>28.02</v>
      </c>
      <c r="K27">
        <v>25.34</v>
      </c>
      <c r="L27">
        <v>27.12</v>
      </c>
      <c r="M27">
        <v>25.98</v>
      </c>
      <c r="N27">
        <v>25.25</v>
      </c>
      <c r="O27">
        <v>26.88</v>
      </c>
      <c r="P27">
        <v>26.12</v>
      </c>
      <c r="Q27">
        <v>24.61</v>
      </c>
    </row>
    <row r="28" spans="1:17" x14ac:dyDescent="0.3">
      <c r="A28" t="s">
        <v>18</v>
      </c>
      <c r="B28">
        <v>25.44</v>
      </c>
      <c r="C28">
        <v>26.28</v>
      </c>
      <c r="D28">
        <v>25.34</v>
      </c>
      <c r="E28">
        <v>24.86</v>
      </c>
      <c r="F28">
        <v>26.28</v>
      </c>
      <c r="G28">
        <v>28.67</v>
      </c>
      <c r="H28">
        <v>25.94</v>
      </c>
      <c r="I28">
        <v>28.99</v>
      </c>
      <c r="J28">
        <v>27.67</v>
      </c>
      <c r="K28">
        <v>25.26</v>
      </c>
      <c r="L28">
        <v>27.33</v>
      </c>
      <c r="M28">
        <v>26.09</v>
      </c>
      <c r="N28">
        <v>25.68</v>
      </c>
      <c r="O28">
        <v>26.71</v>
      </c>
      <c r="P28">
        <v>26.09</v>
      </c>
      <c r="Q28">
        <v>24.21</v>
      </c>
    </row>
    <row r="29" spans="1:17" x14ac:dyDescent="0.3">
      <c r="A29" t="s">
        <v>18</v>
      </c>
      <c r="B29">
        <v>25.71</v>
      </c>
      <c r="C29">
        <v>26.27</v>
      </c>
      <c r="D29">
        <v>25.77</v>
      </c>
      <c r="E29">
        <v>24.96</v>
      </c>
      <c r="F29">
        <v>26.88</v>
      </c>
      <c r="G29">
        <v>28.9</v>
      </c>
      <c r="H29">
        <v>25.88</v>
      </c>
      <c r="I29">
        <v>29.21</v>
      </c>
      <c r="J29">
        <v>27.89</v>
      </c>
      <c r="K29">
        <v>25.41</v>
      </c>
      <c r="L29">
        <v>27.52</v>
      </c>
      <c r="M29">
        <v>26.12</v>
      </c>
      <c r="N29">
        <v>25.62</v>
      </c>
      <c r="O29">
        <v>27.07</v>
      </c>
      <c r="P29">
        <v>26.43</v>
      </c>
      <c r="Q29">
        <v>24.6</v>
      </c>
    </row>
    <row r="30" spans="1:17" x14ac:dyDescent="0.3">
      <c r="A30" t="s">
        <v>19</v>
      </c>
      <c r="B30">
        <v>29.29</v>
      </c>
      <c r="C30">
        <v>30.12</v>
      </c>
      <c r="D30">
        <v>29.09</v>
      </c>
      <c r="E30">
        <v>30.12</v>
      </c>
      <c r="F30">
        <v>30.34</v>
      </c>
      <c r="G30">
        <v>32.229999999999997</v>
      </c>
      <c r="H30">
        <v>30.6</v>
      </c>
      <c r="I30">
        <v>32.700000000000003</v>
      </c>
      <c r="J30">
        <v>31.12</v>
      </c>
      <c r="K30">
        <v>30.69</v>
      </c>
      <c r="L30">
        <v>32.770000000000003</v>
      </c>
      <c r="M30">
        <v>31.09</v>
      </c>
      <c r="N30">
        <v>30.75</v>
      </c>
      <c r="O30">
        <v>30.3</v>
      </c>
      <c r="P30">
        <v>30.55</v>
      </c>
      <c r="Q30">
        <v>30.75</v>
      </c>
    </row>
    <row r="31" spans="1:17" x14ac:dyDescent="0.3">
      <c r="A31" t="s">
        <v>19</v>
      </c>
      <c r="B31">
        <v>29.22</v>
      </c>
      <c r="C31">
        <v>30.78</v>
      </c>
      <c r="D31">
        <v>29.66</v>
      </c>
      <c r="E31">
        <v>30.16</v>
      </c>
      <c r="F31">
        <v>30.66</v>
      </c>
      <c r="G31">
        <v>32.33</v>
      </c>
      <c r="H31">
        <v>30.45</v>
      </c>
      <c r="I31">
        <v>32.56</v>
      </c>
      <c r="J31">
        <v>31.11</v>
      </c>
      <c r="K31">
        <v>30.18</v>
      </c>
      <c r="L31">
        <v>32.869999999999997</v>
      </c>
      <c r="M31">
        <v>31.23</v>
      </c>
      <c r="N31">
        <v>30.75</v>
      </c>
      <c r="O31">
        <v>30.34</v>
      </c>
      <c r="P31">
        <v>30.4</v>
      </c>
      <c r="Q31">
        <v>30.78</v>
      </c>
    </row>
    <row r="32" spans="1:17" x14ac:dyDescent="0.3">
      <c r="A32" t="s">
        <v>19</v>
      </c>
      <c r="B32">
        <v>29.03</v>
      </c>
      <c r="C32">
        <v>30.23</v>
      </c>
      <c r="D32">
        <v>29.23</v>
      </c>
      <c r="E32">
        <v>30.21</v>
      </c>
      <c r="F32">
        <v>30.21</v>
      </c>
      <c r="G32">
        <v>32.01</v>
      </c>
      <c r="H32">
        <v>30.54</v>
      </c>
      <c r="I32">
        <v>32.36</v>
      </c>
      <c r="J32">
        <v>30.89</v>
      </c>
      <c r="K32">
        <v>30.21</v>
      </c>
      <c r="L32">
        <v>32.950000000000003</v>
      </c>
      <c r="M32">
        <v>31.06</v>
      </c>
      <c r="N32">
        <v>30.54</v>
      </c>
      <c r="O32">
        <v>29.88</v>
      </c>
      <c r="P32">
        <v>30.12</v>
      </c>
      <c r="Q32">
        <v>30.67</v>
      </c>
    </row>
    <row r="33" spans="1:17" x14ac:dyDescent="0.3">
      <c r="A33" t="s">
        <v>22</v>
      </c>
      <c r="B33">
        <v>20.94</v>
      </c>
      <c r="C33">
        <v>21.94</v>
      </c>
      <c r="D33">
        <v>20.399999999999999</v>
      </c>
      <c r="E33">
        <v>21.44</v>
      </c>
      <c r="F33">
        <v>20.69</v>
      </c>
      <c r="G33">
        <v>22.99</v>
      </c>
      <c r="H33">
        <v>21.65</v>
      </c>
      <c r="I33">
        <v>21.78</v>
      </c>
      <c r="J33">
        <v>21.34</v>
      </c>
      <c r="K33">
        <v>20.98</v>
      </c>
      <c r="L33">
        <v>22.03</v>
      </c>
      <c r="M33">
        <v>21.78</v>
      </c>
      <c r="N33">
        <v>21.36</v>
      </c>
      <c r="O33">
        <v>21.18</v>
      </c>
      <c r="P33">
        <v>20.309999999999999</v>
      </c>
      <c r="Q33">
        <v>21.38</v>
      </c>
    </row>
    <row r="34" spans="1:17" x14ac:dyDescent="0.3">
      <c r="A34" t="s">
        <v>22</v>
      </c>
      <c r="B34">
        <v>21.36</v>
      </c>
      <c r="C34">
        <v>21.78</v>
      </c>
      <c r="D34">
        <v>21.18</v>
      </c>
      <c r="E34">
        <v>21.21</v>
      </c>
      <c r="F34">
        <v>20.53</v>
      </c>
      <c r="G34">
        <v>22.78</v>
      </c>
      <c r="H34">
        <v>21.41</v>
      </c>
      <c r="I34">
        <v>21.99</v>
      </c>
      <c r="J34">
        <v>21.09</v>
      </c>
      <c r="K34">
        <v>21.22</v>
      </c>
      <c r="L34">
        <v>22.05</v>
      </c>
      <c r="M34">
        <v>21.73</v>
      </c>
      <c r="N34">
        <v>21.56</v>
      </c>
      <c r="O34">
        <v>20.86</v>
      </c>
      <c r="P34">
        <v>20.21</v>
      </c>
      <c r="Q34">
        <v>21.25</v>
      </c>
    </row>
    <row r="35" spans="1:17" x14ac:dyDescent="0.3">
      <c r="A35" t="s">
        <v>22</v>
      </c>
      <c r="B35">
        <v>21.23</v>
      </c>
      <c r="C35">
        <v>22.33</v>
      </c>
      <c r="D35">
        <v>21.18</v>
      </c>
      <c r="E35">
        <v>21.38</v>
      </c>
      <c r="F35">
        <v>21.54</v>
      </c>
      <c r="G35">
        <v>23.01</v>
      </c>
      <c r="H35">
        <v>21.87</v>
      </c>
      <c r="I35">
        <v>21.89</v>
      </c>
      <c r="J35">
        <v>21.55</v>
      </c>
      <c r="K35">
        <v>21.45</v>
      </c>
      <c r="L35">
        <v>22.06</v>
      </c>
      <c r="M35">
        <v>21.36</v>
      </c>
      <c r="N35">
        <v>21.84</v>
      </c>
      <c r="O35">
        <v>20.8</v>
      </c>
      <c r="P35">
        <v>21.17</v>
      </c>
      <c r="Q35">
        <v>21.21</v>
      </c>
    </row>
  </sheetData>
  <mergeCells count="5">
    <mergeCell ref="C1:E1"/>
    <mergeCell ref="F1:H1"/>
    <mergeCell ref="I1:K1"/>
    <mergeCell ref="L1:N1"/>
    <mergeCell ref="O1:Q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E6EA2-2815-4A74-9DFA-DA7688BF7381}">
  <dimension ref="A1:R36"/>
  <sheetViews>
    <sheetView tabSelected="1" topLeftCell="A20" workbookViewId="0">
      <selection activeCell="I40" sqref="I40"/>
    </sheetView>
  </sheetViews>
  <sheetFormatPr defaultRowHeight="14" x14ac:dyDescent="0.3"/>
  <cols>
    <col min="3" max="3" width="11.33203125" bestFit="1" customWidth="1"/>
    <col min="4" max="5" width="8.5" customWidth="1"/>
    <col min="7" max="7" width="11.33203125" bestFit="1" customWidth="1"/>
    <col min="8" max="8" width="9.9140625" bestFit="1" customWidth="1"/>
    <col min="9" max="9" width="9.9140625" customWidth="1"/>
    <col min="10" max="10" width="11.33203125" bestFit="1" customWidth="1"/>
    <col min="11" max="11" width="9.9140625" bestFit="1" customWidth="1"/>
    <col min="12" max="12" width="9.9140625" customWidth="1"/>
    <col min="13" max="13" width="11.33203125" bestFit="1" customWidth="1"/>
    <col min="14" max="14" width="9.9140625" bestFit="1" customWidth="1"/>
    <col min="15" max="15" width="9.9140625" customWidth="1"/>
    <col min="16" max="16" width="11.33203125" bestFit="1" customWidth="1"/>
  </cols>
  <sheetData>
    <row r="1" spans="1:18" ht="16.5" x14ac:dyDescent="0.3">
      <c r="B1" t="s">
        <v>25</v>
      </c>
      <c r="C1" s="3" t="s">
        <v>1</v>
      </c>
      <c r="D1" s="3"/>
      <c r="E1" s="3"/>
      <c r="F1" t="s">
        <v>29</v>
      </c>
      <c r="G1" s="3" t="s">
        <v>29</v>
      </c>
      <c r="H1" s="3"/>
      <c r="I1" s="3"/>
      <c r="J1" s="3" t="s">
        <v>20</v>
      </c>
      <c r="K1" s="3"/>
      <c r="L1" s="3"/>
      <c r="M1" s="3" t="s">
        <v>21</v>
      </c>
      <c r="N1" s="3"/>
      <c r="O1" s="3"/>
      <c r="P1" s="3" t="s">
        <v>28</v>
      </c>
      <c r="Q1" s="3"/>
    </row>
    <row r="2" spans="1:18" x14ac:dyDescent="0.3">
      <c r="C2" t="s">
        <v>26</v>
      </c>
      <c r="D2" t="s">
        <v>27</v>
      </c>
      <c r="E2" t="s">
        <v>44</v>
      </c>
      <c r="F2" t="s">
        <v>30</v>
      </c>
      <c r="G2" t="s">
        <v>26</v>
      </c>
      <c r="H2" t="s">
        <v>27</v>
      </c>
      <c r="I2" t="s">
        <v>43</v>
      </c>
      <c r="J2" t="s">
        <v>26</v>
      </c>
      <c r="K2" t="s">
        <v>27</v>
      </c>
      <c r="L2" t="s">
        <v>43</v>
      </c>
      <c r="M2" t="s">
        <v>26</v>
      </c>
      <c r="N2" t="s">
        <v>27</v>
      </c>
      <c r="O2" t="s">
        <v>43</v>
      </c>
      <c r="P2" t="s">
        <v>26</v>
      </c>
      <c r="Q2" t="s">
        <v>27</v>
      </c>
      <c r="R2" t="s">
        <v>44</v>
      </c>
    </row>
    <row r="3" spans="1:18" x14ac:dyDescent="0.3">
      <c r="A3" t="s">
        <v>9</v>
      </c>
      <c r="B3">
        <v>29.41</v>
      </c>
      <c r="C3">
        <v>32.11</v>
      </c>
      <c r="D3">
        <v>29.32</v>
      </c>
      <c r="E3">
        <v>29.77</v>
      </c>
      <c r="F3">
        <f>B3-21.18</f>
        <v>8.23</v>
      </c>
      <c r="G3">
        <f>C3-22.02</f>
        <v>10.09</v>
      </c>
      <c r="H3">
        <f>D3-20.92</f>
        <v>8.3999999999999986</v>
      </c>
      <c r="I3">
        <f>E3-21.34</f>
        <v>8.43</v>
      </c>
      <c r="J3">
        <f>F3-G3</f>
        <v>-1.8599999999999994</v>
      </c>
      <c r="K3">
        <f>F3-H3</f>
        <v>-0.16999999999999815</v>
      </c>
      <c r="L3">
        <f>F3-I3</f>
        <v>-0.19999999999999929</v>
      </c>
      <c r="M3" s="1">
        <f>2^-J3</f>
        <v>3.6300766212686417</v>
      </c>
      <c r="N3" s="1">
        <f>2^-K3</f>
        <v>1.1250584846888079</v>
      </c>
      <c r="O3" s="1">
        <f>2^-L3</f>
        <v>1.1486983549970344</v>
      </c>
      <c r="P3" s="1">
        <f>AVERAGE(M3:M5)</f>
        <v>3.7948139088723885</v>
      </c>
      <c r="Q3" s="1">
        <f>AVERAGE(N3:N5)</f>
        <v>1.1300548410739986</v>
      </c>
      <c r="R3" s="1">
        <f>AVERAGE(O3:O5)</f>
        <v>1.1257372161387611</v>
      </c>
    </row>
    <row r="4" spans="1:18" x14ac:dyDescent="0.3">
      <c r="A4" t="s">
        <v>9</v>
      </c>
      <c r="B4">
        <v>28.32</v>
      </c>
      <c r="C4">
        <v>31.11</v>
      </c>
      <c r="D4">
        <v>28.12</v>
      </c>
      <c r="E4">
        <v>29.01</v>
      </c>
      <c r="F4">
        <f t="shared" ref="F4:F32" si="0">B4-21.18</f>
        <v>7.1400000000000006</v>
      </c>
      <c r="G4">
        <f t="shared" ref="G4:G32" si="1">C4-22.02</f>
        <v>9.09</v>
      </c>
      <c r="H4">
        <f t="shared" ref="H4:H32" si="2">D4-20.92</f>
        <v>7.1999999999999993</v>
      </c>
      <c r="I4">
        <f t="shared" ref="I4:I32" si="3">E4-21.34</f>
        <v>7.6700000000000017</v>
      </c>
      <c r="J4">
        <f t="shared" ref="J4:J32" si="4">F4-G4</f>
        <v>-1.9499999999999993</v>
      </c>
      <c r="K4">
        <f t="shared" ref="K4:K32" si="5">F4-H4</f>
        <v>-5.9999999999998721E-2</v>
      </c>
      <c r="L4">
        <f t="shared" ref="L4:L32" si="6">F4-I4</f>
        <v>-0.53000000000000114</v>
      </c>
      <c r="M4" s="1">
        <f t="shared" ref="M4:M32" si="7">2^-J4</f>
        <v>3.8637453156993802</v>
      </c>
      <c r="N4" s="1">
        <f t="shared" ref="N4:N32" si="8">2^-K4</f>
        <v>1.0424657608411205</v>
      </c>
      <c r="O4" s="1">
        <f t="shared" ref="O4:O32" si="9">2^-L4</f>
        <v>1.4439291955224973</v>
      </c>
      <c r="P4" s="1"/>
      <c r="Q4" s="1"/>
      <c r="R4" s="1"/>
    </row>
    <row r="5" spans="1:18" x14ac:dyDescent="0.3">
      <c r="A5" t="s">
        <v>9</v>
      </c>
      <c r="B5">
        <v>29.31</v>
      </c>
      <c r="C5">
        <v>32.11</v>
      </c>
      <c r="D5">
        <v>29.34</v>
      </c>
      <c r="E5">
        <v>29.12</v>
      </c>
      <c r="F5">
        <f t="shared" si="0"/>
        <v>8.129999999999999</v>
      </c>
      <c r="G5">
        <f t="shared" si="1"/>
        <v>10.09</v>
      </c>
      <c r="H5">
        <f t="shared" si="2"/>
        <v>8.4199999999999982</v>
      </c>
      <c r="I5">
        <f t="shared" si="3"/>
        <v>7.7800000000000011</v>
      </c>
      <c r="J5">
        <f t="shared" si="4"/>
        <v>-1.9600000000000009</v>
      </c>
      <c r="K5">
        <f t="shared" si="5"/>
        <v>-0.28999999999999915</v>
      </c>
      <c r="L5">
        <f t="shared" si="6"/>
        <v>0.34999999999999787</v>
      </c>
      <c r="M5" s="1">
        <f t="shared" si="7"/>
        <v>3.8906197896491439</v>
      </c>
      <c r="N5" s="1">
        <f t="shared" si="8"/>
        <v>1.2226402776920677</v>
      </c>
      <c r="O5" s="1">
        <f t="shared" si="9"/>
        <v>0.78458409789675188</v>
      </c>
      <c r="P5" s="1"/>
      <c r="Q5" s="1"/>
      <c r="R5" s="1"/>
    </row>
    <row r="6" spans="1:18" x14ac:dyDescent="0.3">
      <c r="A6" t="s">
        <v>11</v>
      </c>
      <c r="B6">
        <v>27.85</v>
      </c>
      <c r="C6">
        <v>30.01</v>
      </c>
      <c r="D6">
        <v>28.54</v>
      </c>
      <c r="E6">
        <v>27.32</v>
      </c>
      <c r="F6">
        <f t="shared" si="0"/>
        <v>6.6700000000000017</v>
      </c>
      <c r="G6">
        <f t="shared" si="1"/>
        <v>7.990000000000002</v>
      </c>
      <c r="H6">
        <f t="shared" si="2"/>
        <v>7.6199999999999974</v>
      </c>
      <c r="I6">
        <f t="shared" si="3"/>
        <v>5.98</v>
      </c>
      <c r="J6">
        <f t="shared" si="4"/>
        <v>-1.3200000000000003</v>
      </c>
      <c r="K6">
        <f t="shared" si="5"/>
        <v>-0.94999999999999574</v>
      </c>
      <c r="L6">
        <f t="shared" si="6"/>
        <v>0.69000000000000128</v>
      </c>
      <c r="M6" s="1">
        <f t="shared" si="7"/>
        <v>2.4966610978032242</v>
      </c>
      <c r="N6" s="1">
        <f t="shared" si="8"/>
        <v>1.9318726578496852</v>
      </c>
      <c r="O6" s="1">
        <f t="shared" si="9"/>
        <v>0.61985384996949278</v>
      </c>
      <c r="P6" s="1">
        <f t="shared" ref="P6:P30" si="10">AVERAGE(M6:M8)</f>
        <v>2.5143094309356697</v>
      </c>
      <c r="Q6" s="1">
        <f t="shared" ref="Q6:Q30" si="11">AVERAGE(N6:N8)</f>
        <v>1.5748813892972731</v>
      </c>
      <c r="R6" s="1">
        <f t="shared" ref="R6:R30" si="12">AVERAGE(O6:O8)</f>
        <v>0.44074270550279498</v>
      </c>
    </row>
    <row r="7" spans="1:18" x14ac:dyDescent="0.3">
      <c r="A7" t="s">
        <v>11</v>
      </c>
      <c r="B7">
        <v>28.86</v>
      </c>
      <c r="C7">
        <v>31.01</v>
      </c>
      <c r="D7">
        <v>29.01</v>
      </c>
      <c r="E7">
        <v>27.54</v>
      </c>
      <c r="F7">
        <f t="shared" si="0"/>
        <v>7.68</v>
      </c>
      <c r="G7">
        <f t="shared" si="1"/>
        <v>8.990000000000002</v>
      </c>
      <c r="H7">
        <f t="shared" si="2"/>
        <v>8.09</v>
      </c>
      <c r="I7">
        <f t="shared" si="3"/>
        <v>6.1999999999999993</v>
      </c>
      <c r="J7">
        <f t="shared" si="4"/>
        <v>-1.3100000000000023</v>
      </c>
      <c r="K7">
        <f t="shared" si="5"/>
        <v>-0.41000000000000014</v>
      </c>
      <c r="L7">
        <f t="shared" si="6"/>
        <v>1.4800000000000004</v>
      </c>
      <c r="M7" s="1">
        <f t="shared" si="7"/>
        <v>2.4794153998779769</v>
      </c>
      <c r="N7" s="1">
        <f t="shared" si="8"/>
        <v>1.3286858140965117</v>
      </c>
      <c r="O7" s="1">
        <f t="shared" si="9"/>
        <v>0.35848881200395677</v>
      </c>
      <c r="P7" s="1"/>
      <c r="Q7" s="1"/>
      <c r="R7" s="1"/>
    </row>
    <row r="8" spans="1:18" x14ac:dyDescent="0.3">
      <c r="A8" t="s">
        <v>11</v>
      </c>
      <c r="B8">
        <v>29.03</v>
      </c>
      <c r="C8">
        <v>31.23</v>
      </c>
      <c r="D8">
        <v>29.32</v>
      </c>
      <c r="E8">
        <v>27.65</v>
      </c>
      <c r="F8">
        <f t="shared" si="0"/>
        <v>7.8500000000000014</v>
      </c>
      <c r="G8">
        <f t="shared" si="1"/>
        <v>9.2100000000000009</v>
      </c>
      <c r="H8">
        <f t="shared" si="2"/>
        <v>8.3999999999999986</v>
      </c>
      <c r="I8">
        <f t="shared" si="3"/>
        <v>6.3099999999999987</v>
      </c>
      <c r="J8">
        <f t="shared" si="4"/>
        <v>-1.3599999999999994</v>
      </c>
      <c r="K8">
        <f t="shared" si="5"/>
        <v>-0.54999999999999716</v>
      </c>
      <c r="L8">
        <f t="shared" si="6"/>
        <v>1.5400000000000027</v>
      </c>
      <c r="M8" s="1">
        <f t="shared" si="7"/>
        <v>2.5668517951258072</v>
      </c>
      <c r="N8" s="1">
        <f t="shared" si="8"/>
        <v>1.4640856959456225</v>
      </c>
      <c r="O8" s="1">
        <f t="shared" si="9"/>
        <v>0.3438854545349353</v>
      </c>
      <c r="P8" s="1"/>
      <c r="Q8" s="1"/>
      <c r="R8" s="1"/>
    </row>
    <row r="9" spans="1:18" x14ac:dyDescent="0.3">
      <c r="A9" t="s">
        <v>12</v>
      </c>
      <c r="B9">
        <v>25.26</v>
      </c>
      <c r="C9">
        <v>22.11</v>
      </c>
      <c r="D9">
        <v>24.23</v>
      </c>
      <c r="E9">
        <v>25.12</v>
      </c>
      <c r="F9">
        <f t="shared" si="0"/>
        <v>4.0800000000000018</v>
      </c>
      <c r="G9">
        <f t="shared" si="1"/>
        <v>8.9999999999999858E-2</v>
      </c>
      <c r="H9">
        <f t="shared" si="2"/>
        <v>3.3099999999999987</v>
      </c>
      <c r="I9">
        <f t="shared" si="3"/>
        <v>3.7800000000000011</v>
      </c>
      <c r="J9">
        <f t="shared" si="4"/>
        <v>3.990000000000002</v>
      </c>
      <c r="K9">
        <f t="shared" si="5"/>
        <v>0.77000000000000313</v>
      </c>
      <c r="L9">
        <f t="shared" si="6"/>
        <v>0.30000000000000071</v>
      </c>
      <c r="M9" s="1">
        <f t="shared" si="7"/>
        <v>6.2934721878544833E-2</v>
      </c>
      <c r="N9" s="1">
        <f t="shared" si="8"/>
        <v>0.58641747461593807</v>
      </c>
      <c r="O9" s="1">
        <f t="shared" si="9"/>
        <v>0.81225239635623503</v>
      </c>
      <c r="P9" s="1">
        <f t="shared" si="10"/>
        <v>4.491623263164702E-2</v>
      </c>
      <c r="Q9" s="1">
        <f t="shared" si="11"/>
        <v>0.64617709691135483</v>
      </c>
      <c r="R9" s="1">
        <f t="shared" si="12"/>
        <v>0.83683673288271032</v>
      </c>
    </row>
    <row r="10" spans="1:18" x14ac:dyDescent="0.3">
      <c r="A10" t="s">
        <v>12</v>
      </c>
      <c r="B10">
        <v>25.18</v>
      </c>
      <c r="C10">
        <v>21.34</v>
      </c>
      <c r="D10">
        <v>24.33</v>
      </c>
      <c r="E10">
        <v>25.32</v>
      </c>
      <c r="F10">
        <f t="shared" si="0"/>
        <v>4</v>
      </c>
      <c r="G10">
        <f t="shared" si="1"/>
        <v>-0.67999999999999972</v>
      </c>
      <c r="H10">
        <f t="shared" si="2"/>
        <v>3.4099999999999966</v>
      </c>
      <c r="I10">
        <f t="shared" si="3"/>
        <v>3.9800000000000004</v>
      </c>
      <c r="J10">
        <f t="shared" si="4"/>
        <v>4.68</v>
      </c>
      <c r="K10">
        <f t="shared" si="5"/>
        <v>0.59000000000000341</v>
      </c>
      <c r="L10">
        <f t="shared" si="6"/>
        <v>1.9999999999999574E-2</v>
      </c>
      <c r="M10" s="1">
        <f t="shared" si="7"/>
        <v>3.9010329653175378E-2</v>
      </c>
      <c r="N10" s="1">
        <f t="shared" si="8"/>
        <v>0.66434290704825427</v>
      </c>
      <c r="O10" s="1">
        <f t="shared" si="9"/>
        <v>0.98623270449335942</v>
      </c>
      <c r="P10" s="1"/>
      <c r="Q10" s="1"/>
      <c r="R10" s="1"/>
    </row>
    <row r="11" spans="1:18" x14ac:dyDescent="0.3">
      <c r="A11" t="s">
        <v>12</v>
      </c>
      <c r="B11">
        <v>25.31</v>
      </c>
      <c r="C11">
        <v>21.22</v>
      </c>
      <c r="D11">
        <v>24.51</v>
      </c>
      <c r="E11">
        <v>24.98</v>
      </c>
      <c r="F11">
        <f t="shared" si="0"/>
        <v>4.129999999999999</v>
      </c>
      <c r="G11">
        <f t="shared" si="1"/>
        <v>-0.80000000000000071</v>
      </c>
      <c r="H11">
        <f t="shared" si="2"/>
        <v>3.59</v>
      </c>
      <c r="I11">
        <f t="shared" si="3"/>
        <v>3.6400000000000006</v>
      </c>
      <c r="J11">
        <f t="shared" si="4"/>
        <v>4.93</v>
      </c>
      <c r="K11">
        <f t="shared" si="5"/>
        <v>0.53999999999999915</v>
      </c>
      <c r="L11">
        <f t="shared" si="6"/>
        <v>0.48999999999999844</v>
      </c>
      <c r="M11" s="1">
        <f t="shared" si="7"/>
        <v>3.2803646363220855E-2</v>
      </c>
      <c r="N11" s="1">
        <f t="shared" si="8"/>
        <v>0.68777090906987226</v>
      </c>
      <c r="O11" s="1">
        <f t="shared" si="9"/>
        <v>0.71202509779853662</v>
      </c>
      <c r="P11" s="1"/>
      <c r="Q11" s="1"/>
      <c r="R11" s="1"/>
    </row>
    <row r="12" spans="1:18" x14ac:dyDescent="0.3">
      <c r="A12" t="s">
        <v>13</v>
      </c>
      <c r="B12">
        <v>23.16</v>
      </c>
      <c r="C12">
        <v>25.16</v>
      </c>
      <c r="D12">
        <v>22.78</v>
      </c>
      <c r="E12">
        <v>24.61</v>
      </c>
      <c r="F12">
        <f t="shared" si="0"/>
        <v>1.9800000000000004</v>
      </c>
      <c r="G12">
        <f t="shared" si="1"/>
        <v>3.1400000000000006</v>
      </c>
      <c r="H12">
        <f t="shared" si="2"/>
        <v>1.8599999999999994</v>
      </c>
      <c r="I12">
        <f t="shared" si="3"/>
        <v>3.2699999999999996</v>
      </c>
      <c r="J12">
        <f t="shared" si="4"/>
        <v>-1.1600000000000001</v>
      </c>
      <c r="K12">
        <f t="shared" si="5"/>
        <v>0.12000000000000099</v>
      </c>
      <c r="L12">
        <f t="shared" si="6"/>
        <v>-1.2899999999999991</v>
      </c>
      <c r="M12" s="1">
        <f t="shared" si="7"/>
        <v>2.23457427614444</v>
      </c>
      <c r="N12" s="1">
        <f t="shared" si="8"/>
        <v>0.9201876506248744</v>
      </c>
      <c r="O12" s="1">
        <f t="shared" si="9"/>
        <v>2.4452805553841355</v>
      </c>
      <c r="P12" s="1">
        <f t="shared" si="10"/>
        <v>1.9419176265788511</v>
      </c>
      <c r="Q12" s="1">
        <f t="shared" si="11"/>
        <v>1.0637201683122435</v>
      </c>
      <c r="R12" s="1">
        <f t="shared" si="12"/>
        <v>2.3540859088985697</v>
      </c>
    </row>
    <row r="13" spans="1:18" x14ac:dyDescent="0.3">
      <c r="A13" t="s">
        <v>13</v>
      </c>
      <c r="B13">
        <v>22.81</v>
      </c>
      <c r="C13">
        <v>24.81</v>
      </c>
      <c r="D13">
        <v>22.88</v>
      </c>
      <c r="E13">
        <v>24.25</v>
      </c>
      <c r="F13">
        <f t="shared" si="0"/>
        <v>1.629999999999999</v>
      </c>
      <c r="G13">
        <f t="shared" si="1"/>
        <v>2.7899999999999991</v>
      </c>
      <c r="H13">
        <f t="shared" si="2"/>
        <v>1.9599999999999973</v>
      </c>
      <c r="I13">
        <f t="shared" si="3"/>
        <v>2.91</v>
      </c>
      <c r="J13">
        <f t="shared" si="4"/>
        <v>-1.1600000000000001</v>
      </c>
      <c r="K13">
        <f t="shared" si="5"/>
        <v>-0.32999999999999829</v>
      </c>
      <c r="L13">
        <f t="shared" si="6"/>
        <v>-1.2800000000000011</v>
      </c>
      <c r="M13" s="1">
        <f t="shared" si="7"/>
        <v>2.23457427614444</v>
      </c>
      <c r="N13" s="1">
        <f t="shared" si="8"/>
        <v>1.2570133745218268</v>
      </c>
      <c r="O13" s="1">
        <f t="shared" si="9"/>
        <v>2.4283897687900957</v>
      </c>
      <c r="P13" s="1"/>
      <c r="Q13" s="1"/>
      <c r="R13" s="1"/>
    </row>
    <row r="14" spans="1:18" x14ac:dyDescent="0.3">
      <c r="A14" t="s">
        <v>13</v>
      </c>
      <c r="B14">
        <v>23.27</v>
      </c>
      <c r="C14">
        <v>24.55</v>
      </c>
      <c r="D14">
        <v>23.03</v>
      </c>
      <c r="E14">
        <v>24.56</v>
      </c>
      <c r="F14">
        <f t="shared" si="0"/>
        <v>2.09</v>
      </c>
      <c r="G14">
        <f t="shared" si="1"/>
        <v>2.5300000000000011</v>
      </c>
      <c r="H14">
        <f t="shared" si="2"/>
        <v>2.1099999999999994</v>
      </c>
      <c r="I14">
        <f t="shared" si="3"/>
        <v>3.2199999999999989</v>
      </c>
      <c r="J14">
        <f t="shared" si="4"/>
        <v>-0.44000000000000128</v>
      </c>
      <c r="K14">
        <f t="shared" si="5"/>
        <v>-1.9999999999999574E-2</v>
      </c>
      <c r="L14">
        <f t="shared" si="6"/>
        <v>-1.129999999999999</v>
      </c>
      <c r="M14" s="1">
        <f t="shared" si="7"/>
        <v>1.3566043274476731</v>
      </c>
      <c r="N14" s="1">
        <f t="shared" si="8"/>
        <v>1.0139594797900289</v>
      </c>
      <c r="O14" s="1">
        <f t="shared" si="9"/>
        <v>2.1885874025214775</v>
      </c>
      <c r="P14" s="1"/>
      <c r="Q14" s="1"/>
      <c r="R14" s="1"/>
    </row>
    <row r="15" spans="1:18" x14ac:dyDescent="0.3">
      <c r="A15" t="s">
        <v>14</v>
      </c>
      <c r="B15">
        <v>26.55</v>
      </c>
      <c r="C15">
        <v>26.89</v>
      </c>
      <c r="D15">
        <v>25.54</v>
      </c>
      <c r="E15">
        <v>27.11</v>
      </c>
      <c r="F15">
        <f t="shared" si="0"/>
        <v>5.370000000000001</v>
      </c>
      <c r="G15">
        <f t="shared" si="1"/>
        <v>4.870000000000001</v>
      </c>
      <c r="H15">
        <f t="shared" si="2"/>
        <v>4.6199999999999974</v>
      </c>
      <c r="I15">
        <f t="shared" si="3"/>
        <v>5.77</v>
      </c>
      <c r="J15">
        <f t="shared" si="4"/>
        <v>0.5</v>
      </c>
      <c r="K15">
        <f t="shared" si="5"/>
        <v>0.75000000000000355</v>
      </c>
      <c r="L15">
        <f t="shared" si="6"/>
        <v>-0.39999999999999858</v>
      </c>
      <c r="M15" s="1">
        <f t="shared" si="7"/>
        <v>0.70710678118654746</v>
      </c>
      <c r="N15" s="1">
        <f t="shared" si="8"/>
        <v>0.59460355750135907</v>
      </c>
      <c r="O15" s="1">
        <f t="shared" si="9"/>
        <v>1.3195079107728929</v>
      </c>
      <c r="P15" s="1">
        <f t="shared" si="10"/>
        <v>0.75186709436454591</v>
      </c>
      <c r="Q15" s="1">
        <f t="shared" si="11"/>
        <v>0.49354391693795691</v>
      </c>
      <c r="R15" s="1">
        <f t="shared" si="12"/>
        <v>1.1494125916632087</v>
      </c>
    </row>
    <row r="16" spans="1:18" x14ac:dyDescent="0.3">
      <c r="A16" t="s">
        <v>14</v>
      </c>
      <c r="B16">
        <v>26.57</v>
      </c>
      <c r="C16">
        <v>27.09</v>
      </c>
      <c r="D16">
        <v>25.1</v>
      </c>
      <c r="E16">
        <v>26.98</v>
      </c>
      <c r="F16">
        <f t="shared" si="0"/>
        <v>5.3900000000000006</v>
      </c>
      <c r="G16">
        <f t="shared" si="1"/>
        <v>5.07</v>
      </c>
      <c r="H16">
        <f t="shared" si="2"/>
        <v>4.18</v>
      </c>
      <c r="I16">
        <f t="shared" si="3"/>
        <v>5.6400000000000006</v>
      </c>
      <c r="J16">
        <f t="shared" si="4"/>
        <v>0.32000000000000028</v>
      </c>
      <c r="K16">
        <f t="shared" si="5"/>
        <v>1.2100000000000009</v>
      </c>
      <c r="L16">
        <f t="shared" si="6"/>
        <v>-0.25</v>
      </c>
      <c r="M16" s="1">
        <f t="shared" si="7"/>
        <v>0.801069877589622</v>
      </c>
      <c r="N16" s="1">
        <f t="shared" si="8"/>
        <v>0.43226861565393238</v>
      </c>
      <c r="O16" s="1">
        <f t="shared" si="9"/>
        <v>1.189207115002721</v>
      </c>
      <c r="P16" s="1"/>
      <c r="Q16" s="1"/>
      <c r="R16" s="1"/>
    </row>
    <row r="17" spans="1:18" x14ac:dyDescent="0.3">
      <c r="A17" t="s">
        <v>14</v>
      </c>
      <c r="B17">
        <v>26.46</v>
      </c>
      <c r="C17">
        <v>26.88</v>
      </c>
      <c r="D17">
        <v>25.06</v>
      </c>
      <c r="E17">
        <v>26.53</v>
      </c>
      <c r="F17">
        <f t="shared" si="0"/>
        <v>5.2800000000000011</v>
      </c>
      <c r="G17">
        <f t="shared" si="1"/>
        <v>4.8599999999999994</v>
      </c>
      <c r="H17">
        <f t="shared" si="2"/>
        <v>4.139999999999997</v>
      </c>
      <c r="I17">
        <f t="shared" si="3"/>
        <v>5.1900000000000013</v>
      </c>
      <c r="J17">
        <f t="shared" si="4"/>
        <v>0.42000000000000171</v>
      </c>
      <c r="K17">
        <f t="shared" si="5"/>
        <v>1.1400000000000041</v>
      </c>
      <c r="L17">
        <f t="shared" si="6"/>
        <v>8.9999999999999858E-2</v>
      </c>
      <c r="M17" s="1">
        <f t="shared" si="7"/>
        <v>0.74742462431746837</v>
      </c>
      <c r="N17" s="1">
        <f t="shared" si="8"/>
        <v>0.45375957765857916</v>
      </c>
      <c r="O17" s="1">
        <f t="shared" si="9"/>
        <v>0.93952274921401191</v>
      </c>
      <c r="P17" s="1"/>
      <c r="Q17" s="1"/>
      <c r="R17" s="1"/>
    </row>
    <row r="18" spans="1:18" x14ac:dyDescent="0.3">
      <c r="A18" t="s">
        <v>15</v>
      </c>
      <c r="B18">
        <v>22.91</v>
      </c>
      <c r="C18">
        <v>25.4</v>
      </c>
      <c r="D18">
        <v>22.12</v>
      </c>
      <c r="E18">
        <v>19.55</v>
      </c>
      <c r="F18">
        <f t="shared" si="0"/>
        <v>1.7300000000000004</v>
      </c>
      <c r="G18">
        <f t="shared" si="1"/>
        <v>3.379999999999999</v>
      </c>
      <c r="H18">
        <f t="shared" si="2"/>
        <v>1.1999999999999993</v>
      </c>
      <c r="I18">
        <f t="shared" si="3"/>
        <v>-1.7899999999999991</v>
      </c>
      <c r="J18">
        <f t="shared" si="4"/>
        <v>-1.6499999999999986</v>
      </c>
      <c r="K18">
        <f t="shared" si="5"/>
        <v>0.53000000000000114</v>
      </c>
      <c r="L18">
        <f t="shared" si="6"/>
        <v>3.5199999999999996</v>
      </c>
      <c r="M18" s="1">
        <f t="shared" si="7"/>
        <v>3.138336391587</v>
      </c>
      <c r="N18" s="1">
        <f t="shared" si="8"/>
        <v>0.69255473405546175</v>
      </c>
      <c r="O18" s="1">
        <f t="shared" si="9"/>
        <v>8.7171479146900391E-2</v>
      </c>
      <c r="P18" s="1">
        <f t="shared" si="10"/>
        <v>3.1299268145489507</v>
      </c>
      <c r="Q18" s="1">
        <f t="shared" si="11"/>
        <v>0.70164402104914669</v>
      </c>
      <c r="R18" s="1">
        <f t="shared" si="12"/>
        <v>0.10297088499857195</v>
      </c>
    </row>
    <row r="19" spans="1:18" x14ac:dyDescent="0.3">
      <c r="A19" t="s">
        <v>15</v>
      </c>
      <c r="B19">
        <v>22.98</v>
      </c>
      <c r="C19">
        <v>25.57</v>
      </c>
      <c r="D19">
        <v>22.31</v>
      </c>
      <c r="E19">
        <v>19.89</v>
      </c>
      <c r="F19">
        <f t="shared" si="0"/>
        <v>1.8000000000000007</v>
      </c>
      <c r="G19">
        <f t="shared" si="1"/>
        <v>3.5500000000000007</v>
      </c>
      <c r="H19">
        <f t="shared" si="2"/>
        <v>1.389999999999997</v>
      </c>
      <c r="I19">
        <f t="shared" si="3"/>
        <v>-1.4499999999999993</v>
      </c>
      <c r="J19">
        <f t="shared" si="4"/>
        <v>-1.75</v>
      </c>
      <c r="K19">
        <f t="shared" si="5"/>
        <v>0.41000000000000369</v>
      </c>
      <c r="L19">
        <f t="shared" si="6"/>
        <v>3.25</v>
      </c>
      <c r="M19" s="1">
        <f t="shared" si="7"/>
        <v>3.363585661014858</v>
      </c>
      <c r="N19" s="1">
        <f t="shared" si="8"/>
        <v>0.75262337370553167</v>
      </c>
      <c r="O19" s="1">
        <f t="shared" si="9"/>
        <v>0.10511205190671434</v>
      </c>
      <c r="P19" s="1"/>
      <c r="Q19" s="1"/>
      <c r="R19" s="1"/>
    </row>
    <row r="20" spans="1:18" x14ac:dyDescent="0.3">
      <c r="A20" t="s">
        <v>15</v>
      </c>
      <c r="B20">
        <v>22.95</v>
      </c>
      <c r="C20">
        <v>25.32</v>
      </c>
      <c r="D20">
        <v>22.09</v>
      </c>
      <c r="E20">
        <v>20.010000000000002</v>
      </c>
      <c r="F20">
        <f t="shared" si="0"/>
        <v>1.7699999999999996</v>
      </c>
      <c r="G20">
        <f t="shared" si="1"/>
        <v>3.3000000000000007</v>
      </c>
      <c r="H20">
        <f t="shared" si="2"/>
        <v>1.1699999999999982</v>
      </c>
      <c r="I20">
        <f t="shared" si="3"/>
        <v>-1.3299999999999983</v>
      </c>
      <c r="J20">
        <f t="shared" si="4"/>
        <v>-1.5300000000000011</v>
      </c>
      <c r="K20">
        <f t="shared" si="5"/>
        <v>0.60000000000000142</v>
      </c>
      <c r="L20">
        <f t="shared" si="6"/>
        <v>3.0999999999999979</v>
      </c>
      <c r="M20" s="1">
        <f t="shared" si="7"/>
        <v>2.8878583910449942</v>
      </c>
      <c r="N20" s="1">
        <f t="shared" si="8"/>
        <v>0.65975395538644654</v>
      </c>
      <c r="O20" s="1">
        <f t="shared" si="9"/>
        <v>0.11662912394210111</v>
      </c>
      <c r="P20" s="1"/>
      <c r="Q20" s="1"/>
      <c r="R20" s="1"/>
    </row>
    <row r="21" spans="1:18" x14ac:dyDescent="0.3">
      <c r="A21" t="s">
        <v>16</v>
      </c>
      <c r="B21">
        <v>29.31</v>
      </c>
      <c r="C21">
        <v>31.56</v>
      </c>
      <c r="D21">
        <v>30.02</v>
      </c>
      <c r="E21">
        <v>30.29</v>
      </c>
      <c r="F21">
        <f t="shared" si="0"/>
        <v>8.129999999999999</v>
      </c>
      <c r="G21">
        <f t="shared" si="1"/>
        <v>9.5399999999999991</v>
      </c>
      <c r="H21">
        <f t="shared" si="2"/>
        <v>9.0999999999999979</v>
      </c>
      <c r="I21">
        <f t="shared" si="3"/>
        <v>8.9499999999999993</v>
      </c>
      <c r="J21">
        <f t="shared" si="4"/>
        <v>-1.4100000000000001</v>
      </c>
      <c r="K21">
        <f t="shared" si="5"/>
        <v>-0.96999999999999886</v>
      </c>
      <c r="L21">
        <f t="shared" si="6"/>
        <v>-0.82000000000000028</v>
      </c>
      <c r="M21" s="1">
        <f t="shared" si="7"/>
        <v>2.6573716281930233</v>
      </c>
      <c r="N21" s="1">
        <f t="shared" si="8"/>
        <v>1.9588405951738521</v>
      </c>
      <c r="O21" s="1">
        <f t="shared" si="9"/>
        <v>1.7654059925813099</v>
      </c>
      <c r="P21" s="1">
        <f t="shared" si="10"/>
        <v>2.8456350508026511</v>
      </c>
      <c r="Q21" s="1">
        <f t="shared" si="11"/>
        <v>1.8803353434936607</v>
      </c>
      <c r="R21" s="1">
        <f t="shared" si="12"/>
        <v>1.9834580036000535</v>
      </c>
    </row>
    <row r="22" spans="1:18" x14ac:dyDescent="0.3">
      <c r="A22" t="s">
        <v>16</v>
      </c>
      <c r="B22">
        <v>29.01</v>
      </c>
      <c r="C22">
        <v>31.45</v>
      </c>
      <c r="D22">
        <v>29.67</v>
      </c>
      <c r="E22">
        <v>30.21</v>
      </c>
      <c r="F22">
        <f t="shared" si="0"/>
        <v>7.8300000000000018</v>
      </c>
      <c r="G22">
        <f t="shared" si="1"/>
        <v>9.43</v>
      </c>
      <c r="H22">
        <f t="shared" si="2"/>
        <v>8.75</v>
      </c>
      <c r="I22">
        <f t="shared" si="3"/>
        <v>8.870000000000001</v>
      </c>
      <c r="J22">
        <f t="shared" si="4"/>
        <v>-1.5999999999999979</v>
      </c>
      <c r="K22">
        <f t="shared" si="5"/>
        <v>-0.91999999999999815</v>
      </c>
      <c r="L22">
        <f t="shared" si="6"/>
        <v>-1.0399999999999991</v>
      </c>
      <c r="M22" s="1">
        <f t="shared" si="7"/>
        <v>3.031433133020792</v>
      </c>
      <c r="N22" s="1">
        <f t="shared" si="8"/>
        <v>1.8921152934511893</v>
      </c>
      <c r="O22" s="1">
        <f t="shared" si="9"/>
        <v>2.0562276533121318</v>
      </c>
      <c r="P22" s="1"/>
      <c r="Q22" s="1"/>
      <c r="R22" s="1"/>
    </row>
    <row r="23" spans="1:18" x14ac:dyDescent="0.3">
      <c r="A23" t="s">
        <v>16</v>
      </c>
      <c r="B23">
        <v>28.87</v>
      </c>
      <c r="C23">
        <v>31.22</v>
      </c>
      <c r="D23">
        <v>29.45</v>
      </c>
      <c r="E23">
        <v>30.12</v>
      </c>
      <c r="F23">
        <f t="shared" si="0"/>
        <v>7.6900000000000013</v>
      </c>
      <c r="G23">
        <f t="shared" si="1"/>
        <v>9.1999999999999993</v>
      </c>
      <c r="H23">
        <f t="shared" si="2"/>
        <v>8.5299999999999976</v>
      </c>
      <c r="I23">
        <f t="shared" si="3"/>
        <v>8.7800000000000011</v>
      </c>
      <c r="J23">
        <f t="shared" si="4"/>
        <v>-1.509999999999998</v>
      </c>
      <c r="K23">
        <f t="shared" si="5"/>
        <v>-0.83999999999999631</v>
      </c>
      <c r="L23">
        <f t="shared" si="6"/>
        <v>-1.0899999999999999</v>
      </c>
      <c r="M23" s="1">
        <f t="shared" si="7"/>
        <v>2.8481003911941394</v>
      </c>
      <c r="N23" s="1">
        <f t="shared" si="8"/>
        <v>1.7900501418559402</v>
      </c>
      <c r="O23" s="1">
        <f t="shared" si="9"/>
        <v>2.1287403649067196</v>
      </c>
      <c r="P23" s="1"/>
      <c r="Q23" s="1"/>
      <c r="R23" s="1"/>
    </row>
    <row r="24" spans="1:18" x14ac:dyDescent="0.3">
      <c r="A24" t="s">
        <v>17</v>
      </c>
      <c r="B24">
        <v>33.33</v>
      </c>
      <c r="C24">
        <v>34.67</v>
      </c>
      <c r="D24">
        <v>34</v>
      </c>
      <c r="E24">
        <v>35.119999999999997</v>
      </c>
      <c r="F24">
        <f t="shared" si="0"/>
        <v>12.149999999999999</v>
      </c>
      <c r="G24">
        <f t="shared" si="1"/>
        <v>12.650000000000002</v>
      </c>
      <c r="H24">
        <f t="shared" si="2"/>
        <v>13.079999999999998</v>
      </c>
      <c r="I24">
        <f t="shared" si="3"/>
        <v>13.779999999999998</v>
      </c>
      <c r="J24">
        <f t="shared" si="4"/>
        <v>-0.50000000000000355</v>
      </c>
      <c r="K24">
        <f t="shared" si="5"/>
        <v>-0.92999999999999972</v>
      </c>
      <c r="L24">
        <f t="shared" si="6"/>
        <v>-1.629999999999999</v>
      </c>
      <c r="M24" s="1">
        <f t="shared" si="7"/>
        <v>1.4142135623730985</v>
      </c>
      <c r="N24" s="1">
        <f t="shared" si="8"/>
        <v>1.9052759960878742</v>
      </c>
      <c r="O24" s="1">
        <f t="shared" si="9"/>
        <v>3.095129987084777</v>
      </c>
      <c r="P24" s="1">
        <f t="shared" si="10"/>
        <v>1.4531692606503801</v>
      </c>
      <c r="Q24" s="1">
        <f t="shared" si="11"/>
        <v>2.1783710110892014</v>
      </c>
      <c r="R24" s="1">
        <f t="shared" si="12"/>
        <v>3.6377633392210194</v>
      </c>
    </row>
    <row r="25" spans="1:18" x14ac:dyDescent="0.3">
      <c r="A25" t="s">
        <v>17</v>
      </c>
      <c r="B25">
        <v>33.15</v>
      </c>
      <c r="C25">
        <v>34.89</v>
      </c>
      <c r="D25">
        <v>33.869999999999997</v>
      </c>
      <c r="E25">
        <v>35.450000000000003</v>
      </c>
      <c r="F25">
        <f t="shared" si="0"/>
        <v>11.969999999999999</v>
      </c>
      <c r="G25">
        <f t="shared" si="1"/>
        <v>12.870000000000001</v>
      </c>
      <c r="H25">
        <f t="shared" si="2"/>
        <v>12.949999999999996</v>
      </c>
      <c r="I25">
        <f t="shared" si="3"/>
        <v>14.110000000000003</v>
      </c>
      <c r="J25">
        <f t="shared" si="4"/>
        <v>-0.90000000000000213</v>
      </c>
      <c r="K25">
        <f t="shared" si="5"/>
        <v>-0.97999999999999687</v>
      </c>
      <c r="L25">
        <f t="shared" si="6"/>
        <v>-2.1400000000000041</v>
      </c>
      <c r="M25" s="1">
        <f t="shared" si="7"/>
        <v>1.8660659830736175</v>
      </c>
      <c r="N25" s="1">
        <f t="shared" si="8"/>
        <v>1.972465408986714</v>
      </c>
      <c r="O25" s="1">
        <f t="shared" si="9"/>
        <v>4.4076204635064551</v>
      </c>
      <c r="P25" s="1"/>
      <c r="Q25" s="1"/>
      <c r="R25" s="1"/>
    </row>
    <row r="26" spans="1:18" x14ac:dyDescent="0.3">
      <c r="A26" t="s">
        <v>17</v>
      </c>
      <c r="B26">
        <v>33.17</v>
      </c>
      <c r="C26">
        <v>34.119999999999997</v>
      </c>
      <c r="D26">
        <v>34.32</v>
      </c>
      <c r="E26">
        <v>35.1</v>
      </c>
      <c r="F26">
        <f t="shared" si="0"/>
        <v>11.990000000000002</v>
      </c>
      <c r="G26">
        <f t="shared" si="1"/>
        <v>12.099999999999998</v>
      </c>
      <c r="H26">
        <f t="shared" si="2"/>
        <v>13.399999999999999</v>
      </c>
      <c r="I26">
        <f t="shared" si="3"/>
        <v>13.760000000000002</v>
      </c>
      <c r="J26">
        <f t="shared" si="4"/>
        <v>-0.10999999999999588</v>
      </c>
      <c r="K26">
        <f t="shared" si="5"/>
        <v>-1.4099999999999966</v>
      </c>
      <c r="L26">
        <f t="shared" si="6"/>
        <v>-1.7699999999999996</v>
      </c>
      <c r="M26" s="1">
        <f t="shared" si="7"/>
        <v>1.0792282365044241</v>
      </c>
      <c r="N26" s="1">
        <f t="shared" si="8"/>
        <v>2.6573716281930166</v>
      </c>
      <c r="O26" s="1">
        <f t="shared" si="9"/>
        <v>3.4105395670718255</v>
      </c>
      <c r="P26" s="1"/>
      <c r="Q26" s="1"/>
      <c r="R26" s="1"/>
    </row>
    <row r="27" spans="1:18" x14ac:dyDescent="0.3">
      <c r="A27" t="s">
        <v>18</v>
      </c>
      <c r="B27">
        <v>25.46</v>
      </c>
      <c r="C27">
        <v>26.69</v>
      </c>
      <c r="D27">
        <v>26</v>
      </c>
      <c r="E27">
        <v>24.69</v>
      </c>
      <c r="F27">
        <f t="shared" si="0"/>
        <v>4.2800000000000011</v>
      </c>
      <c r="G27">
        <f t="shared" si="1"/>
        <v>4.6700000000000017</v>
      </c>
      <c r="H27">
        <f t="shared" si="2"/>
        <v>5.0799999999999983</v>
      </c>
      <c r="I27">
        <f t="shared" si="3"/>
        <v>3.3500000000000014</v>
      </c>
      <c r="J27">
        <f t="shared" si="4"/>
        <v>-0.39000000000000057</v>
      </c>
      <c r="K27">
        <f t="shared" si="5"/>
        <v>-0.79999999999999716</v>
      </c>
      <c r="L27">
        <f t="shared" si="6"/>
        <v>0.92999999999999972</v>
      </c>
      <c r="M27" s="1">
        <f t="shared" si="7"/>
        <v>1.3103934038583638</v>
      </c>
      <c r="N27" s="1">
        <f t="shared" si="8"/>
        <v>1.7411011265922447</v>
      </c>
      <c r="O27" s="1">
        <f t="shared" si="9"/>
        <v>0.52485834181153379</v>
      </c>
      <c r="P27" s="1">
        <f t="shared" si="10"/>
        <v>1.0446614737086455</v>
      </c>
      <c r="Q27" s="1">
        <f t="shared" si="11"/>
        <v>1.3689062711886903</v>
      </c>
      <c r="R27" s="1">
        <f t="shared" si="12"/>
        <v>0.5519275951158924</v>
      </c>
    </row>
    <row r="28" spans="1:18" x14ac:dyDescent="0.3">
      <c r="A28" t="s">
        <v>18</v>
      </c>
      <c r="B28">
        <v>25.44</v>
      </c>
      <c r="C28">
        <v>26.28</v>
      </c>
      <c r="D28">
        <v>25.34</v>
      </c>
      <c r="E28">
        <v>24.86</v>
      </c>
      <c r="F28">
        <f t="shared" si="0"/>
        <v>4.2600000000000016</v>
      </c>
      <c r="G28">
        <f t="shared" si="1"/>
        <v>4.2600000000000016</v>
      </c>
      <c r="H28">
        <f t="shared" si="2"/>
        <v>4.4199999999999982</v>
      </c>
      <c r="I28">
        <f t="shared" si="3"/>
        <v>3.5199999999999996</v>
      </c>
      <c r="J28">
        <f t="shared" si="4"/>
        <v>0</v>
      </c>
      <c r="K28">
        <f t="shared" si="5"/>
        <v>-0.15999999999999659</v>
      </c>
      <c r="L28">
        <f t="shared" si="6"/>
        <v>0.74000000000000199</v>
      </c>
      <c r="M28" s="1">
        <f t="shared" si="7"/>
        <v>1</v>
      </c>
      <c r="N28" s="1">
        <f t="shared" si="8"/>
        <v>1.1172871380722174</v>
      </c>
      <c r="O28" s="1">
        <f t="shared" si="9"/>
        <v>0.59873935230946351</v>
      </c>
      <c r="P28" s="1"/>
      <c r="Q28" s="1"/>
      <c r="R28" s="1"/>
    </row>
    <row r="29" spans="1:18" x14ac:dyDescent="0.3">
      <c r="A29" t="s">
        <v>18</v>
      </c>
      <c r="B29">
        <v>25.71</v>
      </c>
      <c r="C29">
        <v>26.27</v>
      </c>
      <c r="D29">
        <v>25.77</v>
      </c>
      <c r="E29">
        <v>24.96</v>
      </c>
      <c r="F29">
        <f t="shared" si="0"/>
        <v>4.5300000000000011</v>
      </c>
      <c r="G29">
        <f t="shared" si="1"/>
        <v>4.25</v>
      </c>
      <c r="H29">
        <f t="shared" si="2"/>
        <v>4.8499999999999979</v>
      </c>
      <c r="I29">
        <f t="shared" si="3"/>
        <v>3.620000000000001</v>
      </c>
      <c r="J29">
        <f t="shared" si="4"/>
        <v>0.28000000000000114</v>
      </c>
      <c r="K29">
        <f t="shared" si="5"/>
        <v>-0.31999999999999673</v>
      </c>
      <c r="L29">
        <f t="shared" si="6"/>
        <v>0.91000000000000014</v>
      </c>
      <c r="M29" s="1">
        <f t="shared" si="7"/>
        <v>0.82359101726757244</v>
      </c>
      <c r="N29" s="1">
        <f t="shared" si="8"/>
        <v>1.248330548901609</v>
      </c>
      <c r="O29" s="1">
        <f t="shared" si="9"/>
        <v>0.5321850912266799</v>
      </c>
      <c r="P29" s="1"/>
      <c r="Q29" s="1"/>
      <c r="R29" s="1"/>
    </row>
    <row r="30" spans="1:18" x14ac:dyDescent="0.3">
      <c r="A30" t="s">
        <v>19</v>
      </c>
      <c r="B30">
        <v>29.29</v>
      </c>
      <c r="C30">
        <v>30.12</v>
      </c>
      <c r="D30">
        <v>29.09</v>
      </c>
      <c r="E30">
        <v>30.12</v>
      </c>
      <c r="F30">
        <f t="shared" si="0"/>
        <v>8.11</v>
      </c>
      <c r="G30">
        <f t="shared" si="1"/>
        <v>8.1000000000000014</v>
      </c>
      <c r="H30">
        <f t="shared" si="2"/>
        <v>8.1699999999999982</v>
      </c>
      <c r="I30">
        <f t="shared" si="3"/>
        <v>8.7800000000000011</v>
      </c>
      <c r="J30">
        <f t="shared" si="4"/>
        <v>9.9999999999980105E-3</v>
      </c>
      <c r="K30">
        <f t="shared" si="5"/>
        <v>-5.9999999999998721E-2</v>
      </c>
      <c r="L30">
        <f t="shared" si="6"/>
        <v>-0.67000000000000171</v>
      </c>
      <c r="M30" s="1">
        <f t="shared" si="7"/>
        <v>0.99309249543703737</v>
      </c>
      <c r="N30" s="1">
        <f t="shared" si="8"/>
        <v>1.0424657608411205</v>
      </c>
      <c r="O30" s="1">
        <f t="shared" si="9"/>
        <v>1.5910729675098392</v>
      </c>
      <c r="P30" s="1">
        <f t="shared" si="10"/>
        <v>1.3079001425116967</v>
      </c>
      <c r="Q30" s="1">
        <f t="shared" si="11"/>
        <v>1.3475041238977772</v>
      </c>
      <c r="R30" s="1">
        <f t="shared" si="12"/>
        <v>1.7787075999884685</v>
      </c>
    </row>
    <row r="31" spans="1:18" x14ac:dyDescent="0.3">
      <c r="A31" t="s">
        <v>19</v>
      </c>
      <c r="B31">
        <v>29.22</v>
      </c>
      <c r="C31">
        <v>30.78</v>
      </c>
      <c r="D31">
        <v>29.66</v>
      </c>
      <c r="E31">
        <v>30.16</v>
      </c>
      <c r="F31">
        <f t="shared" si="0"/>
        <v>8.0399999999999991</v>
      </c>
      <c r="G31">
        <f t="shared" si="1"/>
        <v>8.7600000000000016</v>
      </c>
      <c r="H31">
        <f t="shared" si="2"/>
        <v>8.7399999999999984</v>
      </c>
      <c r="I31">
        <f t="shared" si="3"/>
        <v>8.82</v>
      </c>
      <c r="J31">
        <f t="shared" si="4"/>
        <v>-0.72000000000000242</v>
      </c>
      <c r="K31">
        <f t="shared" si="5"/>
        <v>-0.69999999999999929</v>
      </c>
      <c r="L31">
        <f t="shared" si="6"/>
        <v>-0.78000000000000114</v>
      </c>
      <c r="M31" s="1">
        <f t="shared" si="7"/>
        <v>1.6471820345351489</v>
      </c>
      <c r="N31" s="1">
        <f t="shared" si="8"/>
        <v>1.6245047927124703</v>
      </c>
      <c r="O31" s="1">
        <f t="shared" si="9"/>
        <v>1.7171308728755088</v>
      </c>
      <c r="P31" s="1"/>
      <c r="Q31" s="1"/>
    </row>
    <row r="32" spans="1:18" x14ac:dyDescent="0.3">
      <c r="A32" t="s">
        <v>19</v>
      </c>
      <c r="B32">
        <v>29.03</v>
      </c>
      <c r="C32">
        <v>30.23</v>
      </c>
      <c r="D32">
        <v>29.23</v>
      </c>
      <c r="E32">
        <v>30.21</v>
      </c>
      <c r="F32">
        <f t="shared" si="0"/>
        <v>7.8500000000000014</v>
      </c>
      <c r="G32">
        <f t="shared" si="1"/>
        <v>8.2100000000000009</v>
      </c>
      <c r="H32">
        <f t="shared" si="2"/>
        <v>8.3099999999999987</v>
      </c>
      <c r="I32">
        <f t="shared" si="3"/>
        <v>8.870000000000001</v>
      </c>
      <c r="J32">
        <f t="shared" si="4"/>
        <v>-0.35999999999999943</v>
      </c>
      <c r="K32">
        <f t="shared" si="5"/>
        <v>-0.4599999999999973</v>
      </c>
      <c r="L32">
        <f t="shared" si="6"/>
        <v>-1.0199999999999996</v>
      </c>
      <c r="M32" s="1">
        <f t="shared" si="7"/>
        <v>1.2834258975629036</v>
      </c>
      <c r="N32" s="1">
        <f t="shared" si="8"/>
        <v>1.3755418181397412</v>
      </c>
      <c r="O32" s="1">
        <f t="shared" si="9"/>
        <v>2.0279189595800577</v>
      </c>
      <c r="P32" s="1"/>
      <c r="Q32" s="1"/>
    </row>
    <row r="33" spans="1:5" x14ac:dyDescent="0.3">
      <c r="A33" t="s">
        <v>22</v>
      </c>
      <c r="B33">
        <v>20.94</v>
      </c>
      <c r="C33">
        <v>21.94</v>
      </c>
      <c r="D33">
        <v>20.399999999999999</v>
      </c>
      <c r="E33">
        <v>21.44</v>
      </c>
    </row>
    <row r="34" spans="1:5" x14ac:dyDescent="0.3">
      <c r="A34" t="s">
        <v>22</v>
      </c>
      <c r="B34">
        <v>21.36</v>
      </c>
      <c r="C34">
        <v>21.78</v>
      </c>
      <c r="D34">
        <v>21.18</v>
      </c>
      <c r="E34">
        <v>21.21</v>
      </c>
    </row>
    <row r="35" spans="1:5" x14ac:dyDescent="0.3">
      <c r="A35" t="s">
        <v>22</v>
      </c>
      <c r="B35">
        <v>21.23</v>
      </c>
      <c r="C35">
        <v>22.33</v>
      </c>
      <c r="D35">
        <v>21.18</v>
      </c>
      <c r="E35">
        <v>21.38</v>
      </c>
    </row>
    <row r="36" spans="1:5" x14ac:dyDescent="0.3">
      <c r="A36" t="s">
        <v>28</v>
      </c>
      <c r="B36" s="1">
        <f>AVERAGE(B33:B35)</f>
        <v>21.176666666666666</v>
      </c>
      <c r="C36" s="1">
        <f t="shared" ref="C36:E36" si="13">AVERAGE(C33:C35)</f>
        <v>22.016666666666666</v>
      </c>
      <c r="D36" s="1">
        <f t="shared" si="13"/>
        <v>20.919999999999998</v>
      </c>
      <c r="E36" s="1">
        <f t="shared" si="13"/>
        <v>21.343333333333334</v>
      </c>
    </row>
  </sheetData>
  <mergeCells count="5">
    <mergeCell ref="P1:Q1"/>
    <mergeCell ref="C1:E1"/>
    <mergeCell ref="M1:O1"/>
    <mergeCell ref="J1:L1"/>
    <mergeCell ref="G1:I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83796-B9AD-4204-90C4-10CE5664A0B2}">
  <dimension ref="A1:R36"/>
  <sheetViews>
    <sheetView topLeftCell="A3" workbookViewId="0">
      <selection activeCell="O3" sqref="O3:O32"/>
    </sheetView>
  </sheetViews>
  <sheetFormatPr defaultRowHeight="14" x14ac:dyDescent="0.3"/>
  <cols>
    <col min="3" max="3" width="11.33203125" bestFit="1" customWidth="1"/>
    <col min="4" max="4" width="9.9140625" bestFit="1" customWidth="1"/>
    <col min="5" max="5" width="9.9140625" customWidth="1"/>
    <col min="7" max="7" width="11.33203125" bestFit="1" customWidth="1"/>
    <col min="10" max="10" width="11.33203125" bestFit="1" customWidth="1"/>
    <col min="13" max="13" width="11.33203125" bestFit="1" customWidth="1"/>
    <col min="16" max="16" width="11.33203125" bestFit="1" customWidth="1"/>
    <col min="17" max="17" width="9.9140625" bestFit="1" customWidth="1"/>
    <col min="18" max="18" width="8.9140625" customWidth="1"/>
    <col min="19" max="19" width="6.08203125" customWidth="1"/>
    <col min="20" max="20" width="4.58203125" customWidth="1"/>
    <col min="21" max="21" width="4.25" customWidth="1"/>
    <col min="22" max="22" width="4.75" customWidth="1"/>
    <col min="23" max="23" width="4.4140625" customWidth="1"/>
    <col min="24" max="24" width="5.4140625" customWidth="1"/>
    <col min="25" max="25" width="4.4140625" customWidth="1"/>
    <col min="26" max="26" width="4.83203125" customWidth="1"/>
  </cols>
  <sheetData>
    <row r="1" spans="1:18" ht="16.5" x14ac:dyDescent="0.3">
      <c r="B1" t="s">
        <v>25</v>
      </c>
      <c r="C1" s="3" t="s">
        <v>2</v>
      </c>
      <c r="D1" s="3"/>
      <c r="E1" s="3"/>
      <c r="F1" t="s">
        <v>29</v>
      </c>
      <c r="G1" s="3" t="s">
        <v>29</v>
      </c>
      <c r="H1" s="3"/>
      <c r="I1" s="3"/>
      <c r="J1" s="3" t="s">
        <v>20</v>
      </c>
      <c r="K1" s="3"/>
      <c r="L1" s="3"/>
      <c r="M1" s="3" t="s">
        <v>21</v>
      </c>
      <c r="N1" s="3"/>
      <c r="O1" s="3"/>
      <c r="P1" s="3" t="s">
        <v>28</v>
      </c>
      <c r="Q1" s="3"/>
      <c r="R1" s="3"/>
    </row>
    <row r="2" spans="1:18" x14ac:dyDescent="0.3">
      <c r="C2" t="s">
        <v>26</v>
      </c>
      <c r="D2" t="s">
        <v>27</v>
      </c>
      <c r="E2" t="s">
        <v>44</v>
      </c>
      <c r="F2" t="s">
        <v>30</v>
      </c>
      <c r="G2" t="s">
        <v>26</v>
      </c>
      <c r="H2" t="s">
        <v>27</v>
      </c>
      <c r="I2" t="s">
        <v>44</v>
      </c>
      <c r="J2" t="s">
        <v>26</v>
      </c>
      <c r="K2" t="s">
        <v>27</v>
      </c>
      <c r="L2" t="s">
        <v>44</v>
      </c>
      <c r="M2" t="s">
        <v>26</v>
      </c>
      <c r="N2" t="s">
        <v>27</v>
      </c>
      <c r="O2" t="s">
        <v>44</v>
      </c>
      <c r="P2" t="s">
        <v>26</v>
      </c>
      <c r="Q2" t="s">
        <v>27</v>
      </c>
      <c r="R2" t="s">
        <v>44</v>
      </c>
    </row>
    <row r="3" spans="1:18" x14ac:dyDescent="0.3">
      <c r="A3" t="s">
        <v>9</v>
      </c>
      <c r="B3">
        <v>29.41</v>
      </c>
      <c r="C3">
        <v>29.23</v>
      </c>
      <c r="D3">
        <v>32.340000000000003</v>
      </c>
      <c r="E3">
        <v>29.75</v>
      </c>
      <c r="F3">
        <f>B3-21.18</f>
        <v>8.23</v>
      </c>
      <c r="G3">
        <f>C3-20.92</f>
        <v>8.3099999999999987</v>
      </c>
      <c r="H3">
        <f>D3-22.93</f>
        <v>9.4100000000000037</v>
      </c>
      <c r="I3">
        <f>E3-21.64</f>
        <v>8.11</v>
      </c>
      <c r="J3">
        <f>F3-G3</f>
        <v>-7.9999999999998295E-2</v>
      </c>
      <c r="K3">
        <f>F3-H3</f>
        <v>-1.1800000000000033</v>
      </c>
      <c r="L3">
        <f>F3-I3</f>
        <v>0.12000000000000099</v>
      </c>
      <c r="M3" s="1">
        <f>2^-J3</f>
        <v>1.0570180405613792</v>
      </c>
      <c r="N3" s="1">
        <f>2^-K3</f>
        <v>2.2657677705916024</v>
      </c>
      <c r="O3" s="1">
        <f>2^-L3</f>
        <v>0.9201876506248744</v>
      </c>
      <c r="P3" s="1">
        <f>AVERAGE(M3:M5)</f>
        <v>1.0835444075144498</v>
      </c>
      <c r="Q3" s="1">
        <f>AVERAGE(N3:N5)</f>
        <v>2.3722272578273289</v>
      </c>
      <c r="R3" s="1">
        <f>AVERAGE(O3:O5)</f>
        <v>1.1197235633099021</v>
      </c>
    </row>
    <row r="4" spans="1:18" x14ac:dyDescent="0.3">
      <c r="A4" t="s">
        <v>9</v>
      </c>
      <c r="B4">
        <v>28.32</v>
      </c>
      <c r="C4">
        <v>28.34</v>
      </c>
      <c r="D4">
        <v>31.56</v>
      </c>
      <c r="E4">
        <v>29.65</v>
      </c>
      <c r="F4">
        <f t="shared" ref="F4:F32" si="0">B4-21.18</f>
        <v>7.1400000000000006</v>
      </c>
      <c r="G4">
        <f t="shared" ref="G4:G32" si="1">C4-20.92</f>
        <v>7.4199999999999982</v>
      </c>
      <c r="H4">
        <f t="shared" ref="H4:H32" si="2">D4-22.93</f>
        <v>8.629999999999999</v>
      </c>
      <c r="I4">
        <f t="shared" ref="I4:I32" si="3">E4-21.64</f>
        <v>8.009999999999998</v>
      </c>
      <c r="J4">
        <f t="shared" ref="J4:J32" si="4">F4-G4</f>
        <v>-0.27999999999999758</v>
      </c>
      <c r="K4">
        <f t="shared" ref="K4:K32" si="5">F4-H4</f>
        <v>-1.4899999999999984</v>
      </c>
      <c r="L4">
        <f t="shared" ref="L4:L32" si="6">F4-I4</f>
        <v>-0.86999999999999744</v>
      </c>
      <c r="M4" s="1">
        <f t="shared" ref="M4:M32" si="7">2^-J4</f>
        <v>1.2141948843950447</v>
      </c>
      <c r="N4" s="1">
        <f t="shared" ref="N4:N32" si="8">2^-K4</f>
        <v>2.8088897514759914</v>
      </c>
      <c r="O4" s="1">
        <f t="shared" ref="O4:O32" si="9">2^-L4</f>
        <v>1.8276629004587976</v>
      </c>
      <c r="P4" s="1"/>
      <c r="Q4" s="1"/>
      <c r="R4" s="1"/>
    </row>
    <row r="5" spans="1:18" x14ac:dyDescent="0.3">
      <c r="A5" t="s">
        <v>9</v>
      </c>
      <c r="B5">
        <v>29.31</v>
      </c>
      <c r="C5">
        <v>29.02</v>
      </c>
      <c r="D5">
        <v>32.090000000000003</v>
      </c>
      <c r="E5">
        <v>29.06</v>
      </c>
      <c r="F5">
        <f t="shared" si="0"/>
        <v>8.129999999999999</v>
      </c>
      <c r="G5">
        <f t="shared" si="1"/>
        <v>8.0999999999999979</v>
      </c>
      <c r="H5">
        <f t="shared" si="2"/>
        <v>9.1600000000000037</v>
      </c>
      <c r="I5">
        <f t="shared" si="3"/>
        <v>7.4199999999999982</v>
      </c>
      <c r="J5">
        <f t="shared" si="4"/>
        <v>3.0000000000001137E-2</v>
      </c>
      <c r="K5">
        <f t="shared" si="5"/>
        <v>-1.0300000000000047</v>
      </c>
      <c r="L5">
        <f t="shared" si="6"/>
        <v>0.71000000000000085</v>
      </c>
      <c r="M5" s="1">
        <f t="shared" si="7"/>
        <v>0.97942029758692617</v>
      </c>
      <c r="N5" s="1">
        <f t="shared" si="8"/>
        <v>2.0420242514143929</v>
      </c>
      <c r="O5" s="1">
        <f t="shared" si="9"/>
        <v>0.61132013884603398</v>
      </c>
      <c r="P5" s="1"/>
      <c r="Q5" s="1"/>
      <c r="R5" s="1"/>
    </row>
    <row r="6" spans="1:18" x14ac:dyDescent="0.3">
      <c r="A6" t="s">
        <v>11</v>
      </c>
      <c r="B6">
        <v>27.85</v>
      </c>
      <c r="C6">
        <v>30.11</v>
      </c>
      <c r="D6">
        <v>31.01</v>
      </c>
      <c r="E6">
        <v>28.05</v>
      </c>
      <c r="F6">
        <f t="shared" si="0"/>
        <v>6.6700000000000017</v>
      </c>
      <c r="G6">
        <f t="shared" si="1"/>
        <v>9.1899999999999977</v>
      </c>
      <c r="H6">
        <f t="shared" si="2"/>
        <v>8.0800000000000018</v>
      </c>
      <c r="I6">
        <f t="shared" si="3"/>
        <v>6.41</v>
      </c>
      <c r="J6">
        <f t="shared" si="4"/>
        <v>-2.519999999999996</v>
      </c>
      <c r="K6">
        <f t="shared" si="5"/>
        <v>-1.4100000000000001</v>
      </c>
      <c r="L6">
        <f t="shared" si="6"/>
        <v>0.26000000000000156</v>
      </c>
      <c r="M6" s="1">
        <f t="shared" si="7"/>
        <v>5.7358209920632932</v>
      </c>
      <c r="N6" s="1">
        <f t="shared" si="8"/>
        <v>2.6573716281930233</v>
      </c>
      <c r="O6" s="1">
        <f t="shared" si="9"/>
        <v>0.83508791942836846</v>
      </c>
      <c r="P6" s="1">
        <f t="shared" ref="P6:Q6" si="10">AVERAGE(M6:M8)</f>
        <v>5.3635143766163758</v>
      </c>
      <c r="Q6" s="1">
        <f t="shared" si="10"/>
        <v>2.4744863640926722</v>
      </c>
      <c r="R6" s="1">
        <f t="shared" ref="R6:R30" si="11">AVERAGE(O6:O8)</f>
        <v>0.5494322045659813</v>
      </c>
    </row>
    <row r="7" spans="1:18" x14ac:dyDescent="0.3">
      <c r="A7" t="s">
        <v>11</v>
      </c>
      <c r="B7">
        <v>28.86</v>
      </c>
      <c r="C7">
        <v>30.89</v>
      </c>
      <c r="D7">
        <v>31.77</v>
      </c>
      <c r="E7">
        <v>28.09</v>
      </c>
      <c r="F7">
        <f t="shared" si="0"/>
        <v>7.68</v>
      </c>
      <c r="G7">
        <f t="shared" si="1"/>
        <v>9.9699999999999989</v>
      </c>
      <c r="H7">
        <f t="shared" si="2"/>
        <v>8.84</v>
      </c>
      <c r="I7">
        <f t="shared" si="3"/>
        <v>6.4499999999999993</v>
      </c>
      <c r="J7">
        <f t="shared" si="4"/>
        <v>-2.2899999999999991</v>
      </c>
      <c r="K7">
        <f t="shared" si="5"/>
        <v>-1.1600000000000001</v>
      </c>
      <c r="L7">
        <f t="shared" si="6"/>
        <v>1.2300000000000004</v>
      </c>
      <c r="M7" s="1">
        <f t="shared" si="7"/>
        <v>4.89056111076827</v>
      </c>
      <c r="N7" s="1">
        <f t="shared" si="8"/>
        <v>2.23457427614444</v>
      </c>
      <c r="O7" s="1">
        <f t="shared" si="9"/>
        <v>0.4263174458839783</v>
      </c>
      <c r="P7" s="1"/>
      <c r="Q7" s="1"/>
      <c r="R7" s="1"/>
    </row>
    <row r="8" spans="1:18" x14ac:dyDescent="0.3">
      <c r="A8" t="s">
        <v>11</v>
      </c>
      <c r="B8">
        <v>29.03</v>
      </c>
      <c r="C8">
        <v>31.22</v>
      </c>
      <c r="D8">
        <v>32.119999999999997</v>
      </c>
      <c r="E8">
        <v>28.12</v>
      </c>
      <c r="F8">
        <f t="shared" si="0"/>
        <v>7.8500000000000014</v>
      </c>
      <c r="G8">
        <f t="shared" si="1"/>
        <v>10.299999999999997</v>
      </c>
      <c r="H8">
        <f t="shared" si="2"/>
        <v>9.1899999999999977</v>
      </c>
      <c r="I8">
        <f t="shared" si="3"/>
        <v>6.48</v>
      </c>
      <c r="J8">
        <f t="shared" si="4"/>
        <v>-2.4499999999999957</v>
      </c>
      <c r="K8">
        <f t="shared" si="5"/>
        <v>-1.3399999999999963</v>
      </c>
      <c r="L8">
        <f t="shared" si="6"/>
        <v>1.370000000000001</v>
      </c>
      <c r="M8" s="1">
        <f t="shared" si="7"/>
        <v>5.4641610270175649</v>
      </c>
      <c r="N8" s="1">
        <f t="shared" si="8"/>
        <v>2.5315131879405532</v>
      </c>
      <c r="O8" s="1">
        <f t="shared" si="9"/>
        <v>0.38689124838559719</v>
      </c>
      <c r="P8" s="1"/>
      <c r="Q8" s="1"/>
      <c r="R8" s="1"/>
    </row>
    <row r="9" spans="1:18" x14ac:dyDescent="0.3">
      <c r="A9" t="s">
        <v>12</v>
      </c>
      <c r="B9">
        <v>25.26</v>
      </c>
      <c r="C9">
        <v>21.11</v>
      </c>
      <c r="D9">
        <v>26.09</v>
      </c>
      <c r="E9">
        <v>26.12</v>
      </c>
      <c r="F9">
        <f t="shared" si="0"/>
        <v>4.0800000000000018</v>
      </c>
      <c r="G9">
        <f t="shared" si="1"/>
        <v>0.18999999999999773</v>
      </c>
      <c r="H9">
        <f t="shared" si="2"/>
        <v>3.16</v>
      </c>
      <c r="I9">
        <f t="shared" si="3"/>
        <v>4.4800000000000004</v>
      </c>
      <c r="J9">
        <f t="shared" si="4"/>
        <v>3.8900000000000041</v>
      </c>
      <c r="K9">
        <f t="shared" si="5"/>
        <v>0.92000000000000171</v>
      </c>
      <c r="L9">
        <f t="shared" si="6"/>
        <v>-0.39999999999999858</v>
      </c>
      <c r="M9" s="1">
        <f t="shared" si="7"/>
        <v>6.7451764781526508E-2</v>
      </c>
      <c r="N9" s="1">
        <f t="shared" si="8"/>
        <v>0.52850902028068958</v>
      </c>
      <c r="O9" s="1">
        <f t="shared" si="9"/>
        <v>1.3195079107728929</v>
      </c>
      <c r="P9" s="1">
        <f t="shared" ref="P9:Q9" si="12">AVERAGE(M9:M11)</f>
        <v>6.6186284762614969E-2</v>
      </c>
      <c r="Q9" s="1">
        <f t="shared" si="12"/>
        <v>0.47349524991047759</v>
      </c>
      <c r="R9" s="1">
        <f t="shared" si="11"/>
        <v>1.3507873434345183</v>
      </c>
    </row>
    <row r="10" spans="1:18" x14ac:dyDescent="0.3">
      <c r="A10" t="s">
        <v>12</v>
      </c>
      <c r="B10">
        <v>25.18</v>
      </c>
      <c r="C10">
        <v>21.09</v>
      </c>
      <c r="D10">
        <v>25.78</v>
      </c>
      <c r="E10">
        <v>26.21</v>
      </c>
      <c r="F10">
        <f t="shared" si="0"/>
        <v>4</v>
      </c>
      <c r="G10">
        <f t="shared" si="1"/>
        <v>0.16999999999999815</v>
      </c>
      <c r="H10">
        <f t="shared" si="2"/>
        <v>2.8500000000000014</v>
      </c>
      <c r="I10">
        <f t="shared" si="3"/>
        <v>4.57</v>
      </c>
      <c r="J10">
        <f t="shared" si="4"/>
        <v>3.8300000000000018</v>
      </c>
      <c r="K10">
        <f t="shared" si="5"/>
        <v>1.1499999999999986</v>
      </c>
      <c r="L10">
        <f t="shared" si="6"/>
        <v>-0.57000000000000028</v>
      </c>
      <c r="M10" s="1">
        <f t="shared" si="7"/>
        <v>7.0316155293050506E-2</v>
      </c>
      <c r="N10" s="1">
        <f t="shared" si="8"/>
        <v>0.45062523130541554</v>
      </c>
      <c r="O10" s="1">
        <f t="shared" si="9"/>
        <v>1.4845235706290494</v>
      </c>
      <c r="P10" s="1"/>
      <c r="Q10" s="1"/>
      <c r="R10" s="1"/>
    </row>
    <row r="11" spans="1:18" x14ac:dyDescent="0.3">
      <c r="A11" t="s">
        <v>12</v>
      </c>
      <c r="B11">
        <v>25.31</v>
      </c>
      <c r="C11">
        <v>21.01</v>
      </c>
      <c r="D11">
        <v>25.88</v>
      </c>
      <c r="E11">
        <v>26.09</v>
      </c>
      <c r="F11">
        <f t="shared" si="0"/>
        <v>4.129999999999999</v>
      </c>
      <c r="G11">
        <f t="shared" si="1"/>
        <v>8.9999999999999858E-2</v>
      </c>
      <c r="H11">
        <f t="shared" si="2"/>
        <v>2.9499999999999993</v>
      </c>
      <c r="I11">
        <f t="shared" si="3"/>
        <v>4.4499999999999993</v>
      </c>
      <c r="J11">
        <f t="shared" si="4"/>
        <v>4.0399999999999991</v>
      </c>
      <c r="K11">
        <f t="shared" si="5"/>
        <v>1.1799999999999997</v>
      </c>
      <c r="L11">
        <f t="shared" si="6"/>
        <v>-0.32000000000000028</v>
      </c>
      <c r="M11" s="1">
        <f t="shared" si="7"/>
        <v>6.0790934213267894E-2</v>
      </c>
      <c r="N11" s="1">
        <f t="shared" si="8"/>
        <v>0.44135149814532754</v>
      </c>
      <c r="O11" s="1">
        <f t="shared" si="9"/>
        <v>1.2483305489016121</v>
      </c>
      <c r="P11" s="1"/>
      <c r="Q11" s="1"/>
      <c r="R11" s="1"/>
    </row>
    <row r="12" spans="1:18" x14ac:dyDescent="0.3">
      <c r="A12" t="s">
        <v>13</v>
      </c>
      <c r="B12">
        <v>23.16</v>
      </c>
      <c r="C12">
        <v>25.17</v>
      </c>
      <c r="D12">
        <v>26.12</v>
      </c>
      <c r="E12">
        <v>25.28</v>
      </c>
      <c r="F12">
        <f t="shared" si="0"/>
        <v>1.9800000000000004</v>
      </c>
      <c r="G12">
        <f t="shared" si="1"/>
        <v>4.25</v>
      </c>
      <c r="H12">
        <f t="shared" si="2"/>
        <v>3.1900000000000013</v>
      </c>
      <c r="I12">
        <f t="shared" si="3"/>
        <v>3.6400000000000006</v>
      </c>
      <c r="J12">
        <f t="shared" si="4"/>
        <v>-2.2699999999999996</v>
      </c>
      <c r="K12">
        <f t="shared" si="5"/>
        <v>-1.2100000000000009</v>
      </c>
      <c r="L12">
        <f t="shared" si="6"/>
        <v>-1.6600000000000001</v>
      </c>
      <c r="M12" s="1">
        <f t="shared" si="7"/>
        <v>4.82323131076304</v>
      </c>
      <c r="N12" s="1">
        <f t="shared" si="8"/>
        <v>2.3133763678105761</v>
      </c>
      <c r="O12" s="1">
        <f t="shared" si="9"/>
        <v>3.1601652474535085</v>
      </c>
      <c r="P12" s="1">
        <f t="shared" ref="P12:Q12" si="13">AVERAGE(M12:M14)</f>
        <v>4.3717005262802351</v>
      </c>
      <c r="Q12" s="1">
        <f t="shared" si="13"/>
        <v>2.3638549657835495</v>
      </c>
      <c r="R12" s="1">
        <f t="shared" si="11"/>
        <v>3.2633022857982268</v>
      </c>
    </row>
    <row r="13" spans="1:18" x14ac:dyDescent="0.3">
      <c r="A13" t="s">
        <v>13</v>
      </c>
      <c r="B13">
        <v>22.81</v>
      </c>
      <c r="C13">
        <v>24.67</v>
      </c>
      <c r="D13">
        <v>25.88</v>
      </c>
      <c r="E13">
        <v>25.26</v>
      </c>
      <c r="F13">
        <f t="shared" si="0"/>
        <v>1.629999999999999</v>
      </c>
      <c r="G13">
        <f t="shared" si="1"/>
        <v>3.75</v>
      </c>
      <c r="H13">
        <f t="shared" si="2"/>
        <v>2.9499999999999993</v>
      </c>
      <c r="I13">
        <f t="shared" si="3"/>
        <v>3.620000000000001</v>
      </c>
      <c r="J13">
        <f t="shared" si="4"/>
        <v>-2.120000000000001</v>
      </c>
      <c r="K13">
        <f t="shared" si="5"/>
        <v>-1.3200000000000003</v>
      </c>
      <c r="L13">
        <f t="shared" si="6"/>
        <v>-1.990000000000002</v>
      </c>
      <c r="M13" s="1">
        <f t="shared" si="7"/>
        <v>4.3469394501042355</v>
      </c>
      <c r="N13" s="1">
        <f t="shared" si="8"/>
        <v>2.4966610978032242</v>
      </c>
      <c r="O13" s="1">
        <f t="shared" si="9"/>
        <v>3.9723699817481486</v>
      </c>
      <c r="P13" s="1"/>
      <c r="Q13" s="1"/>
      <c r="R13" s="1"/>
    </row>
    <row r="14" spans="1:18" x14ac:dyDescent="0.3">
      <c r="A14" t="s">
        <v>13</v>
      </c>
      <c r="B14">
        <v>23.27</v>
      </c>
      <c r="C14">
        <v>24.99</v>
      </c>
      <c r="D14">
        <v>26.21</v>
      </c>
      <c r="E14">
        <v>25.14</v>
      </c>
      <c r="F14">
        <f t="shared" si="0"/>
        <v>2.09</v>
      </c>
      <c r="G14">
        <f t="shared" si="1"/>
        <v>4.0699999999999967</v>
      </c>
      <c r="H14">
        <f t="shared" si="2"/>
        <v>3.2800000000000011</v>
      </c>
      <c r="I14">
        <f t="shared" si="3"/>
        <v>3.5</v>
      </c>
      <c r="J14">
        <f t="shared" si="4"/>
        <v>-1.9799999999999969</v>
      </c>
      <c r="K14">
        <f t="shared" si="5"/>
        <v>-1.1900000000000013</v>
      </c>
      <c r="L14">
        <f t="shared" si="6"/>
        <v>-1.4100000000000001</v>
      </c>
      <c r="M14" s="1">
        <f t="shared" si="7"/>
        <v>3.9449308179734284</v>
      </c>
      <c r="N14" s="1">
        <f t="shared" si="8"/>
        <v>2.281527431736849</v>
      </c>
      <c r="O14" s="1">
        <f t="shared" si="9"/>
        <v>2.6573716281930233</v>
      </c>
      <c r="P14" s="1"/>
      <c r="Q14" s="1"/>
      <c r="R14" s="1"/>
    </row>
    <row r="15" spans="1:18" x14ac:dyDescent="0.3">
      <c r="A15" t="s">
        <v>14</v>
      </c>
      <c r="B15">
        <v>26.55</v>
      </c>
      <c r="C15">
        <v>26.12</v>
      </c>
      <c r="D15">
        <v>28.56</v>
      </c>
      <c r="E15">
        <v>27.35</v>
      </c>
      <c r="F15">
        <f t="shared" si="0"/>
        <v>5.370000000000001</v>
      </c>
      <c r="G15">
        <f t="shared" si="1"/>
        <v>5.1999999999999993</v>
      </c>
      <c r="H15">
        <f t="shared" si="2"/>
        <v>5.629999999999999</v>
      </c>
      <c r="I15">
        <f t="shared" si="3"/>
        <v>5.7100000000000009</v>
      </c>
      <c r="J15">
        <f t="shared" si="4"/>
        <v>0.17000000000000171</v>
      </c>
      <c r="K15">
        <f t="shared" si="5"/>
        <v>-0.25999999999999801</v>
      </c>
      <c r="L15">
        <f t="shared" si="6"/>
        <v>-0.33999999999999986</v>
      </c>
      <c r="M15" s="1">
        <f t="shared" si="7"/>
        <v>0.88884268116656917</v>
      </c>
      <c r="N15" s="1">
        <f t="shared" si="8"/>
        <v>1.197478704618927</v>
      </c>
      <c r="O15" s="1">
        <f t="shared" si="9"/>
        <v>1.2657565939702797</v>
      </c>
      <c r="P15" s="1">
        <f t="shared" ref="P15:Q15" si="14">AVERAGE(M15:M17)</f>
        <v>0.85905403773556221</v>
      </c>
      <c r="Q15" s="1">
        <f t="shared" si="14"/>
        <v>1.0674283862306748</v>
      </c>
      <c r="R15" s="1">
        <f t="shared" si="11"/>
        <v>1.3806691338697259</v>
      </c>
    </row>
    <row r="16" spans="1:18" x14ac:dyDescent="0.3">
      <c r="A16" t="s">
        <v>14</v>
      </c>
      <c r="B16">
        <v>26.57</v>
      </c>
      <c r="C16">
        <v>25.88</v>
      </c>
      <c r="D16">
        <v>28.22</v>
      </c>
      <c r="E16">
        <v>27.66</v>
      </c>
      <c r="F16">
        <f t="shared" si="0"/>
        <v>5.3900000000000006</v>
      </c>
      <c r="G16">
        <f t="shared" si="1"/>
        <v>4.9599999999999973</v>
      </c>
      <c r="H16">
        <f t="shared" si="2"/>
        <v>5.2899999999999991</v>
      </c>
      <c r="I16">
        <f t="shared" si="3"/>
        <v>6.02</v>
      </c>
      <c r="J16">
        <f t="shared" si="4"/>
        <v>0.43000000000000327</v>
      </c>
      <c r="K16">
        <f t="shared" si="5"/>
        <v>0.10000000000000142</v>
      </c>
      <c r="L16">
        <f t="shared" si="6"/>
        <v>-0.62999999999999901</v>
      </c>
      <c r="M16" s="1">
        <f t="shared" si="7"/>
        <v>0.74226178531452291</v>
      </c>
      <c r="N16" s="1">
        <f t="shared" si="8"/>
        <v>0.93303299153680652</v>
      </c>
      <c r="O16" s="1">
        <f t="shared" si="9"/>
        <v>1.5475649935423887</v>
      </c>
      <c r="P16" s="1"/>
      <c r="Q16" s="1"/>
      <c r="R16" s="1"/>
    </row>
    <row r="17" spans="1:18" x14ac:dyDescent="0.3">
      <c r="A17" t="s">
        <v>14</v>
      </c>
      <c r="B17">
        <v>26.46</v>
      </c>
      <c r="C17">
        <v>26.12</v>
      </c>
      <c r="D17">
        <v>28.31</v>
      </c>
      <c r="E17">
        <v>27.33</v>
      </c>
      <c r="F17">
        <f t="shared" si="0"/>
        <v>5.2800000000000011</v>
      </c>
      <c r="G17">
        <f t="shared" si="1"/>
        <v>5.1999999999999993</v>
      </c>
      <c r="H17">
        <f t="shared" si="2"/>
        <v>5.379999999999999</v>
      </c>
      <c r="I17">
        <f t="shared" si="3"/>
        <v>5.6899999999999977</v>
      </c>
      <c r="J17">
        <f t="shared" si="4"/>
        <v>8.0000000000001847E-2</v>
      </c>
      <c r="K17">
        <f t="shared" si="5"/>
        <v>-9.9999999999997868E-2</v>
      </c>
      <c r="L17">
        <f t="shared" si="6"/>
        <v>-0.40999999999999659</v>
      </c>
      <c r="M17" s="1">
        <f t="shared" si="7"/>
        <v>0.94605764672559456</v>
      </c>
      <c r="N17" s="1">
        <f t="shared" si="8"/>
        <v>1.0717734625362916</v>
      </c>
      <c r="O17" s="1">
        <f t="shared" si="9"/>
        <v>1.3286858140965085</v>
      </c>
      <c r="P17" s="1"/>
      <c r="Q17" s="1"/>
      <c r="R17" s="1"/>
    </row>
    <row r="18" spans="1:18" x14ac:dyDescent="0.3">
      <c r="A18" t="s">
        <v>15</v>
      </c>
      <c r="B18">
        <v>22.91</v>
      </c>
      <c r="C18">
        <v>25.41</v>
      </c>
      <c r="D18">
        <v>25.23</v>
      </c>
      <c r="E18">
        <v>19.86</v>
      </c>
      <c r="F18">
        <f t="shared" si="0"/>
        <v>1.7300000000000004</v>
      </c>
      <c r="G18">
        <f t="shared" si="1"/>
        <v>4.4899999999999984</v>
      </c>
      <c r="H18">
        <f t="shared" si="2"/>
        <v>2.3000000000000007</v>
      </c>
      <c r="I18">
        <f t="shared" si="3"/>
        <v>-1.7800000000000011</v>
      </c>
      <c r="J18">
        <f t="shared" si="4"/>
        <v>-2.759999999999998</v>
      </c>
      <c r="K18">
        <f t="shared" si="5"/>
        <v>-0.57000000000000028</v>
      </c>
      <c r="L18">
        <f t="shared" si="6"/>
        <v>3.5100000000000016</v>
      </c>
      <c r="M18" s="1">
        <f t="shared" si="7"/>
        <v>6.7739624989002074</v>
      </c>
      <c r="N18" s="1">
        <f t="shared" si="8"/>
        <v>1.4845235706290494</v>
      </c>
      <c r="O18" s="1">
        <f t="shared" si="9"/>
        <v>8.7777804733624731E-2</v>
      </c>
      <c r="P18" s="1">
        <f t="shared" ref="P18:Q18" si="15">AVERAGE(M18:M20)</f>
        <v>6.628622576807075</v>
      </c>
      <c r="Q18" s="1">
        <f t="shared" si="15"/>
        <v>1.4474939893432672</v>
      </c>
      <c r="R18" s="1">
        <f t="shared" si="11"/>
        <v>8.9912782350197451E-2</v>
      </c>
    </row>
    <row r="19" spans="1:18" x14ac:dyDescent="0.3">
      <c r="A19" t="s">
        <v>15</v>
      </c>
      <c r="B19">
        <v>22.98</v>
      </c>
      <c r="C19">
        <v>25.52</v>
      </c>
      <c r="D19">
        <v>25.12</v>
      </c>
      <c r="E19">
        <v>19.91</v>
      </c>
      <c r="F19">
        <f t="shared" si="0"/>
        <v>1.8000000000000007</v>
      </c>
      <c r="G19">
        <f t="shared" si="1"/>
        <v>4.5999999999999979</v>
      </c>
      <c r="H19">
        <f t="shared" si="2"/>
        <v>2.1900000000000013</v>
      </c>
      <c r="I19">
        <f t="shared" si="3"/>
        <v>-1.7300000000000004</v>
      </c>
      <c r="J19">
        <f t="shared" si="4"/>
        <v>-2.7999999999999972</v>
      </c>
      <c r="K19">
        <f t="shared" si="5"/>
        <v>-0.39000000000000057</v>
      </c>
      <c r="L19">
        <f t="shared" si="6"/>
        <v>3.5300000000000011</v>
      </c>
      <c r="M19" s="1">
        <f t="shared" si="7"/>
        <v>6.9644045063689797</v>
      </c>
      <c r="N19" s="1">
        <f t="shared" si="8"/>
        <v>1.3103934038583638</v>
      </c>
      <c r="O19" s="1">
        <f t="shared" si="9"/>
        <v>8.6569341756932733E-2</v>
      </c>
      <c r="P19" s="1"/>
      <c r="Q19" s="1"/>
      <c r="R19" s="1"/>
    </row>
    <row r="20" spans="1:18" x14ac:dyDescent="0.3">
      <c r="A20" t="s">
        <v>15</v>
      </c>
      <c r="B20">
        <v>22.95</v>
      </c>
      <c r="C20">
        <v>25.31</v>
      </c>
      <c r="D20">
        <v>25.33</v>
      </c>
      <c r="E20">
        <v>20.02</v>
      </c>
      <c r="F20">
        <f t="shared" si="0"/>
        <v>1.7699999999999996</v>
      </c>
      <c r="G20">
        <f t="shared" si="1"/>
        <v>4.389999999999997</v>
      </c>
      <c r="H20">
        <f t="shared" si="2"/>
        <v>2.3999999999999986</v>
      </c>
      <c r="I20">
        <f t="shared" si="3"/>
        <v>-1.620000000000001</v>
      </c>
      <c r="J20">
        <f t="shared" si="4"/>
        <v>-2.6199999999999974</v>
      </c>
      <c r="K20">
        <f t="shared" si="5"/>
        <v>-0.62999999999999901</v>
      </c>
      <c r="L20">
        <f t="shared" si="6"/>
        <v>3.3900000000000006</v>
      </c>
      <c r="M20" s="1">
        <f t="shared" si="7"/>
        <v>6.1475007251520379</v>
      </c>
      <c r="N20" s="1">
        <f t="shared" si="8"/>
        <v>1.5475649935423887</v>
      </c>
      <c r="O20" s="1">
        <f t="shared" si="9"/>
        <v>9.5391200560034903E-2</v>
      </c>
      <c r="P20" s="1"/>
      <c r="Q20" s="1"/>
      <c r="R20" s="1"/>
    </row>
    <row r="21" spans="1:18" x14ac:dyDescent="0.3">
      <c r="A21" t="s">
        <v>16</v>
      </c>
      <c r="B21">
        <v>29.31</v>
      </c>
      <c r="C21">
        <v>31.45</v>
      </c>
      <c r="D21">
        <v>33.119999999999997</v>
      </c>
      <c r="E21">
        <v>30.72</v>
      </c>
      <c r="F21">
        <f t="shared" si="0"/>
        <v>8.129999999999999</v>
      </c>
      <c r="G21">
        <f t="shared" si="1"/>
        <v>10.529999999999998</v>
      </c>
      <c r="H21">
        <f t="shared" si="2"/>
        <v>10.189999999999998</v>
      </c>
      <c r="I21">
        <f t="shared" si="3"/>
        <v>9.0799999999999983</v>
      </c>
      <c r="J21">
        <f t="shared" si="4"/>
        <v>-2.3999999999999986</v>
      </c>
      <c r="K21">
        <f t="shared" si="5"/>
        <v>-2.0599999999999987</v>
      </c>
      <c r="L21">
        <f t="shared" si="6"/>
        <v>-0.94999999999999929</v>
      </c>
      <c r="M21" s="1">
        <f t="shared" si="7"/>
        <v>5.2780316430915715</v>
      </c>
      <c r="N21" s="1">
        <f t="shared" si="8"/>
        <v>4.1698630433644821</v>
      </c>
      <c r="O21" s="1">
        <f t="shared" si="9"/>
        <v>1.9318726578496901</v>
      </c>
      <c r="P21" s="1">
        <f t="shared" ref="P21:Q21" si="16">AVERAGE(M21:M23)</f>
        <v>5.3777375906404288</v>
      </c>
      <c r="Q21" s="1">
        <f t="shared" si="16"/>
        <v>4.3559170662469562</v>
      </c>
      <c r="R21" s="1">
        <f t="shared" si="11"/>
        <v>2.2419768218823255</v>
      </c>
    </row>
    <row r="22" spans="1:18" x14ac:dyDescent="0.3">
      <c r="A22" t="s">
        <v>16</v>
      </c>
      <c r="B22">
        <v>29.01</v>
      </c>
      <c r="C22">
        <v>31.22</v>
      </c>
      <c r="D22">
        <v>33.01</v>
      </c>
      <c r="E22">
        <v>30.67</v>
      </c>
      <c r="F22">
        <f t="shared" si="0"/>
        <v>7.8300000000000018</v>
      </c>
      <c r="G22">
        <f t="shared" si="1"/>
        <v>10.299999999999997</v>
      </c>
      <c r="H22">
        <f t="shared" si="2"/>
        <v>10.079999999999998</v>
      </c>
      <c r="I22">
        <f t="shared" si="3"/>
        <v>9.0300000000000011</v>
      </c>
      <c r="J22">
        <f t="shared" si="4"/>
        <v>-2.4699999999999953</v>
      </c>
      <c r="K22">
        <f t="shared" si="5"/>
        <v>-2.2499999999999964</v>
      </c>
      <c r="L22">
        <f t="shared" si="6"/>
        <v>-1.1999999999999993</v>
      </c>
      <c r="M22" s="1">
        <f t="shared" si="7"/>
        <v>5.5404378724436807</v>
      </c>
      <c r="N22" s="1">
        <f t="shared" si="8"/>
        <v>4.7568284600108726</v>
      </c>
      <c r="O22" s="1">
        <f t="shared" si="9"/>
        <v>2.2973967099940689</v>
      </c>
      <c r="P22" s="1"/>
      <c r="Q22" s="1"/>
      <c r="R22" s="1"/>
    </row>
    <row r="23" spans="1:18" x14ac:dyDescent="0.3">
      <c r="A23" t="s">
        <v>16</v>
      </c>
      <c r="B23">
        <v>28.87</v>
      </c>
      <c r="C23">
        <v>31.02</v>
      </c>
      <c r="D23">
        <v>32.67</v>
      </c>
      <c r="E23">
        <v>30.65</v>
      </c>
      <c r="F23">
        <f t="shared" si="0"/>
        <v>7.6900000000000013</v>
      </c>
      <c r="G23">
        <f t="shared" si="1"/>
        <v>10.099999999999998</v>
      </c>
      <c r="H23">
        <f t="shared" si="2"/>
        <v>9.740000000000002</v>
      </c>
      <c r="I23">
        <f t="shared" si="3"/>
        <v>9.009999999999998</v>
      </c>
      <c r="J23">
        <f t="shared" si="4"/>
        <v>-2.4099999999999966</v>
      </c>
      <c r="K23">
        <f t="shared" si="5"/>
        <v>-2.0500000000000007</v>
      </c>
      <c r="L23">
        <f t="shared" si="6"/>
        <v>-1.3199999999999967</v>
      </c>
      <c r="M23" s="1">
        <f t="shared" si="7"/>
        <v>5.3147432563860333</v>
      </c>
      <c r="N23" s="1">
        <f t="shared" si="8"/>
        <v>4.1410596953655121</v>
      </c>
      <c r="O23" s="1">
        <f t="shared" si="9"/>
        <v>2.496661097803218</v>
      </c>
      <c r="P23" s="1"/>
      <c r="Q23" s="1"/>
      <c r="R23" s="1"/>
    </row>
    <row r="24" spans="1:18" x14ac:dyDescent="0.3">
      <c r="A24" t="s">
        <v>17</v>
      </c>
      <c r="B24">
        <v>33.33</v>
      </c>
      <c r="C24">
        <v>33.56</v>
      </c>
      <c r="D24">
        <v>37.119999999999997</v>
      </c>
      <c r="E24">
        <v>36.36</v>
      </c>
      <c r="F24">
        <f t="shared" si="0"/>
        <v>12.149999999999999</v>
      </c>
      <c r="G24">
        <f t="shared" si="1"/>
        <v>12.64</v>
      </c>
      <c r="H24">
        <f t="shared" si="2"/>
        <v>14.189999999999998</v>
      </c>
      <c r="I24">
        <f t="shared" si="3"/>
        <v>14.719999999999999</v>
      </c>
      <c r="J24">
        <f t="shared" si="4"/>
        <v>-0.49000000000000199</v>
      </c>
      <c r="K24">
        <f t="shared" si="5"/>
        <v>-2.0399999999999991</v>
      </c>
      <c r="L24">
        <f t="shared" si="6"/>
        <v>-2.5700000000000003</v>
      </c>
      <c r="M24" s="1">
        <f t="shared" si="7"/>
        <v>1.404444875737999</v>
      </c>
      <c r="N24" s="1">
        <f t="shared" si="8"/>
        <v>4.1124553066242635</v>
      </c>
      <c r="O24" s="1">
        <f t="shared" si="9"/>
        <v>5.9380942825161966</v>
      </c>
      <c r="P24" s="1">
        <f t="shared" ref="P24:Q24" si="17">AVERAGE(M24:M26)</f>
        <v>1.7080860693848485</v>
      </c>
      <c r="Q24" s="1">
        <f t="shared" si="17"/>
        <v>4.1767901452424034</v>
      </c>
      <c r="R24" s="1">
        <f t="shared" si="11"/>
        <v>5.5914236048787123</v>
      </c>
    </row>
    <row r="25" spans="1:18" x14ac:dyDescent="0.3">
      <c r="A25" t="s">
        <v>17</v>
      </c>
      <c r="B25">
        <v>33.15</v>
      </c>
      <c r="C25">
        <v>33.979999999999997</v>
      </c>
      <c r="D25">
        <v>36.869999999999997</v>
      </c>
      <c r="E25">
        <v>35.89</v>
      </c>
      <c r="F25">
        <f t="shared" si="0"/>
        <v>11.969999999999999</v>
      </c>
      <c r="G25">
        <f t="shared" si="1"/>
        <v>13.059999999999995</v>
      </c>
      <c r="H25">
        <f t="shared" si="2"/>
        <v>13.939999999999998</v>
      </c>
      <c r="I25">
        <f t="shared" si="3"/>
        <v>14.25</v>
      </c>
      <c r="J25">
        <f t="shared" si="4"/>
        <v>-1.0899999999999963</v>
      </c>
      <c r="K25">
        <f t="shared" si="5"/>
        <v>-1.9699999999999989</v>
      </c>
      <c r="L25">
        <f t="shared" si="6"/>
        <v>-2.2800000000000011</v>
      </c>
      <c r="M25" s="1">
        <f t="shared" si="7"/>
        <v>2.1287403649067143</v>
      </c>
      <c r="N25" s="1">
        <f t="shared" si="8"/>
        <v>3.9176811903477042</v>
      </c>
      <c r="O25" s="1">
        <f t="shared" si="9"/>
        <v>4.8567795375801914</v>
      </c>
      <c r="P25" s="1"/>
      <c r="Q25" s="1"/>
      <c r="R25" s="1"/>
    </row>
    <row r="26" spans="1:18" x14ac:dyDescent="0.3">
      <c r="A26" t="s">
        <v>17</v>
      </c>
      <c r="B26">
        <v>33.17</v>
      </c>
      <c r="C26">
        <v>33.58</v>
      </c>
      <c r="D26">
        <v>37.090000000000003</v>
      </c>
      <c r="E26">
        <v>36.21</v>
      </c>
      <c r="F26">
        <f t="shared" si="0"/>
        <v>11.990000000000002</v>
      </c>
      <c r="G26">
        <f t="shared" si="1"/>
        <v>12.659999999999997</v>
      </c>
      <c r="H26">
        <f t="shared" si="2"/>
        <v>14.160000000000004</v>
      </c>
      <c r="I26">
        <f t="shared" si="3"/>
        <v>14.57</v>
      </c>
      <c r="J26">
        <f t="shared" si="4"/>
        <v>-0.6699999999999946</v>
      </c>
      <c r="K26">
        <f t="shared" si="5"/>
        <v>-2.1700000000000017</v>
      </c>
      <c r="L26">
        <f t="shared" si="6"/>
        <v>-2.5799999999999983</v>
      </c>
      <c r="M26" s="1">
        <f t="shared" si="7"/>
        <v>1.5910729675098314</v>
      </c>
      <c r="N26" s="1">
        <f t="shared" si="8"/>
        <v>4.500233938755243</v>
      </c>
      <c r="O26" s="1">
        <f t="shared" si="9"/>
        <v>5.9793969945397469</v>
      </c>
      <c r="P26" s="1"/>
      <c r="Q26" s="1"/>
      <c r="R26" s="1"/>
    </row>
    <row r="27" spans="1:18" x14ac:dyDescent="0.3">
      <c r="A27" t="s">
        <v>18</v>
      </c>
      <c r="B27">
        <v>25.46</v>
      </c>
      <c r="C27">
        <v>26.44</v>
      </c>
      <c r="D27">
        <v>28.45</v>
      </c>
      <c r="E27">
        <v>25.89</v>
      </c>
      <c r="F27">
        <f t="shared" si="0"/>
        <v>4.2800000000000011</v>
      </c>
      <c r="G27">
        <f t="shared" si="1"/>
        <v>5.52</v>
      </c>
      <c r="H27">
        <f t="shared" si="2"/>
        <v>5.52</v>
      </c>
      <c r="I27">
        <f t="shared" si="3"/>
        <v>4.25</v>
      </c>
      <c r="J27">
        <f t="shared" si="4"/>
        <v>-1.2399999999999984</v>
      </c>
      <c r="K27">
        <f t="shared" si="5"/>
        <v>-1.2399999999999984</v>
      </c>
      <c r="L27">
        <f t="shared" si="6"/>
        <v>3.0000000000001137E-2</v>
      </c>
      <c r="M27" s="1">
        <f t="shared" si="7"/>
        <v>2.3619853228590579</v>
      </c>
      <c r="N27" s="1">
        <f t="shared" si="8"/>
        <v>2.3619853228590579</v>
      </c>
      <c r="O27" s="1">
        <f t="shared" si="9"/>
        <v>0.97942029758692617</v>
      </c>
      <c r="P27" s="1">
        <f t="shared" ref="P27:Q27" si="18">AVERAGE(M27:M29)</f>
        <v>2.3999998005543381</v>
      </c>
      <c r="Q27" s="1">
        <f t="shared" si="18"/>
        <v>2.6215604368184029</v>
      </c>
      <c r="R27" s="1">
        <f t="shared" si="11"/>
        <v>0.9418120609335906</v>
      </c>
    </row>
    <row r="28" spans="1:18" x14ac:dyDescent="0.3">
      <c r="A28" t="s">
        <v>18</v>
      </c>
      <c r="B28">
        <v>25.44</v>
      </c>
      <c r="C28">
        <v>26.28</v>
      </c>
      <c r="D28">
        <v>28.67</v>
      </c>
      <c r="E28">
        <v>25.94</v>
      </c>
      <c r="F28">
        <f t="shared" si="0"/>
        <v>4.2600000000000016</v>
      </c>
      <c r="G28">
        <f t="shared" si="1"/>
        <v>5.3599999999999994</v>
      </c>
      <c r="H28">
        <f t="shared" si="2"/>
        <v>5.740000000000002</v>
      </c>
      <c r="I28">
        <f t="shared" si="3"/>
        <v>4.3000000000000007</v>
      </c>
      <c r="J28">
        <f t="shared" si="4"/>
        <v>-1.0999999999999979</v>
      </c>
      <c r="K28">
        <f t="shared" si="5"/>
        <v>-1.4800000000000004</v>
      </c>
      <c r="L28">
        <f t="shared" si="6"/>
        <v>-3.9999999999999147E-2</v>
      </c>
      <c r="M28" s="1">
        <f t="shared" si="7"/>
        <v>2.1435469250725832</v>
      </c>
      <c r="N28" s="1">
        <f t="shared" si="8"/>
        <v>2.7894873327008116</v>
      </c>
      <c r="O28" s="1">
        <f t="shared" si="9"/>
        <v>1.0281138266560659</v>
      </c>
      <c r="P28" s="1"/>
      <c r="Q28" s="1"/>
      <c r="R28" s="1"/>
    </row>
    <row r="29" spans="1:18" x14ac:dyDescent="0.3">
      <c r="A29" t="s">
        <v>18</v>
      </c>
      <c r="B29">
        <v>25.71</v>
      </c>
      <c r="C29">
        <v>26.88</v>
      </c>
      <c r="D29">
        <v>28.9</v>
      </c>
      <c r="E29">
        <v>25.88</v>
      </c>
      <c r="F29">
        <f t="shared" si="0"/>
        <v>4.5300000000000011</v>
      </c>
      <c r="G29">
        <f t="shared" si="1"/>
        <v>5.9599999999999973</v>
      </c>
      <c r="H29">
        <f t="shared" si="2"/>
        <v>5.9699999999999989</v>
      </c>
      <c r="I29">
        <f t="shared" si="3"/>
        <v>4.2399999999999984</v>
      </c>
      <c r="J29">
        <f t="shared" si="4"/>
        <v>-1.4299999999999962</v>
      </c>
      <c r="K29">
        <f t="shared" si="5"/>
        <v>-1.4399999999999977</v>
      </c>
      <c r="L29">
        <f t="shared" si="6"/>
        <v>0.2900000000000027</v>
      </c>
      <c r="M29" s="1">
        <f t="shared" si="7"/>
        <v>2.6944671537313729</v>
      </c>
      <c r="N29" s="1">
        <f t="shared" si="8"/>
        <v>2.7132086548953396</v>
      </c>
      <c r="O29" s="1">
        <f t="shared" si="9"/>
        <v>0.81790205855777953</v>
      </c>
      <c r="P29" s="1"/>
      <c r="Q29" s="1"/>
      <c r="R29" s="1"/>
    </row>
    <row r="30" spans="1:18" x14ac:dyDescent="0.3">
      <c r="A30" t="s">
        <v>19</v>
      </c>
      <c r="B30">
        <v>29.29</v>
      </c>
      <c r="C30">
        <v>30.34</v>
      </c>
      <c r="D30">
        <v>32.229999999999997</v>
      </c>
      <c r="E30">
        <v>30.6</v>
      </c>
      <c r="F30">
        <f t="shared" si="0"/>
        <v>8.11</v>
      </c>
      <c r="G30">
        <f t="shared" si="1"/>
        <v>9.4199999999999982</v>
      </c>
      <c r="H30">
        <f t="shared" si="2"/>
        <v>9.2999999999999972</v>
      </c>
      <c r="I30">
        <f t="shared" si="3"/>
        <v>8.9600000000000009</v>
      </c>
      <c r="J30">
        <f t="shared" si="4"/>
        <v>-1.3099999999999987</v>
      </c>
      <c r="K30">
        <f t="shared" si="5"/>
        <v>-1.1899999999999977</v>
      </c>
      <c r="L30">
        <f t="shared" si="6"/>
        <v>-0.85000000000000142</v>
      </c>
      <c r="M30" s="1">
        <f t="shared" si="7"/>
        <v>2.4794153998779707</v>
      </c>
      <c r="N30" s="1">
        <f t="shared" si="8"/>
        <v>2.2815274317368437</v>
      </c>
      <c r="O30" s="1">
        <f t="shared" si="9"/>
        <v>1.8025009252216622</v>
      </c>
      <c r="P30" s="1">
        <f t="shared" ref="P30:Q30" si="19">AVERAGE(M30:M32)</f>
        <v>2.8138778800660837</v>
      </c>
      <c r="Q30" s="1">
        <f t="shared" si="19"/>
        <v>2.3980163751088011</v>
      </c>
      <c r="R30" s="1">
        <f t="shared" si="11"/>
        <v>1.8594335188134419</v>
      </c>
    </row>
    <row r="31" spans="1:18" x14ac:dyDescent="0.3">
      <c r="A31" t="s">
        <v>19</v>
      </c>
      <c r="B31">
        <v>29.22</v>
      </c>
      <c r="C31">
        <v>30.66</v>
      </c>
      <c r="D31">
        <v>32.33</v>
      </c>
      <c r="E31">
        <v>30.45</v>
      </c>
      <c r="F31">
        <f t="shared" si="0"/>
        <v>8.0399999999999991</v>
      </c>
      <c r="G31">
        <f t="shared" si="1"/>
        <v>9.7399999999999984</v>
      </c>
      <c r="H31">
        <f t="shared" si="2"/>
        <v>9.3999999999999986</v>
      </c>
      <c r="I31">
        <f t="shared" si="3"/>
        <v>8.8099999999999987</v>
      </c>
      <c r="J31">
        <f t="shared" si="4"/>
        <v>-1.6999999999999993</v>
      </c>
      <c r="K31">
        <f t="shared" si="5"/>
        <v>-1.3599999999999994</v>
      </c>
      <c r="L31">
        <f t="shared" si="6"/>
        <v>-0.76999999999999957</v>
      </c>
      <c r="M31" s="1">
        <f t="shared" si="7"/>
        <v>3.2490095854249406</v>
      </c>
      <c r="N31" s="1">
        <f t="shared" si="8"/>
        <v>2.5668517951258072</v>
      </c>
      <c r="O31" s="1">
        <f t="shared" si="9"/>
        <v>1.705269783535913</v>
      </c>
    </row>
    <row r="32" spans="1:18" x14ac:dyDescent="0.3">
      <c r="A32" t="s">
        <v>19</v>
      </c>
      <c r="B32">
        <v>29.03</v>
      </c>
      <c r="C32">
        <v>30.21</v>
      </c>
      <c r="D32">
        <v>32.01</v>
      </c>
      <c r="E32">
        <v>30.54</v>
      </c>
      <c r="F32">
        <f t="shared" si="0"/>
        <v>7.8500000000000014</v>
      </c>
      <c r="G32">
        <f t="shared" si="1"/>
        <v>9.2899999999999991</v>
      </c>
      <c r="H32">
        <f t="shared" si="2"/>
        <v>9.0799999999999983</v>
      </c>
      <c r="I32">
        <f t="shared" si="3"/>
        <v>8.8999999999999986</v>
      </c>
      <c r="J32">
        <f t="shared" si="4"/>
        <v>-1.4399999999999977</v>
      </c>
      <c r="K32">
        <f t="shared" si="5"/>
        <v>-1.2299999999999969</v>
      </c>
      <c r="L32">
        <f t="shared" si="6"/>
        <v>-1.0499999999999972</v>
      </c>
      <c r="M32" s="1">
        <f t="shared" si="7"/>
        <v>2.7132086548953396</v>
      </c>
      <c r="N32" s="1">
        <f t="shared" si="8"/>
        <v>2.3456698984637523</v>
      </c>
      <c r="O32" s="1">
        <f t="shared" si="9"/>
        <v>2.0705298476827507</v>
      </c>
    </row>
    <row r="33" spans="1:5" x14ac:dyDescent="0.3">
      <c r="A33" t="s">
        <v>22</v>
      </c>
      <c r="B33">
        <v>20.94</v>
      </c>
      <c r="C33">
        <v>20.69</v>
      </c>
      <c r="D33">
        <v>22.99</v>
      </c>
      <c r="E33">
        <v>21.65</v>
      </c>
    </row>
    <row r="34" spans="1:5" x14ac:dyDescent="0.3">
      <c r="A34" t="s">
        <v>22</v>
      </c>
      <c r="B34">
        <v>21.36</v>
      </c>
      <c r="C34">
        <v>20.53</v>
      </c>
      <c r="D34">
        <v>22.78</v>
      </c>
      <c r="E34">
        <v>21.41</v>
      </c>
    </row>
    <row r="35" spans="1:5" x14ac:dyDescent="0.3">
      <c r="A35" t="s">
        <v>22</v>
      </c>
      <c r="B35">
        <v>21.23</v>
      </c>
      <c r="C35">
        <v>21.54</v>
      </c>
      <c r="D35">
        <v>23.01</v>
      </c>
      <c r="E35">
        <v>21.87</v>
      </c>
    </row>
    <row r="36" spans="1:5" x14ac:dyDescent="0.3">
      <c r="A36" t="s">
        <v>28</v>
      </c>
      <c r="B36" s="1">
        <f>AVERAGE(B33:B35)</f>
        <v>21.176666666666666</v>
      </c>
      <c r="C36" s="1">
        <f t="shared" ref="C36:E36" si="20">AVERAGE(C33:C35)</f>
        <v>20.919999999999998</v>
      </c>
      <c r="D36" s="1">
        <f t="shared" si="20"/>
        <v>22.926666666666666</v>
      </c>
      <c r="E36" s="1">
        <f t="shared" si="20"/>
        <v>21.643333333333334</v>
      </c>
    </row>
  </sheetData>
  <mergeCells count="5">
    <mergeCell ref="C1:E1"/>
    <mergeCell ref="G1:I1"/>
    <mergeCell ref="J1:L1"/>
    <mergeCell ref="M1:O1"/>
    <mergeCell ref="P1:R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43650-3953-4BBF-B14C-0FDED8B05A5C}">
  <dimension ref="A1:R36"/>
  <sheetViews>
    <sheetView topLeftCell="A5" workbookViewId="0">
      <selection activeCell="O3" sqref="O3:O32"/>
    </sheetView>
  </sheetViews>
  <sheetFormatPr defaultRowHeight="14" x14ac:dyDescent="0.3"/>
  <cols>
    <col min="3" max="3" width="11.33203125" bestFit="1" customWidth="1"/>
    <col min="7" max="7" width="11.33203125" bestFit="1" customWidth="1"/>
    <col min="10" max="10" width="11.33203125" bestFit="1" customWidth="1"/>
    <col min="13" max="13" width="11.33203125" bestFit="1" customWidth="1"/>
    <col min="16" max="16" width="11.33203125" bestFit="1" customWidth="1"/>
    <col min="17" max="17" width="9.9140625" bestFit="1" customWidth="1"/>
    <col min="18" max="18" width="10.08203125" bestFit="1" customWidth="1"/>
    <col min="19" max="19" width="5.4140625" customWidth="1"/>
    <col min="20" max="20" width="4.58203125" customWidth="1"/>
    <col min="21" max="22" width="5.4140625" customWidth="1"/>
    <col min="23" max="23" width="6" customWidth="1"/>
    <col min="24" max="24" width="5.6640625" customWidth="1"/>
    <col min="25" max="25" width="4.1640625" customWidth="1"/>
    <col min="26" max="26" width="6.1640625" customWidth="1"/>
  </cols>
  <sheetData>
    <row r="1" spans="1:18" ht="16.5" x14ac:dyDescent="0.3">
      <c r="B1" t="s">
        <v>25</v>
      </c>
      <c r="C1" s="3" t="s">
        <v>3</v>
      </c>
      <c r="D1" s="3"/>
      <c r="E1" s="3"/>
      <c r="F1" t="s">
        <v>29</v>
      </c>
      <c r="G1" s="3" t="s">
        <v>29</v>
      </c>
      <c r="H1" s="3"/>
      <c r="I1" s="3"/>
      <c r="J1" s="3" t="s">
        <v>20</v>
      </c>
      <c r="K1" s="3"/>
      <c r="L1" s="3"/>
      <c r="M1" s="3" t="s">
        <v>21</v>
      </c>
      <c r="N1" s="3"/>
      <c r="O1" s="3"/>
      <c r="P1" s="3" t="s">
        <v>28</v>
      </c>
      <c r="Q1" s="3"/>
      <c r="R1" s="3"/>
    </row>
    <row r="2" spans="1:18" x14ac:dyDescent="0.3">
      <c r="C2" t="s">
        <v>26</v>
      </c>
      <c r="D2" t="s">
        <v>27</v>
      </c>
      <c r="E2" t="s">
        <v>44</v>
      </c>
      <c r="F2" t="s">
        <v>30</v>
      </c>
      <c r="G2" t="s">
        <v>26</v>
      </c>
      <c r="H2" t="s">
        <v>27</v>
      </c>
      <c r="I2" t="s">
        <v>44</v>
      </c>
      <c r="J2" t="s">
        <v>26</v>
      </c>
      <c r="K2" t="s">
        <v>27</v>
      </c>
      <c r="L2" t="s">
        <v>44</v>
      </c>
      <c r="M2" t="s">
        <v>26</v>
      </c>
      <c r="N2" t="s">
        <v>27</v>
      </c>
      <c r="O2" t="s">
        <v>44</v>
      </c>
      <c r="P2" t="s">
        <v>26</v>
      </c>
      <c r="Q2" t="s">
        <v>27</v>
      </c>
      <c r="R2" t="s">
        <v>44</v>
      </c>
    </row>
    <row r="3" spans="1:18" x14ac:dyDescent="0.3">
      <c r="A3" t="s">
        <v>9</v>
      </c>
      <c r="B3">
        <v>29.41</v>
      </c>
      <c r="C3">
        <v>31.11</v>
      </c>
      <c r="D3">
        <v>30.43</v>
      </c>
      <c r="E3">
        <v>29.49</v>
      </c>
      <c r="F3">
        <f>B3-21.18</f>
        <v>8.23</v>
      </c>
      <c r="G3">
        <f>C3-21.89</f>
        <v>9.2199999999999989</v>
      </c>
      <c r="H3">
        <f>D3-21.33</f>
        <v>9.1000000000000014</v>
      </c>
      <c r="I3">
        <f>E3-21.22</f>
        <v>8.27</v>
      </c>
      <c r="J3">
        <f>F3-G3</f>
        <v>-0.98999999999999844</v>
      </c>
      <c r="K3">
        <f>F3-H3</f>
        <v>-0.87000000000000099</v>
      </c>
      <c r="L3">
        <f>F3-I3</f>
        <v>-3.9999999999999147E-2</v>
      </c>
      <c r="M3" s="1">
        <f>2^-J3</f>
        <v>1.9861849908740696</v>
      </c>
      <c r="N3" s="1">
        <f>2^-K3</f>
        <v>1.8276629004588023</v>
      </c>
      <c r="O3" s="1">
        <f>2^-L3</f>
        <v>1.0281138266560659</v>
      </c>
      <c r="P3" s="1">
        <f>AVERAGE(M3:M5)</f>
        <v>2.0619865230862615</v>
      </c>
      <c r="Q3" s="1">
        <f>AVERAGE(N3:N5)</f>
        <v>1.9808627520798654</v>
      </c>
      <c r="R3" s="1">
        <f>AVERAGE(O3:O5)</f>
        <v>1.4136765546244954</v>
      </c>
    </row>
    <row r="4" spans="1:18" x14ac:dyDescent="0.3">
      <c r="A4" t="s">
        <v>9</v>
      </c>
      <c r="B4">
        <v>28.32</v>
      </c>
      <c r="C4">
        <v>30.13</v>
      </c>
      <c r="D4">
        <v>29.56</v>
      </c>
      <c r="E4">
        <v>29.4</v>
      </c>
      <c r="F4">
        <f t="shared" ref="F4:F32" si="0">B4-21.18</f>
        <v>7.1400000000000006</v>
      </c>
      <c r="G4">
        <f t="shared" ref="G4:G32" si="1">C4-21.89</f>
        <v>8.2399999999999984</v>
      </c>
      <c r="H4">
        <f t="shared" ref="H4:H32" si="2">D4-21.33</f>
        <v>8.23</v>
      </c>
      <c r="I4">
        <f t="shared" ref="I4:I32" si="3">E4-21.22</f>
        <v>8.18</v>
      </c>
      <c r="J4">
        <f t="shared" ref="J4:J32" si="4">F4-G4</f>
        <v>-1.0999999999999979</v>
      </c>
      <c r="K4">
        <f t="shared" ref="K4:K32" si="5">F4-H4</f>
        <v>-1.0899999999999999</v>
      </c>
      <c r="L4">
        <f t="shared" ref="L4:L32" si="6">F4-I4</f>
        <v>-1.0399999999999991</v>
      </c>
      <c r="M4" s="1">
        <f t="shared" ref="M4:M32" si="7">2^-J4</f>
        <v>2.1435469250725832</v>
      </c>
      <c r="N4" s="1">
        <f t="shared" ref="N4:N32" si="8">2^-K4</f>
        <v>2.1287403649067196</v>
      </c>
      <c r="O4" s="1">
        <f t="shared" ref="O4:O32" si="9">2^-L4</f>
        <v>2.0562276533121318</v>
      </c>
      <c r="P4" s="1"/>
      <c r="Q4" s="1"/>
      <c r="R4" s="1"/>
    </row>
    <row r="5" spans="1:18" x14ac:dyDescent="0.3">
      <c r="A5" t="s">
        <v>9</v>
      </c>
      <c r="B5">
        <v>29.31</v>
      </c>
      <c r="C5">
        <v>31.06</v>
      </c>
      <c r="D5">
        <v>30.45</v>
      </c>
      <c r="E5">
        <v>29.56</v>
      </c>
      <c r="F5">
        <f t="shared" si="0"/>
        <v>8.129999999999999</v>
      </c>
      <c r="G5">
        <f t="shared" si="1"/>
        <v>9.1699999999999982</v>
      </c>
      <c r="H5">
        <f t="shared" si="2"/>
        <v>9.120000000000001</v>
      </c>
      <c r="I5">
        <f t="shared" si="3"/>
        <v>8.34</v>
      </c>
      <c r="J5">
        <f t="shared" si="4"/>
        <v>-1.0399999999999991</v>
      </c>
      <c r="K5">
        <f t="shared" si="5"/>
        <v>-0.99000000000000199</v>
      </c>
      <c r="L5">
        <f t="shared" si="6"/>
        <v>-0.21000000000000085</v>
      </c>
      <c r="M5" s="1">
        <f t="shared" si="7"/>
        <v>2.0562276533121318</v>
      </c>
      <c r="N5" s="1">
        <f t="shared" si="8"/>
        <v>1.9861849908740745</v>
      </c>
      <c r="O5" s="1">
        <f t="shared" si="9"/>
        <v>1.156688183905288</v>
      </c>
      <c r="P5" s="1"/>
      <c r="Q5" s="1"/>
      <c r="R5" s="1"/>
    </row>
    <row r="6" spans="1:18" x14ac:dyDescent="0.3">
      <c r="A6" t="s">
        <v>11</v>
      </c>
      <c r="B6">
        <v>27.85</v>
      </c>
      <c r="C6">
        <v>30.44</v>
      </c>
      <c r="D6">
        <v>29.54</v>
      </c>
      <c r="E6">
        <v>27.69</v>
      </c>
      <c r="F6">
        <f t="shared" si="0"/>
        <v>6.6700000000000017</v>
      </c>
      <c r="G6">
        <f t="shared" si="1"/>
        <v>8.5500000000000007</v>
      </c>
      <c r="H6">
        <f t="shared" si="2"/>
        <v>8.2100000000000009</v>
      </c>
      <c r="I6">
        <f t="shared" si="3"/>
        <v>6.4700000000000024</v>
      </c>
      <c r="J6">
        <f t="shared" si="4"/>
        <v>-1.879999999999999</v>
      </c>
      <c r="K6">
        <f t="shared" si="5"/>
        <v>-1.5399999999999991</v>
      </c>
      <c r="L6">
        <f t="shared" si="6"/>
        <v>0.19999999999999929</v>
      </c>
      <c r="M6" s="1">
        <f t="shared" si="7"/>
        <v>3.6807506024994971</v>
      </c>
      <c r="N6" s="1">
        <f t="shared" si="8"/>
        <v>2.9079450346406195</v>
      </c>
      <c r="O6" s="1">
        <f t="shared" si="9"/>
        <v>0.87055056329612457</v>
      </c>
      <c r="P6" s="1">
        <f t="shared" ref="P6:Q6" si="10">AVERAGE(M6:M8)</f>
        <v>3.7488910446473818</v>
      </c>
      <c r="Q6" s="1">
        <f t="shared" si="10"/>
        <v>2.7436205117200925</v>
      </c>
      <c r="R6" s="1">
        <f t="shared" ref="R6:R30" si="11">AVERAGE(O6:O8)</f>
        <v>0.64757866721833068</v>
      </c>
    </row>
    <row r="7" spans="1:18" x14ac:dyDescent="0.3">
      <c r="A7" t="s">
        <v>11</v>
      </c>
      <c r="B7">
        <v>28.86</v>
      </c>
      <c r="C7">
        <v>31.68</v>
      </c>
      <c r="D7">
        <v>30.34</v>
      </c>
      <c r="E7">
        <v>27.96</v>
      </c>
      <c r="F7">
        <f t="shared" si="0"/>
        <v>7.68</v>
      </c>
      <c r="G7">
        <f t="shared" si="1"/>
        <v>9.7899999999999991</v>
      </c>
      <c r="H7">
        <f t="shared" si="2"/>
        <v>9.0100000000000016</v>
      </c>
      <c r="I7">
        <f t="shared" si="3"/>
        <v>6.740000000000002</v>
      </c>
      <c r="J7">
        <f t="shared" si="4"/>
        <v>-2.1099999999999994</v>
      </c>
      <c r="K7">
        <f t="shared" si="5"/>
        <v>-1.3300000000000018</v>
      </c>
      <c r="L7">
        <f t="shared" si="6"/>
        <v>0.93999999999999773</v>
      </c>
      <c r="M7" s="1">
        <f t="shared" si="7"/>
        <v>4.3169129460177071</v>
      </c>
      <c r="N7" s="1">
        <f t="shared" si="8"/>
        <v>2.5140267490436599</v>
      </c>
      <c r="O7" s="1">
        <f t="shared" si="9"/>
        <v>0.5212328804205616</v>
      </c>
      <c r="P7" s="1"/>
      <c r="Q7" s="1"/>
      <c r="R7" s="1"/>
    </row>
    <row r="8" spans="1:18" x14ac:dyDescent="0.3">
      <c r="A8" t="s">
        <v>11</v>
      </c>
      <c r="B8">
        <v>29.03</v>
      </c>
      <c r="C8">
        <v>31.44</v>
      </c>
      <c r="D8">
        <v>30.67</v>
      </c>
      <c r="E8">
        <v>28.21</v>
      </c>
      <c r="F8">
        <f t="shared" si="0"/>
        <v>7.8500000000000014</v>
      </c>
      <c r="G8">
        <f t="shared" si="1"/>
        <v>9.5500000000000007</v>
      </c>
      <c r="H8">
        <f t="shared" si="2"/>
        <v>9.3400000000000034</v>
      </c>
      <c r="I8">
        <f t="shared" si="3"/>
        <v>6.990000000000002</v>
      </c>
      <c r="J8">
        <f t="shared" si="4"/>
        <v>-1.6999999999999993</v>
      </c>
      <c r="K8">
        <f t="shared" si="5"/>
        <v>-1.490000000000002</v>
      </c>
      <c r="L8">
        <f t="shared" si="6"/>
        <v>0.85999999999999943</v>
      </c>
      <c r="M8" s="1">
        <f t="shared" si="7"/>
        <v>3.2490095854249406</v>
      </c>
      <c r="N8" s="1">
        <f t="shared" si="8"/>
        <v>2.8088897514759985</v>
      </c>
      <c r="O8" s="1">
        <f t="shared" si="9"/>
        <v>0.55095255793830566</v>
      </c>
      <c r="P8" s="1"/>
      <c r="Q8" s="1"/>
      <c r="R8" s="1"/>
    </row>
    <row r="9" spans="1:18" x14ac:dyDescent="0.3">
      <c r="A9" t="s">
        <v>12</v>
      </c>
      <c r="B9">
        <v>25.26</v>
      </c>
      <c r="C9">
        <v>22.01</v>
      </c>
      <c r="D9">
        <v>24.12</v>
      </c>
      <c r="E9">
        <v>25.34</v>
      </c>
      <c r="F9">
        <f t="shared" si="0"/>
        <v>4.0800000000000018</v>
      </c>
      <c r="G9">
        <f t="shared" si="1"/>
        <v>0.12000000000000099</v>
      </c>
      <c r="H9">
        <f t="shared" si="2"/>
        <v>2.7900000000000027</v>
      </c>
      <c r="I9">
        <f t="shared" si="3"/>
        <v>4.120000000000001</v>
      </c>
      <c r="J9">
        <f t="shared" si="4"/>
        <v>3.9600000000000009</v>
      </c>
      <c r="K9">
        <f t="shared" si="5"/>
        <v>1.2899999999999991</v>
      </c>
      <c r="L9">
        <f t="shared" si="6"/>
        <v>-3.9999999999999147E-2</v>
      </c>
      <c r="M9" s="1">
        <f t="shared" si="7"/>
        <v>6.4257114166004117E-2</v>
      </c>
      <c r="N9" s="1">
        <f t="shared" si="8"/>
        <v>0.40895102927889082</v>
      </c>
      <c r="O9" s="1">
        <f t="shared" si="9"/>
        <v>1.0281138266560659</v>
      </c>
      <c r="P9" s="1">
        <f t="shared" ref="P9:Q9" si="12">AVERAGE(M9:M11)</f>
        <v>7.1324771949583601E-2</v>
      </c>
      <c r="Q9" s="1">
        <f t="shared" si="12"/>
        <v>0.45319208686143542</v>
      </c>
      <c r="R9" s="1">
        <f t="shared" si="11"/>
        <v>1.0572202505762183</v>
      </c>
    </row>
    <row r="10" spans="1:18" x14ac:dyDescent="0.3">
      <c r="A10" t="s">
        <v>12</v>
      </c>
      <c r="B10">
        <v>25.18</v>
      </c>
      <c r="C10">
        <v>22.12</v>
      </c>
      <c r="D10">
        <v>24.33</v>
      </c>
      <c r="E10">
        <v>25.32</v>
      </c>
      <c r="F10">
        <f t="shared" si="0"/>
        <v>4</v>
      </c>
      <c r="G10">
        <f t="shared" si="1"/>
        <v>0.23000000000000043</v>
      </c>
      <c r="H10">
        <f t="shared" si="2"/>
        <v>3</v>
      </c>
      <c r="I10">
        <f t="shared" si="3"/>
        <v>4.1000000000000014</v>
      </c>
      <c r="J10">
        <f t="shared" si="4"/>
        <v>3.7699999999999996</v>
      </c>
      <c r="K10">
        <f t="shared" si="5"/>
        <v>1</v>
      </c>
      <c r="L10">
        <f t="shared" si="6"/>
        <v>-0.10000000000000142</v>
      </c>
      <c r="M10" s="1">
        <f t="shared" si="7"/>
        <v>7.3302184326992453E-2</v>
      </c>
      <c r="N10" s="1">
        <f t="shared" si="8"/>
        <v>0.5</v>
      </c>
      <c r="O10" s="1">
        <f t="shared" si="9"/>
        <v>1.0717734625362942</v>
      </c>
      <c r="P10" s="1"/>
      <c r="Q10" s="1"/>
      <c r="R10" s="1"/>
    </row>
    <row r="11" spans="1:18" x14ac:dyDescent="0.3">
      <c r="A11" t="s">
        <v>12</v>
      </c>
      <c r="B11">
        <v>25.31</v>
      </c>
      <c r="C11">
        <v>22.31</v>
      </c>
      <c r="D11">
        <v>24.31</v>
      </c>
      <c r="E11">
        <v>25.45</v>
      </c>
      <c r="F11">
        <f t="shared" si="0"/>
        <v>4.129999999999999</v>
      </c>
      <c r="G11">
        <f t="shared" si="1"/>
        <v>0.41999999999999815</v>
      </c>
      <c r="H11">
        <f t="shared" si="2"/>
        <v>2.9800000000000004</v>
      </c>
      <c r="I11">
        <f t="shared" si="3"/>
        <v>4.2300000000000004</v>
      </c>
      <c r="J11">
        <f t="shared" si="4"/>
        <v>3.7100000000000009</v>
      </c>
      <c r="K11">
        <f t="shared" si="5"/>
        <v>1.1499999999999986</v>
      </c>
      <c r="L11">
        <f t="shared" si="6"/>
        <v>-0.10000000000000142</v>
      </c>
      <c r="M11" s="1">
        <f t="shared" si="7"/>
        <v>7.6415017355754233E-2</v>
      </c>
      <c r="N11" s="1">
        <f t="shared" si="8"/>
        <v>0.45062523130541554</v>
      </c>
      <c r="O11" s="1">
        <f t="shared" si="9"/>
        <v>1.0717734625362942</v>
      </c>
      <c r="P11" s="1"/>
      <c r="Q11" s="1"/>
      <c r="R11" s="1"/>
    </row>
    <row r="12" spans="1:18" x14ac:dyDescent="0.3">
      <c r="A12" t="s">
        <v>13</v>
      </c>
      <c r="B12">
        <v>23.16</v>
      </c>
      <c r="C12">
        <v>27.33</v>
      </c>
      <c r="D12">
        <v>24.45</v>
      </c>
      <c r="E12">
        <v>25.24</v>
      </c>
      <c r="F12">
        <f t="shared" si="0"/>
        <v>1.9800000000000004</v>
      </c>
      <c r="G12">
        <f t="shared" si="1"/>
        <v>5.4399999999999977</v>
      </c>
      <c r="H12">
        <f t="shared" si="2"/>
        <v>3.120000000000001</v>
      </c>
      <c r="I12">
        <f t="shared" si="3"/>
        <v>4.0199999999999996</v>
      </c>
      <c r="J12">
        <f t="shared" si="4"/>
        <v>-3.4599999999999973</v>
      </c>
      <c r="K12">
        <f t="shared" si="5"/>
        <v>-1.1400000000000006</v>
      </c>
      <c r="L12">
        <f t="shared" si="6"/>
        <v>-2.0399999999999991</v>
      </c>
      <c r="M12" s="1">
        <f t="shared" si="7"/>
        <v>11.004334545117926</v>
      </c>
      <c r="N12" s="1">
        <f t="shared" si="8"/>
        <v>2.2038102317532222</v>
      </c>
      <c r="O12" s="1">
        <f t="shared" si="9"/>
        <v>4.1124553066242635</v>
      </c>
      <c r="P12" s="1">
        <f t="shared" ref="P12:Q12" si="13">AVERAGE(M12:M14)</f>
        <v>13.32786316560833</v>
      </c>
      <c r="Q12" s="1">
        <f t="shared" si="13"/>
        <v>2.2144482822382705</v>
      </c>
      <c r="R12" s="1">
        <f t="shared" si="11"/>
        <v>4.917045229448342</v>
      </c>
    </row>
    <row r="13" spans="1:18" x14ac:dyDescent="0.3">
      <c r="A13" t="s">
        <v>13</v>
      </c>
      <c r="B13">
        <v>22.81</v>
      </c>
      <c r="C13">
        <v>27.45</v>
      </c>
      <c r="D13">
        <v>24.23</v>
      </c>
      <c r="E13">
        <v>25.32</v>
      </c>
      <c r="F13">
        <f t="shared" si="0"/>
        <v>1.629999999999999</v>
      </c>
      <c r="G13">
        <f t="shared" si="1"/>
        <v>5.5599999999999987</v>
      </c>
      <c r="H13">
        <f t="shared" si="2"/>
        <v>2.9000000000000021</v>
      </c>
      <c r="I13">
        <f t="shared" si="3"/>
        <v>4.1000000000000014</v>
      </c>
      <c r="J13">
        <f t="shared" si="4"/>
        <v>-3.9299999999999997</v>
      </c>
      <c r="K13">
        <f t="shared" si="5"/>
        <v>-1.2700000000000031</v>
      </c>
      <c r="L13">
        <f t="shared" si="6"/>
        <v>-2.4700000000000024</v>
      </c>
      <c r="M13" s="1">
        <f t="shared" si="7"/>
        <v>15.242207968702996</v>
      </c>
      <c r="N13" s="1">
        <f t="shared" si="8"/>
        <v>2.4116156553815258</v>
      </c>
      <c r="O13" s="1">
        <f t="shared" si="9"/>
        <v>5.5404378724437082</v>
      </c>
      <c r="P13" s="1"/>
      <c r="Q13" s="1"/>
      <c r="R13" s="1"/>
    </row>
    <row r="14" spans="1:18" x14ac:dyDescent="0.3">
      <c r="A14" t="s">
        <v>13</v>
      </c>
      <c r="B14">
        <v>23.27</v>
      </c>
      <c r="C14">
        <v>27.76</v>
      </c>
      <c r="D14">
        <v>24.44</v>
      </c>
      <c r="E14">
        <v>25.66</v>
      </c>
      <c r="F14">
        <f t="shared" si="0"/>
        <v>2.09</v>
      </c>
      <c r="G14">
        <f t="shared" si="1"/>
        <v>5.870000000000001</v>
      </c>
      <c r="H14">
        <f t="shared" si="2"/>
        <v>3.110000000000003</v>
      </c>
      <c r="I14">
        <f t="shared" si="3"/>
        <v>4.4400000000000013</v>
      </c>
      <c r="J14">
        <f t="shared" si="4"/>
        <v>-3.7800000000000011</v>
      </c>
      <c r="K14">
        <f t="shared" si="5"/>
        <v>-1.0200000000000031</v>
      </c>
      <c r="L14">
        <f t="shared" si="6"/>
        <v>-2.3500000000000014</v>
      </c>
      <c r="M14" s="1">
        <f t="shared" si="7"/>
        <v>13.73704698300407</v>
      </c>
      <c r="N14" s="1">
        <f t="shared" si="8"/>
        <v>2.0279189595800626</v>
      </c>
      <c r="O14" s="1">
        <f t="shared" si="9"/>
        <v>5.0982425092770534</v>
      </c>
      <c r="P14" s="1"/>
      <c r="Q14" s="1"/>
      <c r="R14" s="1"/>
    </row>
    <row r="15" spans="1:18" x14ac:dyDescent="0.3">
      <c r="A15" t="s">
        <v>14</v>
      </c>
      <c r="B15">
        <v>26.55</v>
      </c>
      <c r="C15">
        <v>27.45</v>
      </c>
      <c r="D15">
        <v>24.12</v>
      </c>
      <c r="E15">
        <v>27.39</v>
      </c>
      <c r="F15">
        <f t="shared" si="0"/>
        <v>5.370000000000001</v>
      </c>
      <c r="G15">
        <f t="shared" si="1"/>
        <v>5.5599999999999987</v>
      </c>
      <c r="H15">
        <f t="shared" si="2"/>
        <v>2.7900000000000027</v>
      </c>
      <c r="I15">
        <f t="shared" si="3"/>
        <v>6.1700000000000017</v>
      </c>
      <c r="J15">
        <f t="shared" si="4"/>
        <v>-0.18999999999999773</v>
      </c>
      <c r="K15">
        <f t="shared" si="5"/>
        <v>2.5799999999999983</v>
      </c>
      <c r="L15">
        <f t="shared" si="6"/>
        <v>-0.80000000000000071</v>
      </c>
      <c r="M15" s="1">
        <f t="shared" si="7"/>
        <v>1.1407637158684218</v>
      </c>
      <c r="N15" s="1">
        <f t="shared" si="8"/>
        <v>0.1672409443482642</v>
      </c>
      <c r="O15" s="1">
        <f t="shared" si="9"/>
        <v>1.7411011265922491</v>
      </c>
      <c r="P15" s="1">
        <f t="shared" ref="P15:Q15" si="14">AVERAGE(M15:M17)</f>
        <v>1.2744035580816473</v>
      </c>
      <c r="Q15" s="1">
        <f t="shared" si="14"/>
        <v>0.19301215099401695</v>
      </c>
      <c r="R15" s="1">
        <f t="shared" si="11"/>
        <v>1.7557762198518059</v>
      </c>
    </row>
    <row r="16" spans="1:18" x14ac:dyDescent="0.3">
      <c r="A16" t="s">
        <v>14</v>
      </c>
      <c r="B16">
        <v>26.57</v>
      </c>
      <c r="C16">
        <v>27.33</v>
      </c>
      <c r="D16">
        <v>24.44</v>
      </c>
      <c r="E16">
        <v>27.33</v>
      </c>
      <c r="F16">
        <f t="shared" si="0"/>
        <v>5.3900000000000006</v>
      </c>
      <c r="G16">
        <f t="shared" si="1"/>
        <v>5.4399999999999977</v>
      </c>
      <c r="H16">
        <f t="shared" si="2"/>
        <v>3.110000000000003</v>
      </c>
      <c r="I16">
        <f t="shared" si="3"/>
        <v>6.1099999999999994</v>
      </c>
      <c r="J16">
        <f t="shared" si="4"/>
        <v>-4.9999999999997158E-2</v>
      </c>
      <c r="K16">
        <f t="shared" si="5"/>
        <v>2.2799999999999976</v>
      </c>
      <c r="L16">
        <f t="shared" si="6"/>
        <v>-0.71999999999999886</v>
      </c>
      <c r="M16" s="1">
        <f t="shared" si="7"/>
        <v>1.0352649238413754</v>
      </c>
      <c r="N16" s="1">
        <f t="shared" si="8"/>
        <v>0.20589775431689364</v>
      </c>
      <c r="O16" s="1">
        <f t="shared" si="9"/>
        <v>1.6471820345351449</v>
      </c>
      <c r="P16" s="1"/>
      <c r="Q16" s="1"/>
      <c r="R16" s="1"/>
    </row>
    <row r="17" spans="1:18" x14ac:dyDescent="0.3">
      <c r="A17" t="s">
        <v>14</v>
      </c>
      <c r="B17">
        <v>26.46</v>
      </c>
      <c r="C17">
        <v>27.89</v>
      </c>
      <c r="D17">
        <v>24.33</v>
      </c>
      <c r="E17">
        <v>27.41</v>
      </c>
      <c r="F17">
        <f t="shared" si="0"/>
        <v>5.2800000000000011</v>
      </c>
      <c r="G17">
        <f t="shared" si="1"/>
        <v>6</v>
      </c>
      <c r="H17">
        <f t="shared" si="2"/>
        <v>3</v>
      </c>
      <c r="I17">
        <f t="shared" si="3"/>
        <v>6.1900000000000013</v>
      </c>
      <c r="J17">
        <f t="shared" si="4"/>
        <v>-0.71999999999999886</v>
      </c>
      <c r="K17">
        <f t="shared" si="5"/>
        <v>2.2800000000000011</v>
      </c>
      <c r="L17">
        <f t="shared" si="6"/>
        <v>-0.91000000000000014</v>
      </c>
      <c r="M17" s="1">
        <f t="shared" si="7"/>
        <v>1.6471820345351449</v>
      </c>
      <c r="N17" s="1">
        <f t="shared" si="8"/>
        <v>0.20589775431689311</v>
      </c>
      <c r="O17" s="1">
        <f t="shared" si="9"/>
        <v>1.8790454984280238</v>
      </c>
      <c r="P17" s="1"/>
      <c r="Q17" s="1"/>
      <c r="R17" s="1"/>
    </row>
    <row r="18" spans="1:18" x14ac:dyDescent="0.3">
      <c r="A18" t="s">
        <v>15</v>
      </c>
      <c r="B18">
        <v>22.91</v>
      </c>
      <c r="C18">
        <v>28.12</v>
      </c>
      <c r="D18">
        <v>25</v>
      </c>
      <c r="E18">
        <v>19.55</v>
      </c>
      <c r="F18">
        <f t="shared" si="0"/>
        <v>1.7300000000000004</v>
      </c>
      <c r="G18">
        <f t="shared" si="1"/>
        <v>6.23</v>
      </c>
      <c r="H18">
        <f t="shared" si="2"/>
        <v>3.6700000000000017</v>
      </c>
      <c r="I18">
        <f t="shared" si="3"/>
        <v>-1.6699999999999982</v>
      </c>
      <c r="J18">
        <f t="shared" si="4"/>
        <v>-4.5</v>
      </c>
      <c r="K18">
        <f t="shared" si="5"/>
        <v>-1.9400000000000013</v>
      </c>
      <c r="L18">
        <f t="shared" si="6"/>
        <v>3.3999999999999986</v>
      </c>
      <c r="M18" s="1">
        <f t="shared" si="7"/>
        <v>22.627416997969519</v>
      </c>
      <c r="N18" s="1">
        <f t="shared" si="8"/>
        <v>3.8370564773010605</v>
      </c>
      <c r="O18" s="1">
        <f t="shared" si="9"/>
        <v>9.4732285406899985E-2</v>
      </c>
      <c r="P18" s="1">
        <f t="shared" ref="P18:Q18" si="15">AVERAGE(M18:M20)</f>
        <v>22.035171775743066</v>
      </c>
      <c r="Q18" s="1">
        <f t="shared" si="15"/>
        <v>4.0706060425440578</v>
      </c>
      <c r="R18" s="1">
        <f t="shared" si="11"/>
        <v>8.2030490156264277E-2</v>
      </c>
    </row>
    <row r="19" spans="1:18" x14ac:dyDescent="0.3">
      <c r="A19" t="s">
        <v>15</v>
      </c>
      <c r="B19">
        <v>22.98</v>
      </c>
      <c r="C19">
        <v>28.21</v>
      </c>
      <c r="D19">
        <v>25.25</v>
      </c>
      <c r="E19">
        <v>19.239999999999998</v>
      </c>
      <c r="F19">
        <f t="shared" si="0"/>
        <v>1.8000000000000007</v>
      </c>
      <c r="G19">
        <f t="shared" si="1"/>
        <v>6.32</v>
      </c>
      <c r="H19">
        <f t="shared" si="2"/>
        <v>3.9200000000000017</v>
      </c>
      <c r="I19">
        <f t="shared" si="3"/>
        <v>-1.9800000000000004</v>
      </c>
      <c r="J19">
        <f t="shared" si="4"/>
        <v>-4.5199999999999996</v>
      </c>
      <c r="K19">
        <f t="shared" si="5"/>
        <v>-2.120000000000001</v>
      </c>
      <c r="L19">
        <f t="shared" si="6"/>
        <v>3.7800000000000011</v>
      </c>
      <c r="M19" s="1">
        <f t="shared" si="7"/>
        <v>22.94328396825323</v>
      </c>
      <c r="N19" s="1">
        <f t="shared" si="8"/>
        <v>4.3469394501042355</v>
      </c>
      <c r="O19" s="1">
        <f t="shared" si="9"/>
        <v>7.2795849154278433E-2</v>
      </c>
      <c r="P19" s="1"/>
      <c r="Q19" s="1"/>
      <c r="R19" s="1"/>
    </row>
    <row r="20" spans="1:18" x14ac:dyDescent="0.3">
      <c r="A20" t="s">
        <v>15</v>
      </c>
      <c r="B20">
        <v>22.95</v>
      </c>
      <c r="C20">
        <v>28.02</v>
      </c>
      <c r="D20">
        <v>25.11</v>
      </c>
      <c r="E20">
        <v>19.32</v>
      </c>
      <c r="F20">
        <f t="shared" si="0"/>
        <v>1.7699999999999996</v>
      </c>
      <c r="G20">
        <f t="shared" si="1"/>
        <v>6.129999999999999</v>
      </c>
      <c r="H20">
        <f t="shared" si="2"/>
        <v>3.7800000000000011</v>
      </c>
      <c r="I20">
        <f t="shared" si="3"/>
        <v>-1.8999999999999986</v>
      </c>
      <c r="J20">
        <f t="shared" si="4"/>
        <v>-4.3599999999999994</v>
      </c>
      <c r="K20">
        <f t="shared" si="5"/>
        <v>-2.0100000000000016</v>
      </c>
      <c r="L20">
        <f t="shared" si="6"/>
        <v>3.6699999999999982</v>
      </c>
      <c r="M20" s="1">
        <f t="shared" si="7"/>
        <v>20.534814361006454</v>
      </c>
      <c r="N20" s="1">
        <f t="shared" si="8"/>
        <v>4.02782220022688</v>
      </c>
      <c r="O20" s="1">
        <f t="shared" si="9"/>
        <v>7.8563335907614384E-2</v>
      </c>
      <c r="P20" s="1"/>
      <c r="Q20" s="1"/>
      <c r="R20" s="1"/>
    </row>
    <row r="21" spans="1:18" x14ac:dyDescent="0.3">
      <c r="A21" t="s">
        <v>16</v>
      </c>
      <c r="B21">
        <v>29.31</v>
      </c>
      <c r="C21">
        <v>31.22</v>
      </c>
      <c r="D21">
        <v>32.869999999999997</v>
      </c>
      <c r="E21">
        <v>31.96</v>
      </c>
      <c r="F21">
        <f t="shared" si="0"/>
        <v>8.129999999999999</v>
      </c>
      <c r="G21">
        <f t="shared" si="1"/>
        <v>9.3299999999999983</v>
      </c>
      <c r="H21">
        <f t="shared" si="2"/>
        <v>11.54</v>
      </c>
      <c r="I21">
        <f t="shared" si="3"/>
        <v>10.740000000000002</v>
      </c>
      <c r="J21">
        <f t="shared" si="4"/>
        <v>-1.1999999999999993</v>
      </c>
      <c r="K21">
        <f t="shared" si="5"/>
        <v>-3.41</v>
      </c>
      <c r="L21">
        <f t="shared" si="6"/>
        <v>-2.610000000000003</v>
      </c>
      <c r="M21" s="1">
        <f t="shared" si="7"/>
        <v>2.2973967099940689</v>
      </c>
      <c r="N21" s="1">
        <f t="shared" si="8"/>
        <v>10.629486512772093</v>
      </c>
      <c r="O21" s="1">
        <f t="shared" si="9"/>
        <v>6.1050368358422489</v>
      </c>
      <c r="P21" s="1">
        <f t="shared" ref="P21:Q21" si="16">AVERAGE(M21:M23)</f>
        <v>2.3842525979517415</v>
      </c>
      <c r="Q21" s="1">
        <f t="shared" si="16"/>
        <v>10.064066964897261</v>
      </c>
      <c r="R21" s="1">
        <f t="shared" si="11"/>
        <v>6.7593610579314332</v>
      </c>
    </row>
    <row r="22" spans="1:18" x14ac:dyDescent="0.3">
      <c r="A22" t="s">
        <v>16</v>
      </c>
      <c r="B22">
        <v>29.01</v>
      </c>
      <c r="C22">
        <v>30.88</v>
      </c>
      <c r="D22">
        <v>32.44</v>
      </c>
      <c r="E22">
        <v>31.86</v>
      </c>
      <c r="F22">
        <f t="shared" si="0"/>
        <v>7.8300000000000018</v>
      </c>
      <c r="G22">
        <f t="shared" si="1"/>
        <v>8.9899999999999984</v>
      </c>
      <c r="H22">
        <f t="shared" si="2"/>
        <v>11.11</v>
      </c>
      <c r="I22">
        <f t="shared" si="3"/>
        <v>10.64</v>
      </c>
      <c r="J22">
        <f t="shared" si="4"/>
        <v>-1.1599999999999966</v>
      </c>
      <c r="K22">
        <f t="shared" si="5"/>
        <v>-3.2799999999999976</v>
      </c>
      <c r="L22">
        <f t="shared" si="6"/>
        <v>-2.8099999999999987</v>
      </c>
      <c r="M22" s="1">
        <f t="shared" si="7"/>
        <v>2.2345742761444347</v>
      </c>
      <c r="N22" s="1">
        <f t="shared" si="8"/>
        <v>9.7135590751603598</v>
      </c>
      <c r="O22" s="1">
        <f t="shared" si="9"/>
        <v>7.0128457705282736</v>
      </c>
      <c r="P22" s="1"/>
      <c r="Q22" s="1"/>
      <c r="R22" s="1"/>
    </row>
    <row r="23" spans="1:18" x14ac:dyDescent="0.3">
      <c r="A23" t="s">
        <v>16</v>
      </c>
      <c r="B23">
        <v>28.87</v>
      </c>
      <c r="C23">
        <v>30.97</v>
      </c>
      <c r="D23">
        <v>32.32</v>
      </c>
      <c r="E23">
        <v>31.75</v>
      </c>
      <c r="F23">
        <f t="shared" si="0"/>
        <v>7.6900000000000013</v>
      </c>
      <c r="G23">
        <f t="shared" si="1"/>
        <v>9.0799999999999983</v>
      </c>
      <c r="H23">
        <f t="shared" si="2"/>
        <v>10.990000000000002</v>
      </c>
      <c r="I23">
        <f t="shared" si="3"/>
        <v>10.530000000000001</v>
      </c>
      <c r="J23">
        <f t="shared" si="4"/>
        <v>-1.389999999999997</v>
      </c>
      <c r="K23">
        <f t="shared" si="5"/>
        <v>-3.3000000000000007</v>
      </c>
      <c r="L23">
        <f t="shared" si="6"/>
        <v>-2.84</v>
      </c>
      <c r="M23" s="1">
        <f t="shared" si="7"/>
        <v>2.6207868077167209</v>
      </c>
      <c r="N23" s="1">
        <f t="shared" si="8"/>
        <v>9.8491553067593323</v>
      </c>
      <c r="O23" s="1">
        <f t="shared" si="9"/>
        <v>7.1602005674237779</v>
      </c>
      <c r="P23" s="1"/>
      <c r="Q23" s="1"/>
      <c r="R23" s="1"/>
    </row>
    <row r="24" spans="1:18" x14ac:dyDescent="0.3">
      <c r="A24" t="s">
        <v>17</v>
      </c>
      <c r="B24">
        <v>33.33</v>
      </c>
      <c r="C24">
        <v>35.700000000000003</v>
      </c>
      <c r="D24">
        <v>37.32</v>
      </c>
      <c r="E24">
        <v>36.450000000000003</v>
      </c>
      <c r="F24">
        <f t="shared" si="0"/>
        <v>12.149999999999999</v>
      </c>
      <c r="G24">
        <f t="shared" si="1"/>
        <v>13.810000000000002</v>
      </c>
      <c r="H24">
        <f t="shared" si="2"/>
        <v>15.990000000000002</v>
      </c>
      <c r="I24">
        <f t="shared" si="3"/>
        <v>15.230000000000004</v>
      </c>
      <c r="J24">
        <f t="shared" si="4"/>
        <v>-1.6600000000000037</v>
      </c>
      <c r="K24">
        <f t="shared" si="5"/>
        <v>-3.8400000000000034</v>
      </c>
      <c r="L24">
        <f t="shared" si="6"/>
        <v>-3.0800000000000054</v>
      </c>
      <c r="M24" s="1">
        <f t="shared" si="7"/>
        <v>3.1601652474535169</v>
      </c>
      <c r="N24" s="1">
        <f t="shared" si="8"/>
        <v>14.320401134847591</v>
      </c>
      <c r="O24" s="1">
        <f t="shared" si="9"/>
        <v>8.4561443244910741</v>
      </c>
      <c r="P24" s="1">
        <f t="shared" ref="P24:Q24" si="17">AVERAGE(M24:M26)</f>
        <v>3.2118784246585812</v>
      </c>
      <c r="Q24" s="1">
        <f t="shared" si="17"/>
        <v>13.627193525284071</v>
      </c>
      <c r="R24" s="1">
        <f t="shared" si="11"/>
        <v>8.2838382705579328</v>
      </c>
    </row>
    <row r="25" spans="1:18" x14ac:dyDescent="0.3">
      <c r="A25" t="s">
        <v>17</v>
      </c>
      <c r="B25">
        <v>33.15</v>
      </c>
      <c r="C25">
        <v>35.43</v>
      </c>
      <c r="D25">
        <v>37.090000000000003</v>
      </c>
      <c r="E25">
        <v>36.25</v>
      </c>
      <c r="F25">
        <f t="shared" si="0"/>
        <v>11.969999999999999</v>
      </c>
      <c r="G25">
        <f t="shared" si="1"/>
        <v>13.54</v>
      </c>
      <c r="H25">
        <f t="shared" si="2"/>
        <v>15.760000000000005</v>
      </c>
      <c r="I25">
        <f t="shared" si="3"/>
        <v>15.030000000000001</v>
      </c>
      <c r="J25">
        <f t="shared" si="4"/>
        <v>-1.5700000000000003</v>
      </c>
      <c r="K25">
        <f t="shared" si="5"/>
        <v>-3.7900000000000063</v>
      </c>
      <c r="L25">
        <f t="shared" si="6"/>
        <v>-3.0600000000000023</v>
      </c>
      <c r="M25" s="1">
        <f t="shared" si="7"/>
        <v>2.9690471412580988</v>
      </c>
      <c r="N25" s="1">
        <f t="shared" si="8"/>
        <v>13.8325957009259</v>
      </c>
      <c r="O25" s="1">
        <f t="shared" si="9"/>
        <v>8.3397260867289837</v>
      </c>
      <c r="P25" s="1"/>
      <c r="Q25" s="1"/>
      <c r="R25" s="1"/>
    </row>
    <row r="26" spans="1:18" x14ac:dyDescent="0.3">
      <c r="A26" t="s">
        <v>17</v>
      </c>
      <c r="B26">
        <v>33.17</v>
      </c>
      <c r="C26">
        <v>35.69</v>
      </c>
      <c r="D26">
        <v>36.99</v>
      </c>
      <c r="E26">
        <v>36.22</v>
      </c>
      <c r="F26">
        <f t="shared" si="0"/>
        <v>11.990000000000002</v>
      </c>
      <c r="G26">
        <f t="shared" si="1"/>
        <v>13.799999999999997</v>
      </c>
      <c r="H26">
        <f t="shared" si="2"/>
        <v>15.660000000000004</v>
      </c>
      <c r="I26">
        <f t="shared" si="3"/>
        <v>15</v>
      </c>
      <c r="J26">
        <f t="shared" si="4"/>
        <v>-1.8099999999999952</v>
      </c>
      <c r="K26">
        <f t="shared" si="5"/>
        <v>-3.6700000000000017</v>
      </c>
      <c r="L26">
        <f t="shared" si="6"/>
        <v>-3.009999999999998</v>
      </c>
      <c r="M26" s="1">
        <f t="shared" si="7"/>
        <v>3.5064228852641288</v>
      </c>
      <c r="N26" s="1">
        <f t="shared" si="8"/>
        <v>12.728583740078715</v>
      </c>
      <c r="O26" s="1">
        <f t="shared" si="9"/>
        <v>8.0556444004537404</v>
      </c>
      <c r="P26" s="1"/>
      <c r="Q26" s="1"/>
      <c r="R26" s="1"/>
    </row>
    <row r="27" spans="1:18" x14ac:dyDescent="0.3">
      <c r="A27" t="s">
        <v>18</v>
      </c>
      <c r="B27">
        <v>25.46</v>
      </c>
      <c r="C27">
        <v>29.12</v>
      </c>
      <c r="D27">
        <v>28.02</v>
      </c>
      <c r="E27">
        <v>25.34</v>
      </c>
      <c r="F27">
        <f t="shared" si="0"/>
        <v>4.2800000000000011</v>
      </c>
      <c r="G27">
        <f t="shared" si="1"/>
        <v>7.23</v>
      </c>
      <c r="H27">
        <f t="shared" si="2"/>
        <v>6.6900000000000013</v>
      </c>
      <c r="I27">
        <f t="shared" si="3"/>
        <v>4.120000000000001</v>
      </c>
      <c r="J27">
        <f t="shared" si="4"/>
        <v>-2.9499999999999993</v>
      </c>
      <c r="K27">
        <f t="shared" si="5"/>
        <v>-2.41</v>
      </c>
      <c r="L27">
        <f t="shared" si="6"/>
        <v>0.16000000000000014</v>
      </c>
      <c r="M27" s="1">
        <f t="shared" si="7"/>
        <v>7.7274906313987595</v>
      </c>
      <c r="N27" s="1">
        <f t="shared" si="8"/>
        <v>5.3147432563860466</v>
      </c>
      <c r="O27" s="1">
        <f t="shared" si="9"/>
        <v>0.89502507092797234</v>
      </c>
      <c r="P27" s="1">
        <f t="shared" ref="P27:Q27" si="18">AVERAGE(M27:M29)</f>
        <v>7.2679963497618125</v>
      </c>
      <c r="Q27" s="1">
        <f t="shared" si="18"/>
        <v>4.5422879738201161</v>
      </c>
      <c r="R27" s="1">
        <f t="shared" si="11"/>
        <v>0.84787727307636807</v>
      </c>
    </row>
    <row r="28" spans="1:18" x14ac:dyDescent="0.3">
      <c r="A28" t="s">
        <v>18</v>
      </c>
      <c r="B28">
        <v>25.44</v>
      </c>
      <c r="C28">
        <v>28.99</v>
      </c>
      <c r="D28">
        <v>27.67</v>
      </c>
      <c r="E28">
        <v>25.26</v>
      </c>
      <c r="F28">
        <f t="shared" si="0"/>
        <v>4.2600000000000016</v>
      </c>
      <c r="G28">
        <f t="shared" si="1"/>
        <v>7.0999999999999979</v>
      </c>
      <c r="H28">
        <f t="shared" si="2"/>
        <v>6.3400000000000034</v>
      </c>
      <c r="I28">
        <f t="shared" si="3"/>
        <v>4.0400000000000027</v>
      </c>
      <c r="J28">
        <f t="shared" si="4"/>
        <v>-2.8399999999999963</v>
      </c>
      <c r="K28">
        <f t="shared" si="5"/>
        <v>-2.0800000000000018</v>
      </c>
      <c r="L28">
        <f t="shared" si="6"/>
        <v>0.21999999999999886</v>
      </c>
      <c r="M28" s="1">
        <f t="shared" si="7"/>
        <v>7.1602005674237601</v>
      </c>
      <c r="N28" s="1">
        <f t="shared" si="8"/>
        <v>4.2280721622455264</v>
      </c>
      <c r="O28" s="1">
        <f t="shared" si="9"/>
        <v>0.8585654364377544</v>
      </c>
      <c r="P28" s="1"/>
      <c r="Q28" s="1"/>
      <c r="R28" s="1"/>
    </row>
    <row r="29" spans="1:18" x14ac:dyDescent="0.3">
      <c r="A29" t="s">
        <v>18</v>
      </c>
      <c r="B29">
        <v>25.71</v>
      </c>
      <c r="C29">
        <v>29.21</v>
      </c>
      <c r="D29">
        <v>27.89</v>
      </c>
      <c r="E29">
        <v>25.41</v>
      </c>
      <c r="F29">
        <f t="shared" si="0"/>
        <v>4.5300000000000011</v>
      </c>
      <c r="G29">
        <f t="shared" si="1"/>
        <v>7.32</v>
      </c>
      <c r="H29">
        <f t="shared" si="2"/>
        <v>6.5600000000000023</v>
      </c>
      <c r="I29">
        <f t="shared" si="3"/>
        <v>4.1900000000000013</v>
      </c>
      <c r="J29">
        <f t="shared" si="4"/>
        <v>-2.7899999999999991</v>
      </c>
      <c r="K29">
        <f t="shared" si="5"/>
        <v>-2.0300000000000011</v>
      </c>
      <c r="L29">
        <f t="shared" si="6"/>
        <v>0.33999999999999986</v>
      </c>
      <c r="M29" s="1">
        <f t="shared" si="7"/>
        <v>6.9162978504629171</v>
      </c>
      <c r="N29" s="1">
        <f t="shared" si="8"/>
        <v>4.0840485028287761</v>
      </c>
      <c r="O29" s="1">
        <f t="shared" si="9"/>
        <v>0.79004131186337734</v>
      </c>
      <c r="P29" s="1"/>
      <c r="Q29" s="1"/>
      <c r="R29" s="1"/>
    </row>
    <row r="30" spans="1:18" x14ac:dyDescent="0.3">
      <c r="A30" t="s">
        <v>19</v>
      </c>
      <c r="B30">
        <v>29.29</v>
      </c>
      <c r="C30">
        <v>32.700000000000003</v>
      </c>
      <c r="D30">
        <v>31.12</v>
      </c>
      <c r="E30">
        <v>30.69</v>
      </c>
      <c r="F30">
        <f t="shared" si="0"/>
        <v>8.11</v>
      </c>
      <c r="G30">
        <f t="shared" si="1"/>
        <v>10.810000000000002</v>
      </c>
      <c r="H30">
        <f t="shared" si="2"/>
        <v>9.7900000000000027</v>
      </c>
      <c r="I30">
        <f t="shared" si="3"/>
        <v>9.4700000000000024</v>
      </c>
      <c r="J30">
        <f t="shared" si="4"/>
        <v>-2.7000000000000028</v>
      </c>
      <c r="K30">
        <f t="shared" si="5"/>
        <v>-1.6800000000000033</v>
      </c>
      <c r="L30">
        <f t="shared" si="6"/>
        <v>-1.360000000000003</v>
      </c>
      <c r="M30" s="1">
        <f t="shared" si="7"/>
        <v>6.4980191708498971</v>
      </c>
      <c r="N30" s="1">
        <f t="shared" si="8"/>
        <v>3.2042795103584956</v>
      </c>
      <c r="O30" s="1">
        <f t="shared" si="9"/>
        <v>2.5668517951258139</v>
      </c>
      <c r="P30" s="1">
        <f t="shared" ref="P30:Q30" si="19">AVERAGE(M30:M32)</f>
        <v>6.2785932900571693</v>
      </c>
      <c r="Q30" s="1">
        <f t="shared" si="19"/>
        <v>3.2720798074343684</v>
      </c>
      <c r="R30" s="1">
        <f t="shared" si="11"/>
        <v>2.22092577344341</v>
      </c>
    </row>
    <row r="31" spans="1:18" x14ac:dyDescent="0.3">
      <c r="A31" t="s">
        <v>19</v>
      </c>
      <c r="B31">
        <v>29.22</v>
      </c>
      <c r="C31">
        <v>32.56</v>
      </c>
      <c r="D31">
        <v>31.11</v>
      </c>
      <c r="E31">
        <v>30.18</v>
      </c>
      <c r="F31">
        <f t="shared" si="0"/>
        <v>8.0399999999999991</v>
      </c>
      <c r="G31">
        <f t="shared" si="1"/>
        <v>10.670000000000002</v>
      </c>
      <c r="H31">
        <f t="shared" si="2"/>
        <v>9.7800000000000011</v>
      </c>
      <c r="I31">
        <f t="shared" si="3"/>
        <v>8.9600000000000009</v>
      </c>
      <c r="J31">
        <f t="shared" si="4"/>
        <v>-2.6300000000000026</v>
      </c>
      <c r="K31">
        <f t="shared" si="5"/>
        <v>-1.740000000000002</v>
      </c>
      <c r="L31">
        <f t="shared" si="6"/>
        <v>-0.92000000000000171</v>
      </c>
      <c r="M31" s="1">
        <f t="shared" si="7"/>
        <v>6.1902599741695701</v>
      </c>
      <c r="N31" s="1">
        <f t="shared" si="8"/>
        <v>3.3403516777134823</v>
      </c>
      <c r="O31" s="1">
        <f t="shared" si="9"/>
        <v>1.892115293451194</v>
      </c>
    </row>
    <row r="32" spans="1:18" x14ac:dyDescent="0.3">
      <c r="A32" t="s">
        <v>19</v>
      </c>
      <c r="B32">
        <v>29.03</v>
      </c>
      <c r="C32">
        <v>32.36</v>
      </c>
      <c r="D32">
        <v>30.89</v>
      </c>
      <c r="E32">
        <v>30.21</v>
      </c>
      <c r="F32">
        <f t="shared" si="0"/>
        <v>7.8500000000000014</v>
      </c>
      <c r="G32">
        <f t="shared" si="1"/>
        <v>10.469999999999999</v>
      </c>
      <c r="H32">
        <f t="shared" si="2"/>
        <v>9.5600000000000023</v>
      </c>
      <c r="I32">
        <f t="shared" si="3"/>
        <v>8.990000000000002</v>
      </c>
      <c r="J32">
        <f t="shared" si="4"/>
        <v>-2.6199999999999974</v>
      </c>
      <c r="K32">
        <f t="shared" si="5"/>
        <v>-1.7100000000000009</v>
      </c>
      <c r="L32">
        <f t="shared" si="6"/>
        <v>-1.1400000000000006</v>
      </c>
      <c r="M32" s="1">
        <f t="shared" si="7"/>
        <v>6.1475007251520379</v>
      </c>
      <c r="N32" s="1">
        <f t="shared" si="8"/>
        <v>3.2716082342311266</v>
      </c>
      <c r="O32" s="1">
        <f t="shared" si="9"/>
        <v>2.2038102317532222</v>
      </c>
    </row>
    <row r="33" spans="1:5" x14ac:dyDescent="0.3">
      <c r="A33" t="s">
        <v>22</v>
      </c>
      <c r="B33">
        <v>20.94</v>
      </c>
      <c r="C33">
        <v>21.78</v>
      </c>
      <c r="D33">
        <v>21.34</v>
      </c>
      <c r="E33">
        <v>20.98</v>
      </c>
    </row>
    <row r="34" spans="1:5" x14ac:dyDescent="0.3">
      <c r="A34" t="s">
        <v>22</v>
      </c>
      <c r="B34">
        <v>21.36</v>
      </c>
      <c r="C34">
        <v>21.99</v>
      </c>
      <c r="D34">
        <v>21.09</v>
      </c>
      <c r="E34">
        <v>21.22</v>
      </c>
    </row>
    <row r="35" spans="1:5" x14ac:dyDescent="0.3">
      <c r="A35" t="s">
        <v>22</v>
      </c>
      <c r="B35">
        <v>21.23</v>
      </c>
      <c r="C35">
        <v>21.89</v>
      </c>
      <c r="D35">
        <v>21.55</v>
      </c>
      <c r="E35">
        <v>21.45</v>
      </c>
    </row>
    <row r="36" spans="1:5" x14ac:dyDescent="0.3">
      <c r="A36" t="s">
        <v>28</v>
      </c>
      <c r="B36" s="1">
        <f>AVERAGE(B33:B35)</f>
        <v>21.176666666666666</v>
      </c>
      <c r="C36" s="1">
        <f t="shared" ref="C36:E36" si="20">AVERAGE(C33:C35)</f>
        <v>21.886666666666667</v>
      </c>
      <c r="D36" s="1">
        <f t="shared" si="20"/>
        <v>21.326666666666668</v>
      </c>
      <c r="E36" s="1">
        <f t="shared" si="20"/>
        <v>21.216666666666669</v>
      </c>
    </row>
  </sheetData>
  <mergeCells count="5">
    <mergeCell ref="C1:E1"/>
    <mergeCell ref="G1:I1"/>
    <mergeCell ref="J1:L1"/>
    <mergeCell ref="M1:O1"/>
    <mergeCell ref="P1:R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7D3C9-D6E4-485B-8803-0B39ACEB3591}">
  <dimension ref="A1:R36"/>
  <sheetViews>
    <sheetView topLeftCell="A5" workbookViewId="0">
      <selection activeCell="O3" sqref="O3:O32"/>
    </sheetView>
  </sheetViews>
  <sheetFormatPr defaultRowHeight="14" x14ac:dyDescent="0.3"/>
  <cols>
    <col min="3" max="3" width="11.33203125" bestFit="1" customWidth="1"/>
    <col min="7" max="7" width="11.33203125" bestFit="1" customWidth="1"/>
    <col min="10" max="10" width="11.33203125" bestFit="1" customWidth="1"/>
    <col min="13" max="13" width="11.33203125" bestFit="1" customWidth="1"/>
    <col min="16" max="16" width="11.33203125" bestFit="1" customWidth="1"/>
    <col min="18" max="18" width="10.08203125" bestFit="1" customWidth="1"/>
    <col min="19" max="19" width="5.75" customWidth="1"/>
    <col min="20" max="20" width="6" customWidth="1"/>
    <col min="21" max="21" width="4.6640625" customWidth="1"/>
    <col min="22" max="22" width="5.9140625" customWidth="1"/>
    <col min="23" max="23" width="5.58203125" customWidth="1"/>
    <col min="24" max="24" width="6.25" customWidth="1"/>
    <col min="25" max="25" width="5.08203125" customWidth="1"/>
    <col min="26" max="26" width="6" customWidth="1"/>
  </cols>
  <sheetData>
    <row r="1" spans="1:18" ht="16.5" x14ac:dyDescent="0.3">
      <c r="B1" t="s">
        <v>25</v>
      </c>
      <c r="C1" s="3" t="s">
        <v>4</v>
      </c>
      <c r="D1" s="3"/>
      <c r="E1" s="3"/>
      <c r="F1" t="s">
        <v>29</v>
      </c>
      <c r="G1" s="3" t="s">
        <v>29</v>
      </c>
      <c r="H1" s="3"/>
      <c r="I1" s="3"/>
      <c r="J1" s="3" t="s">
        <v>20</v>
      </c>
      <c r="K1" s="3"/>
      <c r="L1" s="3"/>
      <c r="M1" s="3" t="s">
        <v>21</v>
      </c>
      <c r="N1" s="3"/>
      <c r="O1" s="3"/>
      <c r="P1" s="3" t="s">
        <v>28</v>
      </c>
      <c r="Q1" s="3"/>
      <c r="R1" s="3"/>
    </row>
    <row r="2" spans="1:18" x14ac:dyDescent="0.3">
      <c r="C2" t="s">
        <v>26</v>
      </c>
      <c r="D2" t="s">
        <v>27</v>
      </c>
      <c r="E2" t="s">
        <v>44</v>
      </c>
      <c r="F2" t="s">
        <v>30</v>
      </c>
      <c r="G2" t="s">
        <v>26</v>
      </c>
      <c r="H2" t="s">
        <v>27</v>
      </c>
      <c r="I2" t="s">
        <v>44</v>
      </c>
      <c r="J2" t="s">
        <v>26</v>
      </c>
      <c r="K2" t="s">
        <v>27</v>
      </c>
      <c r="L2" t="s">
        <v>44</v>
      </c>
      <c r="M2" t="s">
        <v>26</v>
      </c>
      <c r="N2" t="s">
        <v>27</v>
      </c>
      <c r="O2" t="s">
        <v>44</v>
      </c>
      <c r="P2" t="s">
        <v>26</v>
      </c>
      <c r="Q2" t="s">
        <v>27</v>
      </c>
      <c r="R2" t="s">
        <v>44</v>
      </c>
    </row>
    <row r="3" spans="1:18" x14ac:dyDescent="0.3">
      <c r="A3" t="s">
        <v>9</v>
      </c>
      <c r="B3">
        <v>29.41</v>
      </c>
      <c r="C3">
        <v>31.87</v>
      </c>
      <c r="D3">
        <v>31.11</v>
      </c>
      <c r="E3">
        <v>29.8</v>
      </c>
      <c r="F3">
        <f>B3-21.18</f>
        <v>8.23</v>
      </c>
      <c r="G3">
        <f>C3-22.05</f>
        <v>9.82</v>
      </c>
      <c r="H3">
        <f>D3-21.62</f>
        <v>9.4899999999999984</v>
      </c>
      <c r="I3">
        <f>E3-21.59</f>
        <v>8.2100000000000009</v>
      </c>
      <c r="J3">
        <f>F3-G3</f>
        <v>-1.5899999999999999</v>
      </c>
      <c r="K3">
        <f>F3-H3</f>
        <v>-1.259999999999998</v>
      </c>
      <c r="L3">
        <f>F3-I3</f>
        <v>1.9999999999999574E-2</v>
      </c>
      <c r="M3" s="1">
        <f>2^-J3</f>
        <v>3.0104934948221342</v>
      </c>
      <c r="N3" s="1">
        <f>2^-K3</f>
        <v>2.3949574092378541</v>
      </c>
      <c r="O3" s="1">
        <f>2^-L3</f>
        <v>0.98623270449335942</v>
      </c>
      <c r="P3" s="1">
        <f>AVERAGE(M3:M5)</f>
        <v>2.7820942641255342</v>
      </c>
      <c r="Q3" s="1">
        <f>AVERAGE(N3:N5)</f>
        <v>2.5655631778000867</v>
      </c>
      <c r="R3" s="1">
        <f>AVERAGE(O3:O5)</f>
        <v>0.93690674878275404</v>
      </c>
    </row>
    <row r="4" spans="1:18" x14ac:dyDescent="0.3">
      <c r="A4" t="s">
        <v>9</v>
      </c>
      <c r="B4">
        <v>28.32</v>
      </c>
      <c r="C4">
        <v>30.65</v>
      </c>
      <c r="D4">
        <v>30.23</v>
      </c>
      <c r="E4">
        <v>28.95</v>
      </c>
      <c r="F4">
        <f t="shared" ref="F4:F32" si="0">B4-21.18</f>
        <v>7.1400000000000006</v>
      </c>
      <c r="G4">
        <f t="shared" ref="G4:G32" si="1">C4-22.05</f>
        <v>8.5999999999999979</v>
      </c>
      <c r="H4">
        <f t="shared" ref="H4:H32" si="2">D4-21.62</f>
        <v>8.61</v>
      </c>
      <c r="I4">
        <f t="shared" ref="I4:I32" si="3">E4-21.59</f>
        <v>7.3599999999999994</v>
      </c>
      <c r="J4">
        <f t="shared" ref="J4:J32" si="4">F4-G4</f>
        <v>-1.4599999999999973</v>
      </c>
      <c r="K4">
        <f t="shared" ref="K4:K32" si="5">F4-H4</f>
        <v>-1.4699999999999989</v>
      </c>
      <c r="L4">
        <f t="shared" ref="L4:L32" si="6">F4-I4</f>
        <v>-0.21999999999999886</v>
      </c>
      <c r="M4" s="1">
        <f t="shared" ref="M4:M32" si="7">2^-J4</f>
        <v>2.7510836362794824</v>
      </c>
      <c r="N4" s="1">
        <f t="shared" ref="N4:N32" si="8">2^-K4</f>
        <v>2.770218936221847</v>
      </c>
      <c r="O4" s="1">
        <f t="shared" ref="O4:O32" si="9">2^-L4</f>
        <v>1.1647335864684549</v>
      </c>
      <c r="P4" s="1"/>
      <c r="Q4" s="1"/>
      <c r="R4" s="1"/>
    </row>
    <row r="5" spans="1:18" x14ac:dyDescent="0.3">
      <c r="A5" t="s">
        <v>9</v>
      </c>
      <c r="B5">
        <v>29.31</v>
      </c>
      <c r="C5">
        <v>31.55</v>
      </c>
      <c r="D5">
        <v>31.09</v>
      </c>
      <c r="E5">
        <v>29.12</v>
      </c>
      <c r="F5">
        <f t="shared" si="0"/>
        <v>8.129999999999999</v>
      </c>
      <c r="G5">
        <f t="shared" si="1"/>
        <v>9.5</v>
      </c>
      <c r="H5">
        <f t="shared" si="2"/>
        <v>9.4699999999999989</v>
      </c>
      <c r="I5">
        <f t="shared" si="3"/>
        <v>7.5300000000000011</v>
      </c>
      <c r="J5">
        <f t="shared" si="4"/>
        <v>-1.370000000000001</v>
      </c>
      <c r="K5">
        <f t="shared" si="5"/>
        <v>-1.3399999999999999</v>
      </c>
      <c r="L5">
        <f t="shared" si="6"/>
        <v>0.59999999999999787</v>
      </c>
      <c r="M5" s="1">
        <f t="shared" si="7"/>
        <v>2.5847056612749864</v>
      </c>
      <c r="N5" s="1">
        <f t="shared" si="8"/>
        <v>2.5315131879405595</v>
      </c>
      <c r="O5" s="1">
        <f t="shared" si="9"/>
        <v>0.6597539553864481</v>
      </c>
      <c r="P5" s="1"/>
      <c r="Q5" s="1"/>
      <c r="R5" s="1"/>
    </row>
    <row r="6" spans="1:18" x14ac:dyDescent="0.3">
      <c r="A6" t="s">
        <v>11</v>
      </c>
      <c r="B6">
        <v>27.85</v>
      </c>
      <c r="C6">
        <v>30.09</v>
      </c>
      <c r="D6">
        <v>29.23</v>
      </c>
      <c r="E6">
        <v>27.89</v>
      </c>
      <c r="F6">
        <f t="shared" si="0"/>
        <v>6.6700000000000017</v>
      </c>
      <c r="G6">
        <f t="shared" si="1"/>
        <v>8.0399999999999991</v>
      </c>
      <c r="H6">
        <f t="shared" si="2"/>
        <v>7.6099999999999994</v>
      </c>
      <c r="I6">
        <f t="shared" si="3"/>
        <v>6.3000000000000007</v>
      </c>
      <c r="J6">
        <f t="shared" si="4"/>
        <v>-1.3699999999999974</v>
      </c>
      <c r="K6">
        <f t="shared" si="5"/>
        <v>-0.93999999999999773</v>
      </c>
      <c r="L6">
        <f t="shared" si="6"/>
        <v>0.37000000000000099</v>
      </c>
      <c r="M6" s="1">
        <f t="shared" si="7"/>
        <v>2.5847056612749797</v>
      </c>
      <c r="N6" s="1">
        <f t="shared" si="8"/>
        <v>1.9185282386505256</v>
      </c>
      <c r="O6" s="1">
        <f t="shared" si="9"/>
        <v>0.77378249677119437</v>
      </c>
      <c r="P6" s="1">
        <f t="shared" ref="P6:Q6" si="10">AVERAGE(M6:M8)</f>
        <v>2.3775521017433303</v>
      </c>
      <c r="Q6" s="1">
        <f t="shared" si="10"/>
        <v>1.5727067507957797</v>
      </c>
      <c r="R6" s="1">
        <f t="shared" ref="R6:R30" si="11">AVERAGE(O6:O8)</f>
        <v>0.65771685680328529</v>
      </c>
    </row>
    <row r="7" spans="1:18" x14ac:dyDescent="0.3">
      <c r="A7" t="s">
        <v>11</v>
      </c>
      <c r="B7">
        <v>28.86</v>
      </c>
      <c r="C7">
        <v>30.89</v>
      </c>
      <c r="D7">
        <v>29.76</v>
      </c>
      <c r="E7">
        <v>28.67</v>
      </c>
      <c r="F7">
        <f t="shared" si="0"/>
        <v>7.68</v>
      </c>
      <c r="G7">
        <f t="shared" si="1"/>
        <v>8.84</v>
      </c>
      <c r="H7">
        <f t="shared" si="2"/>
        <v>8.14</v>
      </c>
      <c r="I7">
        <f t="shared" si="3"/>
        <v>7.0800000000000018</v>
      </c>
      <c r="J7">
        <f t="shared" si="4"/>
        <v>-1.1600000000000001</v>
      </c>
      <c r="K7">
        <f t="shared" si="5"/>
        <v>-0.46000000000000085</v>
      </c>
      <c r="L7">
        <f t="shared" si="6"/>
        <v>0.59999999999999787</v>
      </c>
      <c r="M7" s="1">
        <f t="shared" si="7"/>
        <v>2.23457427614444</v>
      </c>
      <c r="N7" s="1">
        <f t="shared" si="8"/>
        <v>1.3755418181397445</v>
      </c>
      <c r="O7" s="1">
        <f t="shared" si="9"/>
        <v>0.6597539553864481</v>
      </c>
      <c r="P7" s="1"/>
      <c r="Q7" s="1"/>
      <c r="R7" s="1"/>
    </row>
    <row r="8" spans="1:18" x14ac:dyDescent="0.3">
      <c r="A8" t="s">
        <v>11</v>
      </c>
      <c r="B8">
        <v>29.03</v>
      </c>
      <c r="C8">
        <v>31.11</v>
      </c>
      <c r="D8">
        <v>29.98</v>
      </c>
      <c r="E8">
        <v>28.55</v>
      </c>
      <c r="F8">
        <f t="shared" si="0"/>
        <v>7.8500000000000014</v>
      </c>
      <c r="G8">
        <f t="shared" si="1"/>
        <v>9.0599999999999987</v>
      </c>
      <c r="H8">
        <f t="shared" si="2"/>
        <v>8.36</v>
      </c>
      <c r="I8">
        <f t="shared" si="3"/>
        <v>6.9600000000000009</v>
      </c>
      <c r="J8">
        <f t="shared" si="4"/>
        <v>-1.2099999999999973</v>
      </c>
      <c r="K8">
        <f t="shared" si="5"/>
        <v>-0.50999999999999801</v>
      </c>
      <c r="L8">
        <f t="shared" si="6"/>
        <v>0.89000000000000057</v>
      </c>
      <c r="M8" s="1">
        <f t="shared" si="7"/>
        <v>2.3133763678105708</v>
      </c>
      <c r="N8" s="1">
        <f t="shared" si="8"/>
        <v>1.4240501955970697</v>
      </c>
      <c r="O8" s="1">
        <f t="shared" si="9"/>
        <v>0.53961411825221339</v>
      </c>
      <c r="P8" s="1"/>
      <c r="Q8" s="1"/>
      <c r="R8" s="1"/>
    </row>
    <row r="9" spans="1:18" x14ac:dyDescent="0.3">
      <c r="A9" t="s">
        <v>12</v>
      </c>
      <c r="B9">
        <v>25.26</v>
      </c>
      <c r="C9">
        <v>22.12</v>
      </c>
      <c r="D9">
        <v>24.33</v>
      </c>
      <c r="E9">
        <v>26.35</v>
      </c>
      <c r="F9">
        <f t="shared" si="0"/>
        <v>4.0800000000000018</v>
      </c>
      <c r="G9">
        <f t="shared" si="1"/>
        <v>7.0000000000000284E-2</v>
      </c>
      <c r="H9">
        <f t="shared" si="2"/>
        <v>2.7099999999999973</v>
      </c>
      <c r="I9">
        <f t="shared" si="3"/>
        <v>4.7600000000000016</v>
      </c>
      <c r="J9">
        <f t="shared" si="4"/>
        <v>4.0100000000000016</v>
      </c>
      <c r="K9">
        <f t="shared" si="5"/>
        <v>1.3700000000000045</v>
      </c>
      <c r="L9">
        <f t="shared" si="6"/>
        <v>-0.67999999999999972</v>
      </c>
      <c r="M9" s="1">
        <f t="shared" si="7"/>
        <v>6.2068280964814683E-2</v>
      </c>
      <c r="N9" s="1">
        <f t="shared" si="8"/>
        <v>0.38689124838559624</v>
      </c>
      <c r="O9" s="1">
        <f t="shared" si="9"/>
        <v>1.6021397551792438</v>
      </c>
      <c r="P9" s="1">
        <f t="shared" ref="P9:Q9" si="12">AVERAGE(M9:M11)</f>
        <v>6.6499850386767298E-2</v>
      </c>
      <c r="Q9" s="1">
        <f t="shared" si="12"/>
        <v>0.48383052002306198</v>
      </c>
      <c r="R9" s="1">
        <f t="shared" si="11"/>
        <v>1.5589201565913264</v>
      </c>
    </row>
    <row r="10" spans="1:18" x14ac:dyDescent="0.3">
      <c r="A10" t="s">
        <v>12</v>
      </c>
      <c r="B10">
        <v>25.18</v>
      </c>
      <c r="C10">
        <v>22.04</v>
      </c>
      <c r="D10">
        <v>24.68</v>
      </c>
      <c r="E10">
        <v>26.33</v>
      </c>
      <c r="F10">
        <f t="shared" si="0"/>
        <v>4</v>
      </c>
      <c r="G10">
        <f t="shared" si="1"/>
        <v>-1.0000000000001563E-2</v>
      </c>
      <c r="H10">
        <f t="shared" si="2"/>
        <v>3.0599999999999987</v>
      </c>
      <c r="I10">
        <f t="shared" si="3"/>
        <v>4.7399999999999984</v>
      </c>
      <c r="J10">
        <f t="shared" si="4"/>
        <v>4.0100000000000016</v>
      </c>
      <c r="K10">
        <f t="shared" si="5"/>
        <v>0.94000000000000128</v>
      </c>
      <c r="L10">
        <f t="shared" si="6"/>
        <v>-0.73999999999999844</v>
      </c>
      <c r="M10" s="1">
        <f t="shared" si="7"/>
        <v>6.2068280964814683E-2</v>
      </c>
      <c r="N10" s="1">
        <f t="shared" si="8"/>
        <v>0.52123288042056026</v>
      </c>
      <c r="O10" s="1">
        <f t="shared" si="9"/>
        <v>1.6701758388567369</v>
      </c>
      <c r="P10" s="1"/>
      <c r="Q10" s="1"/>
      <c r="R10" s="1"/>
    </row>
    <row r="11" spans="1:18" x14ac:dyDescent="0.3">
      <c r="A11" t="s">
        <v>12</v>
      </c>
      <c r="B11">
        <v>25.31</v>
      </c>
      <c r="C11">
        <v>22.45</v>
      </c>
      <c r="D11">
        <v>24.87</v>
      </c>
      <c r="E11">
        <v>26.21</v>
      </c>
      <c r="F11">
        <f t="shared" si="0"/>
        <v>4.129999999999999</v>
      </c>
      <c r="G11">
        <f t="shared" si="1"/>
        <v>0.39999999999999858</v>
      </c>
      <c r="H11">
        <f t="shared" si="2"/>
        <v>3.25</v>
      </c>
      <c r="I11">
        <f t="shared" si="3"/>
        <v>4.620000000000001</v>
      </c>
      <c r="J11">
        <f t="shared" si="4"/>
        <v>3.7300000000000004</v>
      </c>
      <c r="K11">
        <f t="shared" si="5"/>
        <v>0.87999999999999901</v>
      </c>
      <c r="L11">
        <f t="shared" si="6"/>
        <v>-0.49000000000000199</v>
      </c>
      <c r="M11" s="1">
        <f t="shared" si="7"/>
        <v>7.5362989230672514E-2</v>
      </c>
      <c r="N11" s="1">
        <f t="shared" si="8"/>
        <v>0.54336743126302933</v>
      </c>
      <c r="O11" s="1">
        <f t="shared" si="9"/>
        <v>1.404444875737999</v>
      </c>
      <c r="P11" s="1"/>
      <c r="Q11" s="1"/>
      <c r="R11" s="1"/>
    </row>
    <row r="12" spans="1:18" x14ac:dyDescent="0.3">
      <c r="A12" t="s">
        <v>13</v>
      </c>
      <c r="B12">
        <v>23.16</v>
      </c>
      <c r="C12">
        <v>27.45</v>
      </c>
      <c r="D12">
        <v>25.78</v>
      </c>
      <c r="E12">
        <v>25.89</v>
      </c>
      <c r="F12">
        <f t="shared" si="0"/>
        <v>1.9800000000000004</v>
      </c>
      <c r="G12">
        <f t="shared" si="1"/>
        <v>5.3999999999999986</v>
      </c>
      <c r="H12">
        <f t="shared" si="2"/>
        <v>4.16</v>
      </c>
      <c r="I12">
        <f t="shared" si="3"/>
        <v>4.3000000000000007</v>
      </c>
      <c r="J12">
        <f t="shared" si="4"/>
        <v>-3.4199999999999982</v>
      </c>
      <c r="K12">
        <f t="shared" si="5"/>
        <v>-2.1799999999999997</v>
      </c>
      <c r="L12">
        <f t="shared" si="6"/>
        <v>-2.3200000000000003</v>
      </c>
      <c r="M12" s="1">
        <f t="shared" si="7"/>
        <v>10.703420438288882</v>
      </c>
      <c r="N12" s="1">
        <f t="shared" si="8"/>
        <v>4.5315355411831932</v>
      </c>
      <c r="O12" s="1">
        <f t="shared" si="9"/>
        <v>4.9933221956064484</v>
      </c>
      <c r="P12" s="1">
        <f t="shared" ref="P12:Q12" si="13">AVERAGE(M12:M14)</f>
        <v>11.242165328865157</v>
      </c>
      <c r="Q12" s="1">
        <f t="shared" si="13"/>
        <v>4.6512107310448849</v>
      </c>
      <c r="R12" s="1">
        <f t="shared" si="11"/>
        <v>4.849899751562198</v>
      </c>
    </row>
    <row r="13" spans="1:18" x14ac:dyDescent="0.3">
      <c r="A13" t="s">
        <v>13</v>
      </c>
      <c r="B13">
        <v>22.81</v>
      </c>
      <c r="C13">
        <v>27.21</v>
      </c>
      <c r="D13">
        <v>25.54</v>
      </c>
      <c r="E13">
        <v>25.54</v>
      </c>
      <c r="F13">
        <f t="shared" si="0"/>
        <v>1.629999999999999</v>
      </c>
      <c r="G13">
        <f t="shared" si="1"/>
        <v>5.16</v>
      </c>
      <c r="H13">
        <f t="shared" si="2"/>
        <v>3.9199999999999982</v>
      </c>
      <c r="I13">
        <f t="shared" si="3"/>
        <v>3.9499999999999993</v>
      </c>
      <c r="J13">
        <f t="shared" si="4"/>
        <v>-3.5300000000000011</v>
      </c>
      <c r="K13">
        <f t="shared" si="5"/>
        <v>-2.2899999999999991</v>
      </c>
      <c r="L13">
        <f t="shared" si="6"/>
        <v>-2.3200000000000003</v>
      </c>
      <c r="M13" s="1">
        <f t="shared" si="7"/>
        <v>11.551433564179977</v>
      </c>
      <c r="N13" s="1">
        <f t="shared" si="8"/>
        <v>4.89056111076827</v>
      </c>
      <c r="O13" s="1">
        <f t="shared" si="9"/>
        <v>4.9933221956064484</v>
      </c>
      <c r="P13" s="1"/>
      <c r="Q13" s="1"/>
      <c r="R13" s="1"/>
    </row>
    <row r="14" spans="1:18" x14ac:dyDescent="0.3">
      <c r="A14" t="s">
        <v>13</v>
      </c>
      <c r="B14">
        <v>23.27</v>
      </c>
      <c r="C14">
        <v>27.66</v>
      </c>
      <c r="D14">
        <v>25.89</v>
      </c>
      <c r="E14">
        <v>25.87</v>
      </c>
      <c r="F14">
        <f t="shared" si="0"/>
        <v>2.09</v>
      </c>
      <c r="G14">
        <f t="shared" si="1"/>
        <v>5.6099999999999994</v>
      </c>
      <c r="H14">
        <f t="shared" si="2"/>
        <v>4.2699999999999996</v>
      </c>
      <c r="I14">
        <f t="shared" si="3"/>
        <v>4.2800000000000011</v>
      </c>
      <c r="J14">
        <f t="shared" si="4"/>
        <v>-3.5199999999999996</v>
      </c>
      <c r="K14">
        <f t="shared" si="5"/>
        <v>-2.1799999999999997</v>
      </c>
      <c r="L14">
        <f t="shared" si="6"/>
        <v>-2.1900000000000013</v>
      </c>
      <c r="M14" s="1">
        <f t="shared" si="7"/>
        <v>11.471641984126613</v>
      </c>
      <c r="N14" s="1">
        <f t="shared" si="8"/>
        <v>4.5315355411831932</v>
      </c>
      <c r="O14" s="1">
        <f t="shared" si="9"/>
        <v>4.563054863473698</v>
      </c>
      <c r="P14" s="1"/>
      <c r="Q14" s="1"/>
      <c r="R14" s="1"/>
    </row>
    <row r="15" spans="1:18" x14ac:dyDescent="0.3">
      <c r="A15" t="s">
        <v>14</v>
      </c>
      <c r="B15">
        <v>26.55</v>
      </c>
      <c r="C15">
        <v>25.32</v>
      </c>
      <c r="D15">
        <v>25.12</v>
      </c>
      <c r="E15">
        <v>27.88</v>
      </c>
      <c r="F15">
        <f t="shared" si="0"/>
        <v>5.370000000000001</v>
      </c>
      <c r="G15">
        <f t="shared" si="1"/>
        <v>3.2699999999999996</v>
      </c>
      <c r="H15">
        <f t="shared" si="2"/>
        <v>3.5</v>
      </c>
      <c r="I15">
        <f t="shared" si="3"/>
        <v>6.2899999999999991</v>
      </c>
      <c r="J15">
        <f t="shared" si="4"/>
        <v>2.1000000000000014</v>
      </c>
      <c r="K15">
        <f t="shared" si="5"/>
        <v>1.870000000000001</v>
      </c>
      <c r="L15">
        <f t="shared" si="6"/>
        <v>-0.91999999999999815</v>
      </c>
      <c r="M15" s="1">
        <f t="shared" si="7"/>
        <v>0.23325824788420166</v>
      </c>
      <c r="N15" s="1">
        <f t="shared" si="8"/>
        <v>0.27357342531518469</v>
      </c>
      <c r="O15" s="1">
        <f t="shared" si="9"/>
        <v>1.8921152934511893</v>
      </c>
      <c r="P15" s="1">
        <f t="shared" ref="P15:Q15" si="14">AVERAGE(M15:M17)</f>
        <v>0.20462964449598994</v>
      </c>
      <c r="Q15" s="1">
        <f t="shared" si="14"/>
        <v>0.3686136198079269</v>
      </c>
      <c r="R15" s="1">
        <f t="shared" si="11"/>
        <v>1.6974114418740129</v>
      </c>
    </row>
    <row r="16" spans="1:18" x14ac:dyDescent="0.3">
      <c r="A16" t="s">
        <v>14</v>
      </c>
      <c r="B16">
        <v>26.57</v>
      </c>
      <c r="C16">
        <v>25.11</v>
      </c>
      <c r="D16">
        <v>25.45</v>
      </c>
      <c r="E16">
        <v>27.56</v>
      </c>
      <c r="F16">
        <f t="shared" si="0"/>
        <v>5.3900000000000006</v>
      </c>
      <c r="G16">
        <f t="shared" si="1"/>
        <v>3.0599999999999987</v>
      </c>
      <c r="H16">
        <f t="shared" si="2"/>
        <v>3.8299999999999983</v>
      </c>
      <c r="I16">
        <f t="shared" si="3"/>
        <v>5.9699999999999989</v>
      </c>
      <c r="J16">
        <f t="shared" si="4"/>
        <v>2.3300000000000018</v>
      </c>
      <c r="K16">
        <f t="shared" si="5"/>
        <v>1.5600000000000023</v>
      </c>
      <c r="L16">
        <f t="shared" si="6"/>
        <v>-0.57999999999999829</v>
      </c>
      <c r="M16" s="1">
        <f t="shared" si="7"/>
        <v>0.19888412093872943</v>
      </c>
      <c r="N16" s="1">
        <f t="shared" si="8"/>
        <v>0.33915108186191745</v>
      </c>
      <c r="O16" s="1">
        <f t="shared" si="9"/>
        <v>1.4948492486349365</v>
      </c>
      <c r="P16" s="1"/>
      <c r="Q16" s="1"/>
      <c r="R16" s="1"/>
    </row>
    <row r="17" spans="1:18" x14ac:dyDescent="0.3">
      <c r="A17" t="s">
        <v>14</v>
      </c>
      <c r="B17">
        <v>26.46</v>
      </c>
      <c r="C17">
        <v>24.87</v>
      </c>
      <c r="D17">
        <v>25.88</v>
      </c>
      <c r="E17">
        <v>27.64</v>
      </c>
      <c r="F17">
        <f t="shared" si="0"/>
        <v>5.2800000000000011</v>
      </c>
      <c r="G17">
        <f t="shared" si="1"/>
        <v>2.8200000000000003</v>
      </c>
      <c r="H17">
        <f t="shared" si="2"/>
        <v>4.259999999999998</v>
      </c>
      <c r="I17">
        <f t="shared" si="3"/>
        <v>6.0500000000000007</v>
      </c>
      <c r="J17">
        <f t="shared" si="4"/>
        <v>2.4600000000000009</v>
      </c>
      <c r="K17">
        <f t="shared" si="5"/>
        <v>1.0200000000000031</v>
      </c>
      <c r="L17">
        <f t="shared" si="6"/>
        <v>-0.76999999999999957</v>
      </c>
      <c r="M17" s="1">
        <f t="shared" si="7"/>
        <v>0.18174656466503875</v>
      </c>
      <c r="N17" s="1">
        <f t="shared" si="8"/>
        <v>0.49311635224667855</v>
      </c>
      <c r="O17" s="1">
        <f t="shared" si="9"/>
        <v>1.705269783535913</v>
      </c>
      <c r="P17" s="1"/>
      <c r="Q17" s="1"/>
      <c r="R17" s="1"/>
    </row>
    <row r="18" spans="1:18" x14ac:dyDescent="0.3">
      <c r="A18" t="s">
        <v>15</v>
      </c>
      <c r="B18">
        <v>22.91</v>
      </c>
      <c r="C18">
        <v>27.12</v>
      </c>
      <c r="D18">
        <v>25.77</v>
      </c>
      <c r="E18">
        <v>19.55</v>
      </c>
      <c r="F18">
        <f t="shared" si="0"/>
        <v>1.7300000000000004</v>
      </c>
      <c r="G18">
        <f t="shared" si="1"/>
        <v>5.07</v>
      </c>
      <c r="H18">
        <f t="shared" si="2"/>
        <v>4.1499999999999986</v>
      </c>
      <c r="I18">
        <f t="shared" si="3"/>
        <v>-2.0399999999999991</v>
      </c>
      <c r="J18">
        <f t="shared" si="4"/>
        <v>-3.34</v>
      </c>
      <c r="K18">
        <f t="shared" si="5"/>
        <v>-2.4199999999999982</v>
      </c>
      <c r="L18">
        <f t="shared" si="6"/>
        <v>3.7699999999999996</v>
      </c>
      <c r="M18" s="1">
        <f t="shared" si="7"/>
        <v>10.12605275176224</v>
      </c>
      <c r="N18" s="1">
        <f t="shared" si="8"/>
        <v>5.3517102191444419</v>
      </c>
      <c r="O18" s="1">
        <f t="shared" si="9"/>
        <v>7.3302184326992453E-2</v>
      </c>
      <c r="P18" s="1">
        <f t="shared" ref="P18:Q18" si="15">AVERAGE(M18:M20)</f>
        <v>11.134528578984913</v>
      </c>
      <c r="Q18" s="1">
        <f t="shared" si="15"/>
        <v>5.4789484363318266</v>
      </c>
      <c r="R18" s="1">
        <f t="shared" si="11"/>
        <v>7.4328761345403574E-2</v>
      </c>
    </row>
    <row r="19" spans="1:18" x14ac:dyDescent="0.3">
      <c r="A19" t="s">
        <v>15</v>
      </c>
      <c r="B19">
        <v>22.98</v>
      </c>
      <c r="C19">
        <v>27.44</v>
      </c>
      <c r="D19">
        <v>25.85</v>
      </c>
      <c r="E19">
        <v>19.809999999999999</v>
      </c>
      <c r="F19">
        <f t="shared" si="0"/>
        <v>1.8000000000000007</v>
      </c>
      <c r="G19">
        <f t="shared" si="1"/>
        <v>5.3900000000000006</v>
      </c>
      <c r="H19">
        <f t="shared" si="2"/>
        <v>4.2300000000000004</v>
      </c>
      <c r="I19">
        <f t="shared" si="3"/>
        <v>-1.7800000000000011</v>
      </c>
      <c r="J19">
        <f t="shared" si="4"/>
        <v>-3.59</v>
      </c>
      <c r="K19">
        <f t="shared" si="5"/>
        <v>-2.4299999999999997</v>
      </c>
      <c r="L19">
        <f t="shared" si="6"/>
        <v>3.5800000000000018</v>
      </c>
      <c r="M19" s="1">
        <f t="shared" si="7"/>
        <v>12.041973979288533</v>
      </c>
      <c r="N19" s="1">
        <f t="shared" si="8"/>
        <v>5.3889343074627591</v>
      </c>
      <c r="O19" s="1">
        <f t="shared" si="9"/>
        <v>8.3620472174131905E-2</v>
      </c>
      <c r="P19" s="1"/>
      <c r="Q19" s="1"/>
      <c r="R19" s="1"/>
    </row>
    <row r="20" spans="1:18" x14ac:dyDescent="0.3">
      <c r="A20" t="s">
        <v>15</v>
      </c>
      <c r="B20">
        <v>22.95</v>
      </c>
      <c r="C20">
        <v>27.31</v>
      </c>
      <c r="D20">
        <v>25.9</v>
      </c>
      <c r="E20">
        <v>19.440000000000001</v>
      </c>
      <c r="F20">
        <f t="shared" si="0"/>
        <v>1.7699999999999996</v>
      </c>
      <c r="G20">
        <f t="shared" si="1"/>
        <v>5.259999999999998</v>
      </c>
      <c r="H20">
        <f t="shared" si="2"/>
        <v>4.2799999999999976</v>
      </c>
      <c r="I20">
        <f t="shared" si="3"/>
        <v>-2.1499999999999986</v>
      </c>
      <c r="J20">
        <f t="shared" si="4"/>
        <v>-3.4899999999999984</v>
      </c>
      <c r="K20">
        <f t="shared" si="5"/>
        <v>-2.509999999999998</v>
      </c>
      <c r="L20">
        <f t="shared" si="6"/>
        <v>3.9199999999999982</v>
      </c>
      <c r="M20" s="1">
        <f t="shared" si="7"/>
        <v>11.235559005903962</v>
      </c>
      <c r="N20" s="1">
        <f t="shared" si="8"/>
        <v>5.6962007823882788</v>
      </c>
      <c r="O20" s="1">
        <f t="shared" si="9"/>
        <v>6.6063627535086364E-2</v>
      </c>
      <c r="P20" s="1"/>
      <c r="Q20" s="1"/>
      <c r="R20" s="1"/>
    </row>
    <row r="21" spans="1:18" x14ac:dyDescent="0.3">
      <c r="A21" t="s">
        <v>16</v>
      </c>
      <c r="B21">
        <v>29.31</v>
      </c>
      <c r="C21">
        <v>32.32</v>
      </c>
      <c r="D21">
        <v>32.76</v>
      </c>
      <c r="E21">
        <v>32.119999999999997</v>
      </c>
      <c r="F21">
        <f t="shared" si="0"/>
        <v>8.129999999999999</v>
      </c>
      <c r="G21">
        <f t="shared" si="1"/>
        <v>10.27</v>
      </c>
      <c r="H21">
        <f t="shared" si="2"/>
        <v>11.139999999999997</v>
      </c>
      <c r="I21">
        <f t="shared" si="3"/>
        <v>10.529999999999998</v>
      </c>
      <c r="J21">
        <f t="shared" si="4"/>
        <v>-2.1400000000000006</v>
      </c>
      <c r="K21">
        <f t="shared" si="5"/>
        <v>-3.009999999999998</v>
      </c>
      <c r="L21">
        <f t="shared" si="6"/>
        <v>-2.3999999999999986</v>
      </c>
      <c r="M21" s="1">
        <f t="shared" si="7"/>
        <v>4.4076204635064444</v>
      </c>
      <c r="N21" s="1">
        <f t="shared" si="8"/>
        <v>8.0556444004537404</v>
      </c>
      <c r="O21" s="1">
        <f t="shared" si="9"/>
        <v>5.2780316430915715</v>
      </c>
      <c r="P21" s="1">
        <f t="shared" ref="P21:Q21" si="16">AVERAGE(M21:M23)</f>
        <v>4.7324009232370008</v>
      </c>
      <c r="Q21" s="1">
        <f t="shared" si="16"/>
        <v>8.7081302662362958</v>
      </c>
      <c r="R21" s="1">
        <f t="shared" si="11"/>
        <v>5.8437192944342327</v>
      </c>
    </row>
    <row r="22" spans="1:18" x14ac:dyDescent="0.3">
      <c r="A22" t="s">
        <v>16</v>
      </c>
      <c r="B22">
        <v>29.01</v>
      </c>
      <c r="C22">
        <v>32.11</v>
      </c>
      <c r="D22">
        <v>32.659999999999997</v>
      </c>
      <c r="E22">
        <v>32.049999999999997</v>
      </c>
      <c r="F22">
        <f t="shared" si="0"/>
        <v>7.8300000000000018</v>
      </c>
      <c r="G22">
        <f t="shared" si="1"/>
        <v>10.059999999999999</v>
      </c>
      <c r="H22">
        <f t="shared" si="2"/>
        <v>11.039999999999996</v>
      </c>
      <c r="I22">
        <f t="shared" si="3"/>
        <v>10.459999999999997</v>
      </c>
      <c r="J22">
        <f t="shared" si="4"/>
        <v>-2.2299999999999969</v>
      </c>
      <c r="K22">
        <f t="shared" si="5"/>
        <v>-3.2099999999999937</v>
      </c>
      <c r="L22">
        <f t="shared" si="6"/>
        <v>-2.6299999999999955</v>
      </c>
      <c r="M22" s="1">
        <f t="shared" si="7"/>
        <v>4.6913397969275055</v>
      </c>
      <c r="N22" s="1">
        <f t="shared" si="8"/>
        <v>9.25350547124226</v>
      </c>
      <c r="O22" s="1">
        <f t="shared" si="9"/>
        <v>6.1902599741695399</v>
      </c>
      <c r="P22" s="1"/>
      <c r="Q22" s="1"/>
      <c r="R22" s="1"/>
    </row>
    <row r="23" spans="1:18" x14ac:dyDescent="0.3">
      <c r="A23" t="s">
        <v>16</v>
      </c>
      <c r="B23">
        <v>28.87</v>
      </c>
      <c r="C23">
        <v>32.090000000000003</v>
      </c>
      <c r="D23">
        <v>32.450000000000003</v>
      </c>
      <c r="E23">
        <v>31.88</v>
      </c>
      <c r="F23">
        <f t="shared" si="0"/>
        <v>7.6900000000000013</v>
      </c>
      <c r="G23">
        <f t="shared" si="1"/>
        <v>10.040000000000003</v>
      </c>
      <c r="H23">
        <f t="shared" si="2"/>
        <v>10.830000000000002</v>
      </c>
      <c r="I23">
        <f t="shared" si="3"/>
        <v>10.29</v>
      </c>
      <c r="J23">
        <f t="shared" si="4"/>
        <v>-2.3500000000000014</v>
      </c>
      <c r="K23">
        <f t="shared" si="5"/>
        <v>-3.1400000000000006</v>
      </c>
      <c r="L23">
        <f t="shared" si="6"/>
        <v>-2.5999999999999979</v>
      </c>
      <c r="M23" s="1">
        <f t="shared" si="7"/>
        <v>5.0982425092770534</v>
      </c>
      <c r="N23" s="1">
        <f t="shared" si="8"/>
        <v>8.8152409270128889</v>
      </c>
      <c r="O23" s="1">
        <f t="shared" si="9"/>
        <v>6.0628662660415831</v>
      </c>
      <c r="P23" s="1"/>
      <c r="Q23" s="1"/>
      <c r="R23" s="1"/>
    </row>
    <row r="24" spans="1:18" x14ac:dyDescent="0.3">
      <c r="A24" t="s">
        <v>17</v>
      </c>
      <c r="B24">
        <v>33.33</v>
      </c>
      <c r="C24">
        <v>35.99</v>
      </c>
      <c r="D24">
        <v>33.450000000000003</v>
      </c>
      <c r="E24">
        <v>36.450000000000003</v>
      </c>
      <c r="F24">
        <f t="shared" si="0"/>
        <v>12.149999999999999</v>
      </c>
      <c r="G24">
        <f t="shared" si="1"/>
        <v>13.940000000000001</v>
      </c>
      <c r="H24">
        <f t="shared" si="2"/>
        <v>11.830000000000002</v>
      </c>
      <c r="I24">
        <f t="shared" si="3"/>
        <v>14.860000000000003</v>
      </c>
      <c r="J24">
        <f t="shared" si="4"/>
        <v>-1.7900000000000027</v>
      </c>
      <c r="K24">
        <f t="shared" si="5"/>
        <v>0.31999999999999673</v>
      </c>
      <c r="L24">
        <f t="shared" si="6"/>
        <v>-2.7100000000000044</v>
      </c>
      <c r="M24" s="1">
        <f t="shared" si="7"/>
        <v>3.4581489252314674</v>
      </c>
      <c r="N24" s="1">
        <f t="shared" si="8"/>
        <v>0.801069877589624</v>
      </c>
      <c r="O24" s="1">
        <f t="shared" si="9"/>
        <v>6.5432164684622682</v>
      </c>
      <c r="P24" s="1">
        <f t="shared" ref="P24:Q24" si="17">AVERAGE(M24:M26)</f>
        <v>3.6417606746003863</v>
      </c>
      <c r="Q24" s="1">
        <f t="shared" si="17"/>
        <v>0.76408651834955188</v>
      </c>
      <c r="R24" s="1">
        <f t="shared" si="11"/>
        <v>6.4240353280287481</v>
      </c>
    </row>
    <row r="25" spans="1:18" x14ac:dyDescent="0.3">
      <c r="A25" t="s">
        <v>17</v>
      </c>
      <c r="B25">
        <v>33.15</v>
      </c>
      <c r="C25">
        <v>35.880000000000003</v>
      </c>
      <c r="D25">
        <v>33.229999999999997</v>
      </c>
      <c r="E25">
        <v>36.22</v>
      </c>
      <c r="F25">
        <f t="shared" si="0"/>
        <v>11.969999999999999</v>
      </c>
      <c r="G25">
        <f t="shared" si="1"/>
        <v>13.830000000000002</v>
      </c>
      <c r="H25">
        <f t="shared" si="2"/>
        <v>11.609999999999996</v>
      </c>
      <c r="I25">
        <f t="shared" si="3"/>
        <v>14.629999999999999</v>
      </c>
      <c r="J25">
        <f t="shared" si="4"/>
        <v>-1.860000000000003</v>
      </c>
      <c r="K25">
        <f t="shared" si="5"/>
        <v>0.36000000000000298</v>
      </c>
      <c r="L25">
        <f t="shared" si="6"/>
        <v>-2.66</v>
      </c>
      <c r="M25" s="1">
        <f t="shared" si="7"/>
        <v>3.6300766212686506</v>
      </c>
      <c r="N25" s="1">
        <f t="shared" si="8"/>
        <v>0.77916457966049824</v>
      </c>
      <c r="O25" s="1">
        <f t="shared" si="9"/>
        <v>6.3203304949070178</v>
      </c>
      <c r="P25" s="1"/>
      <c r="Q25" s="1"/>
      <c r="R25" s="1"/>
    </row>
    <row r="26" spans="1:18" x14ac:dyDescent="0.3">
      <c r="A26" t="s">
        <v>17</v>
      </c>
      <c r="B26">
        <v>33.17</v>
      </c>
      <c r="C26">
        <v>35.979999999999997</v>
      </c>
      <c r="D26">
        <v>33.119999999999997</v>
      </c>
      <c r="E26">
        <v>36.26</v>
      </c>
      <c r="F26">
        <f t="shared" si="0"/>
        <v>11.990000000000002</v>
      </c>
      <c r="G26">
        <f t="shared" si="1"/>
        <v>13.929999999999996</v>
      </c>
      <c r="H26">
        <f t="shared" si="2"/>
        <v>11.499999999999996</v>
      </c>
      <c r="I26">
        <f t="shared" si="3"/>
        <v>14.669999999999998</v>
      </c>
      <c r="J26">
        <f t="shared" si="4"/>
        <v>-1.9399999999999942</v>
      </c>
      <c r="K26">
        <f t="shared" si="5"/>
        <v>0.49000000000000554</v>
      </c>
      <c r="L26">
        <f t="shared" si="6"/>
        <v>-2.6799999999999962</v>
      </c>
      <c r="M26" s="1">
        <f t="shared" si="7"/>
        <v>3.8370564773010418</v>
      </c>
      <c r="N26" s="1">
        <f t="shared" si="8"/>
        <v>0.71202509779853318</v>
      </c>
      <c r="O26" s="1">
        <f t="shared" si="9"/>
        <v>6.4085590207169592</v>
      </c>
      <c r="P26" s="1"/>
      <c r="Q26" s="1"/>
      <c r="R26" s="1"/>
    </row>
    <row r="27" spans="1:18" x14ac:dyDescent="0.3">
      <c r="A27" t="s">
        <v>18</v>
      </c>
      <c r="B27">
        <v>25.46</v>
      </c>
      <c r="C27">
        <v>27.12</v>
      </c>
      <c r="D27">
        <v>25.98</v>
      </c>
      <c r="E27">
        <v>25.25</v>
      </c>
      <c r="F27">
        <f t="shared" si="0"/>
        <v>4.2800000000000011</v>
      </c>
      <c r="G27">
        <f t="shared" si="1"/>
        <v>5.07</v>
      </c>
      <c r="H27">
        <f t="shared" si="2"/>
        <v>4.3599999999999994</v>
      </c>
      <c r="I27">
        <f t="shared" si="3"/>
        <v>3.66</v>
      </c>
      <c r="J27">
        <f t="shared" si="4"/>
        <v>-0.78999999999999915</v>
      </c>
      <c r="K27">
        <f t="shared" si="5"/>
        <v>-7.9999999999998295E-2</v>
      </c>
      <c r="L27">
        <f t="shared" si="6"/>
        <v>0.62000000000000099</v>
      </c>
      <c r="M27" s="1">
        <f t="shared" si="7"/>
        <v>1.7290744626157293</v>
      </c>
      <c r="N27" s="1">
        <f t="shared" si="8"/>
        <v>1.0570180405613792</v>
      </c>
      <c r="O27" s="1">
        <f t="shared" si="9"/>
        <v>0.65067092772096635</v>
      </c>
      <c r="P27" s="1">
        <f t="shared" ref="P27:Q27" si="18">AVERAGE(M27:M29)</f>
        <v>1.8918405536154357</v>
      </c>
      <c r="Q27" s="1">
        <f t="shared" si="18"/>
        <v>1.0643755073511967</v>
      </c>
      <c r="R27" s="1">
        <f t="shared" si="11"/>
        <v>0.74887346335802762</v>
      </c>
    </row>
    <row r="28" spans="1:18" x14ac:dyDescent="0.3">
      <c r="A28" t="s">
        <v>18</v>
      </c>
      <c r="B28">
        <v>25.44</v>
      </c>
      <c r="C28">
        <v>27.33</v>
      </c>
      <c r="D28">
        <v>26.09</v>
      </c>
      <c r="E28">
        <v>25.68</v>
      </c>
      <c r="F28">
        <f t="shared" si="0"/>
        <v>4.2600000000000016</v>
      </c>
      <c r="G28">
        <f t="shared" si="1"/>
        <v>5.2799999999999976</v>
      </c>
      <c r="H28">
        <f t="shared" si="2"/>
        <v>4.4699999999999989</v>
      </c>
      <c r="I28">
        <f t="shared" si="3"/>
        <v>4.09</v>
      </c>
      <c r="J28">
        <f t="shared" si="4"/>
        <v>-1.019999999999996</v>
      </c>
      <c r="K28">
        <f t="shared" si="5"/>
        <v>-0.2099999999999973</v>
      </c>
      <c r="L28">
        <f t="shared" si="6"/>
        <v>0.17000000000000171</v>
      </c>
      <c r="M28" s="1">
        <f t="shared" si="7"/>
        <v>2.0279189595800524</v>
      </c>
      <c r="N28" s="1">
        <f t="shared" si="8"/>
        <v>1.1566881839052852</v>
      </c>
      <c r="O28" s="1">
        <f t="shared" si="9"/>
        <v>0.88884268116656917</v>
      </c>
      <c r="P28" s="1"/>
      <c r="Q28" s="1"/>
      <c r="R28" s="1"/>
    </row>
    <row r="29" spans="1:18" x14ac:dyDescent="0.3">
      <c r="A29" t="s">
        <v>18</v>
      </c>
      <c r="B29">
        <v>25.71</v>
      </c>
      <c r="C29">
        <v>27.52</v>
      </c>
      <c r="D29">
        <v>26.12</v>
      </c>
      <c r="E29">
        <v>25.62</v>
      </c>
      <c r="F29">
        <f t="shared" si="0"/>
        <v>4.5300000000000011</v>
      </c>
      <c r="G29">
        <f t="shared" si="1"/>
        <v>5.4699999999999989</v>
      </c>
      <c r="H29">
        <f t="shared" si="2"/>
        <v>4.5</v>
      </c>
      <c r="I29">
        <f t="shared" si="3"/>
        <v>4.0300000000000011</v>
      </c>
      <c r="J29">
        <f t="shared" si="4"/>
        <v>-0.93999999999999773</v>
      </c>
      <c r="K29">
        <f t="shared" si="5"/>
        <v>3.0000000000001137E-2</v>
      </c>
      <c r="L29">
        <f t="shared" si="6"/>
        <v>0.5</v>
      </c>
      <c r="M29" s="1">
        <f t="shared" si="7"/>
        <v>1.9185282386505256</v>
      </c>
      <c r="N29" s="1">
        <f t="shared" si="8"/>
        <v>0.97942029758692617</v>
      </c>
      <c r="O29" s="1">
        <f t="shared" si="9"/>
        <v>0.70710678118654746</v>
      </c>
      <c r="P29" s="1"/>
      <c r="Q29" s="1"/>
      <c r="R29" s="1"/>
    </row>
    <row r="30" spans="1:18" x14ac:dyDescent="0.3">
      <c r="A30" t="s">
        <v>19</v>
      </c>
      <c r="B30">
        <v>29.29</v>
      </c>
      <c r="C30">
        <v>32.770000000000003</v>
      </c>
      <c r="D30">
        <v>31.09</v>
      </c>
      <c r="E30">
        <v>30.75</v>
      </c>
      <c r="F30">
        <f t="shared" si="0"/>
        <v>8.11</v>
      </c>
      <c r="G30">
        <f t="shared" si="1"/>
        <v>10.720000000000002</v>
      </c>
      <c r="H30">
        <f t="shared" si="2"/>
        <v>9.4699999999999989</v>
      </c>
      <c r="I30">
        <f t="shared" si="3"/>
        <v>9.16</v>
      </c>
      <c r="J30">
        <f t="shared" si="4"/>
        <v>-2.610000000000003</v>
      </c>
      <c r="K30">
        <f t="shared" si="5"/>
        <v>-1.3599999999999994</v>
      </c>
      <c r="L30">
        <f t="shared" si="6"/>
        <v>-1.0500000000000007</v>
      </c>
      <c r="M30" s="1">
        <f t="shared" si="7"/>
        <v>6.1050368358422489</v>
      </c>
      <c r="N30" s="1">
        <f t="shared" si="8"/>
        <v>2.5668517951258072</v>
      </c>
      <c r="O30" s="1">
        <f t="shared" si="9"/>
        <v>2.0705298476827561</v>
      </c>
      <c r="P30" s="1">
        <f t="shared" ref="P30:Q30" si="19">AVERAGE(M30:M32)</f>
        <v>7.0852265726917629</v>
      </c>
      <c r="Q30" s="1">
        <f t="shared" si="19"/>
        <v>2.8487974770686777</v>
      </c>
      <c r="R30" s="1">
        <f t="shared" si="11"/>
        <v>2.1291821659358185</v>
      </c>
    </row>
    <row r="31" spans="1:18" x14ac:dyDescent="0.3">
      <c r="A31" t="s">
        <v>19</v>
      </c>
      <c r="B31">
        <v>29.22</v>
      </c>
      <c r="C31">
        <v>32.869999999999997</v>
      </c>
      <c r="D31">
        <v>31.23</v>
      </c>
      <c r="E31">
        <v>30.75</v>
      </c>
      <c r="F31">
        <f t="shared" si="0"/>
        <v>8.0399999999999991</v>
      </c>
      <c r="G31">
        <f t="shared" si="1"/>
        <v>10.819999999999997</v>
      </c>
      <c r="H31">
        <f t="shared" si="2"/>
        <v>9.61</v>
      </c>
      <c r="I31">
        <f t="shared" si="3"/>
        <v>9.16</v>
      </c>
      <c r="J31">
        <f t="shared" si="4"/>
        <v>-2.7799999999999976</v>
      </c>
      <c r="K31">
        <f t="shared" si="5"/>
        <v>-1.5700000000000003</v>
      </c>
      <c r="L31">
        <f t="shared" si="6"/>
        <v>-1.120000000000001</v>
      </c>
      <c r="M31" s="1">
        <f t="shared" si="7"/>
        <v>6.8685234915020175</v>
      </c>
      <c r="N31" s="1">
        <f t="shared" si="8"/>
        <v>2.9690471412580988</v>
      </c>
      <c r="O31" s="1">
        <f t="shared" si="9"/>
        <v>2.1734697250521178</v>
      </c>
    </row>
    <row r="32" spans="1:18" x14ac:dyDescent="0.3">
      <c r="A32" t="s">
        <v>19</v>
      </c>
      <c r="B32">
        <v>29.03</v>
      </c>
      <c r="C32">
        <v>32.950000000000003</v>
      </c>
      <c r="D32">
        <v>31.06</v>
      </c>
      <c r="E32">
        <v>30.54</v>
      </c>
      <c r="F32">
        <f t="shared" si="0"/>
        <v>7.8500000000000014</v>
      </c>
      <c r="G32">
        <f t="shared" si="1"/>
        <v>10.900000000000002</v>
      </c>
      <c r="H32">
        <f t="shared" si="2"/>
        <v>9.4399999999999977</v>
      </c>
      <c r="I32">
        <f t="shared" si="3"/>
        <v>8.9499999999999993</v>
      </c>
      <c r="J32">
        <f t="shared" si="4"/>
        <v>-3.0500000000000007</v>
      </c>
      <c r="K32">
        <f t="shared" si="5"/>
        <v>-1.5899999999999963</v>
      </c>
      <c r="L32">
        <f t="shared" si="6"/>
        <v>-1.0999999999999979</v>
      </c>
      <c r="M32" s="1">
        <f t="shared" si="7"/>
        <v>8.2821193907310224</v>
      </c>
      <c r="N32" s="1">
        <f t="shared" si="8"/>
        <v>3.0104934948221267</v>
      </c>
      <c r="O32" s="1">
        <f t="shared" si="9"/>
        <v>2.1435469250725832</v>
      </c>
    </row>
    <row r="33" spans="1:5" x14ac:dyDescent="0.3">
      <c r="A33" t="s">
        <v>22</v>
      </c>
      <c r="B33">
        <v>20.94</v>
      </c>
      <c r="C33">
        <v>22.03</v>
      </c>
      <c r="D33">
        <v>21.78</v>
      </c>
      <c r="E33">
        <v>21.36</v>
      </c>
    </row>
    <row r="34" spans="1:5" x14ac:dyDescent="0.3">
      <c r="A34" t="s">
        <v>22</v>
      </c>
      <c r="B34">
        <v>21.36</v>
      </c>
      <c r="C34">
        <v>22.05</v>
      </c>
      <c r="D34">
        <v>21.73</v>
      </c>
      <c r="E34">
        <v>21.56</v>
      </c>
    </row>
    <row r="35" spans="1:5" x14ac:dyDescent="0.3">
      <c r="A35" t="s">
        <v>22</v>
      </c>
      <c r="B35">
        <v>21.23</v>
      </c>
      <c r="C35">
        <v>22.06</v>
      </c>
      <c r="D35">
        <v>21.36</v>
      </c>
      <c r="E35">
        <v>21.84</v>
      </c>
    </row>
    <row r="36" spans="1:5" x14ac:dyDescent="0.3">
      <c r="A36" t="s">
        <v>28</v>
      </c>
      <c r="B36" s="1">
        <f>AVERAGE(B33:B35)</f>
        <v>21.176666666666666</v>
      </c>
      <c r="C36" s="1">
        <f t="shared" ref="C36:E36" si="20">AVERAGE(C33:C35)</f>
        <v>22.046666666666667</v>
      </c>
      <c r="D36" s="1">
        <f t="shared" si="20"/>
        <v>21.623333333333335</v>
      </c>
      <c r="E36" s="1">
        <f t="shared" si="20"/>
        <v>21.58666666666667</v>
      </c>
    </row>
  </sheetData>
  <mergeCells count="5">
    <mergeCell ref="C1:E1"/>
    <mergeCell ref="G1:I1"/>
    <mergeCell ref="J1:L1"/>
    <mergeCell ref="M1:O1"/>
    <mergeCell ref="P1:R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6459E-AA2D-4F42-9A68-687730CCA538}">
  <dimension ref="A1:R36"/>
  <sheetViews>
    <sheetView topLeftCell="A13" workbookViewId="0">
      <selection activeCell="K35" sqref="K35"/>
    </sheetView>
  </sheetViews>
  <sheetFormatPr defaultRowHeight="14" x14ac:dyDescent="0.3"/>
  <cols>
    <col min="3" max="3" width="11.33203125" bestFit="1" customWidth="1"/>
    <col min="4" max="4" width="9.9140625" bestFit="1" customWidth="1"/>
    <col min="5" max="5" width="9.9140625" customWidth="1"/>
    <col min="7" max="7" width="11.33203125" bestFit="1" customWidth="1"/>
    <col min="10" max="10" width="11.33203125" bestFit="1" customWidth="1"/>
    <col min="13" max="13" width="11.33203125" bestFit="1" customWidth="1"/>
    <col min="16" max="16" width="11.33203125" bestFit="1" customWidth="1"/>
    <col min="17" max="17" width="9.9140625" bestFit="1" customWidth="1"/>
    <col min="18" max="18" width="10.08203125" bestFit="1" customWidth="1"/>
    <col min="19" max="19" width="5.1640625" customWidth="1"/>
    <col min="20" max="20" width="5.5" customWidth="1"/>
    <col min="21" max="21" width="5.6640625" customWidth="1"/>
    <col min="22" max="22" width="6.33203125" customWidth="1"/>
    <col min="23" max="23" width="5.1640625" customWidth="1"/>
    <col min="24" max="24" width="6.33203125" customWidth="1"/>
    <col min="25" max="25" width="6.1640625" customWidth="1"/>
    <col min="26" max="26" width="6.83203125" customWidth="1"/>
  </cols>
  <sheetData>
    <row r="1" spans="1:18" ht="16.5" x14ac:dyDescent="0.3">
      <c r="B1" t="s">
        <v>25</v>
      </c>
      <c r="C1" s="3" t="s">
        <v>5</v>
      </c>
      <c r="D1" s="3"/>
      <c r="E1" s="3"/>
      <c r="F1" t="s">
        <v>29</v>
      </c>
      <c r="G1" s="3" t="s">
        <v>29</v>
      </c>
      <c r="H1" s="3"/>
      <c r="I1" s="3"/>
      <c r="J1" s="3" t="s">
        <v>20</v>
      </c>
      <c r="K1" s="3"/>
      <c r="L1" s="3"/>
      <c r="M1" s="3" t="s">
        <v>21</v>
      </c>
      <c r="N1" s="3"/>
      <c r="O1" s="3"/>
      <c r="P1" s="3" t="s">
        <v>28</v>
      </c>
      <c r="Q1" s="3"/>
      <c r="R1" s="3"/>
    </row>
    <row r="2" spans="1:18" x14ac:dyDescent="0.3">
      <c r="C2" t="s">
        <v>26</v>
      </c>
      <c r="D2" t="s">
        <v>27</v>
      </c>
      <c r="E2" t="s">
        <v>44</v>
      </c>
      <c r="F2" t="s">
        <v>30</v>
      </c>
      <c r="G2" t="s">
        <v>26</v>
      </c>
      <c r="H2" t="s">
        <v>27</v>
      </c>
      <c r="I2" t="s">
        <v>44</v>
      </c>
      <c r="J2" t="s">
        <v>26</v>
      </c>
      <c r="K2" t="s">
        <v>27</v>
      </c>
      <c r="L2" t="s">
        <v>44</v>
      </c>
      <c r="M2" t="s">
        <v>26</v>
      </c>
      <c r="N2" t="s">
        <v>27</v>
      </c>
      <c r="O2" t="s">
        <v>44</v>
      </c>
      <c r="P2" t="s">
        <v>26</v>
      </c>
      <c r="Q2" t="s">
        <v>27</v>
      </c>
      <c r="R2" t="s">
        <v>44</v>
      </c>
    </row>
    <row r="3" spans="1:18" x14ac:dyDescent="0.3">
      <c r="A3" t="s">
        <v>9</v>
      </c>
      <c r="B3">
        <v>29.41</v>
      </c>
      <c r="C3">
        <v>30.04</v>
      </c>
      <c r="D3">
        <v>30</v>
      </c>
      <c r="E3">
        <v>29.32</v>
      </c>
      <c r="F3">
        <f>B3-21.18</f>
        <v>8.23</v>
      </c>
      <c r="G3">
        <f>C3-20.95</f>
        <v>9.09</v>
      </c>
      <c r="H3">
        <f>D3-20.56</f>
        <v>9.4400000000000013</v>
      </c>
      <c r="I3">
        <f>E3-21.28</f>
        <v>8.0399999999999991</v>
      </c>
      <c r="J3">
        <f>F3-G3</f>
        <v>-0.85999999999999943</v>
      </c>
      <c r="K3">
        <f>F3-H3</f>
        <v>-1.2100000000000009</v>
      </c>
      <c r="L3">
        <f>F3-I3</f>
        <v>0.19000000000000128</v>
      </c>
      <c r="M3" s="1">
        <f>2^-J3</f>
        <v>1.8150383106343209</v>
      </c>
      <c r="N3" s="1">
        <f>2^-K3</f>
        <v>2.3133763678105761</v>
      </c>
      <c r="O3" s="1">
        <f>2^-L3</f>
        <v>0.8766057213160342</v>
      </c>
      <c r="P3" s="1">
        <f>AVERAGE(M3:M5)</f>
        <v>2.0152166548567307</v>
      </c>
      <c r="Q3" s="1">
        <f>AVERAGE(N3:N5)</f>
        <v>2.2474809733382921</v>
      </c>
      <c r="R3" s="1">
        <f>AVERAGE(O3:O5)</f>
        <v>0.98384038479854752</v>
      </c>
    </row>
    <row r="4" spans="1:18" x14ac:dyDescent="0.3">
      <c r="A4" t="s">
        <v>9</v>
      </c>
      <c r="B4">
        <v>28.32</v>
      </c>
      <c r="C4">
        <v>29.12</v>
      </c>
      <c r="D4">
        <v>29.12</v>
      </c>
      <c r="E4">
        <v>28.75</v>
      </c>
      <c r="F4">
        <f t="shared" ref="F4:F32" si="0">B4-21.18</f>
        <v>7.1400000000000006</v>
      </c>
      <c r="G4">
        <f t="shared" ref="G4:G32" si="1">C4-20.95</f>
        <v>8.1700000000000017</v>
      </c>
      <c r="H4">
        <f t="shared" ref="H4:H32" si="2">D4-20.56</f>
        <v>8.5600000000000023</v>
      </c>
      <c r="I4">
        <f t="shared" ref="I4:I32" si="3">E4-21.28</f>
        <v>7.4699999999999989</v>
      </c>
      <c r="J4">
        <f t="shared" ref="J4:J32" si="4">F4-G4</f>
        <v>-1.0300000000000011</v>
      </c>
      <c r="K4">
        <f t="shared" ref="K4:K32" si="5">F4-H4</f>
        <v>-1.4200000000000017</v>
      </c>
      <c r="L4">
        <f t="shared" ref="L4:L32" si="6">F4-I4</f>
        <v>-0.32999999999999829</v>
      </c>
      <c r="M4" s="1">
        <f t="shared" ref="M4:M32" si="7">2^-J4</f>
        <v>2.042024251414388</v>
      </c>
      <c r="N4" s="1">
        <f t="shared" ref="N4:N32" si="8">2^-K4</f>
        <v>2.6758551095722272</v>
      </c>
      <c r="O4" s="1">
        <f t="shared" ref="O4:O32" si="9">2^-L4</f>
        <v>1.2570133745218268</v>
      </c>
      <c r="P4" s="1"/>
      <c r="Q4" s="1"/>
      <c r="R4" s="1"/>
    </row>
    <row r="5" spans="1:18" x14ac:dyDescent="0.3">
      <c r="A5" t="s">
        <v>9</v>
      </c>
      <c r="B5">
        <v>29.31</v>
      </c>
      <c r="C5">
        <v>30.21</v>
      </c>
      <c r="D5">
        <v>29.5</v>
      </c>
      <c r="E5">
        <v>29.12</v>
      </c>
      <c r="F5">
        <f t="shared" si="0"/>
        <v>8.129999999999999</v>
      </c>
      <c r="G5">
        <f t="shared" si="1"/>
        <v>9.2600000000000016</v>
      </c>
      <c r="H5">
        <f t="shared" si="2"/>
        <v>8.9400000000000013</v>
      </c>
      <c r="I5">
        <f t="shared" si="3"/>
        <v>7.84</v>
      </c>
      <c r="J5">
        <f t="shared" si="4"/>
        <v>-1.1300000000000026</v>
      </c>
      <c r="K5">
        <f t="shared" si="5"/>
        <v>-0.81000000000000227</v>
      </c>
      <c r="L5">
        <f t="shared" si="6"/>
        <v>0.28999999999999915</v>
      </c>
      <c r="M5" s="1">
        <f t="shared" si="7"/>
        <v>2.1885874025214829</v>
      </c>
      <c r="N5" s="1">
        <f t="shared" si="8"/>
        <v>1.7532114426320728</v>
      </c>
      <c r="O5" s="1">
        <f t="shared" si="9"/>
        <v>0.81790205855778164</v>
      </c>
      <c r="P5" s="1"/>
      <c r="Q5" s="1"/>
      <c r="R5" s="1"/>
    </row>
    <row r="6" spans="1:18" x14ac:dyDescent="0.3">
      <c r="A6" t="s">
        <v>11</v>
      </c>
      <c r="B6">
        <v>27.85</v>
      </c>
      <c r="C6">
        <v>30.11</v>
      </c>
      <c r="D6">
        <v>28.65</v>
      </c>
      <c r="E6">
        <v>27.98</v>
      </c>
      <c r="F6">
        <f t="shared" si="0"/>
        <v>6.6700000000000017</v>
      </c>
      <c r="G6">
        <f t="shared" si="1"/>
        <v>9.16</v>
      </c>
      <c r="H6">
        <f t="shared" si="2"/>
        <v>8.09</v>
      </c>
      <c r="I6">
        <f t="shared" si="3"/>
        <v>6.6999999999999993</v>
      </c>
      <c r="J6">
        <f t="shared" si="4"/>
        <v>-2.4899999999999984</v>
      </c>
      <c r="K6">
        <f t="shared" si="5"/>
        <v>-1.4199999999999982</v>
      </c>
      <c r="L6">
        <f t="shared" si="6"/>
        <v>-2.9999999999997584E-2</v>
      </c>
      <c r="M6" s="1">
        <f t="shared" si="7"/>
        <v>5.6177795029519819</v>
      </c>
      <c r="N6" s="1">
        <f t="shared" si="8"/>
        <v>2.6758551095722205</v>
      </c>
      <c r="O6" s="1">
        <f t="shared" si="9"/>
        <v>1.0210121257071916</v>
      </c>
      <c r="P6" s="1">
        <f t="shared" ref="P6:Q6" si="10">AVERAGE(M6:M8)</f>
        <v>5.1909338499364051</v>
      </c>
      <c r="Q6" s="1">
        <f t="shared" si="10"/>
        <v>2.4079352511757457</v>
      </c>
      <c r="R6" s="1">
        <f t="shared" ref="R6:R30" si="11">AVERAGE(O6:O8)</f>
        <v>0.8235530626312193</v>
      </c>
    </row>
    <row r="7" spans="1:18" x14ac:dyDescent="0.3">
      <c r="A7" t="s">
        <v>11</v>
      </c>
      <c r="B7">
        <v>28.86</v>
      </c>
      <c r="C7">
        <v>30.98</v>
      </c>
      <c r="D7">
        <v>29.45</v>
      </c>
      <c r="E7">
        <v>28.45</v>
      </c>
      <c r="F7">
        <f t="shared" si="0"/>
        <v>7.68</v>
      </c>
      <c r="G7">
        <f t="shared" si="1"/>
        <v>10.030000000000001</v>
      </c>
      <c r="H7">
        <f t="shared" si="2"/>
        <v>8.89</v>
      </c>
      <c r="I7">
        <f t="shared" si="3"/>
        <v>7.1699999999999982</v>
      </c>
      <c r="J7">
        <f t="shared" si="4"/>
        <v>-2.3500000000000014</v>
      </c>
      <c r="K7">
        <f t="shared" si="5"/>
        <v>-1.2100000000000009</v>
      </c>
      <c r="L7">
        <f t="shared" si="6"/>
        <v>0.51000000000000156</v>
      </c>
      <c r="M7" s="1">
        <f t="shared" si="7"/>
        <v>5.0982425092770534</v>
      </c>
      <c r="N7" s="1">
        <f t="shared" si="8"/>
        <v>2.3133763678105761</v>
      </c>
      <c r="O7" s="1">
        <f t="shared" si="9"/>
        <v>0.70222243786899785</v>
      </c>
      <c r="P7" s="1"/>
      <c r="Q7" s="1"/>
      <c r="R7" s="1"/>
    </row>
    <row r="8" spans="1:18" x14ac:dyDescent="0.3">
      <c r="A8" t="s">
        <v>11</v>
      </c>
      <c r="B8">
        <v>29.03</v>
      </c>
      <c r="C8">
        <v>31.08</v>
      </c>
      <c r="D8">
        <v>29.57</v>
      </c>
      <c r="E8">
        <v>28.71</v>
      </c>
      <c r="F8">
        <f t="shared" si="0"/>
        <v>7.8500000000000014</v>
      </c>
      <c r="G8">
        <f t="shared" si="1"/>
        <v>10.129999999999999</v>
      </c>
      <c r="H8">
        <f t="shared" si="2"/>
        <v>9.0100000000000016</v>
      </c>
      <c r="I8">
        <f t="shared" si="3"/>
        <v>7.43</v>
      </c>
      <c r="J8">
        <f t="shared" si="4"/>
        <v>-2.2799999999999976</v>
      </c>
      <c r="K8">
        <f t="shared" si="5"/>
        <v>-1.1600000000000001</v>
      </c>
      <c r="L8">
        <f t="shared" si="6"/>
        <v>0.42000000000000171</v>
      </c>
      <c r="M8" s="1">
        <f t="shared" si="7"/>
        <v>4.856779537580179</v>
      </c>
      <c r="N8" s="1">
        <f t="shared" si="8"/>
        <v>2.23457427614444</v>
      </c>
      <c r="O8" s="1">
        <f t="shared" si="9"/>
        <v>0.74742462431746837</v>
      </c>
      <c r="P8" s="1"/>
      <c r="Q8" s="1"/>
      <c r="R8" s="1"/>
    </row>
    <row r="9" spans="1:18" x14ac:dyDescent="0.3">
      <c r="A9" t="s">
        <v>12</v>
      </c>
      <c r="B9">
        <v>25.26</v>
      </c>
      <c r="C9">
        <v>21.34</v>
      </c>
      <c r="D9">
        <v>23.45</v>
      </c>
      <c r="E9">
        <v>25.6</v>
      </c>
      <c r="F9">
        <f t="shared" si="0"/>
        <v>4.0800000000000018</v>
      </c>
      <c r="G9">
        <f t="shared" si="1"/>
        <v>0.39000000000000057</v>
      </c>
      <c r="H9">
        <f t="shared" si="2"/>
        <v>2.8900000000000006</v>
      </c>
      <c r="I9">
        <f t="shared" si="3"/>
        <v>4.32</v>
      </c>
      <c r="J9">
        <f t="shared" si="4"/>
        <v>3.6900000000000013</v>
      </c>
      <c r="K9">
        <f t="shared" si="5"/>
        <v>1.1900000000000013</v>
      </c>
      <c r="L9">
        <f t="shared" si="6"/>
        <v>-0.23999999999999844</v>
      </c>
      <c r="M9" s="1">
        <f t="shared" si="7"/>
        <v>7.7481731246186583E-2</v>
      </c>
      <c r="N9" s="1">
        <f t="shared" si="8"/>
        <v>0.43830286065801721</v>
      </c>
      <c r="O9" s="1">
        <f t="shared" si="9"/>
        <v>1.1809926614295292</v>
      </c>
      <c r="P9" s="1">
        <f t="shared" ref="P9:Q9" si="12">AVERAGE(M9:M11)</f>
        <v>7.0054686281724801E-2</v>
      </c>
      <c r="Q9" s="1">
        <f t="shared" si="12"/>
        <v>0.38928415462047244</v>
      </c>
      <c r="R9" s="1">
        <f t="shared" si="11"/>
        <v>1.2490315969899941</v>
      </c>
    </row>
    <row r="10" spans="1:18" x14ac:dyDescent="0.3">
      <c r="A10" t="s">
        <v>12</v>
      </c>
      <c r="B10">
        <v>25.18</v>
      </c>
      <c r="C10">
        <v>21.09</v>
      </c>
      <c r="D10">
        <v>23.12</v>
      </c>
      <c r="E10">
        <v>25.75</v>
      </c>
      <c r="F10">
        <f t="shared" si="0"/>
        <v>4</v>
      </c>
      <c r="G10">
        <f t="shared" si="1"/>
        <v>0.14000000000000057</v>
      </c>
      <c r="H10">
        <f t="shared" si="2"/>
        <v>2.5600000000000023</v>
      </c>
      <c r="I10">
        <f t="shared" si="3"/>
        <v>4.4699999999999989</v>
      </c>
      <c r="J10">
        <f t="shared" si="4"/>
        <v>3.8599999999999994</v>
      </c>
      <c r="K10">
        <f t="shared" si="5"/>
        <v>1.4399999999999977</v>
      </c>
      <c r="L10">
        <f t="shared" si="6"/>
        <v>-0.46999999999999886</v>
      </c>
      <c r="M10" s="1">
        <f t="shared" si="7"/>
        <v>6.886906974228818E-2</v>
      </c>
      <c r="N10" s="1">
        <f t="shared" si="8"/>
        <v>0.36856730432277585</v>
      </c>
      <c r="O10" s="1">
        <f t="shared" si="9"/>
        <v>1.3851094681109235</v>
      </c>
      <c r="P10" s="1"/>
      <c r="Q10" s="1"/>
      <c r="R10" s="1"/>
    </row>
    <row r="11" spans="1:18" x14ac:dyDescent="0.3">
      <c r="A11" t="s">
        <v>12</v>
      </c>
      <c r="B11">
        <v>25.31</v>
      </c>
      <c r="C11">
        <v>21.11</v>
      </c>
      <c r="D11">
        <v>23.22</v>
      </c>
      <c r="E11">
        <v>25.65</v>
      </c>
      <c r="F11">
        <f t="shared" si="0"/>
        <v>4.129999999999999</v>
      </c>
      <c r="G11">
        <f t="shared" si="1"/>
        <v>0.16000000000000014</v>
      </c>
      <c r="H11">
        <f t="shared" si="2"/>
        <v>2.66</v>
      </c>
      <c r="I11">
        <f t="shared" si="3"/>
        <v>4.3699999999999974</v>
      </c>
      <c r="J11">
        <f t="shared" si="4"/>
        <v>3.9699999999999989</v>
      </c>
      <c r="K11">
        <f t="shared" si="5"/>
        <v>1.4699999999999989</v>
      </c>
      <c r="L11">
        <f t="shared" si="6"/>
        <v>-0.23999999999999844</v>
      </c>
      <c r="M11" s="1">
        <f t="shared" si="7"/>
        <v>6.381325785669964E-2</v>
      </c>
      <c r="N11" s="1">
        <f t="shared" si="8"/>
        <v>0.36098229888062433</v>
      </c>
      <c r="O11" s="1">
        <f t="shared" si="9"/>
        <v>1.1809926614295292</v>
      </c>
      <c r="P11" s="1"/>
      <c r="Q11" s="1"/>
      <c r="R11" s="1"/>
    </row>
    <row r="12" spans="1:18" x14ac:dyDescent="0.3">
      <c r="A12" t="s">
        <v>13</v>
      </c>
      <c r="B12">
        <v>23.16</v>
      </c>
      <c r="C12">
        <v>26.2</v>
      </c>
      <c r="D12">
        <v>23.97</v>
      </c>
      <c r="E12">
        <v>25.7</v>
      </c>
      <c r="F12">
        <f t="shared" si="0"/>
        <v>1.9800000000000004</v>
      </c>
      <c r="G12">
        <f t="shared" si="1"/>
        <v>5.25</v>
      </c>
      <c r="H12">
        <f t="shared" si="2"/>
        <v>3.41</v>
      </c>
      <c r="I12">
        <f t="shared" si="3"/>
        <v>4.4199999999999982</v>
      </c>
      <c r="J12">
        <f t="shared" si="4"/>
        <v>-3.2699999999999996</v>
      </c>
      <c r="K12">
        <f t="shared" si="5"/>
        <v>-1.4299999999999997</v>
      </c>
      <c r="L12">
        <f t="shared" si="6"/>
        <v>-2.4399999999999977</v>
      </c>
      <c r="M12" s="1">
        <f t="shared" si="7"/>
        <v>9.6464626215260783</v>
      </c>
      <c r="N12" s="1">
        <f t="shared" si="8"/>
        <v>2.69446715373138</v>
      </c>
      <c r="O12" s="1">
        <f t="shared" si="9"/>
        <v>5.4264173097906792</v>
      </c>
      <c r="P12" s="1">
        <f t="shared" ref="P12:Q12" si="13">AVERAGE(M12:M14)</f>
        <v>9.2997068479562532</v>
      </c>
      <c r="Q12" s="1">
        <f t="shared" si="13"/>
        <v>2.3413114422227665</v>
      </c>
      <c r="R12" s="1">
        <f t="shared" si="11"/>
        <v>5.3900527325943708</v>
      </c>
    </row>
    <row r="13" spans="1:18" x14ac:dyDescent="0.3">
      <c r="A13" t="s">
        <v>13</v>
      </c>
      <c r="B13">
        <v>22.81</v>
      </c>
      <c r="C13">
        <v>25.78</v>
      </c>
      <c r="D13">
        <v>23.19</v>
      </c>
      <c r="E13">
        <v>25.37</v>
      </c>
      <c r="F13">
        <f t="shared" si="0"/>
        <v>1.629999999999999</v>
      </c>
      <c r="G13">
        <f t="shared" si="1"/>
        <v>4.8300000000000018</v>
      </c>
      <c r="H13">
        <f t="shared" si="2"/>
        <v>2.6300000000000026</v>
      </c>
      <c r="I13">
        <f t="shared" si="3"/>
        <v>4.09</v>
      </c>
      <c r="J13">
        <f t="shared" si="4"/>
        <v>-3.2000000000000028</v>
      </c>
      <c r="K13">
        <f t="shared" si="5"/>
        <v>-1.0000000000000036</v>
      </c>
      <c r="L13">
        <f t="shared" si="6"/>
        <v>-2.4600000000000009</v>
      </c>
      <c r="M13" s="1">
        <f t="shared" si="7"/>
        <v>9.1895868399762985</v>
      </c>
      <c r="N13" s="1">
        <f t="shared" si="8"/>
        <v>2.0000000000000049</v>
      </c>
      <c r="O13" s="1">
        <f t="shared" si="9"/>
        <v>5.5021672725589772</v>
      </c>
      <c r="P13" s="1"/>
      <c r="Q13" s="1"/>
      <c r="R13" s="1"/>
    </row>
    <row r="14" spans="1:18" x14ac:dyDescent="0.3">
      <c r="A14" t="s">
        <v>13</v>
      </c>
      <c r="B14">
        <v>23.27</v>
      </c>
      <c r="C14">
        <v>26.22</v>
      </c>
      <c r="D14">
        <v>23.87</v>
      </c>
      <c r="E14">
        <v>25.76</v>
      </c>
      <c r="F14">
        <f t="shared" si="0"/>
        <v>2.09</v>
      </c>
      <c r="G14">
        <f t="shared" si="1"/>
        <v>5.27</v>
      </c>
      <c r="H14">
        <f t="shared" si="2"/>
        <v>3.3100000000000023</v>
      </c>
      <c r="I14">
        <f t="shared" si="3"/>
        <v>4.4800000000000004</v>
      </c>
      <c r="J14">
        <f t="shared" si="4"/>
        <v>-3.1799999999999997</v>
      </c>
      <c r="K14">
        <f t="shared" si="5"/>
        <v>-1.2200000000000024</v>
      </c>
      <c r="L14">
        <f t="shared" si="6"/>
        <v>-2.3900000000000006</v>
      </c>
      <c r="M14" s="1">
        <f t="shared" si="7"/>
        <v>9.0630710823663865</v>
      </c>
      <c r="N14" s="1">
        <f t="shared" si="8"/>
        <v>2.3294671729369156</v>
      </c>
      <c r="O14" s="1">
        <f t="shared" si="9"/>
        <v>5.2415736154334551</v>
      </c>
      <c r="P14" s="1"/>
      <c r="Q14" s="1"/>
      <c r="R14" s="1"/>
    </row>
    <row r="15" spans="1:18" x14ac:dyDescent="0.3">
      <c r="A15" t="s">
        <v>14</v>
      </c>
      <c r="B15">
        <v>26.55</v>
      </c>
      <c r="C15">
        <v>25.89</v>
      </c>
      <c r="D15">
        <v>24.8</v>
      </c>
      <c r="E15">
        <v>27.11</v>
      </c>
      <c r="F15">
        <f t="shared" si="0"/>
        <v>5.370000000000001</v>
      </c>
      <c r="G15">
        <f t="shared" si="1"/>
        <v>4.9400000000000013</v>
      </c>
      <c r="H15">
        <f t="shared" si="2"/>
        <v>4.240000000000002</v>
      </c>
      <c r="I15">
        <f t="shared" si="3"/>
        <v>5.8299999999999983</v>
      </c>
      <c r="J15">
        <f t="shared" si="4"/>
        <v>0.42999999999999972</v>
      </c>
      <c r="K15">
        <f t="shared" si="5"/>
        <v>1.129999999999999</v>
      </c>
      <c r="L15">
        <f t="shared" si="6"/>
        <v>-0.4599999999999973</v>
      </c>
      <c r="M15" s="1">
        <f t="shared" si="7"/>
        <v>0.74226178531452469</v>
      </c>
      <c r="N15" s="1">
        <f t="shared" si="8"/>
        <v>0.45691572511470058</v>
      </c>
      <c r="O15" s="1">
        <f t="shared" si="9"/>
        <v>1.3755418181397412</v>
      </c>
      <c r="P15" s="1">
        <f t="shared" ref="P15:Q15" si="14">AVERAGE(M15:M17)</f>
        <v>0.82636682881537571</v>
      </c>
      <c r="Q15" s="1">
        <f t="shared" si="14"/>
        <v>0.42954901863356332</v>
      </c>
      <c r="R15" s="1">
        <f t="shared" si="11"/>
        <v>1.6244601858184253</v>
      </c>
    </row>
    <row r="16" spans="1:18" x14ac:dyDescent="0.3">
      <c r="A16" t="s">
        <v>14</v>
      </c>
      <c r="B16">
        <v>26.57</v>
      </c>
      <c r="C16">
        <v>26.07</v>
      </c>
      <c r="D16">
        <v>24.57</v>
      </c>
      <c r="E16">
        <v>27.54</v>
      </c>
      <c r="F16">
        <f t="shared" si="0"/>
        <v>5.3900000000000006</v>
      </c>
      <c r="G16">
        <f t="shared" si="1"/>
        <v>5.120000000000001</v>
      </c>
      <c r="H16">
        <f t="shared" si="2"/>
        <v>4.0100000000000016</v>
      </c>
      <c r="I16">
        <f t="shared" si="3"/>
        <v>6.259999999999998</v>
      </c>
      <c r="J16">
        <f t="shared" si="4"/>
        <v>0.26999999999999957</v>
      </c>
      <c r="K16">
        <f t="shared" si="5"/>
        <v>1.379999999999999</v>
      </c>
      <c r="L16">
        <f t="shared" si="6"/>
        <v>-0.86999999999999744</v>
      </c>
      <c r="M16" s="1">
        <f t="shared" si="7"/>
        <v>0.82931954581444201</v>
      </c>
      <c r="N16" s="1">
        <f t="shared" si="8"/>
        <v>0.38421879532200331</v>
      </c>
      <c r="O16" s="1">
        <f t="shared" si="9"/>
        <v>1.8276629004587976</v>
      </c>
      <c r="P16" s="1"/>
      <c r="Q16" s="1"/>
      <c r="R16" s="1"/>
    </row>
    <row r="17" spans="1:18" x14ac:dyDescent="0.3">
      <c r="A17" t="s">
        <v>14</v>
      </c>
      <c r="B17">
        <v>26.46</v>
      </c>
      <c r="C17">
        <v>26.09</v>
      </c>
      <c r="D17">
        <v>24.68</v>
      </c>
      <c r="E17">
        <v>27.3</v>
      </c>
      <c r="F17">
        <f t="shared" si="0"/>
        <v>5.2800000000000011</v>
      </c>
      <c r="G17">
        <f t="shared" si="1"/>
        <v>5.1400000000000006</v>
      </c>
      <c r="H17">
        <f t="shared" si="2"/>
        <v>4.120000000000001</v>
      </c>
      <c r="I17">
        <f t="shared" si="3"/>
        <v>6.02</v>
      </c>
      <c r="J17">
        <f t="shared" si="4"/>
        <v>0.14000000000000057</v>
      </c>
      <c r="K17">
        <f t="shared" si="5"/>
        <v>1.1600000000000001</v>
      </c>
      <c r="L17">
        <f t="shared" si="6"/>
        <v>-0.73999999999999844</v>
      </c>
      <c r="M17" s="1">
        <f t="shared" si="7"/>
        <v>0.90751915531716054</v>
      </c>
      <c r="N17" s="1">
        <f t="shared" si="8"/>
        <v>0.44751253546398617</v>
      </c>
      <c r="O17" s="1">
        <f t="shared" si="9"/>
        <v>1.6701758388567369</v>
      </c>
      <c r="P17" s="1"/>
      <c r="Q17" s="1"/>
      <c r="R17" s="1"/>
    </row>
    <row r="18" spans="1:18" x14ac:dyDescent="0.3">
      <c r="A18" t="s">
        <v>15</v>
      </c>
      <c r="B18">
        <v>22.91</v>
      </c>
      <c r="C18">
        <v>26.12</v>
      </c>
      <c r="D18">
        <v>22.41</v>
      </c>
      <c r="E18">
        <v>19</v>
      </c>
      <c r="F18">
        <f t="shared" si="0"/>
        <v>1.7300000000000004</v>
      </c>
      <c r="G18">
        <f t="shared" si="1"/>
        <v>5.1700000000000017</v>
      </c>
      <c r="H18">
        <f t="shared" si="2"/>
        <v>1.8500000000000014</v>
      </c>
      <c r="I18">
        <f t="shared" si="3"/>
        <v>-2.2800000000000011</v>
      </c>
      <c r="J18">
        <f t="shared" si="4"/>
        <v>-3.4400000000000013</v>
      </c>
      <c r="K18">
        <f t="shared" si="5"/>
        <v>-0.12000000000000099</v>
      </c>
      <c r="L18">
        <f t="shared" si="6"/>
        <v>4.0100000000000016</v>
      </c>
      <c r="M18" s="1">
        <f t="shared" si="7"/>
        <v>10.852834619581385</v>
      </c>
      <c r="N18" s="1">
        <f t="shared" si="8"/>
        <v>1.0867348625260589</v>
      </c>
      <c r="O18" s="1">
        <f t="shared" si="9"/>
        <v>6.2068280964814683E-2</v>
      </c>
      <c r="P18" s="1">
        <f t="shared" ref="P18:Q18" si="15">AVERAGE(M18:M20)</f>
        <v>12.302458721467524</v>
      </c>
      <c r="Q18" s="1">
        <f t="shared" si="15"/>
        <v>1.1643519578655999</v>
      </c>
      <c r="R18" s="1">
        <f t="shared" si="11"/>
        <v>5.2328319842868641E-2</v>
      </c>
    </row>
    <row r="19" spans="1:18" x14ac:dyDescent="0.3">
      <c r="A19" t="s">
        <v>15</v>
      </c>
      <c r="B19">
        <v>22.98</v>
      </c>
      <c r="C19">
        <v>26.55</v>
      </c>
      <c r="D19">
        <v>22.43</v>
      </c>
      <c r="E19">
        <v>18.77</v>
      </c>
      <c r="F19">
        <f t="shared" si="0"/>
        <v>1.8000000000000007</v>
      </c>
      <c r="G19">
        <f t="shared" si="1"/>
        <v>5.6000000000000014</v>
      </c>
      <c r="H19">
        <f t="shared" si="2"/>
        <v>1.870000000000001</v>
      </c>
      <c r="I19">
        <f t="shared" si="3"/>
        <v>-2.5100000000000016</v>
      </c>
      <c r="J19">
        <f t="shared" si="4"/>
        <v>-3.8000000000000007</v>
      </c>
      <c r="K19">
        <f t="shared" si="5"/>
        <v>-7.0000000000000284E-2</v>
      </c>
      <c r="L19">
        <f t="shared" si="6"/>
        <v>4.3100000000000023</v>
      </c>
      <c r="M19" s="1">
        <f t="shared" si="7"/>
        <v>13.928809012737991</v>
      </c>
      <c r="N19" s="1">
        <f t="shared" si="8"/>
        <v>1.0497166836230676</v>
      </c>
      <c r="O19" s="1">
        <f t="shared" si="9"/>
        <v>5.0415109951382819E-2</v>
      </c>
      <c r="P19" s="1"/>
      <c r="Q19" s="1"/>
      <c r="R19" s="1"/>
    </row>
    <row r="20" spans="1:18" x14ac:dyDescent="0.3">
      <c r="A20" t="s">
        <v>15</v>
      </c>
      <c r="B20">
        <v>22.95</v>
      </c>
      <c r="C20">
        <v>26.32</v>
      </c>
      <c r="D20">
        <v>22.77</v>
      </c>
      <c r="E20">
        <v>18.559999999999999</v>
      </c>
      <c r="F20">
        <f t="shared" si="0"/>
        <v>1.7699999999999996</v>
      </c>
      <c r="G20">
        <f t="shared" si="1"/>
        <v>5.370000000000001</v>
      </c>
      <c r="H20">
        <f t="shared" si="2"/>
        <v>2.2100000000000009</v>
      </c>
      <c r="I20">
        <f t="shared" si="3"/>
        <v>-2.7200000000000024</v>
      </c>
      <c r="J20">
        <f t="shared" si="4"/>
        <v>-3.6000000000000014</v>
      </c>
      <c r="K20">
        <f t="shared" si="5"/>
        <v>-0.44000000000000128</v>
      </c>
      <c r="L20">
        <f t="shared" si="6"/>
        <v>4.490000000000002</v>
      </c>
      <c r="M20" s="1">
        <f t="shared" si="7"/>
        <v>12.125732532083195</v>
      </c>
      <c r="N20" s="1">
        <f t="shared" si="8"/>
        <v>1.3566043274476731</v>
      </c>
      <c r="O20" s="1">
        <f t="shared" si="9"/>
        <v>4.4501568612408428E-2</v>
      </c>
      <c r="P20" s="1"/>
      <c r="Q20" s="1"/>
      <c r="R20" s="1"/>
    </row>
    <row r="21" spans="1:18" x14ac:dyDescent="0.3">
      <c r="A21" t="s">
        <v>16</v>
      </c>
      <c r="B21">
        <v>29.31</v>
      </c>
      <c r="C21">
        <v>30.89</v>
      </c>
      <c r="D21">
        <v>30.23</v>
      </c>
      <c r="E21">
        <v>31.85</v>
      </c>
      <c r="F21">
        <f t="shared" si="0"/>
        <v>8.129999999999999</v>
      </c>
      <c r="G21">
        <f t="shared" si="1"/>
        <v>9.9400000000000013</v>
      </c>
      <c r="H21">
        <f t="shared" si="2"/>
        <v>9.6700000000000017</v>
      </c>
      <c r="I21">
        <f t="shared" si="3"/>
        <v>10.57</v>
      </c>
      <c r="J21">
        <f t="shared" si="4"/>
        <v>-1.8100000000000023</v>
      </c>
      <c r="K21">
        <f t="shared" si="5"/>
        <v>-1.5400000000000027</v>
      </c>
      <c r="L21">
        <f t="shared" si="6"/>
        <v>-2.4400000000000013</v>
      </c>
      <c r="M21" s="1">
        <f t="shared" si="7"/>
        <v>3.5064228852641457</v>
      </c>
      <c r="N21" s="1">
        <f t="shared" si="8"/>
        <v>2.9079450346406266</v>
      </c>
      <c r="O21" s="1">
        <f t="shared" si="9"/>
        <v>5.4264173097906925</v>
      </c>
      <c r="P21" s="1">
        <f t="shared" ref="P21:Q21" si="16">AVERAGE(M21:M23)</f>
        <v>3.6749110446146438</v>
      </c>
      <c r="Q21" s="1">
        <f t="shared" si="16"/>
        <v>3.0114046050459233</v>
      </c>
      <c r="R21" s="1">
        <f t="shared" si="11"/>
        <v>5.4547305692041377</v>
      </c>
    </row>
    <row r="22" spans="1:18" x14ac:dyDescent="0.3">
      <c r="A22" t="s">
        <v>16</v>
      </c>
      <c r="B22">
        <v>29.01</v>
      </c>
      <c r="C22">
        <v>30.56</v>
      </c>
      <c r="D22">
        <v>30.01</v>
      </c>
      <c r="E22">
        <v>31.5</v>
      </c>
      <c r="F22">
        <f t="shared" si="0"/>
        <v>7.8300000000000018</v>
      </c>
      <c r="G22">
        <f t="shared" si="1"/>
        <v>9.61</v>
      </c>
      <c r="H22">
        <f t="shared" si="2"/>
        <v>9.4500000000000028</v>
      </c>
      <c r="I22">
        <f t="shared" si="3"/>
        <v>10.219999999999999</v>
      </c>
      <c r="J22">
        <f t="shared" si="4"/>
        <v>-1.7799999999999976</v>
      </c>
      <c r="K22">
        <f t="shared" si="5"/>
        <v>-1.620000000000001</v>
      </c>
      <c r="L22">
        <f t="shared" si="6"/>
        <v>-2.389999999999997</v>
      </c>
      <c r="M22" s="1">
        <f t="shared" si="7"/>
        <v>3.4342617457510092</v>
      </c>
      <c r="N22" s="1">
        <f t="shared" si="8"/>
        <v>3.073750362576027</v>
      </c>
      <c r="O22" s="1">
        <f t="shared" si="9"/>
        <v>5.2415736154334427</v>
      </c>
      <c r="P22" s="1"/>
      <c r="Q22" s="1"/>
      <c r="R22" s="1"/>
    </row>
    <row r="23" spans="1:18" x14ac:dyDescent="0.3">
      <c r="A23" t="s">
        <v>16</v>
      </c>
      <c r="B23">
        <v>28.87</v>
      </c>
      <c r="C23">
        <v>30.67</v>
      </c>
      <c r="D23">
        <v>29.86</v>
      </c>
      <c r="E23">
        <v>31.48</v>
      </c>
      <c r="F23">
        <f t="shared" si="0"/>
        <v>7.6900000000000013</v>
      </c>
      <c r="G23">
        <f t="shared" si="1"/>
        <v>9.7200000000000024</v>
      </c>
      <c r="H23">
        <f t="shared" si="2"/>
        <v>9.3000000000000007</v>
      </c>
      <c r="I23">
        <f t="shared" si="3"/>
        <v>10.199999999999999</v>
      </c>
      <c r="J23">
        <f t="shared" si="4"/>
        <v>-2.0300000000000011</v>
      </c>
      <c r="K23">
        <f t="shared" si="5"/>
        <v>-1.6099999999999994</v>
      </c>
      <c r="L23">
        <f t="shared" si="6"/>
        <v>-2.509999999999998</v>
      </c>
      <c r="M23" s="1">
        <f t="shared" si="7"/>
        <v>4.0840485028287761</v>
      </c>
      <c r="N23" s="1">
        <f t="shared" si="8"/>
        <v>3.0525184179211169</v>
      </c>
      <c r="O23" s="1">
        <f t="shared" si="9"/>
        <v>5.6962007823882788</v>
      </c>
      <c r="P23" s="1"/>
      <c r="Q23" s="1"/>
      <c r="R23" s="1"/>
    </row>
    <row r="24" spans="1:18" x14ac:dyDescent="0.3">
      <c r="A24" t="s">
        <v>17</v>
      </c>
      <c r="B24">
        <v>33.33</v>
      </c>
      <c r="C24">
        <v>34.67</v>
      </c>
      <c r="D24">
        <v>32.31</v>
      </c>
      <c r="E24">
        <v>34.619999999999997</v>
      </c>
      <c r="F24">
        <f t="shared" si="0"/>
        <v>12.149999999999999</v>
      </c>
      <c r="G24">
        <f t="shared" si="1"/>
        <v>13.720000000000002</v>
      </c>
      <c r="H24">
        <f t="shared" si="2"/>
        <v>11.750000000000004</v>
      </c>
      <c r="I24">
        <f t="shared" si="3"/>
        <v>13.339999999999996</v>
      </c>
      <c r="J24">
        <f t="shared" si="4"/>
        <v>-1.5700000000000038</v>
      </c>
      <c r="K24">
        <f t="shared" si="5"/>
        <v>0.39999999999999503</v>
      </c>
      <c r="L24">
        <f t="shared" si="6"/>
        <v>-1.1899999999999977</v>
      </c>
      <c r="M24" s="1">
        <f t="shared" si="7"/>
        <v>2.9690471412581063</v>
      </c>
      <c r="N24" s="1">
        <f t="shared" si="8"/>
        <v>0.75785828325520166</v>
      </c>
      <c r="O24" s="1">
        <f t="shared" si="9"/>
        <v>2.2815274317368437</v>
      </c>
      <c r="P24" s="1">
        <f t="shared" ref="P24:Q24" si="17">AVERAGE(M24:M26)</f>
        <v>2.6089589237138378</v>
      </c>
      <c r="Q24" s="1">
        <f t="shared" si="17"/>
        <v>0.8686550279156795</v>
      </c>
      <c r="R24" s="1">
        <f t="shared" si="11"/>
        <v>2.2957877278330865</v>
      </c>
    </row>
    <row r="25" spans="1:18" x14ac:dyDescent="0.3">
      <c r="A25" t="s">
        <v>17</v>
      </c>
      <c r="B25">
        <v>33.15</v>
      </c>
      <c r="C25">
        <v>34.229999999999997</v>
      </c>
      <c r="D25">
        <v>32.36</v>
      </c>
      <c r="E25">
        <v>34.35</v>
      </c>
      <c r="F25">
        <f t="shared" si="0"/>
        <v>11.969999999999999</v>
      </c>
      <c r="G25">
        <f t="shared" si="1"/>
        <v>13.279999999999998</v>
      </c>
      <c r="H25">
        <f t="shared" si="2"/>
        <v>11.8</v>
      </c>
      <c r="I25">
        <f t="shared" si="3"/>
        <v>13.07</v>
      </c>
      <c r="J25">
        <f t="shared" si="4"/>
        <v>-1.3099999999999987</v>
      </c>
      <c r="K25">
        <f t="shared" si="5"/>
        <v>0.16999999999999815</v>
      </c>
      <c r="L25">
        <f t="shared" si="6"/>
        <v>-1.1000000000000014</v>
      </c>
      <c r="M25" s="1">
        <f t="shared" si="7"/>
        <v>2.4794153998779707</v>
      </c>
      <c r="N25" s="1">
        <f t="shared" si="8"/>
        <v>0.88884268116657139</v>
      </c>
      <c r="O25" s="1">
        <f t="shared" si="9"/>
        <v>2.1435469250725885</v>
      </c>
      <c r="P25" s="1"/>
      <c r="Q25" s="1"/>
      <c r="R25" s="1"/>
    </row>
    <row r="26" spans="1:18" x14ac:dyDescent="0.3">
      <c r="A26" t="s">
        <v>17</v>
      </c>
      <c r="B26">
        <v>33.17</v>
      </c>
      <c r="C26">
        <v>34.19</v>
      </c>
      <c r="D26">
        <v>32.49</v>
      </c>
      <c r="E26">
        <v>34.57</v>
      </c>
      <c r="F26">
        <f t="shared" si="0"/>
        <v>11.990000000000002</v>
      </c>
      <c r="G26">
        <f t="shared" si="1"/>
        <v>13.239999999999998</v>
      </c>
      <c r="H26">
        <f t="shared" si="2"/>
        <v>11.930000000000003</v>
      </c>
      <c r="I26">
        <f t="shared" si="3"/>
        <v>13.29</v>
      </c>
      <c r="J26">
        <f t="shared" si="4"/>
        <v>-1.2499999999999964</v>
      </c>
      <c r="K26">
        <f t="shared" si="5"/>
        <v>5.9999999999998721E-2</v>
      </c>
      <c r="L26">
        <f t="shared" si="6"/>
        <v>-1.2999999999999972</v>
      </c>
      <c r="M26" s="1">
        <f t="shared" si="7"/>
        <v>2.3784142300054363</v>
      </c>
      <c r="N26" s="1">
        <f t="shared" si="8"/>
        <v>0.95926411932526523</v>
      </c>
      <c r="O26" s="1">
        <f t="shared" si="9"/>
        <v>2.4622888266898277</v>
      </c>
      <c r="P26" s="1"/>
      <c r="Q26" s="1"/>
      <c r="R26" s="1"/>
    </row>
    <row r="27" spans="1:18" x14ac:dyDescent="0.3">
      <c r="A27" t="s">
        <v>18</v>
      </c>
      <c r="B27">
        <v>25.46</v>
      </c>
      <c r="C27">
        <v>26.88</v>
      </c>
      <c r="D27">
        <v>26.12</v>
      </c>
      <c r="E27">
        <v>24.61</v>
      </c>
      <c r="F27">
        <f t="shared" si="0"/>
        <v>4.2800000000000011</v>
      </c>
      <c r="G27">
        <f t="shared" si="1"/>
        <v>5.93</v>
      </c>
      <c r="H27">
        <f t="shared" si="2"/>
        <v>5.5600000000000023</v>
      </c>
      <c r="I27">
        <f t="shared" si="3"/>
        <v>3.3299999999999983</v>
      </c>
      <c r="J27">
        <f t="shared" si="4"/>
        <v>-1.6499999999999986</v>
      </c>
      <c r="K27">
        <f t="shared" si="5"/>
        <v>-1.2800000000000011</v>
      </c>
      <c r="L27">
        <f t="shared" si="6"/>
        <v>0.95000000000000284</v>
      </c>
      <c r="M27" s="1">
        <f t="shared" si="7"/>
        <v>3.138336391587</v>
      </c>
      <c r="N27" s="1">
        <f t="shared" si="8"/>
        <v>2.4283897687900957</v>
      </c>
      <c r="O27" s="1">
        <f t="shared" si="9"/>
        <v>0.51763246192068768</v>
      </c>
      <c r="P27" s="1">
        <f t="shared" ref="P27:Q27" si="18">AVERAGE(M27:M29)</f>
        <v>2.9924190037184411</v>
      </c>
      <c r="Q27" s="1">
        <f t="shared" si="18"/>
        <v>2.4571728707040585</v>
      </c>
      <c r="R27" s="1">
        <f t="shared" si="11"/>
        <v>0.44922310648402625</v>
      </c>
    </row>
    <row r="28" spans="1:18" x14ac:dyDescent="0.3">
      <c r="A28" t="s">
        <v>18</v>
      </c>
      <c r="B28">
        <v>25.44</v>
      </c>
      <c r="C28">
        <v>26.71</v>
      </c>
      <c r="D28">
        <v>26.09</v>
      </c>
      <c r="E28">
        <v>24.21</v>
      </c>
      <c r="F28">
        <f t="shared" si="0"/>
        <v>4.2600000000000016</v>
      </c>
      <c r="G28">
        <f t="shared" si="1"/>
        <v>5.7600000000000016</v>
      </c>
      <c r="H28">
        <f t="shared" si="2"/>
        <v>5.5300000000000011</v>
      </c>
      <c r="I28">
        <f t="shared" si="3"/>
        <v>2.9299999999999997</v>
      </c>
      <c r="J28">
        <f t="shared" si="4"/>
        <v>-1.5</v>
      </c>
      <c r="K28">
        <f t="shared" si="5"/>
        <v>-1.2699999999999996</v>
      </c>
      <c r="L28">
        <f t="shared" si="6"/>
        <v>1.3300000000000018</v>
      </c>
      <c r="M28" s="1">
        <f t="shared" si="7"/>
        <v>2.8284271247461898</v>
      </c>
      <c r="N28" s="1">
        <f t="shared" si="8"/>
        <v>2.41161565538152</v>
      </c>
      <c r="O28" s="1">
        <f t="shared" si="9"/>
        <v>0.39776824187745885</v>
      </c>
      <c r="P28" s="1"/>
      <c r="Q28" s="1"/>
      <c r="R28" s="1"/>
    </row>
    <row r="29" spans="1:18" x14ac:dyDescent="0.3">
      <c r="A29" t="s">
        <v>18</v>
      </c>
      <c r="B29">
        <v>25.71</v>
      </c>
      <c r="C29">
        <v>27.07</v>
      </c>
      <c r="D29">
        <v>26.43</v>
      </c>
      <c r="E29">
        <v>24.6</v>
      </c>
      <c r="F29">
        <f t="shared" si="0"/>
        <v>4.5300000000000011</v>
      </c>
      <c r="G29">
        <f t="shared" si="1"/>
        <v>6.120000000000001</v>
      </c>
      <c r="H29">
        <f t="shared" si="2"/>
        <v>5.870000000000001</v>
      </c>
      <c r="I29">
        <f t="shared" si="3"/>
        <v>3.3200000000000003</v>
      </c>
      <c r="J29">
        <f t="shared" si="4"/>
        <v>-1.5899999999999999</v>
      </c>
      <c r="K29">
        <f t="shared" si="5"/>
        <v>-1.3399999999999999</v>
      </c>
      <c r="L29">
        <f t="shared" si="6"/>
        <v>1.2100000000000009</v>
      </c>
      <c r="M29" s="1">
        <f t="shared" si="7"/>
        <v>3.0104934948221342</v>
      </c>
      <c r="N29" s="1">
        <f t="shared" si="8"/>
        <v>2.5315131879405595</v>
      </c>
      <c r="O29" s="1">
        <f t="shared" si="9"/>
        <v>0.43226861565393238</v>
      </c>
      <c r="P29" s="1"/>
      <c r="Q29" s="1"/>
      <c r="R29" s="1"/>
    </row>
    <row r="30" spans="1:18" x14ac:dyDescent="0.3">
      <c r="A30" t="s">
        <v>19</v>
      </c>
      <c r="B30">
        <v>29.29</v>
      </c>
      <c r="C30">
        <v>30.3</v>
      </c>
      <c r="D30">
        <v>30.55</v>
      </c>
      <c r="E30">
        <v>30.75</v>
      </c>
      <c r="F30">
        <f t="shared" si="0"/>
        <v>8.11</v>
      </c>
      <c r="G30">
        <f t="shared" si="1"/>
        <v>9.3500000000000014</v>
      </c>
      <c r="H30">
        <f t="shared" si="2"/>
        <v>9.990000000000002</v>
      </c>
      <c r="I30">
        <f t="shared" si="3"/>
        <v>9.4699999999999989</v>
      </c>
      <c r="J30">
        <f t="shared" si="4"/>
        <v>-1.240000000000002</v>
      </c>
      <c r="K30">
        <f t="shared" si="5"/>
        <v>-1.8800000000000026</v>
      </c>
      <c r="L30">
        <f t="shared" si="6"/>
        <v>-1.3599999999999994</v>
      </c>
      <c r="M30" s="1">
        <f t="shared" si="7"/>
        <v>2.3619853228590642</v>
      </c>
      <c r="N30" s="1">
        <f t="shared" si="8"/>
        <v>3.6807506024995065</v>
      </c>
      <c r="O30" s="1">
        <f t="shared" si="9"/>
        <v>2.5668517951258072</v>
      </c>
      <c r="P30" s="1">
        <f t="shared" ref="P30:Q30" si="19">AVERAGE(M30:M32)</f>
        <v>2.3417142195401168</v>
      </c>
      <c r="Q30" s="1">
        <f t="shared" si="19"/>
        <v>3.4781870299717106</v>
      </c>
      <c r="R30" s="1">
        <f t="shared" si="11"/>
        <v>2.7419601553486381</v>
      </c>
    </row>
    <row r="31" spans="1:18" x14ac:dyDescent="0.3">
      <c r="A31" t="s">
        <v>19</v>
      </c>
      <c r="B31">
        <v>29.22</v>
      </c>
      <c r="C31">
        <v>30.34</v>
      </c>
      <c r="D31">
        <v>30.4</v>
      </c>
      <c r="E31">
        <v>30.78</v>
      </c>
      <c r="F31">
        <f t="shared" si="0"/>
        <v>8.0399999999999991</v>
      </c>
      <c r="G31">
        <f t="shared" si="1"/>
        <v>9.39</v>
      </c>
      <c r="H31">
        <f t="shared" si="2"/>
        <v>9.84</v>
      </c>
      <c r="I31">
        <f t="shared" si="3"/>
        <v>9.5</v>
      </c>
      <c r="J31">
        <f t="shared" si="4"/>
        <v>-1.3500000000000014</v>
      </c>
      <c r="K31">
        <f t="shared" si="5"/>
        <v>-1.8000000000000007</v>
      </c>
      <c r="L31">
        <f t="shared" si="6"/>
        <v>-1.4600000000000009</v>
      </c>
      <c r="M31" s="1">
        <f t="shared" si="7"/>
        <v>2.5491212546385267</v>
      </c>
      <c r="N31" s="1">
        <f t="shared" si="8"/>
        <v>3.4822022531844978</v>
      </c>
      <c r="O31" s="1">
        <f t="shared" si="9"/>
        <v>2.751083636279489</v>
      </c>
    </row>
    <row r="32" spans="1:18" x14ac:dyDescent="0.3">
      <c r="A32" t="s">
        <v>19</v>
      </c>
      <c r="B32">
        <v>29.03</v>
      </c>
      <c r="C32">
        <v>29.88</v>
      </c>
      <c r="D32">
        <v>30.12</v>
      </c>
      <c r="E32">
        <v>30.67</v>
      </c>
      <c r="F32">
        <f t="shared" si="0"/>
        <v>7.8500000000000014</v>
      </c>
      <c r="G32">
        <f t="shared" si="1"/>
        <v>8.93</v>
      </c>
      <c r="H32">
        <f t="shared" si="2"/>
        <v>9.5600000000000023</v>
      </c>
      <c r="I32">
        <f t="shared" si="3"/>
        <v>9.39</v>
      </c>
      <c r="J32">
        <f t="shared" si="4"/>
        <v>-1.0799999999999983</v>
      </c>
      <c r="K32">
        <f t="shared" si="5"/>
        <v>-1.7100000000000009</v>
      </c>
      <c r="L32">
        <f t="shared" si="6"/>
        <v>-1.5399999999999991</v>
      </c>
      <c r="M32" s="1">
        <f t="shared" si="7"/>
        <v>2.1140360811227583</v>
      </c>
      <c r="N32" s="1">
        <f t="shared" si="8"/>
        <v>3.2716082342311266</v>
      </c>
      <c r="O32" s="1">
        <f t="shared" si="9"/>
        <v>2.9079450346406195</v>
      </c>
    </row>
    <row r="33" spans="1:5" x14ac:dyDescent="0.3">
      <c r="A33" t="s">
        <v>22</v>
      </c>
      <c r="B33">
        <v>20.94</v>
      </c>
      <c r="C33">
        <v>21.18</v>
      </c>
      <c r="D33">
        <v>20.309999999999999</v>
      </c>
      <c r="E33">
        <v>21.38</v>
      </c>
    </row>
    <row r="34" spans="1:5" x14ac:dyDescent="0.3">
      <c r="A34" t="s">
        <v>22</v>
      </c>
      <c r="B34">
        <v>21.36</v>
      </c>
      <c r="C34">
        <v>20.86</v>
      </c>
      <c r="D34">
        <v>20.21</v>
      </c>
      <c r="E34">
        <v>21.25</v>
      </c>
    </row>
    <row r="35" spans="1:5" x14ac:dyDescent="0.3">
      <c r="A35" t="s">
        <v>22</v>
      </c>
      <c r="B35">
        <v>21.23</v>
      </c>
      <c r="C35">
        <v>20.8</v>
      </c>
      <c r="D35">
        <v>21.17</v>
      </c>
      <c r="E35">
        <v>21.21</v>
      </c>
    </row>
    <row r="36" spans="1:5" x14ac:dyDescent="0.3">
      <c r="A36" t="s">
        <v>28</v>
      </c>
      <c r="B36" s="1">
        <f>AVERAGE(B33:B35)</f>
        <v>21.176666666666666</v>
      </c>
      <c r="C36" s="1">
        <f t="shared" ref="C36:E36" si="20">AVERAGE(C33:C35)</f>
        <v>20.946666666666669</v>
      </c>
      <c r="D36" s="1">
        <f t="shared" si="20"/>
        <v>20.563333333333333</v>
      </c>
      <c r="E36" s="1">
        <f t="shared" si="20"/>
        <v>21.279999999999998</v>
      </c>
    </row>
  </sheetData>
  <mergeCells count="5">
    <mergeCell ref="C1:E1"/>
    <mergeCell ref="G1:I1"/>
    <mergeCell ref="J1:L1"/>
    <mergeCell ref="M1:O1"/>
    <mergeCell ref="P1:R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6E388-70D6-41FC-9759-97CCC420F53E}">
  <dimension ref="A1:T41"/>
  <sheetViews>
    <sheetView topLeftCell="A22" workbookViewId="0">
      <selection activeCell="K48" sqref="K48"/>
    </sheetView>
  </sheetViews>
  <sheetFormatPr defaultRowHeight="14" x14ac:dyDescent="0.3"/>
  <cols>
    <col min="2" max="20" width="8.6640625" style="2"/>
  </cols>
  <sheetData>
    <row r="1" spans="1:20" x14ac:dyDescent="0.3">
      <c r="A1" s="1"/>
      <c r="B1" s="2" t="s">
        <v>10</v>
      </c>
      <c r="F1" s="2" t="s">
        <v>32</v>
      </c>
      <c r="J1" s="2" t="s">
        <v>33</v>
      </c>
      <c r="N1" s="2" t="s">
        <v>34</v>
      </c>
      <c r="R1" s="2" t="s">
        <v>35</v>
      </c>
    </row>
    <row r="2" spans="1:20" x14ac:dyDescent="0.3">
      <c r="A2" s="1"/>
      <c r="B2" s="2" t="s">
        <v>23</v>
      </c>
      <c r="C2" s="2" t="s">
        <v>24</v>
      </c>
      <c r="D2" s="2" t="s">
        <v>42</v>
      </c>
      <c r="F2" s="2" t="s">
        <v>23</v>
      </c>
      <c r="G2" s="2" t="s">
        <v>24</v>
      </c>
      <c r="H2" s="2" t="s">
        <v>41</v>
      </c>
      <c r="J2" s="2" t="s">
        <v>23</v>
      </c>
      <c r="K2" s="2" t="s">
        <v>24</v>
      </c>
      <c r="L2" s="2" t="s">
        <v>41</v>
      </c>
      <c r="N2" s="2" t="s">
        <v>23</v>
      </c>
      <c r="O2" s="2" t="s">
        <v>24</v>
      </c>
      <c r="P2" s="2" t="s">
        <v>41</v>
      </c>
      <c r="R2" s="2" t="s">
        <v>23</v>
      </c>
      <c r="S2" s="2" t="s">
        <v>24</v>
      </c>
      <c r="T2" s="2" t="s">
        <v>41</v>
      </c>
    </row>
    <row r="3" spans="1:20" x14ac:dyDescent="0.3">
      <c r="A3" s="1" t="s">
        <v>0</v>
      </c>
      <c r="B3" s="2">
        <v>0.75785828325519988</v>
      </c>
      <c r="C3" s="2">
        <v>0.75785828325519988</v>
      </c>
      <c r="D3" s="2">
        <v>0.75785828325519988</v>
      </c>
      <c r="F3" s="2">
        <v>1.6586390916288798</v>
      </c>
      <c r="G3" s="2">
        <v>1.6586390916288798</v>
      </c>
      <c r="H3" s="2">
        <v>1.6586390916288798</v>
      </c>
      <c r="J3" s="2">
        <v>0.99309249543703471</v>
      </c>
      <c r="K3" s="2">
        <v>0.99309249543703471</v>
      </c>
      <c r="L3" s="2">
        <v>0.99309249543703471</v>
      </c>
      <c r="N3" s="2">
        <v>0.94605764672559456</v>
      </c>
      <c r="O3" s="2">
        <v>0.94605764672559456</v>
      </c>
      <c r="P3" s="2">
        <v>0.94605764672559456</v>
      </c>
      <c r="R3" s="2">
        <v>0.98623270449335942</v>
      </c>
      <c r="S3" s="2">
        <v>0.98623270449335942</v>
      </c>
      <c r="T3" s="2">
        <v>0.98623270449335942</v>
      </c>
    </row>
    <row r="4" spans="1:20" x14ac:dyDescent="0.3">
      <c r="A4" s="1" t="s">
        <v>0</v>
      </c>
      <c r="B4" s="2">
        <v>1.613283518444254</v>
      </c>
      <c r="C4" s="2">
        <v>1.613283518444254</v>
      </c>
      <c r="D4" s="2">
        <v>1.613283518444254</v>
      </c>
      <c r="F4" s="2">
        <v>0.82359101726757244</v>
      </c>
      <c r="G4" s="2">
        <v>0.82359101726757244</v>
      </c>
      <c r="H4" s="2">
        <v>0.82359101726757244</v>
      </c>
      <c r="J4" s="2">
        <v>1.0497166836230676</v>
      </c>
      <c r="K4" s="2">
        <v>1.0497166836230676</v>
      </c>
      <c r="L4" s="2">
        <v>1.0497166836230676</v>
      </c>
      <c r="N4" s="2">
        <v>1.20580782769076</v>
      </c>
      <c r="O4" s="2">
        <v>1.20580782769076</v>
      </c>
      <c r="P4" s="2">
        <v>1.20580782769076</v>
      </c>
      <c r="R4" s="2">
        <v>0.97265494741228609</v>
      </c>
      <c r="S4" s="2">
        <v>0.97265494741228609</v>
      </c>
      <c r="T4" s="2">
        <v>0.97265494741228609</v>
      </c>
    </row>
    <row r="5" spans="1:20" x14ac:dyDescent="0.3">
      <c r="A5" s="1" t="s">
        <v>0</v>
      </c>
      <c r="B5" s="2">
        <v>0.81225239635623714</v>
      </c>
      <c r="C5" s="2">
        <v>0.81225239635623714</v>
      </c>
      <c r="D5" s="2">
        <v>0.81225239635623714</v>
      </c>
      <c r="F5" s="2">
        <v>0.73204284797281116</v>
      </c>
      <c r="G5" s="2">
        <v>0.73204284797281116</v>
      </c>
      <c r="H5" s="2">
        <v>0.73204284797281116</v>
      </c>
      <c r="J5" s="2">
        <v>0.95926411932526523</v>
      </c>
      <c r="K5" s="2">
        <v>0.95926411932526523</v>
      </c>
      <c r="L5" s="2">
        <v>0.95926411932526523</v>
      </c>
      <c r="N5" s="2">
        <v>0.8766057213160342</v>
      </c>
      <c r="O5" s="2">
        <v>0.8766057213160342</v>
      </c>
      <c r="P5" s="2">
        <v>0.8766057213160342</v>
      </c>
      <c r="R5" s="2">
        <v>1.0497166836230676</v>
      </c>
      <c r="S5" s="2">
        <v>1.0497166836230676</v>
      </c>
      <c r="T5" s="2">
        <v>1.0497166836230676</v>
      </c>
    </row>
    <row r="6" spans="1:20" x14ac:dyDescent="0.3">
      <c r="A6" s="1" t="s">
        <v>1</v>
      </c>
      <c r="B6" s="2">
        <v>3.6300766212686417</v>
      </c>
      <c r="C6" s="2">
        <v>1.1250584846888079</v>
      </c>
      <c r="D6" s="2">
        <v>1.1486983549970344</v>
      </c>
      <c r="F6" s="2">
        <v>2.4966610978032242</v>
      </c>
      <c r="G6" s="2">
        <v>1.9318726578496852</v>
      </c>
      <c r="H6" s="2">
        <v>0.61985384996949278</v>
      </c>
      <c r="J6" s="2">
        <v>6.2934721878544833E-2</v>
      </c>
      <c r="K6" s="2">
        <v>0.58641747461593807</v>
      </c>
      <c r="L6" s="2">
        <v>0.81225239635623503</v>
      </c>
      <c r="N6" s="2">
        <v>2.23457427614444</v>
      </c>
      <c r="O6" s="2">
        <v>0.9201876506248744</v>
      </c>
      <c r="P6" s="2">
        <v>2.4452805553841355</v>
      </c>
      <c r="R6" s="2">
        <v>0.70710678118654746</v>
      </c>
      <c r="S6" s="2">
        <v>0.59460355750135907</v>
      </c>
      <c r="T6" s="2">
        <v>1.3195079107728929</v>
      </c>
    </row>
    <row r="7" spans="1:20" x14ac:dyDescent="0.3">
      <c r="A7" s="1" t="s">
        <v>1</v>
      </c>
      <c r="B7" s="2">
        <v>3.8637453156993802</v>
      </c>
      <c r="C7" s="2">
        <v>1.0424657608411205</v>
      </c>
      <c r="D7" s="2">
        <v>1.4439291955224973</v>
      </c>
      <c r="F7" s="2">
        <v>2.4794153998779769</v>
      </c>
      <c r="G7" s="2">
        <v>1.3286858140965117</v>
      </c>
      <c r="H7" s="2">
        <v>0.35848881200395677</v>
      </c>
      <c r="J7" s="2">
        <v>3.9010329653175378E-2</v>
      </c>
      <c r="K7" s="2">
        <v>0.66434290704825427</v>
      </c>
      <c r="L7" s="2">
        <v>0.98623270449335942</v>
      </c>
      <c r="N7" s="2">
        <v>2.23457427614444</v>
      </c>
      <c r="O7" s="2">
        <v>1.2570133745218268</v>
      </c>
      <c r="P7" s="2">
        <v>2.4283897687900957</v>
      </c>
      <c r="R7" s="2">
        <v>0.801069877589622</v>
      </c>
      <c r="S7" s="2">
        <v>0.43226861565393238</v>
      </c>
      <c r="T7" s="2">
        <v>1.189207115002721</v>
      </c>
    </row>
    <row r="8" spans="1:20" x14ac:dyDescent="0.3">
      <c r="A8" s="1" t="s">
        <v>1</v>
      </c>
      <c r="B8" s="2">
        <v>3.8906197896491439</v>
      </c>
      <c r="C8" s="2">
        <v>1.2226402776920677</v>
      </c>
      <c r="D8" s="2">
        <v>0.78458409789675188</v>
      </c>
      <c r="F8" s="2">
        <v>2.5668517951258072</v>
      </c>
      <c r="G8" s="2">
        <v>1.4640856959456225</v>
      </c>
      <c r="H8" s="2">
        <v>0.3438854545349353</v>
      </c>
      <c r="J8" s="2">
        <v>3.2803646363220855E-2</v>
      </c>
      <c r="K8" s="2">
        <v>0.68777090906987226</v>
      </c>
      <c r="L8" s="2">
        <v>0.71202509779853662</v>
      </c>
      <c r="N8" s="2">
        <v>1.3566043274476731</v>
      </c>
      <c r="O8" s="2">
        <v>1.0139594797900289</v>
      </c>
      <c r="P8" s="2">
        <v>2.1885874025214775</v>
      </c>
      <c r="R8" s="2">
        <v>0.74742462431746837</v>
      </c>
      <c r="S8" s="2">
        <v>0.45375957765857916</v>
      </c>
      <c r="T8" s="2">
        <v>0.93952274921401191</v>
      </c>
    </row>
    <row r="9" spans="1:20" x14ac:dyDescent="0.3">
      <c r="A9" s="1" t="s">
        <v>2</v>
      </c>
      <c r="B9" s="2">
        <v>1.0570180405613792</v>
      </c>
      <c r="C9" s="2">
        <v>2.2657677705916024</v>
      </c>
      <c r="D9" s="2">
        <v>0.9201876506248744</v>
      </c>
      <c r="F9" s="2">
        <v>5.7358209920632932</v>
      </c>
      <c r="G9" s="2">
        <v>2.6573716281930233</v>
      </c>
      <c r="H9" s="2">
        <v>0.83508791942836846</v>
      </c>
      <c r="J9" s="2">
        <v>6.7451764781526508E-2</v>
      </c>
      <c r="K9" s="2">
        <v>0.52850902028068958</v>
      </c>
      <c r="L9" s="2">
        <v>1.3195079107728929</v>
      </c>
      <c r="N9" s="2">
        <v>4.82323131076304</v>
      </c>
      <c r="O9" s="2">
        <v>2.3133763678105761</v>
      </c>
      <c r="P9" s="2">
        <v>3.1601652474535085</v>
      </c>
      <c r="R9" s="2">
        <v>0.88884268116656917</v>
      </c>
      <c r="S9" s="2">
        <v>1.197478704618927</v>
      </c>
      <c r="T9" s="2">
        <v>1.2657565939702797</v>
      </c>
    </row>
    <row r="10" spans="1:20" x14ac:dyDescent="0.3">
      <c r="A10" s="1" t="s">
        <v>2</v>
      </c>
      <c r="B10" s="2">
        <v>1.2141948843950447</v>
      </c>
      <c r="C10" s="2">
        <v>2.8088897514759914</v>
      </c>
      <c r="D10" s="2">
        <v>1.8276629004587976</v>
      </c>
      <c r="F10" s="2">
        <v>4.89056111076827</v>
      </c>
      <c r="G10" s="2">
        <v>2.23457427614444</v>
      </c>
      <c r="H10" s="2">
        <v>0.4263174458839783</v>
      </c>
      <c r="J10" s="2">
        <v>7.0316155293050506E-2</v>
      </c>
      <c r="K10" s="2">
        <v>0.45062523130541554</v>
      </c>
      <c r="L10" s="2">
        <v>1.4845235706290494</v>
      </c>
      <c r="N10" s="2">
        <v>4.3469394501042355</v>
      </c>
      <c r="O10" s="2">
        <v>2.4966610978032242</v>
      </c>
      <c r="P10" s="2">
        <v>3.9723699817481486</v>
      </c>
      <c r="R10" s="2">
        <v>0.74226178531452291</v>
      </c>
      <c r="S10" s="2">
        <v>0.93303299153680652</v>
      </c>
      <c r="T10" s="2">
        <v>1.5475649935423887</v>
      </c>
    </row>
    <row r="11" spans="1:20" x14ac:dyDescent="0.3">
      <c r="A11" s="1" t="s">
        <v>2</v>
      </c>
      <c r="B11" s="2">
        <v>0.97942029758692617</v>
      </c>
      <c r="C11" s="2">
        <v>2.0420242514143929</v>
      </c>
      <c r="D11" s="2">
        <v>0.61132013884603398</v>
      </c>
      <c r="F11" s="2">
        <v>5.4641610270175649</v>
      </c>
      <c r="G11" s="2">
        <v>2.5315131879405532</v>
      </c>
      <c r="H11" s="2">
        <v>0.38689124838559719</v>
      </c>
      <c r="J11" s="2">
        <v>6.0790934213267894E-2</v>
      </c>
      <c r="K11" s="2">
        <v>0.44135149814532754</v>
      </c>
      <c r="L11" s="2">
        <v>1.2483305489016121</v>
      </c>
      <c r="N11" s="2">
        <v>3.9449308179734284</v>
      </c>
      <c r="O11" s="2">
        <v>2.281527431736849</v>
      </c>
      <c r="P11" s="2">
        <v>2.6573716281930233</v>
      </c>
      <c r="R11" s="2">
        <v>0.94605764672559456</v>
      </c>
      <c r="S11" s="2">
        <v>1.0717734625362916</v>
      </c>
      <c r="T11" s="2">
        <v>1.3286858140965085</v>
      </c>
    </row>
    <row r="12" spans="1:20" x14ac:dyDescent="0.3">
      <c r="A12" s="1" t="s">
        <v>3</v>
      </c>
      <c r="B12" s="2">
        <v>1.9861849908740696</v>
      </c>
      <c r="C12" s="2">
        <v>1.8276629004588023</v>
      </c>
      <c r="D12" s="2">
        <v>1.0281138266560659</v>
      </c>
      <c r="F12" s="2">
        <v>3.6807506024994971</v>
      </c>
      <c r="G12" s="2">
        <v>2.9079450346406195</v>
      </c>
      <c r="H12" s="2">
        <v>0.87055056329612457</v>
      </c>
      <c r="J12" s="2">
        <v>6.4257114166004117E-2</v>
      </c>
      <c r="K12" s="2">
        <v>0.40895102927889082</v>
      </c>
      <c r="L12" s="2">
        <v>1.0281138266560659</v>
      </c>
      <c r="N12" s="2">
        <v>11.004334545117926</v>
      </c>
      <c r="O12" s="2">
        <v>2.2038102317532222</v>
      </c>
      <c r="P12" s="2">
        <v>4.1124553066242635</v>
      </c>
      <c r="R12" s="2">
        <v>1.1407637158684218</v>
      </c>
      <c r="S12" s="2">
        <v>0.1672409443482642</v>
      </c>
      <c r="T12" s="2">
        <v>1.7411011265922491</v>
      </c>
    </row>
    <row r="13" spans="1:20" x14ac:dyDescent="0.3">
      <c r="A13" s="1" t="s">
        <v>3</v>
      </c>
      <c r="B13" s="2">
        <v>2.1435469250725832</v>
      </c>
      <c r="C13" s="2">
        <v>2.1287403649067196</v>
      </c>
      <c r="D13" s="2">
        <v>2.0562276533121318</v>
      </c>
      <c r="F13" s="2">
        <v>4.3169129460177071</v>
      </c>
      <c r="G13" s="2">
        <v>2.5140267490436599</v>
      </c>
      <c r="H13" s="2">
        <v>0.5212328804205616</v>
      </c>
      <c r="J13" s="2">
        <v>7.3302184326992453E-2</v>
      </c>
      <c r="K13" s="2">
        <v>0.5</v>
      </c>
      <c r="L13" s="2">
        <v>1.0717734625362942</v>
      </c>
      <c r="N13" s="2">
        <v>15.242207968702996</v>
      </c>
      <c r="O13" s="2">
        <v>2.4116156553815258</v>
      </c>
      <c r="P13" s="2">
        <v>5.5404378724437082</v>
      </c>
      <c r="R13" s="2">
        <v>1.0352649238413754</v>
      </c>
      <c r="S13" s="2">
        <v>0.20589775431689364</v>
      </c>
      <c r="T13" s="2">
        <v>1.6471820345351449</v>
      </c>
    </row>
    <row r="14" spans="1:20" ht="13" customHeight="1" x14ac:dyDescent="0.3">
      <c r="A14" s="1" t="s">
        <v>3</v>
      </c>
      <c r="B14" s="2">
        <v>2.0562276533121318</v>
      </c>
      <c r="C14" s="2">
        <v>1.9861849908740745</v>
      </c>
      <c r="D14" s="2">
        <v>1.156688183905288</v>
      </c>
      <c r="F14" s="2">
        <v>3.2490095854249406</v>
      </c>
      <c r="G14" s="2">
        <v>2.8088897514759985</v>
      </c>
      <c r="H14" s="2">
        <v>0.55095255793830566</v>
      </c>
      <c r="J14" s="2">
        <v>7.6415017355754233E-2</v>
      </c>
      <c r="K14" s="2">
        <v>0.45062523130541554</v>
      </c>
      <c r="L14" s="2">
        <v>1.0717734625362942</v>
      </c>
      <c r="N14" s="2">
        <v>13.73704698300407</v>
      </c>
      <c r="O14" s="2">
        <v>2.0279189595800626</v>
      </c>
      <c r="P14" s="2">
        <v>5.0982425092770534</v>
      </c>
      <c r="R14" s="2">
        <v>1.6471820345351449</v>
      </c>
      <c r="S14" s="2">
        <v>0.20589775431689311</v>
      </c>
      <c r="T14" s="2">
        <v>1.8790454984280238</v>
      </c>
    </row>
    <row r="15" spans="1:20" x14ac:dyDescent="0.3">
      <c r="A15" s="1" t="s">
        <v>4</v>
      </c>
      <c r="B15" s="2">
        <v>3.0104934948221342</v>
      </c>
      <c r="C15" s="2">
        <v>2.3949574092378541</v>
      </c>
      <c r="D15" s="2">
        <v>0.98623270449335942</v>
      </c>
      <c r="F15" s="2">
        <v>2.5847056612749797</v>
      </c>
      <c r="G15" s="2">
        <v>1.9185282386505256</v>
      </c>
      <c r="H15" s="2">
        <v>0.77378249677119437</v>
      </c>
      <c r="J15" s="2">
        <v>6.2068280964814683E-2</v>
      </c>
      <c r="K15" s="2">
        <v>0.38689124838559624</v>
      </c>
      <c r="L15" s="2">
        <v>1.6021397551792438</v>
      </c>
      <c r="N15" s="2">
        <v>10.703420438288882</v>
      </c>
      <c r="O15" s="2">
        <v>4.5315355411831932</v>
      </c>
      <c r="P15" s="2">
        <v>4.9933221956064484</v>
      </c>
      <c r="R15" s="2">
        <v>0.23325824788420166</v>
      </c>
      <c r="S15" s="2">
        <v>0.27357342531518469</v>
      </c>
      <c r="T15" s="2">
        <v>1.8921152934511893</v>
      </c>
    </row>
    <row r="16" spans="1:20" x14ac:dyDescent="0.3">
      <c r="A16" s="1" t="s">
        <v>4</v>
      </c>
      <c r="B16" s="2">
        <v>2.7510836362794824</v>
      </c>
      <c r="C16" s="2">
        <v>2.770218936221847</v>
      </c>
      <c r="D16" s="2">
        <v>1.1647335864684549</v>
      </c>
      <c r="F16" s="2">
        <v>2.23457427614444</v>
      </c>
      <c r="G16" s="2">
        <v>1.3755418181397445</v>
      </c>
      <c r="H16" s="2">
        <v>0.6597539553864481</v>
      </c>
      <c r="J16" s="2">
        <v>6.2068280964814683E-2</v>
      </c>
      <c r="K16" s="2">
        <v>0.52123288042056026</v>
      </c>
      <c r="L16" s="2">
        <v>1.6701758388567369</v>
      </c>
      <c r="N16" s="2">
        <v>11.551433564179977</v>
      </c>
      <c r="O16" s="2">
        <v>4.89056111076827</v>
      </c>
      <c r="P16" s="2">
        <v>4.9933221956064484</v>
      </c>
      <c r="R16" s="2">
        <v>0.19888412093872943</v>
      </c>
      <c r="S16" s="2">
        <v>0.33915108186191745</v>
      </c>
      <c r="T16" s="2">
        <v>1.4948492486349365</v>
      </c>
    </row>
    <row r="17" spans="1:20" x14ac:dyDescent="0.3">
      <c r="A17" s="1" t="s">
        <v>4</v>
      </c>
      <c r="B17" s="2">
        <v>2.5847056612749864</v>
      </c>
      <c r="C17" s="2">
        <v>2.5315131879405595</v>
      </c>
      <c r="D17" s="2">
        <v>0.6597539553864481</v>
      </c>
      <c r="F17" s="2">
        <v>2.3133763678105708</v>
      </c>
      <c r="G17" s="2">
        <v>1.4240501955970697</v>
      </c>
      <c r="H17" s="2">
        <v>0.53961411825221339</v>
      </c>
      <c r="J17" s="2">
        <v>7.5362989230672514E-2</v>
      </c>
      <c r="K17" s="2">
        <v>0.54336743126302933</v>
      </c>
      <c r="L17" s="2">
        <v>1.404444875737999</v>
      </c>
      <c r="N17" s="2">
        <v>11.471641984126613</v>
      </c>
      <c r="O17" s="2">
        <v>4.5315355411831932</v>
      </c>
      <c r="P17" s="2">
        <v>4.563054863473698</v>
      </c>
      <c r="R17" s="2">
        <v>0.18174656466503875</v>
      </c>
      <c r="S17" s="2">
        <v>0.49311635224667855</v>
      </c>
      <c r="T17" s="2">
        <v>1.705269783535913</v>
      </c>
    </row>
    <row r="18" spans="1:20" x14ac:dyDescent="0.3">
      <c r="A18" s="1" t="s">
        <v>5</v>
      </c>
      <c r="B18" s="2">
        <v>1.8150383106343209</v>
      </c>
      <c r="C18" s="2">
        <v>2.3133763678105761</v>
      </c>
      <c r="D18" s="2">
        <v>0.8766057213160342</v>
      </c>
      <c r="F18" s="2">
        <v>5.6177795029519819</v>
      </c>
      <c r="G18" s="2">
        <v>2.6758551095722205</v>
      </c>
      <c r="H18" s="2">
        <v>1.0210121257071916</v>
      </c>
      <c r="J18" s="2">
        <v>7.7481731246186583E-2</v>
      </c>
      <c r="K18" s="2">
        <v>0.43830286065801721</v>
      </c>
      <c r="L18" s="2">
        <v>1.1809926614295292</v>
      </c>
      <c r="N18" s="2">
        <v>9.6464626215260783</v>
      </c>
      <c r="O18" s="2">
        <v>2.69446715373138</v>
      </c>
      <c r="P18" s="2">
        <v>5.4264173097906792</v>
      </c>
      <c r="R18" s="2">
        <v>0.74226178531452469</v>
      </c>
      <c r="S18" s="2">
        <v>0.45691572511470058</v>
      </c>
      <c r="T18" s="2">
        <v>1.3755418181397412</v>
      </c>
    </row>
    <row r="19" spans="1:20" x14ac:dyDescent="0.3">
      <c r="A19" s="1" t="s">
        <v>5</v>
      </c>
      <c r="B19" s="2">
        <v>2.042024251414388</v>
      </c>
      <c r="C19" s="2">
        <v>2.6758551095722272</v>
      </c>
      <c r="D19" s="2">
        <v>1.2570133745218268</v>
      </c>
      <c r="F19" s="2">
        <v>5.0982425092770534</v>
      </c>
      <c r="G19" s="2">
        <v>2.3133763678105761</v>
      </c>
      <c r="H19" s="2">
        <v>0.70222243786899785</v>
      </c>
      <c r="J19" s="2">
        <v>6.886906974228818E-2</v>
      </c>
      <c r="K19" s="2">
        <v>0.36856730432277585</v>
      </c>
      <c r="L19" s="2">
        <v>1.3851094681109235</v>
      </c>
      <c r="N19" s="2">
        <v>9.1895868399762985</v>
      </c>
      <c r="O19" s="2">
        <v>2.0000000000000049</v>
      </c>
      <c r="P19" s="2">
        <v>5.5021672725589772</v>
      </c>
      <c r="R19" s="2">
        <v>0.82931954581444201</v>
      </c>
      <c r="S19" s="2">
        <v>0.38421879532200331</v>
      </c>
      <c r="T19" s="2">
        <v>1.8276629004587976</v>
      </c>
    </row>
    <row r="20" spans="1:20" x14ac:dyDescent="0.3">
      <c r="A20" s="1" t="s">
        <v>5</v>
      </c>
      <c r="B20" s="2">
        <v>2.1885874025214829</v>
      </c>
      <c r="C20" s="2">
        <v>1.7532114426320728</v>
      </c>
      <c r="D20" s="2">
        <v>0.81790205855778164</v>
      </c>
      <c r="F20" s="2">
        <v>4.856779537580179</v>
      </c>
      <c r="G20" s="2">
        <v>2.23457427614444</v>
      </c>
      <c r="H20" s="2">
        <v>0.74742462431746837</v>
      </c>
      <c r="J20" s="2">
        <v>6.381325785669964E-2</v>
      </c>
      <c r="K20" s="2">
        <v>0.36098229888062433</v>
      </c>
      <c r="L20" s="2">
        <v>1.1809926614295292</v>
      </c>
      <c r="N20" s="2">
        <v>9.0630710823663865</v>
      </c>
      <c r="O20" s="2">
        <v>2.3294671729369156</v>
      </c>
      <c r="P20" s="2">
        <v>5.2415736154334551</v>
      </c>
      <c r="R20" s="2">
        <v>0.90751915531716054</v>
      </c>
      <c r="S20" s="2">
        <v>0.44751253546398617</v>
      </c>
      <c r="T20" s="2">
        <v>1.6701758388567369</v>
      </c>
    </row>
    <row r="21" spans="1:20" x14ac:dyDescent="0.3">
      <c r="A21" s="1"/>
    </row>
    <row r="22" spans="1:20" x14ac:dyDescent="0.3">
      <c r="A22" s="1"/>
      <c r="B22" s="2" t="s">
        <v>36</v>
      </c>
      <c r="F22" s="2" t="s">
        <v>37</v>
      </c>
      <c r="J22" s="2" t="s">
        <v>38</v>
      </c>
      <c r="N22" s="2" t="s">
        <v>39</v>
      </c>
      <c r="R22" s="2" t="s">
        <v>40</v>
      </c>
    </row>
    <row r="23" spans="1:20" x14ac:dyDescent="0.3">
      <c r="A23" s="1"/>
      <c r="B23" s="2" t="s">
        <v>23</v>
      </c>
      <c r="C23" s="2" t="s">
        <v>24</v>
      </c>
      <c r="D23" s="2" t="s">
        <v>41</v>
      </c>
      <c r="F23" s="2" t="s">
        <v>23</v>
      </c>
      <c r="G23" s="2" t="s">
        <v>24</v>
      </c>
      <c r="H23" s="2" t="s">
        <v>41</v>
      </c>
      <c r="J23" s="2" t="s">
        <v>23</v>
      </c>
      <c r="K23" s="2" t="s">
        <v>24</v>
      </c>
      <c r="L23" s="2" t="s">
        <v>41</v>
      </c>
      <c r="N23" s="2" t="s">
        <v>23</v>
      </c>
      <c r="O23" s="2" t="s">
        <v>24</v>
      </c>
      <c r="P23" s="2" t="s">
        <v>41</v>
      </c>
      <c r="R23" s="2" t="s">
        <v>23</v>
      </c>
      <c r="S23" s="2" t="s">
        <v>24</v>
      </c>
      <c r="T23" s="2" t="s">
        <v>41</v>
      </c>
    </row>
    <row r="24" spans="1:20" x14ac:dyDescent="0.3">
      <c r="A24" s="1" t="s">
        <v>0</v>
      </c>
      <c r="B24" s="2">
        <v>1.0281138266560659</v>
      </c>
      <c r="C24" s="2">
        <v>1.0281138266560659</v>
      </c>
      <c r="D24" s="2">
        <v>1.0281138266560659</v>
      </c>
      <c r="F24" s="2">
        <v>0.84089641525371461</v>
      </c>
      <c r="G24" s="2">
        <v>0.84089641525371461</v>
      </c>
      <c r="H24" s="2">
        <v>0.84089641525371461</v>
      </c>
      <c r="J24" s="2">
        <v>0.92658806189037124</v>
      </c>
      <c r="K24" s="2">
        <v>0.92658806189037124</v>
      </c>
      <c r="L24" s="2">
        <v>0.92658806189037124</v>
      </c>
      <c r="N24" s="2">
        <v>1.0570180405613792</v>
      </c>
      <c r="O24" s="2">
        <v>1.0570180405613792</v>
      </c>
      <c r="P24" s="2">
        <v>1.0570180405613792</v>
      </c>
      <c r="R24" s="2">
        <v>0.92658806189037124</v>
      </c>
      <c r="S24" s="2">
        <v>0.92658806189037124</v>
      </c>
      <c r="T24" s="2">
        <v>0.92658806189037124</v>
      </c>
    </row>
    <row r="25" spans="1:20" x14ac:dyDescent="0.3">
      <c r="A25" s="1" t="s">
        <v>0</v>
      </c>
      <c r="B25" s="2">
        <v>0.97942029758692617</v>
      </c>
      <c r="C25" s="2">
        <v>0.97942029758692617</v>
      </c>
      <c r="D25" s="2">
        <v>0.97942029758692617</v>
      </c>
      <c r="F25" s="2">
        <v>1.0352649238413754</v>
      </c>
      <c r="G25" s="2">
        <v>1.0352649238413754</v>
      </c>
      <c r="H25" s="2">
        <v>1.0352649238413754</v>
      </c>
      <c r="J25" s="2">
        <v>1.0497166836230676</v>
      </c>
      <c r="K25" s="2">
        <v>1.0497166836230676</v>
      </c>
      <c r="L25" s="2">
        <v>1.0497166836230676</v>
      </c>
      <c r="N25" s="2">
        <v>1.0717734625362916</v>
      </c>
      <c r="O25" s="2">
        <v>1.0717734625362916</v>
      </c>
      <c r="P25" s="2">
        <v>1.0717734625362916</v>
      </c>
      <c r="R25" s="2">
        <v>0.97265494741228609</v>
      </c>
      <c r="S25" s="2">
        <v>0.97265494741228609</v>
      </c>
      <c r="T25" s="2">
        <v>0.97265494741228609</v>
      </c>
    </row>
    <row r="26" spans="1:20" x14ac:dyDescent="0.3">
      <c r="A26" s="1" t="s">
        <v>0</v>
      </c>
      <c r="B26" s="2">
        <v>1</v>
      </c>
      <c r="C26" s="2">
        <v>1</v>
      </c>
      <c r="D26" s="2">
        <v>1</v>
      </c>
      <c r="F26" s="2">
        <v>1.1407637158684218</v>
      </c>
      <c r="G26" s="2">
        <v>1.1407637158684218</v>
      </c>
      <c r="H26" s="2">
        <v>1.1407637158684218</v>
      </c>
      <c r="J26" s="2">
        <v>1.0352649238413754</v>
      </c>
      <c r="K26" s="2">
        <v>1.0352649238413754</v>
      </c>
      <c r="L26" s="2">
        <v>1.0352649238413754</v>
      </c>
      <c r="N26" s="2">
        <v>0.88884268116656917</v>
      </c>
      <c r="O26" s="2">
        <v>0.88884268116656917</v>
      </c>
      <c r="P26" s="2">
        <v>0.88884268116656917</v>
      </c>
      <c r="R26" s="2">
        <v>1.109569472067844</v>
      </c>
      <c r="S26" s="2">
        <v>1.109569472067844</v>
      </c>
      <c r="T26" s="2">
        <v>1.109569472067844</v>
      </c>
    </row>
    <row r="27" spans="1:20" x14ac:dyDescent="0.3">
      <c r="A27" s="1" t="s">
        <v>1</v>
      </c>
      <c r="B27" s="2">
        <v>3.138336391587</v>
      </c>
      <c r="C27" s="2">
        <v>0.69255473405546175</v>
      </c>
      <c r="D27" s="2">
        <v>8.7171479146900391E-2</v>
      </c>
      <c r="F27" s="2">
        <v>2.6573716281930233</v>
      </c>
      <c r="G27" s="2">
        <v>1.9588405951738521</v>
      </c>
      <c r="H27" s="2">
        <v>1.7654059925813099</v>
      </c>
      <c r="J27" s="2">
        <v>1.4142135623730985</v>
      </c>
      <c r="K27" s="2">
        <v>1.9052759960878742</v>
      </c>
      <c r="L27" s="2">
        <v>3.095129987084777</v>
      </c>
      <c r="N27" s="2">
        <v>1.3103934038583638</v>
      </c>
      <c r="O27" s="2">
        <v>1.7411011265922447</v>
      </c>
      <c r="P27" s="2">
        <v>0.52485834181153379</v>
      </c>
      <c r="R27" s="2">
        <v>0.99309249543703737</v>
      </c>
      <c r="S27" s="2">
        <v>1.0424657608411205</v>
      </c>
      <c r="T27" s="2">
        <v>1.5910729675098392</v>
      </c>
    </row>
    <row r="28" spans="1:20" x14ac:dyDescent="0.3">
      <c r="A28" s="1" t="s">
        <v>1</v>
      </c>
      <c r="B28" s="2">
        <v>3.363585661014858</v>
      </c>
      <c r="C28" s="2">
        <v>0.75262337370553167</v>
      </c>
      <c r="D28" s="2">
        <v>0.10511205190671434</v>
      </c>
      <c r="F28" s="2">
        <v>3.031433133020792</v>
      </c>
      <c r="G28" s="2">
        <v>1.8921152934511893</v>
      </c>
      <c r="H28" s="2">
        <v>2.0562276533121318</v>
      </c>
      <c r="J28" s="2">
        <v>1.8660659830736175</v>
      </c>
      <c r="K28" s="2">
        <v>1.972465408986714</v>
      </c>
      <c r="L28" s="2">
        <v>4.4076204635064551</v>
      </c>
      <c r="N28" s="2">
        <v>1</v>
      </c>
      <c r="O28" s="2">
        <v>1.1172871380722174</v>
      </c>
      <c r="P28" s="2">
        <v>0.59873935230946351</v>
      </c>
      <c r="R28" s="2">
        <v>1.6471820345351489</v>
      </c>
      <c r="S28" s="2">
        <v>1.6245047927124703</v>
      </c>
      <c r="T28" s="2">
        <v>1.7171308728755088</v>
      </c>
    </row>
    <row r="29" spans="1:20" x14ac:dyDescent="0.3">
      <c r="A29" s="1" t="s">
        <v>1</v>
      </c>
      <c r="B29" s="2">
        <v>2.8878583910449942</v>
      </c>
      <c r="C29" s="2">
        <v>0.65975395538644654</v>
      </c>
      <c r="D29" s="2">
        <v>0.11662912394210111</v>
      </c>
      <c r="F29" s="2">
        <v>2.8481003911941394</v>
      </c>
      <c r="G29" s="2">
        <v>1.7900501418559402</v>
      </c>
      <c r="H29" s="2">
        <v>2.1287403649067196</v>
      </c>
      <c r="J29" s="2">
        <v>1.0792282365044241</v>
      </c>
      <c r="K29" s="2">
        <v>2.6573716281930166</v>
      </c>
      <c r="L29" s="2">
        <v>3.4105395670718255</v>
      </c>
      <c r="N29" s="2">
        <v>0.82359101726757244</v>
      </c>
      <c r="O29" s="2">
        <v>1.248330548901609</v>
      </c>
      <c r="P29" s="2">
        <v>0.5321850912266799</v>
      </c>
      <c r="R29" s="2">
        <v>1.2834258975629036</v>
      </c>
      <c r="S29" s="2">
        <v>1.3755418181397412</v>
      </c>
      <c r="T29" s="2">
        <v>2.0279189595800577</v>
      </c>
    </row>
    <row r="30" spans="1:20" x14ac:dyDescent="0.3">
      <c r="A30" s="1" t="s">
        <v>2</v>
      </c>
      <c r="B30" s="2">
        <v>6.7739624989002074</v>
      </c>
      <c r="C30" s="2">
        <v>1.4845235706290494</v>
      </c>
      <c r="D30" s="2">
        <v>8.7777804733624731E-2</v>
      </c>
      <c r="F30" s="2">
        <v>5.2780316430915715</v>
      </c>
      <c r="G30" s="2">
        <v>4.1698630433644821</v>
      </c>
      <c r="H30" s="2">
        <v>1.9318726578496901</v>
      </c>
      <c r="J30" s="2">
        <v>1.404444875737999</v>
      </c>
      <c r="K30" s="2">
        <v>4.1124553066242635</v>
      </c>
      <c r="L30" s="2">
        <v>5.9380942825161966</v>
      </c>
      <c r="N30" s="2">
        <v>2.3619853228590579</v>
      </c>
      <c r="O30" s="2">
        <v>2.3619853228590579</v>
      </c>
      <c r="P30" s="2">
        <v>0.97942029758692617</v>
      </c>
      <c r="R30" s="2">
        <v>2.4794153998779707</v>
      </c>
      <c r="S30" s="2">
        <v>2.2815274317368437</v>
      </c>
      <c r="T30" s="2">
        <v>1.8025009252216622</v>
      </c>
    </row>
    <row r="31" spans="1:20" x14ac:dyDescent="0.3">
      <c r="A31" s="1" t="s">
        <v>2</v>
      </c>
      <c r="B31" s="2">
        <v>6.9644045063689797</v>
      </c>
      <c r="C31" s="2">
        <v>1.3103934038583638</v>
      </c>
      <c r="D31" s="2">
        <v>8.6569341756932733E-2</v>
      </c>
      <c r="F31" s="2">
        <v>5.5404378724436807</v>
      </c>
      <c r="G31" s="2">
        <v>4.7568284600108726</v>
      </c>
      <c r="H31" s="2">
        <v>2.2973967099940689</v>
      </c>
      <c r="J31" s="2">
        <v>2.1287403649067143</v>
      </c>
      <c r="K31" s="2">
        <v>3.9176811903477042</v>
      </c>
      <c r="L31" s="2">
        <v>4.8567795375801914</v>
      </c>
      <c r="N31" s="2">
        <v>2.1435469250725832</v>
      </c>
      <c r="O31" s="2">
        <v>2.7894873327008116</v>
      </c>
      <c r="P31" s="2">
        <v>1.0281138266560659</v>
      </c>
      <c r="R31" s="2">
        <v>3.2490095854249406</v>
      </c>
      <c r="S31" s="2">
        <v>2.5668517951258072</v>
      </c>
      <c r="T31" s="2">
        <v>1.705269783535913</v>
      </c>
    </row>
    <row r="32" spans="1:20" x14ac:dyDescent="0.3">
      <c r="A32" s="1" t="s">
        <v>2</v>
      </c>
      <c r="B32" s="2">
        <v>6.1475007251520379</v>
      </c>
      <c r="C32" s="2">
        <v>1.5475649935423887</v>
      </c>
      <c r="D32" s="2">
        <v>9.5391200560034903E-2</v>
      </c>
      <c r="F32" s="2">
        <v>5.3147432563860333</v>
      </c>
      <c r="G32" s="2">
        <v>4.1410596953655121</v>
      </c>
      <c r="H32" s="2">
        <v>2.496661097803218</v>
      </c>
      <c r="J32" s="2">
        <v>1.5910729675098314</v>
      </c>
      <c r="K32" s="2">
        <v>4.500233938755243</v>
      </c>
      <c r="L32" s="2">
        <v>5.9793969945397469</v>
      </c>
      <c r="N32" s="2">
        <v>2.6944671537313729</v>
      </c>
      <c r="O32" s="2">
        <v>2.7132086548953396</v>
      </c>
      <c r="P32" s="2">
        <v>0.81790205855777953</v>
      </c>
      <c r="R32" s="2">
        <v>2.7132086548953396</v>
      </c>
      <c r="S32" s="2">
        <v>2.3456698984637523</v>
      </c>
      <c r="T32" s="2">
        <v>2.0705298476827507</v>
      </c>
    </row>
    <row r="33" spans="1:20" x14ac:dyDescent="0.3">
      <c r="A33" s="1" t="s">
        <v>3</v>
      </c>
      <c r="B33" s="2">
        <v>22.627416997969519</v>
      </c>
      <c r="C33" s="2">
        <v>3.8370564773010605</v>
      </c>
      <c r="D33" s="2">
        <v>9.4732285406899985E-2</v>
      </c>
      <c r="F33" s="2">
        <v>2.2973967099940689</v>
      </c>
      <c r="G33" s="2">
        <v>10.629486512772093</v>
      </c>
      <c r="H33" s="2">
        <v>6.1050368358422489</v>
      </c>
      <c r="J33" s="2">
        <v>3.1601652474535169</v>
      </c>
      <c r="K33" s="2">
        <v>14.320401134847591</v>
      </c>
      <c r="L33" s="2">
        <v>8.4561443244910741</v>
      </c>
      <c r="N33" s="2">
        <v>7.7274906313987595</v>
      </c>
      <c r="O33" s="2">
        <v>5.3147432563860466</v>
      </c>
      <c r="P33" s="2">
        <v>0.89502507092797234</v>
      </c>
      <c r="R33" s="2">
        <v>6.4980191708498971</v>
      </c>
      <c r="S33" s="2">
        <v>3.2042795103584956</v>
      </c>
      <c r="T33" s="2">
        <v>2.5668517951258139</v>
      </c>
    </row>
    <row r="34" spans="1:20" x14ac:dyDescent="0.3">
      <c r="A34" s="1" t="s">
        <v>3</v>
      </c>
      <c r="B34" s="2">
        <v>22.94328396825323</v>
      </c>
      <c r="C34" s="2">
        <v>4.3469394501042355</v>
      </c>
      <c r="D34" s="2">
        <v>7.2795849154278433E-2</v>
      </c>
      <c r="F34" s="2">
        <v>2.2345742761444347</v>
      </c>
      <c r="G34" s="2">
        <v>9.7135590751603598</v>
      </c>
      <c r="H34" s="2">
        <v>7.0128457705282736</v>
      </c>
      <c r="J34" s="2">
        <v>2.9690471412580988</v>
      </c>
      <c r="K34" s="2">
        <v>13.8325957009259</v>
      </c>
      <c r="L34" s="2">
        <v>8.3397260867289837</v>
      </c>
      <c r="N34" s="2">
        <v>7.1602005674237601</v>
      </c>
      <c r="O34" s="2">
        <v>4.2280721622455264</v>
      </c>
      <c r="P34" s="2">
        <v>0.8585654364377544</v>
      </c>
      <c r="R34" s="2">
        <v>6.1902599741695701</v>
      </c>
      <c r="S34" s="2">
        <v>3.3403516777134823</v>
      </c>
      <c r="T34" s="2">
        <v>1.892115293451194</v>
      </c>
    </row>
    <row r="35" spans="1:20" x14ac:dyDescent="0.3">
      <c r="A35" s="1" t="s">
        <v>3</v>
      </c>
      <c r="B35" s="2">
        <v>20.534814361006454</v>
      </c>
      <c r="C35" s="2">
        <v>4.02782220022688</v>
      </c>
      <c r="D35" s="2">
        <v>7.8563335907614384E-2</v>
      </c>
      <c r="F35" s="2">
        <v>2.6207868077167209</v>
      </c>
      <c r="G35" s="2">
        <v>9.8491553067593323</v>
      </c>
      <c r="H35" s="2">
        <v>7.1602005674237779</v>
      </c>
      <c r="J35" s="2">
        <v>3.5064228852641288</v>
      </c>
      <c r="K35" s="2">
        <v>12.728583740078715</v>
      </c>
      <c r="L35" s="2">
        <v>8.0556444004537404</v>
      </c>
      <c r="N35" s="2">
        <v>6.9162978504629171</v>
      </c>
      <c r="O35" s="2">
        <v>4.0840485028287761</v>
      </c>
      <c r="P35" s="2">
        <v>0.79004131186337734</v>
      </c>
      <c r="R35" s="2">
        <v>6.1475007251520379</v>
      </c>
      <c r="S35" s="2">
        <v>3.2716082342311266</v>
      </c>
      <c r="T35" s="2">
        <v>2.2038102317532222</v>
      </c>
    </row>
    <row r="36" spans="1:20" x14ac:dyDescent="0.3">
      <c r="A36" s="1" t="s">
        <v>4</v>
      </c>
      <c r="B36" s="2">
        <v>10.12605275176224</v>
      </c>
      <c r="C36" s="2">
        <v>5.3517102191444419</v>
      </c>
      <c r="D36" s="2">
        <v>7.3302184326992453E-2</v>
      </c>
      <c r="F36" s="2">
        <v>4.4076204635064444</v>
      </c>
      <c r="G36" s="2">
        <v>8.0556444004537404</v>
      </c>
      <c r="H36" s="2">
        <v>5.2780316430915715</v>
      </c>
      <c r="J36" s="2">
        <v>3.4581489252314674</v>
      </c>
      <c r="K36" s="2">
        <v>0.801069877589624</v>
      </c>
      <c r="L36" s="2">
        <v>6.5432164684622682</v>
      </c>
      <c r="N36" s="2">
        <v>1.7290744626157293</v>
      </c>
      <c r="O36" s="2">
        <v>1.0570180405613792</v>
      </c>
      <c r="P36" s="2">
        <v>0.65067092772096635</v>
      </c>
      <c r="R36" s="2">
        <v>6.1050368358422489</v>
      </c>
      <c r="S36" s="2">
        <v>2.5668517951258072</v>
      </c>
      <c r="T36" s="2">
        <v>2.0705298476827561</v>
      </c>
    </row>
    <row r="37" spans="1:20" x14ac:dyDescent="0.3">
      <c r="A37" s="1" t="s">
        <v>4</v>
      </c>
      <c r="B37" s="2">
        <v>12.041973979288533</v>
      </c>
      <c r="C37" s="2">
        <v>5.3889343074627591</v>
      </c>
      <c r="D37" s="2">
        <v>8.3620472174131905E-2</v>
      </c>
      <c r="F37" s="2">
        <v>4.6913397969275055</v>
      </c>
      <c r="G37" s="2">
        <v>9.25350547124226</v>
      </c>
      <c r="H37" s="2">
        <v>6.1902599741695399</v>
      </c>
      <c r="J37" s="2">
        <v>3.6300766212686506</v>
      </c>
      <c r="K37" s="2">
        <v>0.77916457966049824</v>
      </c>
      <c r="L37" s="2">
        <v>6.3203304949070178</v>
      </c>
      <c r="N37" s="2">
        <v>2.0279189595800524</v>
      </c>
      <c r="O37" s="2">
        <v>1.1566881839052852</v>
      </c>
      <c r="P37" s="2">
        <v>0.88884268116656917</v>
      </c>
      <c r="R37" s="2">
        <v>6.8685234915020175</v>
      </c>
      <c r="S37" s="2">
        <v>2.9690471412580988</v>
      </c>
      <c r="T37" s="2">
        <v>2.1734697250521178</v>
      </c>
    </row>
    <row r="38" spans="1:20" x14ac:dyDescent="0.3">
      <c r="A38" s="1" t="s">
        <v>4</v>
      </c>
      <c r="B38" s="2">
        <v>11.235559005903962</v>
      </c>
      <c r="C38" s="2">
        <v>5.6962007823882788</v>
      </c>
      <c r="D38" s="2">
        <v>6.6063627535086364E-2</v>
      </c>
      <c r="F38" s="2">
        <v>5.0982425092770534</v>
      </c>
      <c r="G38" s="2">
        <v>8.8152409270128889</v>
      </c>
      <c r="H38" s="2">
        <v>6.0628662660415831</v>
      </c>
      <c r="J38" s="2">
        <v>3.8370564773010418</v>
      </c>
      <c r="K38" s="2">
        <v>0.71202509779853318</v>
      </c>
      <c r="L38" s="2">
        <v>6.4085590207169592</v>
      </c>
      <c r="N38" s="2">
        <v>1.9185282386505256</v>
      </c>
      <c r="O38" s="2">
        <v>0.97942029758692617</v>
      </c>
      <c r="P38" s="2">
        <v>0.70710678118654746</v>
      </c>
      <c r="R38" s="2">
        <v>8.2821193907310224</v>
      </c>
      <c r="S38" s="2">
        <v>3.0104934948221267</v>
      </c>
      <c r="T38" s="2">
        <v>2.1435469250725832</v>
      </c>
    </row>
    <row r="39" spans="1:20" x14ac:dyDescent="0.3">
      <c r="A39" s="1" t="s">
        <v>5</v>
      </c>
      <c r="B39" s="2">
        <v>10.852834619581385</v>
      </c>
      <c r="C39" s="2">
        <v>1.0867348625260589</v>
      </c>
      <c r="D39" s="2">
        <v>6.2068280964814683E-2</v>
      </c>
      <c r="F39" s="2">
        <v>3.5064228852641457</v>
      </c>
      <c r="G39" s="2">
        <v>2.9079450346406266</v>
      </c>
      <c r="H39" s="2">
        <v>5.4264173097906925</v>
      </c>
      <c r="J39" s="2">
        <v>2.9690471412581063</v>
      </c>
      <c r="K39" s="2">
        <v>0.75785828325520166</v>
      </c>
      <c r="L39" s="2">
        <v>2.2815274317368437</v>
      </c>
      <c r="N39" s="2">
        <v>3.138336391587</v>
      </c>
      <c r="O39" s="2">
        <v>2.4283897687900957</v>
      </c>
      <c r="P39" s="2">
        <v>0.51763246192068768</v>
      </c>
      <c r="R39" s="2">
        <v>2.3619853228590642</v>
      </c>
      <c r="S39" s="2">
        <v>3.6807506024995065</v>
      </c>
      <c r="T39" s="2">
        <v>2.5668517951258072</v>
      </c>
    </row>
    <row r="40" spans="1:20" x14ac:dyDescent="0.3">
      <c r="A40" s="1" t="s">
        <v>5</v>
      </c>
      <c r="B40" s="2">
        <v>13.928809012737991</v>
      </c>
      <c r="C40" s="2">
        <v>1.0497166836230676</v>
      </c>
      <c r="D40" s="2">
        <v>5.0415109951382819E-2</v>
      </c>
      <c r="F40" s="2">
        <v>3.4342617457510092</v>
      </c>
      <c r="G40" s="2">
        <v>3.073750362576027</v>
      </c>
      <c r="H40" s="2">
        <v>5.2415736154334427</v>
      </c>
      <c r="J40" s="2">
        <v>2.4794153998779707</v>
      </c>
      <c r="K40" s="2">
        <v>0.88884268116657139</v>
      </c>
      <c r="L40" s="2">
        <v>2.1435469250725885</v>
      </c>
      <c r="N40" s="2">
        <v>2.8284271247461898</v>
      </c>
      <c r="O40" s="2">
        <v>2.41161565538152</v>
      </c>
      <c r="P40" s="2">
        <v>0.39776824187745885</v>
      </c>
      <c r="R40" s="2">
        <v>2.5491212546385267</v>
      </c>
      <c r="S40" s="2">
        <v>3.4822022531844978</v>
      </c>
      <c r="T40" s="2">
        <v>2.751083636279489</v>
      </c>
    </row>
    <row r="41" spans="1:20" x14ac:dyDescent="0.3">
      <c r="A41" s="1" t="s">
        <v>5</v>
      </c>
      <c r="B41" s="2">
        <v>12.125732532083195</v>
      </c>
      <c r="C41" s="2">
        <v>1.3566043274476731</v>
      </c>
      <c r="D41" s="2">
        <v>4.4501568612408428E-2</v>
      </c>
      <c r="F41" s="2">
        <v>4.0840485028287761</v>
      </c>
      <c r="G41" s="2">
        <v>3.0525184179211169</v>
      </c>
      <c r="H41" s="2">
        <v>5.6962007823882788</v>
      </c>
      <c r="J41" s="2">
        <v>2.3784142300054363</v>
      </c>
      <c r="K41" s="2">
        <v>0.95926411932526523</v>
      </c>
      <c r="L41" s="2">
        <v>2.4622888266898277</v>
      </c>
      <c r="N41" s="2">
        <v>3.0104934948221342</v>
      </c>
      <c r="O41" s="2">
        <v>2.5315131879405595</v>
      </c>
      <c r="P41" s="2">
        <v>0.43226861565393238</v>
      </c>
      <c r="R41" s="2">
        <v>2.1140360811227583</v>
      </c>
      <c r="S41" s="2">
        <v>3.2716082342311266</v>
      </c>
      <c r="T41" s="2">
        <v>2.9079450346406195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CT value</vt:lpstr>
      <vt:lpstr>2h VS CK</vt:lpstr>
      <vt:lpstr>4h VS CK</vt:lpstr>
      <vt:lpstr>8h VS CK</vt:lpstr>
      <vt:lpstr>12h VS CK</vt:lpstr>
      <vt:lpstr>24h VS CK</vt:lpstr>
      <vt:lpstr>0、2、4、8、12、24h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米文博</dc:creator>
  <cp:lastModifiedBy>Administrator</cp:lastModifiedBy>
  <dcterms:created xsi:type="dcterms:W3CDTF">2015-06-05T18:19:34Z</dcterms:created>
  <dcterms:modified xsi:type="dcterms:W3CDTF">2023-05-28T07:58:56Z</dcterms:modified>
</cp:coreProperties>
</file>