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15" windowHeight="11745" firstSheet="6" activeTab="12"/>
  </bookViews>
  <sheets>
    <sheet name="Figure 1A" sheetId="1" r:id="rId1"/>
    <sheet name="Figure 1B" sheetId="2" r:id="rId2"/>
    <sheet name="Figure 2" sheetId="3" r:id="rId3"/>
    <sheet name="Figure 3A" sheetId="4" r:id="rId4"/>
    <sheet name="Figure 3B" sheetId="5" r:id="rId5"/>
    <sheet name="Figure 3C" sheetId="6" r:id="rId6"/>
    <sheet name="Figure 3D" sheetId="7" r:id="rId7"/>
    <sheet name="Figure 4A" sheetId="8" r:id="rId8"/>
    <sheet name="Figure 4B" sheetId="9" r:id="rId9"/>
    <sheet name="Figure 5A" sheetId="10" r:id="rId10"/>
    <sheet name="Figure 5B" sheetId="11" r:id="rId11"/>
    <sheet name="Figure 6" sheetId="12" r:id="rId12"/>
    <sheet name="Figure 7" sheetId="13" r:id="rId13"/>
  </sheets>
  <externalReferences>
    <externalReference r:id="rId14"/>
  </externalReferences>
  <calcPr calcId="144525"/>
</workbook>
</file>

<file path=xl/sharedStrings.xml><?xml version="1.0" encoding="utf-8"?>
<sst xmlns="http://schemas.openxmlformats.org/spreadsheetml/2006/main" count="434" uniqueCount="94">
  <si>
    <t>Figure 1A</t>
  </si>
  <si>
    <t>Sema4A mRNA expression was tested by qPCR</t>
  </si>
  <si>
    <t>HBE</t>
  </si>
  <si>
    <t>NCI-H460</t>
  </si>
  <si>
    <t>Sema4A</t>
  </si>
  <si>
    <t>GAPDH</t>
  </si>
  <si>
    <t>AV</t>
  </si>
  <si>
    <t>ΔCt</t>
  </si>
  <si>
    <t>ΔΔCt</t>
  </si>
  <si>
    <t>2^(-ΔΔCt)</t>
  </si>
  <si>
    <t>SD</t>
  </si>
  <si>
    <t>Figure 1B</t>
  </si>
  <si>
    <t>Sema4A protein expression was measured by western blot</t>
  </si>
  <si>
    <t>Protein</t>
  </si>
  <si>
    <t>Sema4A/GAPDH</t>
  </si>
  <si>
    <t>Statistical data</t>
  </si>
  <si>
    <t>Figure 2</t>
  </si>
  <si>
    <t>Sema4A-Fc protein, the expression of p-NF-κB, t-NF-κB, p-Stat3, t-Stat3, p-MAPK and t-MAPK in LC cells were determined by western blot</t>
  </si>
  <si>
    <t>0 nmol/l</t>
  </si>
  <si>
    <t>10 nmol/l</t>
  </si>
  <si>
    <t>50 nmol/l</t>
  </si>
  <si>
    <t>100 nmol/l</t>
  </si>
  <si>
    <t>NF-kB</t>
  </si>
  <si>
    <t>NF-kB/GAPDH</t>
  </si>
  <si>
    <t>p-NF-kB</t>
  </si>
  <si>
    <t>p-NF-kB/NF-kB</t>
  </si>
  <si>
    <t>Stat3</t>
  </si>
  <si>
    <t>Stat3/GAPDH</t>
  </si>
  <si>
    <t>p-Stat3</t>
  </si>
  <si>
    <t>p-Stat3/Stat3</t>
  </si>
  <si>
    <t>MAPK</t>
  </si>
  <si>
    <t>p-MAPK</t>
  </si>
  <si>
    <t>p-MAPK/MAPK</t>
  </si>
  <si>
    <t>Figure 3A</t>
  </si>
  <si>
    <t>After transfected with si-NC or si-Sema4A, the proliferative ability of LC cells treated with or without Sema4A-Fc protein were detected by colony formation assay</t>
  </si>
  <si>
    <t>colony number</t>
  </si>
  <si>
    <t>si-NC</t>
  </si>
  <si>
    <t>si-Sema4A</t>
  </si>
  <si>
    <r>
      <rPr>
        <sz val="11"/>
        <color theme="1"/>
        <rFont val="Times New Roman"/>
        <charset val="134"/>
      </rPr>
      <t>s</t>
    </r>
    <r>
      <rPr>
        <sz val="13"/>
        <color rgb="FF000000"/>
        <rFont val="Times New Roman"/>
        <charset val="134"/>
      </rPr>
      <t>i-Sema4A + Sema4A-Fc</t>
    </r>
  </si>
  <si>
    <t>Figure 3B</t>
  </si>
  <si>
    <t xml:space="preserve"> After transfected with si-NC or si-Sema4A, the migratory ability of LC cells treated with or without Sema4A-Fc protein were detected by scratch assay</t>
  </si>
  <si>
    <t>0 h</t>
  </si>
  <si>
    <t>24 h</t>
  </si>
  <si>
    <t>Relative migration distance (%)</t>
  </si>
  <si>
    <t>Relative migration distance % (24 h)</t>
  </si>
  <si>
    <t>Figure 3C</t>
  </si>
  <si>
    <t>After transfected with si-NC or si-Sema4A, the invasive ability of LC cells treated with or without Sema4A-Fc protein were detected by Transwell assay</t>
  </si>
  <si>
    <t>Invasive number</t>
  </si>
  <si>
    <t>Figure 3D</t>
  </si>
  <si>
    <t>After transfected with si-NC or si-Sema4A, the viability of LC cells treated with or without Sema4A-Fc protein were detected by MTT assay</t>
  </si>
  <si>
    <t>OD value</t>
  </si>
  <si>
    <t>Blank</t>
  </si>
  <si>
    <t>Cell viability</t>
  </si>
  <si>
    <t>Figure 4A</t>
  </si>
  <si>
    <t>After stimulation by Sema4A-Fc protein, PlexinB1, PlexinB2, PlexinD1 blocking antibodies, and IgG antibody alone or in combination, the proliferative ability of LC cells were assessed by colony formation assay</t>
  </si>
  <si>
    <t>Colony number</t>
  </si>
  <si>
    <t>Control</t>
  </si>
  <si>
    <t>IgG</t>
  </si>
  <si>
    <t>a PlxinB1</t>
  </si>
  <si>
    <t>a PlxinB2</t>
  </si>
  <si>
    <t>a PlxinD1</t>
  </si>
  <si>
    <t>Sema4A-Fc</t>
  </si>
  <si>
    <t>Sema4A-Fc+IgG</t>
  </si>
  <si>
    <t xml:space="preserve">Sema4A-Fc+a PlxinB1 </t>
  </si>
  <si>
    <t xml:space="preserve">Sema4A-Fc+a PlxinB2 </t>
  </si>
  <si>
    <t xml:space="preserve">Sema4A-Fc+a PlxinD1 </t>
  </si>
  <si>
    <t>Figure 4B</t>
  </si>
  <si>
    <t>After stimulation by Sema4A-Fc protein, PlexinB1, PlexinB2, PlexinD1 blocking antibodies, and IgG antibody alone or in combination, the migratory ability of LC cells were assessed by scratch assay</t>
  </si>
  <si>
    <t>Relative migration distance</t>
  </si>
  <si>
    <r>
      <rPr>
        <b/>
        <sz val="11"/>
        <color theme="1"/>
        <rFont val="Times New Roman"/>
        <charset val="134"/>
      </rPr>
      <t>Relative migration distance %</t>
    </r>
    <r>
      <rPr>
        <b/>
        <sz val="11"/>
        <color theme="1"/>
        <rFont val="宋体"/>
        <charset val="134"/>
      </rPr>
      <t>（</t>
    </r>
    <r>
      <rPr>
        <b/>
        <sz val="11"/>
        <color theme="1"/>
        <rFont val="Times New Roman"/>
        <charset val="134"/>
      </rPr>
      <t>12h</t>
    </r>
    <r>
      <rPr>
        <b/>
        <sz val="11"/>
        <color theme="1"/>
        <rFont val="宋体"/>
        <charset val="134"/>
      </rPr>
      <t>）</t>
    </r>
  </si>
  <si>
    <t>Figure 5A</t>
  </si>
  <si>
    <t>After stimulation by Sema4A-Fc protein, PlexinB1, PlexinB2, PlexinD1 blocking antibodies, and IgG antibody, alone or in combination, the invasive ability of LC cells were assessed by Transwell assay</t>
  </si>
  <si>
    <t>Figure 5B</t>
  </si>
  <si>
    <t>After stimulation by Sema4A-Fc protein, PlexinB1, PlexinB2, PlexinD1 blocking antibodies, and IgG antibody, alone or in combination, the viability of  LC cells were assessed by MTT assay</t>
  </si>
  <si>
    <t>av</t>
  </si>
  <si>
    <t>sd</t>
  </si>
  <si>
    <t>Figure 6</t>
  </si>
  <si>
    <t>After stimulating with PlexinB1 blocking antibody, Sema4A-Fc protein, alone or in combination, the expression of p-NF-κB, t-NF-κB, p-Stat3, t-Stat3, p-MAPK, t-MAPK in LC cells were evaluated by western blot.</t>
  </si>
  <si>
    <t>Figure 7</t>
  </si>
  <si>
    <t>After stimulation with Sema4A-Fc protein, the LC cells were treated with PlexinB1 blocking antibody, 10 uM BAY 11-7082 (a NF-κB pathway inhibitor) or IgG antibody, the content of IL-6 in LC cells was estimated by ELISA</t>
  </si>
  <si>
    <t>Standard curve analysis (concentrations: pg/mL)</t>
  </si>
  <si>
    <t>T1</t>
  </si>
  <si>
    <t>T2</t>
  </si>
  <si>
    <t>T3</t>
  </si>
  <si>
    <t>T4</t>
  </si>
  <si>
    <t>T5</t>
  </si>
  <si>
    <t>T6</t>
  </si>
  <si>
    <r>
      <rPr>
        <sz val="12"/>
        <color indexed="10"/>
        <rFont val="Times New Roman"/>
        <charset val="134"/>
      </rPr>
      <t xml:space="preserve">Y </t>
    </r>
    <r>
      <rPr>
        <sz val="12"/>
        <color indexed="8"/>
        <rFont val="Times New Roman"/>
        <charset val="134"/>
      </rPr>
      <t>=</t>
    </r>
  </si>
  <si>
    <t>+</t>
  </si>
  <si>
    <t>X</t>
  </si>
  <si>
    <r>
      <rPr>
        <sz val="12"/>
        <color indexed="10"/>
        <rFont val="Times New Roman"/>
        <charset val="134"/>
      </rPr>
      <t>r</t>
    </r>
    <r>
      <rPr>
        <sz val="12"/>
        <rFont val="Times New Roman"/>
        <charset val="134"/>
      </rPr>
      <t xml:space="preserve"> = </t>
    </r>
  </si>
  <si>
    <t>Sema4A-Fc+ BAY 11–7082</t>
  </si>
  <si>
    <t>Sema4A-Fc-IgG</t>
  </si>
  <si>
    <t>IL-6 (pg/mL)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</si>
</sst>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00_ "/>
    <numFmt numFmtId="178" formatCode="0.00_ "/>
    <numFmt numFmtId="179" formatCode="0.000_);[Red]\(0.000\)"/>
    <numFmt numFmtId="180" formatCode="0.00_);[Red]\(0.00\)"/>
    <numFmt numFmtId="181" formatCode="0.000_ "/>
    <numFmt numFmtId="182" formatCode="0_ "/>
    <numFmt numFmtId="183" formatCode="###0.00;\-###0.00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name val="Times New Roman"/>
      <charset val="134"/>
    </font>
    <font>
      <sz val="12"/>
      <color indexed="10"/>
      <name val="Times New Roman"/>
      <charset val="134"/>
    </font>
    <font>
      <sz val="10"/>
      <color theme="1"/>
      <name val="Times New Roman"/>
      <charset val="134"/>
    </font>
    <font>
      <sz val="13"/>
      <color rgb="FF000000"/>
      <name val="Times New Roman"/>
      <charset val="134"/>
    </font>
    <font>
      <sz val="12"/>
      <color theme="1"/>
      <name val="Times New Roman"/>
      <charset val="134"/>
    </font>
    <font>
      <sz val="9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.25"/>
      <name val="Microsoft Sans Serif"/>
      <charset val="134"/>
    </font>
    <font>
      <sz val="12"/>
      <color indexed="8"/>
      <name val="Times New Roman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top"/>
      <protection locked="0"/>
    </xf>
    <xf numFmtId="0" fontId="0" fillId="0" borderId="0"/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1" xfId="0" applyNumberFormat="1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50" applyFont="1" applyBorder="1" applyAlignment="1">
      <alignment vertical="center" wrapText="1"/>
    </xf>
    <xf numFmtId="0" fontId="1" fillId="0" borderId="1" xfId="50" applyFont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176" fontId="2" fillId="0" borderId="1" xfId="50" applyNumberFormat="1" applyFont="1" applyBorder="1" applyAlignment="1">
      <alignment horizontal="center" vertical="center"/>
    </xf>
    <xf numFmtId="181" fontId="2" fillId="0" borderId="1" xfId="50" applyNumberFormat="1" applyFont="1" applyBorder="1" applyAlignment="1">
      <alignment horizontal="center" vertical="center"/>
    </xf>
    <xf numFmtId="0" fontId="1" fillId="0" borderId="0" xfId="5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" fillId="0" borderId="1" xfId="50" applyNumberFormat="1" applyFont="1" applyBorder="1" applyAlignment="1">
      <alignment horizontal="center" vertical="center"/>
    </xf>
    <xf numFmtId="180" fontId="2" fillId="0" borderId="1" xfId="50" applyNumberFormat="1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/>
    </xf>
    <xf numFmtId="0" fontId="1" fillId="0" borderId="3" xfId="50" applyFont="1" applyBorder="1" applyAlignment="1">
      <alignment horizontal="center" vertical="center"/>
    </xf>
    <xf numFmtId="176" fontId="2" fillId="0" borderId="3" xfId="50" applyNumberFormat="1" applyFont="1" applyBorder="1" applyAlignment="1">
      <alignment horizontal="center" vertical="center"/>
    </xf>
    <xf numFmtId="181" fontId="2" fillId="0" borderId="3" xfId="5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0" xfId="0" applyFont="1" applyBorder="1">
      <alignment vertical="center"/>
    </xf>
    <xf numFmtId="181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182" fontId="1" fillId="0" borderId="1" xfId="0" applyNumberFormat="1" applyFont="1" applyFill="1" applyBorder="1" applyAlignment="1">
      <alignment horizontal="center"/>
    </xf>
    <xf numFmtId="182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182" fontId="6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0" fontId="1" fillId="0" borderId="6" xfId="50" applyFont="1" applyBorder="1" applyAlignment="1">
      <alignment horizontal="center" vertical="center"/>
    </xf>
    <xf numFmtId="181" fontId="1" fillId="0" borderId="0" xfId="50" applyNumberFormat="1" applyFon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 applyAlignment="1">
      <alignment vertical="center"/>
    </xf>
    <xf numFmtId="183" fontId="8" fillId="0" borderId="1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83" fontId="10" fillId="0" borderId="1" xfId="49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'[1]IL-6'!$C$32:$C$37</c:f>
              <c:numCache>
                <c:formatCode>General</c:formatCode>
                <c:ptCount val="6"/>
                <c:pt idx="0">
                  <c:v>0.0054</c:v>
                </c:pt>
                <c:pt idx="1">
                  <c:v>0.1222</c:v>
                </c:pt>
                <c:pt idx="2">
                  <c:v>0.2511</c:v>
                </c:pt>
                <c:pt idx="3">
                  <c:v>0.4441</c:v>
                </c:pt>
                <c:pt idx="4">
                  <c:v>0.8748</c:v>
                </c:pt>
                <c:pt idx="5">
                  <c:v>1.6969</c:v>
                </c:pt>
              </c:numCache>
            </c:numRef>
          </c:xVal>
          <c:yVal>
            <c:numRef>
              <c:f>'[1]IL-6'!$D$32:$D$37</c:f>
              <c:numCache>
                <c:formatCode>General</c:formatCode>
                <c:ptCount val="6"/>
                <c:pt idx="0">
                  <c:v>0</c:v>
                </c:pt>
                <c:pt idx="1">
                  <c:v>7.5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  <c:pt idx="5">
                  <c:v>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93314"/>
        <c:axId val="71257751"/>
      </c:scatterChart>
      <c:valAx>
        <c:axId val="11789331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1257751"/>
        <c:crosses val="autoZero"/>
        <c:crossBetween val="midCat"/>
      </c:valAx>
      <c:valAx>
        <c:axId val="71257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1789331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19050</xdr:colOff>
      <xdr:row>3</xdr:row>
      <xdr:rowOff>9525</xdr:rowOff>
    </xdr:from>
    <xdr:to>
      <xdr:col>8</xdr:col>
      <xdr:colOff>441325</xdr:colOff>
      <xdr:row>10</xdr:row>
      <xdr:rowOff>116205</xdr:rowOff>
    </xdr:to>
    <xdr:pic>
      <xdr:nvPicPr>
        <xdr:cNvPr id="2" name="图片 1" descr="扩增曲线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561975"/>
          <a:ext cx="3851275" cy="144018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3</xdr:row>
      <xdr:rowOff>9525</xdr:rowOff>
    </xdr:from>
    <xdr:to>
      <xdr:col>16</xdr:col>
      <xdr:colOff>52070</xdr:colOff>
      <xdr:row>10</xdr:row>
      <xdr:rowOff>116205</xdr:rowOff>
    </xdr:to>
    <xdr:pic>
      <xdr:nvPicPr>
        <xdr:cNvPr id="3" name="图片 2" descr="熔解曲线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561975"/>
          <a:ext cx="3804920" cy="144018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11</xdr:row>
      <xdr:rowOff>95250</xdr:rowOff>
    </xdr:from>
    <xdr:to>
      <xdr:col>8</xdr:col>
      <xdr:colOff>442595</xdr:colOff>
      <xdr:row>19</xdr:row>
      <xdr:rowOff>20955</xdr:rowOff>
    </xdr:to>
    <xdr:pic>
      <xdr:nvPicPr>
        <xdr:cNvPr id="4" name="图片 3" descr="扩增曲线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2162175"/>
          <a:ext cx="3852545" cy="144018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11</xdr:row>
      <xdr:rowOff>95250</xdr:rowOff>
    </xdr:from>
    <xdr:to>
      <xdr:col>16</xdr:col>
      <xdr:colOff>52070</xdr:colOff>
      <xdr:row>19</xdr:row>
      <xdr:rowOff>20955</xdr:rowOff>
    </xdr:to>
    <xdr:pic>
      <xdr:nvPicPr>
        <xdr:cNvPr id="5" name="图片 4" descr="熔解曲线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0" y="2162175"/>
          <a:ext cx="3804920" cy="1440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171450</xdr:colOff>
      <xdr:row>4</xdr:row>
      <xdr:rowOff>66675</xdr:rowOff>
    </xdr:from>
    <xdr:to>
      <xdr:col>11</xdr:col>
      <xdr:colOff>628650</xdr:colOff>
      <xdr:row>18</xdr:row>
      <xdr:rowOff>76200</xdr:rowOff>
    </xdr:to>
    <xdr:graphicFrame>
      <xdr:nvGraphicFramePr>
        <xdr:cNvPr id="3" name="图表 2"/>
        <xdr:cNvGraphicFramePr/>
      </xdr:nvGraphicFramePr>
      <xdr:xfrm>
        <a:off x="3600450" y="7905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.2022&#24180;\3.2022&#31532;&#19977;&#23395;&#24230;\1.&#32534;&#36753;SCI\2.YM083\1.YM201910S2083%20&#21407;&#22987;&#36164;&#26009;\&#24453;&#23433;&#25490;%20&#24613;%20YM201910S2083%20&#36208;evidence%202022.06.21\Y83\YM83&#34917;&#20805;%20qPCR&#12289;MTT&#12289;ELISA&#32467;&#26524;&#25253;&#21578;2022.06.22\&#32479;&#35745;\YM83%20%20qPCR&#12289;MTT&#12289;ELI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PCR"/>
      <sheetName val="MTT-1"/>
      <sheetName val="MTT-2"/>
      <sheetName val="IL-6"/>
    </sheetNames>
    <sheetDataSet>
      <sheetData sheetId="0"/>
      <sheetData sheetId="1"/>
      <sheetData sheetId="2"/>
      <sheetData sheetId="3">
        <row r="32">
          <cell r="C32">
            <v>0.0054</v>
          </cell>
          <cell r="D32">
            <v>0</v>
          </cell>
        </row>
        <row r="33">
          <cell r="C33">
            <v>0.1222</v>
          </cell>
          <cell r="D33">
            <v>7.5</v>
          </cell>
        </row>
        <row r="34">
          <cell r="C34">
            <v>0.2511</v>
          </cell>
          <cell r="D34">
            <v>15</v>
          </cell>
        </row>
        <row r="35">
          <cell r="C35">
            <v>0.4441</v>
          </cell>
          <cell r="D35">
            <v>30</v>
          </cell>
        </row>
        <row r="36">
          <cell r="C36">
            <v>0.8748</v>
          </cell>
          <cell r="D36">
            <v>60</v>
          </cell>
        </row>
        <row r="37">
          <cell r="C37">
            <v>1.6969</v>
          </cell>
          <cell r="D37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I21" sqref="I20:I21"/>
    </sheetView>
  </sheetViews>
  <sheetFormatPr defaultColWidth="9" defaultRowHeight="15" outlineLevelCol="2"/>
  <cols>
    <col min="1" max="1" width="8.375" style="1" customWidth="1"/>
    <col min="2" max="2" width="13.75" style="1" customWidth="1"/>
    <col min="3" max="3" width="12.625" style="1" customWidth="1"/>
    <col min="4" max="16384" width="9" style="1"/>
  </cols>
  <sheetData>
    <row r="1" ht="14.25" spans="1:1">
      <c r="A1" s="55" t="s">
        <v>0</v>
      </c>
    </row>
    <row r="2" ht="14.25" spans="1:1">
      <c r="A2" s="55" t="s">
        <v>1</v>
      </c>
    </row>
    <row r="4" spans="1:3">
      <c r="A4" s="56"/>
      <c r="B4" s="10" t="s">
        <v>2</v>
      </c>
      <c r="C4" s="10" t="s">
        <v>3</v>
      </c>
    </row>
    <row r="5" spans="1:3">
      <c r="A5" s="10" t="s">
        <v>4</v>
      </c>
      <c r="B5" s="57">
        <v>24.3036256024117</v>
      </c>
      <c r="C5" s="57">
        <v>21.2872407013595</v>
      </c>
    </row>
    <row r="6" spans="1:3">
      <c r="A6" s="10" t="s">
        <v>4</v>
      </c>
      <c r="B6" s="57">
        <v>24.425948342906</v>
      </c>
      <c r="C6" s="57">
        <v>21.1092813287568</v>
      </c>
    </row>
    <row r="7" spans="1:3">
      <c r="A7" s="10" t="s">
        <v>4</v>
      </c>
      <c r="B7" s="57">
        <v>24.1897723186012</v>
      </c>
      <c r="C7" s="57">
        <v>22.3254487287791</v>
      </c>
    </row>
    <row r="8" spans="1:3">
      <c r="A8" s="10" t="s">
        <v>5</v>
      </c>
      <c r="B8" s="58">
        <v>19.4816589988342</v>
      </c>
      <c r="C8" s="5">
        <v>19.1425246647138</v>
      </c>
    </row>
    <row r="9" spans="1:3">
      <c r="A9" s="10" t="s">
        <v>5</v>
      </c>
      <c r="B9" s="5">
        <v>19.811404169995</v>
      </c>
      <c r="C9" s="5">
        <v>18.8732589886196</v>
      </c>
    </row>
    <row r="10" spans="1:3">
      <c r="A10" s="10" t="s">
        <v>5</v>
      </c>
      <c r="B10" s="5">
        <v>19.7620277759809</v>
      </c>
      <c r="C10" s="5">
        <v>19.9188084576851</v>
      </c>
    </row>
    <row r="11" s="2" customFormat="1" ht="14.25" spans="1:3">
      <c r="A11" s="59" t="s">
        <v>6</v>
      </c>
      <c r="B11" s="60">
        <f>AVERAGE(B8:B10)</f>
        <v>19.6850303149367</v>
      </c>
      <c r="C11" s="60">
        <f>AVERAGE(C8:C10)</f>
        <v>19.3115307036728</v>
      </c>
    </row>
    <row r="12" spans="1:3">
      <c r="A12" s="61" t="s">
        <v>7</v>
      </c>
      <c r="B12" s="62">
        <f t="shared" ref="B12:B14" si="0">B5-B8</f>
        <v>4.8219666035775</v>
      </c>
      <c r="C12" s="62">
        <f t="shared" ref="C12:C14" si="1">C5-C8</f>
        <v>2.1447160366457</v>
      </c>
    </row>
    <row r="13" spans="1:3">
      <c r="A13" s="63"/>
      <c r="B13" s="62">
        <f t="shared" si="0"/>
        <v>4.614544172911</v>
      </c>
      <c r="C13" s="62">
        <f t="shared" si="1"/>
        <v>2.2360223401372</v>
      </c>
    </row>
    <row r="14" spans="1:3">
      <c r="A14" s="63"/>
      <c r="B14" s="62">
        <f t="shared" si="0"/>
        <v>4.4277445426203</v>
      </c>
      <c r="C14" s="62">
        <f t="shared" si="1"/>
        <v>2.406640271094</v>
      </c>
    </row>
    <row r="15" s="2" customFormat="1" ht="14.25" spans="1:3">
      <c r="A15" s="59" t="s">
        <v>6</v>
      </c>
      <c r="B15" s="64">
        <f>AVERAGE(B12:B14)</f>
        <v>4.62141843970293</v>
      </c>
      <c r="C15" s="64">
        <f>AVERAGE(C12:C14)</f>
        <v>2.2624595492923</v>
      </c>
    </row>
    <row r="16" spans="1:3">
      <c r="A16" s="65" t="s">
        <v>8</v>
      </c>
      <c r="B16" s="66">
        <f>B12-$B$15</f>
        <v>0.200548163874568</v>
      </c>
      <c r="C16" s="66">
        <f>C12-$B$15</f>
        <v>-2.47670240305723</v>
      </c>
    </row>
    <row r="17" spans="1:3">
      <c r="A17" s="67"/>
      <c r="B17" s="66">
        <f>B13-$B$15</f>
        <v>-0.00687426679193326</v>
      </c>
      <c r="C17" s="66">
        <f>C13-$B$15</f>
        <v>-2.38539609956573</v>
      </c>
    </row>
    <row r="18" spans="1:3">
      <c r="A18" s="67"/>
      <c r="B18" s="66">
        <f>B14-$B$15</f>
        <v>-0.193673897082633</v>
      </c>
      <c r="C18" s="66">
        <f>C14-$B$15</f>
        <v>-2.21477816860893</v>
      </c>
    </row>
    <row r="19" spans="1:3">
      <c r="A19" s="65" t="s">
        <v>9</v>
      </c>
      <c r="B19" s="68">
        <f t="shared" ref="B19:B21" si="2">2^(-B16)</f>
        <v>0.870219853264638</v>
      </c>
      <c r="C19" s="68">
        <f t="shared" ref="C19:C21" si="3">2^(-C16)</f>
        <v>5.5662372539221</v>
      </c>
    </row>
    <row r="20" spans="1:3">
      <c r="A20" s="67"/>
      <c r="B20" s="68">
        <f t="shared" si="2"/>
        <v>1.00477624873135</v>
      </c>
      <c r="C20" s="68">
        <f t="shared" si="3"/>
        <v>5.22487346813454</v>
      </c>
    </row>
    <row r="21" spans="1:3">
      <c r="A21" s="67"/>
      <c r="B21" s="68">
        <f t="shared" si="2"/>
        <v>1.1436724313361</v>
      </c>
      <c r="C21" s="68">
        <f t="shared" si="3"/>
        <v>4.6421018247086</v>
      </c>
    </row>
    <row r="22" ht="14.25" spans="1:3">
      <c r="A22" s="59" t="s">
        <v>6</v>
      </c>
      <c r="B22" s="69">
        <f>AVERAGE(B19:B21)</f>
        <v>1.00622284444403</v>
      </c>
      <c r="C22" s="69">
        <f>AVERAGE(C19:C21)</f>
        <v>5.14440418225508</v>
      </c>
    </row>
    <row r="23" ht="14.25" spans="1:3">
      <c r="A23" s="59" t="s">
        <v>10</v>
      </c>
      <c r="B23" s="69">
        <f>STDEV(B19:B21)</f>
        <v>0.136732028409033</v>
      </c>
      <c r="C23" s="69">
        <f>STDEV(C19:C21)</f>
        <v>0.467293325823691</v>
      </c>
    </row>
  </sheetData>
  <mergeCells count="3">
    <mergeCell ref="A12:A14"/>
    <mergeCell ref="A16:A18"/>
    <mergeCell ref="A19:A21"/>
  </mergeCells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H13" sqref="H13:L15"/>
    </sheetView>
  </sheetViews>
  <sheetFormatPr defaultColWidth="9" defaultRowHeight="15"/>
  <cols>
    <col min="1" max="16384" width="9" style="1"/>
  </cols>
  <sheetData>
    <row r="1" spans="1:1">
      <c r="A1" s="1" t="s">
        <v>70</v>
      </c>
    </row>
    <row r="2" spans="1:1">
      <c r="A2" s="1" t="s">
        <v>71</v>
      </c>
    </row>
    <row r="4" ht="14.25" spans="1:1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49.5" spans="1:11">
      <c r="A5" s="33"/>
      <c r="B5" s="10" t="s">
        <v>56</v>
      </c>
      <c r="C5" s="12" t="s">
        <v>57</v>
      </c>
      <c r="D5" s="12" t="s">
        <v>58</v>
      </c>
      <c r="E5" s="12" t="s">
        <v>59</v>
      </c>
      <c r="F5" s="12" t="s">
        <v>60</v>
      </c>
      <c r="G5" s="12" t="s">
        <v>61</v>
      </c>
      <c r="H5" s="12" t="s">
        <v>62</v>
      </c>
      <c r="I5" s="12" t="s">
        <v>63</v>
      </c>
      <c r="J5" s="12" t="s">
        <v>64</v>
      </c>
      <c r="K5" s="12" t="s">
        <v>65</v>
      </c>
    </row>
    <row r="6" spans="1:11">
      <c r="A6" s="34">
        <v>1</v>
      </c>
      <c r="B6" s="34">
        <v>61</v>
      </c>
      <c r="C6" s="34">
        <v>78</v>
      </c>
      <c r="D6" s="34">
        <v>25</v>
      </c>
      <c r="E6" s="34">
        <v>45</v>
      </c>
      <c r="F6" s="34">
        <v>35</v>
      </c>
      <c r="G6" s="34">
        <v>94</v>
      </c>
      <c r="H6" s="34">
        <v>72</v>
      </c>
      <c r="I6" s="34">
        <v>42</v>
      </c>
      <c r="J6" s="34">
        <v>74</v>
      </c>
      <c r="K6" s="34">
        <v>66</v>
      </c>
    </row>
    <row r="7" spans="1:11">
      <c r="A7" s="34">
        <v>2</v>
      </c>
      <c r="B7" s="34">
        <v>74</v>
      </c>
      <c r="C7" s="34">
        <v>63</v>
      </c>
      <c r="D7" s="34">
        <v>32</v>
      </c>
      <c r="E7" s="34">
        <v>36</v>
      </c>
      <c r="F7" s="34">
        <v>44</v>
      </c>
      <c r="G7" s="34">
        <v>81</v>
      </c>
      <c r="H7" s="34">
        <v>78</v>
      </c>
      <c r="I7" s="34">
        <v>49</v>
      </c>
      <c r="J7" s="34">
        <v>66</v>
      </c>
      <c r="K7" s="34">
        <v>69</v>
      </c>
    </row>
    <row r="8" spans="1:11">
      <c r="A8" s="34">
        <v>3</v>
      </c>
      <c r="B8" s="34">
        <v>72</v>
      </c>
      <c r="C8" s="34">
        <v>69</v>
      </c>
      <c r="D8" s="34">
        <v>28</v>
      </c>
      <c r="E8" s="34">
        <v>47</v>
      </c>
      <c r="F8" s="34">
        <v>42</v>
      </c>
      <c r="G8" s="34">
        <v>77</v>
      </c>
      <c r="H8" s="34">
        <v>89</v>
      </c>
      <c r="I8" s="34">
        <v>51</v>
      </c>
      <c r="J8" s="34">
        <v>82</v>
      </c>
      <c r="K8" s="34">
        <v>80</v>
      </c>
    </row>
    <row r="9" spans="1:11">
      <c r="A9" s="34" t="s">
        <v>6</v>
      </c>
      <c r="B9" s="35">
        <f t="shared" ref="B9:K9" si="0">AVERAGE(B6:B8)</f>
        <v>69</v>
      </c>
      <c r="C9" s="35">
        <f t="shared" si="0"/>
        <v>70</v>
      </c>
      <c r="D9" s="35">
        <f t="shared" si="0"/>
        <v>28.3333333333333</v>
      </c>
      <c r="E9" s="35">
        <f t="shared" si="0"/>
        <v>42.6666666666667</v>
      </c>
      <c r="F9" s="35">
        <f t="shared" si="0"/>
        <v>40.3333333333333</v>
      </c>
      <c r="G9" s="35">
        <f t="shared" si="0"/>
        <v>84</v>
      </c>
      <c r="H9" s="35">
        <f t="shared" si="0"/>
        <v>79.6666666666667</v>
      </c>
      <c r="I9" s="35">
        <f t="shared" si="0"/>
        <v>47.3333333333333</v>
      </c>
      <c r="J9" s="35">
        <f t="shared" si="0"/>
        <v>74</v>
      </c>
      <c r="K9" s="35">
        <f t="shared" si="0"/>
        <v>71.6666666666667</v>
      </c>
    </row>
    <row r="10" spans="1:11">
      <c r="A10" s="34" t="s">
        <v>10</v>
      </c>
      <c r="B10" s="35">
        <f t="shared" ref="B10:K10" si="1">STDEV(B6:B8)</f>
        <v>7</v>
      </c>
      <c r="C10" s="35">
        <f t="shared" si="1"/>
        <v>7.54983443527075</v>
      </c>
      <c r="D10" s="35">
        <f t="shared" si="1"/>
        <v>3.51188458428425</v>
      </c>
      <c r="E10" s="35">
        <f t="shared" si="1"/>
        <v>5.85946527708232</v>
      </c>
      <c r="F10" s="35">
        <f t="shared" si="1"/>
        <v>4.72581562625261</v>
      </c>
      <c r="G10" s="35">
        <f t="shared" si="1"/>
        <v>8.88819441731559</v>
      </c>
      <c r="H10" s="35">
        <f t="shared" si="1"/>
        <v>8.62167810425171</v>
      </c>
      <c r="I10" s="35">
        <f t="shared" si="1"/>
        <v>4.72581562625261</v>
      </c>
      <c r="J10" s="35">
        <f t="shared" si="1"/>
        <v>8</v>
      </c>
      <c r="K10" s="35">
        <f t="shared" si="1"/>
        <v>7.37111479583199</v>
      </c>
    </row>
    <row r="13" spans="8:12">
      <c r="H13" s="36"/>
      <c r="I13" s="37"/>
      <c r="J13" s="37"/>
      <c r="K13" s="37"/>
      <c r="L13" s="36"/>
    </row>
    <row r="14" spans="8:12">
      <c r="H14" s="36"/>
      <c r="I14" s="36"/>
      <c r="J14" s="36"/>
      <c r="K14" s="36"/>
      <c r="L14" s="36"/>
    </row>
    <row r="15" spans="8:12">
      <c r="H15" s="36"/>
      <c r="I15" s="36"/>
      <c r="J15" s="36"/>
      <c r="K15" s="36"/>
      <c r="L15" s="36"/>
    </row>
  </sheetData>
  <mergeCells count="1">
    <mergeCell ref="A4:K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A24" sqref="$A24:$XFD25"/>
    </sheetView>
  </sheetViews>
  <sheetFormatPr defaultColWidth="9" defaultRowHeight="15"/>
  <cols>
    <col min="1" max="16384" width="9" style="1"/>
  </cols>
  <sheetData>
    <row r="1" ht="14.25" spans="1:1">
      <c r="A1" s="2" t="s">
        <v>72</v>
      </c>
    </row>
    <row r="2" ht="14.25" spans="1:1">
      <c r="A2" s="2" t="s">
        <v>73</v>
      </c>
    </row>
    <row r="4" ht="49.5" spans="1:12">
      <c r="A4" s="18" t="s">
        <v>50</v>
      </c>
      <c r="B4" s="10" t="s">
        <v>56</v>
      </c>
      <c r="C4" s="12" t="s">
        <v>57</v>
      </c>
      <c r="D4" s="12" t="s">
        <v>58</v>
      </c>
      <c r="E4" s="12" t="s">
        <v>59</v>
      </c>
      <c r="F4" s="12" t="s">
        <v>60</v>
      </c>
      <c r="G4" s="12" t="s">
        <v>61</v>
      </c>
      <c r="H4" s="12" t="s">
        <v>62</v>
      </c>
      <c r="I4" s="12" t="s">
        <v>63</v>
      </c>
      <c r="J4" s="12" t="s">
        <v>64</v>
      </c>
      <c r="K4" s="12" t="s">
        <v>65</v>
      </c>
      <c r="L4" s="27" t="s">
        <v>51</v>
      </c>
    </row>
    <row r="5" spans="1:12">
      <c r="A5" s="19">
        <v>1</v>
      </c>
      <c r="B5" s="19">
        <v>0.9316</v>
      </c>
      <c r="C5" s="19">
        <v>0.8994</v>
      </c>
      <c r="D5" s="19">
        <v>0.5784</v>
      </c>
      <c r="E5" s="19">
        <v>0.5584</v>
      </c>
      <c r="F5" s="19">
        <v>0.5816</v>
      </c>
      <c r="G5" s="19">
        <v>1.217</v>
      </c>
      <c r="H5" s="19">
        <v>1.1321</v>
      </c>
      <c r="I5" s="19">
        <v>0.871</v>
      </c>
      <c r="J5" s="19">
        <v>0.9971</v>
      </c>
      <c r="K5" s="19">
        <v>1.1243</v>
      </c>
      <c r="L5" s="28">
        <v>0.0463</v>
      </c>
    </row>
    <row r="6" spans="1:12">
      <c r="A6" s="19">
        <v>2</v>
      </c>
      <c r="B6" s="19">
        <v>1.0807</v>
      </c>
      <c r="C6" s="19">
        <v>1.0249</v>
      </c>
      <c r="D6" s="19">
        <v>0.6234</v>
      </c>
      <c r="E6" s="19">
        <v>0.6034</v>
      </c>
      <c r="F6" s="19">
        <v>0.7191</v>
      </c>
      <c r="G6" s="19">
        <v>0.9526</v>
      </c>
      <c r="H6" s="19">
        <v>0.9426</v>
      </c>
      <c r="I6" s="19">
        <v>1.0609</v>
      </c>
      <c r="J6" s="19">
        <v>1.1705</v>
      </c>
      <c r="K6" s="19">
        <v>1.1131</v>
      </c>
      <c r="L6" s="29">
        <v>0.0467</v>
      </c>
    </row>
    <row r="7" spans="1:12">
      <c r="A7" s="19">
        <v>3</v>
      </c>
      <c r="B7" s="19">
        <v>1.0128</v>
      </c>
      <c r="C7" s="19">
        <v>0.888</v>
      </c>
      <c r="D7" s="19">
        <v>0.6705</v>
      </c>
      <c r="E7" s="19">
        <v>0.6505</v>
      </c>
      <c r="F7" s="19">
        <v>0.6207</v>
      </c>
      <c r="G7" s="19">
        <v>1.1052</v>
      </c>
      <c r="H7" s="19">
        <v>1.1106</v>
      </c>
      <c r="I7" s="19">
        <v>0.9082</v>
      </c>
      <c r="J7" s="19">
        <v>1.0729</v>
      </c>
      <c r="K7" s="19">
        <v>0.944</v>
      </c>
      <c r="L7" s="29">
        <v>0.0533</v>
      </c>
    </row>
    <row r="8" spans="1:12">
      <c r="A8" s="19">
        <v>4</v>
      </c>
      <c r="B8" s="19">
        <v>1.0381</v>
      </c>
      <c r="C8" s="19">
        <v>0.9517</v>
      </c>
      <c r="D8" s="19">
        <v>0.5839</v>
      </c>
      <c r="E8" s="19">
        <v>0.5639</v>
      </c>
      <c r="F8" s="19">
        <v>0.621</v>
      </c>
      <c r="G8" s="19">
        <v>1.0961</v>
      </c>
      <c r="H8" s="19">
        <v>1.1271</v>
      </c>
      <c r="I8" s="19">
        <v>0.916</v>
      </c>
      <c r="J8" s="19">
        <v>1.1555</v>
      </c>
      <c r="K8" s="19">
        <v>0.9657</v>
      </c>
      <c r="L8" s="29">
        <v>0.0423</v>
      </c>
    </row>
    <row r="9" spans="1:12">
      <c r="A9" s="19">
        <v>5</v>
      </c>
      <c r="B9" s="19">
        <v>0.9744</v>
      </c>
      <c r="C9" s="19">
        <v>0.7916</v>
      </c>
      <c r="D9" s="19">
        <v>0.6021</v>
      </c>
      <c r="E9" s="19">
        <v>0.5821</v>
      </c>
      <c r="F9" s="19">
        <v>0.6415</v>
      </c>
      <c r="G9" s="19">
        <v>1.194</v>
      </c>
      <c r="H9" s="19">
        <v>1.0468</v>
      </c>
      <c r="I9" s="19">
        <v>0.8177</v>
      </c>
      <c r="J9" s="19">
        <v>1.0927</v>
      </c>
      <c r="K9" s="19">
        <v>1.0677</v>
      </c>
      <c r="L9" s="29">
        <v>0.0473</v>
      </c>
    </row>
    <row r="10" spans="1:12">
      <c r="A10" s="19">
        <v>6</v>
      </c>
      <c r="B10" s="19">
        <v>0.9008</v>
      </c>
      <c r="C10" s="19">
        <v>0.9684</v>
      </c>
      <c r="D10" s="19">
        <v>0.5099</v>
      </c>
      <c r="E10" s="19">
        <v>0.4899</v>
      </c>
      <c r="F10" s="19">
        <v>0.6938</v>
      </c>
      <c r="G10" s="19">
        <v>1.1542</v>
      </c>
      <c r="H10" s="19">
        <v>1.1986</v>
      </c>
      <c r="I10" s="19">
        <v>0.9496</v>
      </c>
      <c r="J10" s="19">
        <v>0.9439</v>
      </c>
      <c r="K10" s="19">
        <v>1.0564</v>
      </c>
      <c r="L10" s="29">
        <v>0.0502</v>
      </c>
    </row>
    <row r="11" ht="14.25" spans="1:12">
      <c r="A11" s="20" t="s">
        <v>74</v>
      </c>
      <c r="B11" s="21">
        <f t="shared" ref="B11:L11" si="0">AVERAGE(B5:B10)</f>
        <v>0.989733333333333</v>
      </c>
      <c r="C11" s="21">
        <f t="shared" si="0"/>
        <v>0.920666666666667</v>
      </c>
      <c r="D11" s="21">
        <f t="shared" si="0"/>
        <v>0.5947</v>
      </c>
      <c r="E11" s="21">
        <f t="shared" si="0"/>
        <v>0.5747</v>
      </c>
      <c r="F11" s="21">
        <f t="shared" si="0"/>
        <v>0.646283333333333</v>
      </c>
      <c r="G11" s="21">
        <f t="shared" si="0"/>
        <v>1.11985</v>
      </c>
      <c r="H11" s="21">
        <f t="shared" si="0"/>
        <v>1.09296666666667</v>
      </c>
      <c r="I11" s="21">
        <f t="shared" si="0"/>
        <v>0.920566666666667</v>
      </c>
      <c r="J11" s="21">
        <f t="shared" si="0"/>
        <v>1.0721</v>
      </c>
      <c r="K11" s="21">
        <f t="shared" si="0"/>
        <v>1.0452</v>
      </c>
      <c r="L11" s="30">
        <f t="shared" si="0"/>
        <v>0.0476833333333333</v>
      </c>
    </row>
    <row r="12" ht="14.25" spans="1:12">
      <c r="A12" s="20" t="s">
        <v>75</v>
      </c>
      <c r="B12" s="22">
        <f t="shared" ref="B12:L12" si="1">STDEV(B5:B10)</f>
        <v>0.0673350923862637</v>
      </c>
      <c r="C12" s="22">
        <f t="shared" si="1"/>
        <v>0.0803538590651791</v>
      </c>
      <c r="D12" s="22">
        <f t="shared" si="1"/>
        <v>0.0532868839396713</v>
      </c>
      <c r="E12" s="22">
        <f t="shared" si="1"/>
        <v>0.0532868839396713</v>
      </c>
      <c r="F12" s="22">
        <f t="shared" si="1"/>
        <v>0.0511090370352119</v>
      </c>
      <c r="G12" s="22">
        <f t="shared" si="1"/>
        <v>0.0947285754141801</v>
      </c>
      <c r="H12" s="22">
        <f t="shared" si="1"/>
        <v>0.0882126219237739</v>
      </c>
      <c r="I12" s="22">
        <f t="shared" si="1"/>
        <v>0.082156647124056</v>
      </c>
      <c r="J12" s="22">
        <f t="shared" si="1"/>
        <v>0.088457176079728</v>
      </c>
      <c r="K12" s="22">
        <f t="shared" si="1"/>
        <v>0.0749140841230806</v>
      </c>
      <c r="L12" s="31">
        <f t="shared" si="1"/>
        <v>0.0037386717784083</v>
      </c>
    </row>
    <row r="13" ht="15.75" spans="1:12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3"/>
      <c r="L13" s="23"/>
    </row>
    <row r="14" spans="1:1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ht="49.5" spans="1:12">
      <c r="A15" s="19" t="s">
        <v>52</v>
      </c>
      <c r="B15" s="10" t="s">
        <v>56</v>
      </c>
      <c r="C15" s="12" t="s">
        <v>57</v>
      </c>
      <c r="D15" s="12" t="s">
        <v>58</v>
      </c>
      <c r="E15" s="12" t="s">
        <v>59</v>
      </c>
      <c r="F15" s="12" t="s">
        <v>60</v>
      </c>
      <c r="G15" s="12" t="s">
        <v>61</v>
      </c>
      <c r="H15" s="12" t="s">
        <v>62</v>
      </c>
      <c r="I15" s="12" t="s">
        <v>63</v>
      </c>
      <c r="J15" s="12" t="s">
        <v>64</v>
      </c>
      <c r="K15" s="12" t="s">
        <v>65</v>
      </c>
      <c r="L15" s="23"/>
    </row>
    <row r="16" spans="1:12">
      <c r="A16" s="19">
        <v>1</v>
      </c>
      <c r="B16" s="25">
        <f t="shared" ref="B16:B21" si="2">(B5-$L$11)/($B$11-$L$11)*100</f>
        <v>93.8290607363374</v>
      </c>
      <c r="C16" s="25">
        <f t="shared" ref="C16:C21" si="3">(C5-$L$11)/($B$11-$L$11)*100</f>
        <v>90.4109831396069</v>
      </c>
      <c r="D16" s="25">
        <f t="shared" ref="D16:D21" si="4">(D5-$L$11)/($B$11-$L$11)*100</f>
        <v>56.3363586504609</v>
      </c>
      <c r="E16" s="25">
        <f t="shared" ref="D16:K16" si="5">(E5-$L$11)/($B$11-$L$11)*100</f>
        <v>54.2133290872742</v>
      </c>
      <c r="F16" s="25">
        <f t="shared" si="5"/>
        <v>56.6760433805707</v>
      </c>
      <c r="G16" s="25">
        <f t="shared" si="5"/>
        <v>124.124692603011</v>
      </c>
      <c r="H16" s="25">
        <f t="shared" si="5"/>
        <v>115.112432107284</v>
      </c>
      <c r="I16" s="25">
        <f t="shared" si="5"/>
        <v>87.3962811598818</v>
      </c>
      <c r="J16" s="25">
        <f t="shared" si="5"/>
        <v>100.781982555774</v>
      </c>
      <c r="K16" s="25">
        <f t="shared" si="5"/>
        <v>114.284450577641</v>
      </c>
      <c r="L16" s="23"/>
    </row>
    <row r="17" spans="1:12">
      <c r="A17" s="19">
        <v>2</v>
      </c>
      <c r="B17" s="25">
        <f t="shared" si="2"/>
        <v>109.656246129894</v>
      </c>
      <c r="C17" s="25">
        <f t="shared" si="3"/>
        <v>103.732993648603</v>
      </c>
      <c r="D17" s="25">
        <f t="shared" si="4"/>
        <v>61.1131751676309</v>
      </c>
      <c r="E17" s="25">
        <f t="shared" ref="D17:K17" si="6">(E6-$L$11)/($B$11-$L$11)*100</f>
        <v>58.9901456044442</v>
      </c>
      <c r="F17" s="25">
        <f t="shared" si="6"/>
        <v>71.2718716274791</v>
      </c>
      <c r="G17" s="25">
        <f t="shared" si="6"/>
        <v>96.0582417776834</v>
      </c>
      <c r="H17" s="25">
        <f t="shared" si="6"/>
        <v>94.9967269960901</v>
      </c>
      <c r="I17" s="25">
        <f t="shared" si="6"/>
        <v>107.554446862339</v>
      </c>
      <c r="J17" s="25">
        <f t="shared" si="6"/>
        <v>119.188648868602</v>
      </c>
      <c r="K17" s="25">
        <f t="shared" si="6"/>
        <v>113.095554022256</v>
      </c>
      <c r="L17" s="23"/>
    </row>
    <row r="18" spans="1:12">
      <c r="A18" s="19">
        <v>3</v>
      </c>
      <c r="B18" s="25">
        <f t="shared" si="2"/>
        <v>102.448560762875</v>
      </c>
      <c r="C18" s="25">
        <f t="shared" si="3"/>
        <v>89.2008562885905</v>
      </c>
      <c r="D18" s="25">
        <f t="shared" si="4"/>
        <v>66.1129097889355</v>
      </c>
      <c r="E18" s="25">
        <f t="shared" ref="D18:K18" si="7">(E7-$L$11)/($B$11-$L$11)*100</f>
        <v>63.9898802257488</v>
      </c>
      <c r="F18" s="25">
        <f t="shared" si="7"/>
        <v>60.8265661766007</v>
      </c>
      <c r="G18" s="25">
        <f t="shared" si="7"/>
        <v>112.256957344798</v>
      </c>
      <c r="H18" s="25">
        <f t="shared" si="7"/>
        <v>112.830175326858</v>
      </c>
      <c r="I18" s="25">
        <f t="shared" si="7"/>
        <v>91.345116147409</v>
      </c>
      <c r="J18" s="25">
        <f t="shared" si="7"/>
        <v>108.828264600251</v>
      </c>
      <c r="K18" s="25">
        <f t="shared" si="7"/>
        <v>95.1453390655131</v>
      </c>
      <c r="L18" s="23"/>
    </row>
    <row r="19" spans="1:12">
      <c r="A19" s="19">
        <v>4</v>
      </c>
      <c r="B19" s="25">
        <f t="shared" si="2"/>
        <v>105.134193160306</v>
      </c>
      <c r="C19" s="25">
        <f t="shared" si="3"/>
        <v>95.96270544734</v>
      </c>
      <c r="D19" s="25">
        <f t="shared" si="4"/>
        <v>56.9201917803372</v>
      </c>
      <c r="E19" s="25">
        <f t="shared" ref="D19:K19" si="8">(E8-$L$11)/($B$11-$L$11)*100</f>
        <v>54.7971622171505</v>
      </c>
      <c r="F19" s="25">
        <f t="shared" si="8"/>
        <v>60.8584116200485</v>
      </c>
      <c r="G19" s="25">
        <f t="shared" si="8"/>
        <v>111.290978893548</v>
      </c>
      <c r="H19" s="25">
        <f t="shared" si="8"/>
        <v>114.581674716487</v>
      </c>
      <c r="I19" s="25">
        <f t="shared" si="8"/>
        <v>92.1730976770518</v>
      </c>
      <c r="J19" s="25">
        <f t="shared" si="8"/>
        <v>117.596376696212</v>
      </c>
      <c r="K19" s="25">
        <f t="shared" si="8"/>
        <v>97.4488261415707</v>
      </c>
      <c r="L19" s="23"/>
    </row>
    <row r="20" spans="1:12">
      <c r="A20" s="19">
        <v>5</v>
      </c>
      <c r="B20" s="25">
        <f t="shared" si="2"/>
        <v>98.3723440015569</v>
      </c>
      <c r="C20" s="25">
        <f t="shared" si="3"/>
        <v>78.9678537940307</v>
      </c>
      <c r="D20" s="25">
        <f t="shared" si="4"/>
        <v>58.8521486828371</v>
      </c>
      <c r="E20" s="25">
        <f t="shared" ref="D20:K20" si="9">(E9-$L$11)/($B$11-$L$11)*100</f>
        <v>56.7291191196504</v>
      </c>
      <c r="F20" s="25">
        <f t="shared" si="9"/>
        <v>63.0345169223148</v>
      </c>
      <c r="G20" s="25">
        <f t="shared" si="9"/>
        <v>121.683208605346</v>
      </c>
      <c r="H20" s="25">
        <f t="shared" si="9"/>
        <v>106.057711020293</v>
      </c>
      <c r="I20" s="25">
        <f t="shared" si="9"/>
        <v>81.7384073739893</v>
      </c>
      <c r="J20" s="25">
        <f t="shared" si="9"/>
        <v>110.930063867806</v>
      </c>
      <c r="K20" s="25">
        <f t="shared" si="9"/>
        <v>108.276276913823</v>
      </c>
      <c r="L20" s="23"/>
    </row>
    <row r="21" spans="1:12">
      <c r="A21" s="19">
        <v>6</v>
      </c>
      <c r="B21" s="25">
        <f t="shared" si="2"/>
        <v>90.5595952090299</v>
      </c>
      <c r="C21" s="25">
        <f t="shared" si="3"/>
        <v>97.7354351326009</v>
      </c>
      <c r="D21" s="25">
        <f t="shared" si="4"/>
        <v>49.0649823965465</v>
      </c>
      <c r="E21" s="25">
        <f t="shared" ref="D21:K21" si="10">(E10-$L$11)/($B$11-$L$11)*100</f>
        <v>46.9419528333599</v>
      </c>
      <c r="F21" s="25">
        <f t="shared" si="10"/>
        <v>68.5862392300479</v>
      </c>
      <c r="G21" s="25">
        <f t="shared" si="10"/>
        <v>117.458379774605</v>
      </c>
      <c r="H21" s="25">
        <f t="shared" si="10"/>
        <v>122.171505404879</v>
      </c>
      <c r="I21" s="25">
        <f t="shared" si="10"/>
        <v>95.7397873432054</v>
      </c>
      <c r="J21" s="25">
        <f t="shared" si="10"/>
        <v>95.1347239176972</v>
      </c>
      <c r="K21" s="25">
        <f t="shared" si="10"/>
        <v>107.076765210622</v>
      </c>
      <c r="L21" s="23"/>
    </row>
    <row r="22" spans="1:12">
      <c r="A22" s="20" t="s">
        <v>74</v>
      </c>
      <c r="B22" s="26">
        <f t="shared" ref="B22:K22" si="11">AVERAGE(B16:B21)</f>
        <v>100</v>
      </c>
      <c r="C22" s="26">
        <f t="shared" si="11"/>
        <v>92.6684712417954</v>
      </c>
      <c r="D22" s="26">
        <f t="shared" si="11"/>
        <v>58.066627744458</v>
      </c>
      <c r="E22" s="26">
        <f t="shared" si="11"/>
        <v>55.9435981812713</v>
      </c>
      <c r="F22" s="26">
        <f t="shared" si="11"/>
        <v>63.5422748261769</v>
      </c>
      <c r="G22" s="26">
        <f t="shared" si="11"/>
        <v>113.812076499832</v>
      </c>
      <c r="H22" s="26">
        <f t="shared" si="11"/>
        <v>110.958370928649</v>
      </c>
      <c r="I22" s="26">
        <f t="shared" si="11"/>
        <v>92.6578560939794</v>
      </c>
      <c r="J22" s="26">
        <f t="shared" si="11"/>
        <v>108.743343417724</v>
      </c>
      <c r="K22" s="26">
        <f t="shared" si="11"/>
        <v>105.887868655238</v>
      </c>
      <c r="L22" s="23"/>
    </row>
    <row r="23" spans="1:12">
      <c r="A23" s="20" t="s">
        <v>75</v>
      </c>
      <c r="B23" s="26">
        <f t="shared" ref="B23:K23" si="12">STDEV(B16:B21)</f>
        <v>7.14771958879717</v>
      </c>
      <c r="C23" s="26">
        <f t="shared" si="12"/>
        <v>8.5296809155755</v>
      </c>
      <c r="D23" s="26">
        <f t="shared" si="12"/>
        <v>5.65648149670095</v>
      </c>
      <c r="E23" s="26">
        <f t="shared" si="12"/>
        <v>5.65648149670095</v>
      </c>
      <c r="F23" s="26">
        <f t="shared" si="12"/>
        <v>5.42529982858786</v>
      </c>
      <c r="G23" s="26">
        <f t="shared" si="12"/>
        <v>10.0555783041431</v>
      </c>
      <c r="H23" s="26">
        <f t="shared" si="12"/>
        <v>9.36390020951902</v>
      </c>
      <c r="I23" s="26">
        <f t="shared" si="12"/>
        <v>8.72104953283329</v>
      </c>
      <c r="J23" s="26">
        <f t="shared" si="12"/>
        <v>9.38985999466356</v>
      </c>
      <c r="K23" s="26">
        <f t="shared" si="12"/>
        <v>7.95224076461766</v>
      </c>
      <c r="L23" s="23"/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8"/>
  <sheetViews>
    <sheetView workbookViewId="0">
      <selection activeCell="B1" sqref="A$1:B$1048576"/>
    </sheetView>
  </sheetViews>
  <sheetFormatPr defaultColWidth="9" defaultRowHeight="15" outlineLevelCol="4"/>
  <cols>
    <col min="1" max="1" width="9" style="1"/>
    <col min="2" max="5" width="11.125" style="1"/>
    <col min="6" max="16384" width="9" style="1"/>
  </cols>
  <sheetData>
    <row r="1" ht="14.25" spans="1:1">
      <c r="A1" s="2" t="s">
        <v>76</v>
      </c>
    </row>
    <row r="2" ht="14.25" spans="1:1">
      <c r="A2" s="2" t="s">
        <v>77</v>
      </c>
    </row>
    <row r="3" ht="49.5" spans="1:5">
      <c r="A3" s="10" t="s">
        <v>13</v>
      </c>
      <c r="B3" s="15" t="s">
        <v>56</v>
      </c>
      <c r="C3" s="12" t="s">
        <v>58</v>
      </c>
      <c r="D3" s="12" t="s">
        <v>61</v>
      </c>
      <c r="E3" s="12" t="s">
        <v>63</v>
      </c>
    </row>
    <row r="4" spans="1:5">
      <c r="A4" s="16" t="s">
        <v>22</v>
      </c>
      <c r="B4" s="16">
        <v>41368.631</v>
      </c>
      <c r="C4" s="16">
        <v>41095.61</v>
      </c>
      <c r="D4" s="16">
        <v>31661.418</v>
      </c>
      <c r="E4" s="16">
        <v>42222.489</v>
      </c>
    </row>
    <row r="5" spans="1:5">
      <c r="A5" s="16" t="s">
        <v>22</v>
      </c>
      <c r="B5" s="16">
        <v>42930.61</v>
      </c>
      <c r="C5" s="16">
        <v>44128.56</v>
      </c>
      <c r="D5" s="16">
        <v>32918.196</v>
      </c>
      <c r="E5" s="16">
        <v>45335.095</v>
      </c>
    </row>
    <row r="6" spans="1:5">
      <c r="A6" s="16" t="s">
        <v>22</v>
      </c>
      <c r="B6" s="16">
        <v>41584.903</v>
      </c>
      <c r="C6" s="16">
        <v>44035.024</v>
      </c>
      <c r="D6" s="16">
        <v>28923.539</v>
      </c>
      <c r="E6" s="16">
        <v>42620.681</v>
      </c>
    </row>
    <row r="7" spans="1:5">
      <c r="A7" s="16" t="s">
        <v>5</v>
      </c>
      <c r="B7" s="16">
        <v>48166.61</v>
      </c>
      <c r="C7" s="16">
        <v>47470.024</v>
      </c>
      <c r="D7" s="16">
        <v>46167.196</v>
      </c>
      <c r="E7" s="16">
        <v>47257.368</v>
      </c>
    </row>
    <row r="8" spans="1:5">
      <c r="A8" s="16" t="s">
        <v>5</v>
      </c>
      <c r="B8" s="16">
        <v>43372.388</v>
      </c>
      <c r="C8" s="16">
        <v>43614.489</v>
      </c>
      <c r="D8" s="16">
        <v>43880.974</v>
      </c>
      <c r="E8" s="16">
        <v>43988.317</v>
      </c>
    </row>
    <row r="9" spans="1:5">
      <c r="A9" s="16" t="s">
        <v>5</v>
      </c>
      <c r="B9" s="16">
        <v>46803.903</v>
      </c>
      <c r="C9" s="16">
        <v>46097.317</v>
      </c>
      <c r="D9" s="16">
        <v>46578.903</v>
      </c>
      <c r="E9" s="16">
        <v>47639.66</v>
      </c>
    </row>
    <row r="10" spans="1:5">
      <c r="A10" s="16" t="s">
        <v>23</v>
      </c>
      <c r="B10" s="16">
        <v>0.858865321848476</v>
      </c>
      <c r="C10" s="16">
        <v>0.865717068101756</v>
      </c>
      <c r="D10" s="16">
        <v>0.685799024918039</v>
      </c>
      <c r="E10" s="16">
        <v>0.893458328021992</v>
      </c>
    </row>
    <row r="11" spans="1:5">
      <c r="A11" s="16" t="s">
        <v>23</v>
      </c>
      <c r="B11" s="16">
        <v>0.989814303053823</v>
      </c>
      <c r="C11" s="16">
        <v>1.01178670235022</v>
      </c>
      <c r="D11" s="16">
        <v>0.750170130681238</v>
      </c>
      <c r="E11" s="16">
        <v>1.03061672034418</v>
      </c>
    </row>
    <row r="12" spans="1:5">
      <c r="A12" s="16" t="s">
        <v>23</v>
      </c>
      <c r="B12" s="16">
        <v>0.888492205447054</v>
      </c>
      <c r="C12" s="16">
        <v>0.955262190205126</v>
      </c>
      <c r="D12" s="16">
        <v>0.620957925952013</v>
      </c>
      <c r="E12" s="16">
        <v>0.894647044080499</v>
      </c>
    </row>
    <row r="13" spans="1:5">
      <c r="A13" s="17" t="s">
        <v>6</v>
      </c>
      <c r="B13" s="16">
        <v>0.912390610116451</v>
      </c>
      <c r="C13" s="16">
        <v>0.944255320219034</v>
      </c>
      <c r="D13" s="16">
        <v>0.685642360517097</v>
      </c>
      <c r="E13" s="16">
        <v>0.939574030815556</v>
      </c>
    </row>
    <row r="14" spans="1:5">
      <c r="A14" s="5" t="s">
        <v>15</v>
      </c>
      <c r="B14" s="16">
        <v>0.941335117136789</v>
      </c>
      <c r="C14" s="16">
        <v>0.948844780407442</v>
      </c>
      <c r="D14" s="16">
        <v>0.751650682628692</v>
      </c>
      <c r="E14" s="16">
        <v>0.979249806075884</v>
      </c>
    </row>
    <row r="15" spans="1:5">
      <c r="A15" s="5"/>
      <c r="B15" s="16">
        <v>1.08485805539745</v>
      </c>
      <c r="C15" s="16">
        <v>1.10894028405343</v>
      </c>
      <c r="D15" s="16">
        <v>0.822202817919719</v>
      </c>
      <c r="E15" s="16">
        <v>1.1295783942939</v>
      </c>
    </row>
    <row r="16" spans="1:5">
      <c r="A16" s="5"/>
      <c r="B16" s="16">
        <v>0.973806827465764</v>
      </c>
      <c r="C16" s="16">
        <v>1.04698818643388</v>
      </c>
      <c r="D16" s="16">
        <v>0.680583424540898</v>
      </c>
      <c r="E16" s="16">
        <v>0.980552664791578</v>
      </c>
    </row>
    <row r="17" spans="1:5">
      <c r="A17" s="17" t="s">
        <v>6</v>
      </c>
      <c r="B17" s="16">
        <v>1</v>
      </c>
      <c r="C17" s="16">
        <v>1.03492441696492</v>
      </c>
      <c r="D17" s="16">
        <v>0.75147897502977</v>
      </c>
      <c r="E17" s="16">
        <v>1.02979362172046</v>
      </c>
    </row>
    <row r="18" spans="1:5">
      <c r="A18" s="17" t="s">
        <v>10</v>
      </c>
      <c r="B18" s="16">
        <v>0.075261345771248</v>
      </c>
      <c r="C18" s="16">
        <v>0.0807266589935815</v>
      </c>
      <c r="D18" s="16">
        <v>0.0708098528304571</v>
      </c>
      <c r="E18" s="16">
        <v>0.0864186032539263</v>
      </c>
    </row>
    <row r="21" ht="49.5" spans="1:5">
      <c r="A21" s="10" t="s">
        <v>13</v>
      </c>
      <c r="B21" s="15" t="s">
        <v>56</v>
      </c>
      <c r="C21" s="12" t="s">
        <v>58</v>
      </c>
      <c r="D21" s="12" t="s">
        <v>61</v>
      </c>
      <c r="E21" s="12" t="s">
        <v>63</v>
      </c>
    </row>
    <row r="22" spans="1:5">
      <c r="A22" s="16" t="s">
        <v>24</v>
      </c>
      <c r="B22" s="16">
        <v>32366.66</v>
      </c>
      <c r="C22" s="16">
        <v>10491.468</v>
      </c>
      <c r="D22" s="16">
        <v>56218.217</v>
      </c>
      <c r="E22" s="16">
        <v>46895.095</v>
      </c>
    </row>
    <row r="23" spans="1:5">
      <c r="A23" s="16" t="s">
        <v>24</v>
      </c>
      <c r="B23" s="16">
        <v>31225.024</v>
      </c>
      <c r="C23" s="16">
        <v>9875.953</v>
      </c>
      <c r="D23" s="16">
        <v>46748.853</v>
      </c>
      <c r="E23" s="16">
        <v>35048.439</v>
      </c>
    </row>
    <row r="24" spans="1:5">
      <c r="A24" s="16" t="s">
        <v>24</v>
      </c>
      <c r="B24" s="16">
        <v>25167.953</v>
      </c>
      <c r="C24" s="16">
        <v>7136.024</v>
      </c>
      <c r="D24" s="16">
        <v>51633.217</v>
      </c>
      <c r="E24" s="16">
        <v>34927.489</v>
      </c>
    </row>
    <row r="25" spans="1:5">
      <c r="A25" s="16" t="s">
        <v>22</v>
      </c>
      <c r="B25" s="16">
        <v>41368.631</v>
      </c>
      <c r="C25" s="16">
        <v>41095.61</v>
      </c>
      <c r="D25" s="16">
        <v>31661.418</v>
      </c>
      <c r="E25" s="16">
        <v>42222.489</v>
      </c>
    </row>
    <row r="26" spans="1:5">
      <c r="A26" s="16" t="s">
        <v>22</v>
      </c>
      <c r="B26" s="16">
        <v>42930.61</v>
      </c>
      <c r="C26" s="16">
        <v>44128.56</v>
      </c>
      <c r="D26" s="16">
        <v>32918.196</v>
      </c>
      <c r="E26" s="16">
        <v>45335.095</v>
      </c>
    </row>
    <row r="27" spans="1:5">
      <c r="A27" s="16" t="s">
        <v>22</v>
      </c>
      <c r="B27" s="16">
        <v>41584.903</v>
      </c>
      <c r="C27" s="16">
        <v>44035.024</v>
      </c>
      <c r="D27" s="16">
        <v>28923.539</v>
      </c>
      <c r="E27" s="16">
        <v>42620.681</v>
      </c>
    </row>
    <row r="28" spans="1:5">
      <c r="A28" s="16" t="s">
        <v>25</v>
      </c>
      <c r="B28" s="16">
        <v>0.782396207406525</v>
      </c>
      <c r="C28" s="16">
        <v>0.255294129956947</v>
      </c>
      <c r="D28" s="16">
        <v>1.77560641788059</v>
      </c>
      <c r="E28" s="16">
        <v>1.11066628497434</v>
      </c>
    </row>
    <row r="29" spans="1:5">
      <c r="A29" s="16" t="s">
        <v>25</v>
      </c>
      <c r="B29" s="16">
        <v>0.727337067886993</v>
      </c>
      <c r="C29" s="16">
        <v>0.223799575603645</v>
      </c>
      <c r="D29" s="16">
        <v>1.42015233763114</v>
      </c>
      <c r="E29" s="16">
        <v>0.773097288094356</v>
      </c>
    </row>
    <row r="30" spans="1:5">
      <c r="A30" s="16" t="s">
        <v>25</v>
      </c>
      <c r="B30" s="16">
        <v>0.605218509226774</v>
      </c>
      <c r="C30" s="16">
        <v>0.162053369154517</v>
      </c>
      <c r="D30" s="16">
        <v>1.78516249342793</v>
      </c>
      <c r="E30" s="16">
        <v>0.819496267551427</v>
      </c>
    </row>
    <row r="31" spans="1:5">
      <c r="A31" s="17" t="s">
        <v>6</v>
      </c>
      <c r="B31" s="16">
        <v>0.70498392817343</v>
      </c>
      <c r="C31" s="16">
        <v>0.213715691571703</v>
      </c>
      <c r="D31" s="16">
        <v>1.66030708297989</v>
      </c>
      <c r="E31" s="16">
        <v>0.901086613540041</v>
      </c>
    </row>
    <row r="32" spans="1:5">
      <c r="A32" s="5" t="s">
        <v>15</v>
      </c>
      <c r="B32" s="16">
        <v>1.10980715465906</v>
      </c>
      <c r="C32" s="16">
        <v>0.362127588664891</v>
      </c>
      <c r="D32" s="16">
        <v>2.51864808107197</v>
      </c>
      <c r="E32" s="16">
        <v>1.5754490855586</v>
      </c>
    </row>
    <row r="33" spans="1:5">
      <c r="A33" s="5"/>
      <c r="B33" s="16">
        <v>1.03170730398277</v>
      </c>
      <c r="C33" s="16">
        <v>0.317453443489834</v>
      </c>
      <c r="D33" s="16">
        <v>2.01444640207709</v>
      </c>
      <c r="E33" s="16">
        <v>1.0966168974907</v>
      </c>
    </row>
    <row r="34" spans="1:5">
      <c r="A34" s="5"/>
      <c r="B34" s="16">
        <v>0.858485541358166</v>
      </c>
      <c r="C34" s="16">
        <v>0.229868175256685</v>
      </c>
      <c r="D34" s="16">
        <v>2.5322031071732</v>
      </c>
      <c r="E34" s="16">
        <v>1.16243255314301</v>
      </c>
    </row>
    <row r="35" spans="1:5">
      <c r="A35" s="17" t="s">
        <v>6</v>
      </c>
      <c r="B35" s="16">
        <v>1</v>
      </c>
      <c r="C35" s="16">
        <v>0.303149735803803</v>
      </c>
      <c r="D35" s="16">
        <v>2.35509919677409</v>
      </c>
      <c r="E35" s="16">
        <v>1.27816617873077</v>
      </c>
    </row>
    <row r="36" spans="1:5">
      <c r="A36" s="17" t="s">
        <v>10</v>
      </c>
      <c r="B36" s="16">
        <v>0.128626020588501</v>
      </c>
      <c r="C36" s="16">
        <v>0.067279901523012</v>
      </c>
      <c r="D36" s="16">
        <v>0.295091815515626</v>
      </c>
      <c r="E36" s="16">
        <v>0.259549167117214</v>
      </c>
    </row>
    <row r="39" ht="49.5" spans="1:5">
      <c r="A39" s="10" t="s">
        <v>13</v>
      </c>
      <c r="B39" s="15" t="s">
        <v>56</v>
      </c>
      <c r="C39" s="12" t="s">
        <v>58</v>
      </c>
      <c r="D39" s="12" t="s">
        <v>61</v>
      </c>
      <c r="E39" s="12" t="s">
        <v>63</v>
      </c>
    </row>
    <row r="40" spans="1:5">
      <c r="A40" s="16" t="s">
        <v>26</v>
      </c>
      <c r="B40" s="16">
        <v>51115.196</v>
      </c>
      <c r="C40" s="16">
        <v>51196.903</v>
      </c>
      <c r="D40" s="16">
        <v>50879.903</v>
      </c>
      <c r="E40" s="16">
        <v>52142.146</v>
      </c>
    </row>
    <row r="41" spans="1:5">
      <c r="A41" s="16" t="s">
        <v>26</v>
      </c>
      <c r="B41" s="16">
        <v>48524.731</v>
      </c>
      <c r="C41" s="16">
        <v>46361.539</v>
      </c>
      <c r="D41" s="16">
        <v>46585.56</v>
      </c>
      <c r="E41" s="16">
        <v>48201.56</v>
      </c>
    </row>
    <row r="42" spans="1:5">
      <c r="A42" s="16" t="s">
        <v>26</v>
      </c>
      <c r="B42" s="16">
        <v>40018.489</v>
      </c>
      <c r="C42" s="16">
        <v>41607.782</v>
      </c>
      <c r="D42" s="16">
        <v>41306.56</v>
      </c>
      <c r="E42" s="16">
        <v>41482.903</v>
      </c>
    </row>
    <row r="43" spans="1:5">
      <c r="A43" s="16" t="s">
        <v>5</v>
      </c>
      <c r="B43" s="16">
        <v>48166.61</v>
      </c>
      <c r="C43" s="16">
        <v>47470.024</v>
      </c>
      <c r="D43" s="16">
        <v>46167.196</v>
      </c>
      <c r="E43" s="16">
        <v>47257.368</v>
      </c>
    </row>
    <row r="44" spans="1:5">
      <c r="A44" s="16" t="s">
        <v>5</v>
      </c>
      <c r="B44" s="16">
        <v>43372.388</v>
      </c>
      <c r="C44" s="16">
        <v>43614.489</v>
      </c>
      <c r="D44" s="16">
        <v>43880.974</v>
      </c>
      <c r="E44" s="16">
        <v>43988.317</v>
      </c>
    </row>
    <row r="45" spans="1:5">
      <c r="A45" s="16" t="s">
        <v>5</v>
      </c>
      <c r="B45" s="16">
        <v>46803.903</v>
      </c>
      <c r="C45" s="16">
        <v>46097.317</v>
      </c>
      <c r="D45" s="16">
        <v>46578.903</v>
      </c>
      <c r="E45" s="16">
        <v>47639.66</v>
      </c>
    </row>
    <row r="46" spans="1:5">
      <c r="A46" s="16" t="s">
        <v>27</v>
      </c>
      <c r="B46" s="16">
        <v>1.06121639035838</v>
      </c>
      <c r="C46" s="16">
        <v>1.07851015621985</v>
      </c>
      <c r="D46" s="16">
        <v>1.10207912561984</v>
      </c>
      <c r="E46" s="16">
        <v>1.10336542652989</v>
      </c>
    </row>
    <row r="47" spans="1:5">
      <c r="A47" s="16" t="s">
        <v>27</v>
      </c>
      <c r="B47" s="16">
        <v>1.11879315937135</v>
      </c>
      <c r="C47" s="16">
        <v>1.06298480305478</v>
      </c>
      <c r="D47" s="16">
        <v>1.06163459361681</v>
      </c>
      <c r="E47" s="16">
        <v>1.0957809547476</v>
      </c>
    </row>
    <row r="48" spans="1:5">
      <c r="A48" s="16" t="s">
        <v>27</v>
      </c>
      <c r="B48" s="16">
        <v>0.855024611943154</v>
      </c>
      <c r="C48" s="16">
        <v>0.902607455440411</v>
      </c>
      <c r="D48" s="16">
        <v>0.886808347547386</v>
      </c>
      <c r="E48" s="16">
        <v>0.870764044075881</v>
      </c>
    </row>
    <row r="49" spans="1:5">
      <c r="A49" s="17" t="s">
        <v>6</v>
      </c>
      <c r="B49" s="16">
        <v>1.01167805389096</v>
      </c>
      <c r="C49" s="16">
        <v>1.01470080490501</v>
      </c>
      <c r="D49" s="16">
        <v>1.01684068892802</v>
      </c>
      <c r="E49" s="16">
        <v>1.02330347511779</v>
      </c>
    </row>
    <row r="50" spans="1:5">
      <c r="A50" s="5" t="s">
        <v>15</v>
      </c>
      <c r="B50" s="16">
        <v>1.04896650300646</v>
      </c>
      <c r="C50" s="16">
        <v>1.06606064258471</v>
      </c>
      <c r="D50" s="16">
        <v>1.08935754945083</v>
      </c>
      <c r="E50" s="16">
        <v>1.09062900226638</v>
      </c>
    </row>
    <row r="51" spans="1:5">
      <c r="A51" s="5"/>
      <c r="B51" s="16">
        <v>1.10587864891249</v>
      </c>
      <c r="C51" s="16">
        <v>1.05071450247091</v>
      </c>
      <c r="D51" s="16">
        <v>1.04937987883963</v>
      </c>
      <c r="E51" s="16">
        <v>1.08313207994695</v>
      </c>
    </row>
    <row r="52" spans="1:5">
      <c r="A52" s="5"/>
      <c r="B52" s="16">
        <v>0.845154848081055</v>
      </c>
      <c r="C52" s="16">
        <v>0.89218843086389</v>
      </c>
      <c r="D52" s="16">
        <v>0.876571696041719</v>
      </c>
      <c r="E52" s="16">
        <v>0.860712595995219</v>
      </c>
    </row>
    <row r="53" spans="1:5">
      <c r="A53" s="17" t="s">
        <v>6</v>
      </c>
      <c r="B53" s="16">
        <v>1</v>
      </c>
      <c r="C53" s="16">
        <v>1.00298785863984</v>
      </c>
      <c r="D53" s="16">
        <v>1.00510304144406</v>
      </c>
      <c r="E53" s="16">
        <v>1.01149122606952</v>
      </c>
    </row>
    <row r="54" spans="1:5">
      <c r="A54" s="17" t="s">
        <v>10</v>
      </c>
      <c r="B54" s="16">
        <v>0.137085790264739</v>
      </c>
      <c r="C54" s="16">
        <v>0.0962614195859704</v>
      </c>
      <c r="D54" s="16">
        <v>0.113091925441547</v>
      </c>
      <c r="E54" s="16">
        <v>0.130631915803057</v>
      </c>
    </row>
    <row r="57" ht="49.5" spans="1:5">
      <c r="A57" s="10" t="s">
        <v>13</v>
      </c>
      <c r="B57" s="15" t="s">
        <v>56</v>
      </c>
      <c r="C57" s="12" t="s">
        <v>58</v>
      </c>
      <c r="D57" s="12" t="s">
        <v>61</v>
      </c>
      <c r="E57" s="12" t="s">
        <v>63</v>
      </c>
    </row>
    <row r="58" spans="1:5">
      <c r="A58" s="16" t="s">
        <v>28</v>
      </c>
      <c r="B58" s="16">
        <v>28969.196</v>
      </c>
      <c r="C58" s="16">
        <v>27613.61</v>
      </c>
      <c r="D58" s="16">
        <v>50111.853</v>
      </c>
      <c r="E58" s="16">
        <v>46285.024</v>
      </c>
    </row>
    <row r="59" spans="1:5">
      <c r="A59" s="16" t="s">
        <v>28</v>
      </c>
      <c r="B59" s="16">
        <v>30182.731</v>
      </c>
      <c r="C59" s="16">
        <v>29136.61</v>
      </c>
      <c r="D59" s="16">
        <v>53790.731</v>
      </c>
      <c r="E59" s="16">
        <v>47303.853</v>
      </c>
    </row>
    <row r="60" spans="1:5">
      <c r="A60" s="16" t="s">
        <v>28</v>
      </c>
      <c r="B60" s="16">
        <v>23805.489</v>
      </c>
      <c r="C60" s="16">
        <v>25667.489</v>
      </c>
      <c r="D60" s="16">
        <v>49134.61</v>
      </c>
      <c r="E60" s="16">
        <v>49087.61</v>
      </c>
    </row>
    <row r="61" spans="1:5">
      <c r="A61" s="16" t="s">
        <v>26</v>
      </c>
      <c r="B61" s="16">
        <v>51115.196</v>
      </c>
      <c r="C61" s="16">
        <v>51196.903</v>
      </c>
      <c r="D61" s="16">
        <v>50879.903</v>
      </c>
      <c r="E61" s="16">
        <v>52142.146</v>
      </c>
    </row>
    <row r="62" spans="1:5">
      <c r="A62" s="16" t="s">
        <v>26</v>
      </c>
      <c r="B62" s="16">
        <v>48524.731</v>
      </c>
      <c r="C62" s="16">
        <v>46361.539</v>
      </c>
      <c r="D62" s="16">
        <v>46585.56</v>
      </c>
      <c r="E62" s="16">
        <v>48201.56</v>
      </c>
    </row>
    <row r="63" spans="1:5">
      <c r="A63" s="16" t="s">
        <v>26</v>
      </c>
      <c r="B63" s="16">
        <v>40018.489</v>
      </c>
      <c r="C63" s="16">
        <v>41607.782</v>
      </c>
      <c r="D63" s="16">
        <v>41306.56</v>
      </c>
      <c r="E63" s="16">
        <v>41482.903</v>
      </c>
    </row>
    <row r="64" spans="1:5">
      <c r="A64" s="16" t="s">
        <v>29</v>
      </c>
      <c r="B64" s="16">
        <v>0.566743322279347</v>
      </c>
      <c r="C64" s="16">
        <v>0.539360945329056</v>
      </c>
      <c r="D64" s="16">
        <v>0.984904648894476</v>
      </c>
      <c r="E64" s="16">
        <v>0.88767010088154</v>
      </c>
    </row>
    <row r="65" spans="1:5">
      <c r="A65" s="16" t="s">
        <v>29</v>
      </c>
      <c r="B65" s="16">
        <v>0.622007178154166</v>
      </c>
      <c r="C65" s="16">
        <v>0.628465116311173</v>
      </c>
      <c r="D65" s="16">
        <v>1.15466532977171</v>
      </c>
      <c r="E65" s="16">
        <v>0.981375976213218</v>
      </c>
    </row>
    <row r="66" spans="1:5">
      <c r="A66" s="16" t="s">
        <v>29</v>
      </c>
      <c r="B66" s="16">
        <v>0.594862264789658</v>
      </c>
      <c r="C66" s="16">
        <v>0.616891546874573</v>
      </c>
      <c r="D66" s="16">
        <v>1.18951106071287</v>
      </c>
      <c r="E66" s="16">
        <v>1.18332147583789</v>
      </c>
    </row>
    <row r="67" spans="1:5">
      <c r="A67" s="17" t="s">
        <v>6</v>
      </c>
      <c r="B67" s="16">
        <v>0.594537588407724</v>
      </c>
      <c r="C67" s="16">
        <v>0.594905869504934</v>
      </c>
      <c r="D67" s="16">
        <v>1.10969367979302</v>
      </c>
      <c r="E67" s="16">
        <v>1.01745585097755</v>
      </c>
    </row>
    <row r="68" spans="1:5">
      <c r="A68" s="5" t="s">
        <v>15</v>
      </c>
      <c r="B68" s="16">
        <v>0.953250615822602</v>
      </c>
      <c r="C68" s="16">
        <v>0.907194020774296</v>
      </c>
      <c r="D68" s="16">
        <v>1.65658936978606</v>
      </c>
      <c r="E68" s="16">
        <v>1.49304285917208</v>
      </c>
    </row>
    <row r="69" spans="1:5">
      <c r="A69" s="5"/>
      <c r="B69" s="16">
        <v>1.04620328517834</v>
      </c>
      <c r="C69" s="16">
        <v>1.05706540438312</v>
      </c>
      <c r="D69" s="16">
        <v>1.94212334473942</v>
      </c>
      <c r="E69" s="16">
        <v>1.65065421488575</v>
      </c>
    </row>
    <row r="70" spans="1:5">
      <c r="A70" s="5"/>
      <c r="B70" s="16">
        <v>1.00054609899906</v>
      </c>
      <c r="C70" s="16">
        <v>1.03759889854352</v>
      </c>
      <c r="D70" s="16">
        <v>2.00073314775369</v>
      </c>
      <c r="E70" s="16">
        <v>1.99032239325193</v>
      </c>
    </row>
    <row r="71" spans="1:5">
      <c r="A71" s="17" t="s">
        <v>6</v>
      </c>
      <c r="B71" s="16">
        <v>1</v>
      </c>
      <c r="C71" s="16">
        <v>1.00061944123364</v>
      </c>
      <c r="D71" s="16">
        <v>1.86648195409306</v>
      </c>
      <c r="E71" s="16">
        <v>1.71133982243658</v>
      </c>
    </row>
    <row r="72" spans="1:5">
      <c r="A72" s="17" t="s">
        <v>10</v>
      </c>
      <c r="B72" s="16">
        <v>0.0464787408734007</v>
      </c>
      <c r="C72" s="16">
        <v>0.0814921352242358</v>
      </c>
      <c r="D72" s="16">
        <v>0.184119390512365</v>
      </c>
      <c r="E72" s="16">
        <v>0.254133411767379</v>
      </c>
    </row>
    <row r="75" ht="49.5" spans="1:5">
      <c r="A75" s="10" t="s">
        <v>13</v>
      </c>
      <c r="B75" s="15" t="s">
        <v>56</v>
      </c>
      <c r="C75" s="12" t="s">
        <v>58</v>
      </c>
      <c r="D75" s="12" t="s">
        <v>61</v>
      </c>
      <c r="E75" s="12" t="s">
        <v>63</v>
      </c>
    </row>
    <row r="76" spans="1:5">
      <c r="A76" s="16" t="s">
        <v>30</v>
      </c>
      <c r="B76" s="16">
        <v>27016.903</v>
      </c>
      <c r="C76" s="16">
        <v>24467.974</v>
      </c>
      <c r="D76" s="16">
        <v>25695.782</v>
      </c>
      <c r="E76" s="16">
        <v>24528.56</v>
      </c>
    </row>
    <row r="77" spans="1:5">
      <c r="A77" s="16" t="s">
        <v>30</v>
      </c>
      <c r="B77" s="16">
        <v>22117.024</v>
      </c>
      <c r="C77" s="16">
        <v>21740.024</v>
      </c>
      <c r="D77" s="16">
        <v>23203.853</v>
      </c>
      <c r="E77" s="16">
        <v>21932.731</v>
      </c>
    </row>
    <row r="78" spans="1:5">
      <c r="A78" s="16" t="s">
        <v>30</v>
      </c>
      <c r="B78" s="16">
        <v>23353.853</v>
      </c>
      <c r="C78" s="16">
        <v>22779.61</v>
      </c>
      <c r="D78" s="16">
        <v>21531.489</v>
      </c>
      <c r="E78" s="16">
        <v>23019.61</v>
      </c>
    </row>
    <row r="79" spans="1:5">
      <c r="A79" s="16" t="s">
        <v>5</v>
      </c>
      <c r="B79" s="16">
        <v>48166.61</v>
      </c>
      <c r="C79" s="16">
        <v>47470.024</v>
      </c>
      <c r="D79" s="16">
        <v>46167.196</v>
      </c>
      <c r="E79" s="16">
        <v>47257.368</v>
      </c>
    </row>
    <row r="80" spans="1:5">
      <c r="A80" s="16" t="s">
        <v>5</v>
      </c>
      <c r="B80" s="16">
        <v>43372.388</v>
      </c>
      <c r="C80" s="16">
        <v>43614.489</v>
      </c>
      <c r="D80" s="16">
        <v>43880.974</v>
      </c>
      <c r="E80" s="16">
        <v>43988.317</v>
      </c>
    </row>
    <row r="81" spans="1:5">
      <c r="A81" s="16" t="s">
        <v>5</v>
      </c>
      <c r="B81" s="16">
        <v>46803.903</v>
      </c>
      <c r="C81" s="16">
        <v>46097.317</v>
      </c>
      <c r="D81" s="16">
        <v>46578.903</v>
      </c>
      <c r="E81" s="16">
        <v>47639.66</v>
      </c>
    </row>
    <row r="82" spans="1:5">
      <c r="A82" s="16" t="s">
        <v>27</v>
      </c>
      <c r="B82" s="16">
        <v>0.560905220442128</v>
      </c>
      <c r="C82" s="16">
        <v>0.515440523055139</v>
      </c>
      <c r="D82" s="16">
        <v>0.556580954147616</v>
      </c>
      <c r="E82" s="16">
        <v>0.519042025362056</v>
      </c>
    </row>
    <row r="83" spans="1:5">
      <c r="A83" s="16" t="s">
        <v>27</v>
      </c>
      <c r="B83" s="16">
        <v>0.509933278287559</v>
      </c>
      <c r="C83" s="16">
        <v>0.498458757593148</v>
      </c>
      <c r="D83" s="16">
        <v>0.528790746531743</v>
      </c>
      <c r="E83" s="16">
        <v>0.498603549665244</v>
      </c>
    </row>
    <row r="84" spans="1:5">
      <c r="A84" s="16" t="s">
        <v>27</v>
      </c>
      <c r="B84" s="16">
        <v>0.498972339977715</v>
      </c>
      <c r="C84" s="16">
        <v>0.494163467257758</v>
      </c>
      <c r="D84" s="16">
        <v>0.462258396252913</v>
      </c>
      <c r="E84" s="16">
        <v>0.483202650900531</v>
      </c>
    </row>
    <row r="85" spans="1:5">
      <c r="A85" s="17" t="s">
        <v>6</v>
      </c>
      <c r="B85" s="16">
        <v>0.523270279569134</v>
      </c>
      <c r="C85" s="16">
        <v>0.502687582635348</v>
      </c>
      <c r="D85" s="16">
        <v>0.515876698977424</v>
      </c>
      <c r="E85" s="16">
        <v>0.500282741975944</v>
      </c>
    </row>
    <row r="86" spans="1:5">
      <c r="A86" s="5" t="s">
        <v>15</v>
      </c>
      <c r="B86" s="16">
        <v>1.07192256534039</v>
      </c>
      <c r="C86" s="16">
        <v>0.985036878990257</v>
      </c>
      <c r="D86" s="16">
        <v>1.06365864043704</v>
      </c>
      <c r="E86" s="16">
        <v>0.991919559791242</v>
      </c>
    </row>
    <row r="87" spans="1:5">
      <c r="A87" s="5"/>
      <c r="B87" s="16">
        <v>0.974512213281908</v>
      </c>
      <c r="C87" s="16">
        <v>0.952583735509656</v>
      </c>
      <c r="D87" s="16">
        <v>1.01054993409363</v>
      </c>
      <c r="E87" s="16">
        <v>0.95286044159779</v>
      </c>
    </row>
    <row r="88" spans="1:5">
      <c r="A88" s="5"/>
      <c r="B88" s="16">
        <v>0.953565221377705</v>
      </c>
      <c r="C88" s="16">
        <v>0.944375185352887</v>
      </c>
      <c r="D88" s="16">
        <v>0.883402735262437</v>
      </c>
      <c r="E88" s="16">
        <v>0.923428426507244</v>
      </c>
    </row>
    <row r="89" spans="1:5">
      <c r="A89" s="17" t="s">
        <v>6</v>
      </c>
      <c r="B89" s="16">
        <v>1</v>
      </c>
      <c r="C89" s="16">
        <v>0.9606652666176</v>
      </c>
      <c r="D89" s="16">
        <v>0.985870436597702</v>
      </c>
      <c r="E89" s="16">
        <v>0.956069475965425</v>
      </c>
    </row>
    <row r="90" spans="1:5">
      <c r="A90" s="17" t="s">
        <v>10</v>
      </c>
      <c r="B90" s="16">
        <v>0.0631611880138062</v>
      </c>
      <c r="C90" s="16">
        <v>0.0215017834411783</v>
      </c>
      <c r="D90" s="16">
        <v>0.0926275123009767</v>
      </c>
      <c r="E90" s="16">
        <v>0.0343581469350589</v>
      </c>
    </row>
    <row r="93" ht="49.5" spans="1:5">
      <c r="A93" s="10" t="s">
        <v>13</v>
      </c>
      <c r="B93" s="15" t="s">
        <v>56</v>
      </c>
      <c r="C93" s="12" t="s">
        <v>58</v>
      </c>
      <c r="D93" s="12" t="s">
        <v>61</v>
      </c>
      <c r="E93" s="12" t="s">
        <v>63</v>
      </c>
    </row>
    <row r="94" spans="1:5">
      <c r="A94" s="16" t="s">
        <v>31</v>
      </c>
      <c r="B94" s="16">
        <v>28363.974</v>
      </c>
      <c r="C94" s="16">
        <v>23708.489</v>
      </c>
      <c r="D94" s="16">
        <v>42757.024</v>
      </c>
      <c r="E94" s="16">
        <v>39277.731</v>
      </c>
    </row>
    <row r="95" spans="1:5">
      <c r="A95" s="16" t="s">
        <v>31</v>
      </c>
      <c r="B95" s="16">
        <v>23738.66</v>
      </c>
      <c r="C95" s="16">
        <v>19042.246</v>
      </c>
      <c r="D95" s="16">
        <v>40445.409</v>
      </c>
      <c r="E95" s="16">
        <v>38664.489</v>
      </c>
    </row>
    <row r="96" spans="1:5">
      <c r="A96" s="16" t="s">
        <v>31</v>
      </c>
      <c r="B96" s="16">
        <v>22907.903</v>
      </c>
      <c r="C96" s="16">
        <v>18810.953</v>
      </c>
      <c r="D96" s="16">
        <v>51561.903</v>
      </c>
      <c r="E96" s="16">
        <v>46190.489</v>
      </c>
    </row>
    <row r="97" spans="1:5">
      <c r="A97" s="16" t="s">
        <v>30</v>
      </c>
      <c r="B97" s="16">
        <v>27016.903</v>
      </c>
      <c r="C97" s="16">
        <v>24467.974</v>
      </c>
      <c r="D97" s="16">
        <v>25695.782</v>
      </c>
      <c r="E97" s="16">
        <v>24528.56</v>
      </c>
    </row>
    <row r="98" spans="1:5">
      <c r="A98" s="16" t="s">
        <v>30</v>
      </c>
      <c r="B98" s="16">
        <v>22117.024</v>
      </c>
      <c r="C98" s="16">
        <v>21740.024</v>
      </c>
      <c r="D98" s="16">
        <v>23203.853</v>
      </c>
      <c r="E98" s="16">
        <v>21932.731</v>
      </c>
    </row>
    <row r="99" spans="1:5">
      <c r="A99" s="16" t="s">
        <v>30</v>
      </c>
      <c r="B99" s="16">
        <v>23353.853</v>
      </c>
      <c r="C99" s="16">
        <v>22779.61</v>
      </c>
      <c r="D99" s="16">
        <v>21531.489</v>
      </c>
      <c r="E99" s="16">
        <v>23019.61</v>
      </c>
    </row>
    <row r="100" spans="1:5">
      <c r="A100" s="16" t="s">
        <v>32</v>
      </c>
      <c r="B100" s="16">
        <v>1.04986030412146</v>
      </c>
      <c r="C100" s="16">
        <v>0.968960037312448</v>
      </c>
      <c r="D100" s="16">
        <v>1.66397053026057</v>
      </c>
      <c r="E100" s="16">
        <v>1.60130602856425</v>
      </c>
    </row>
    <row r="101" spans="1:5">
      <c r="A101" s="16" t="s">
        <v>32</v>
      </c>
      <c r="B101" s="16">
        <v>1.07332071439629</v>
      </c>
      <c r="C101" s="16">
        <v>0.875907312705818</v>
      </c>
      <c r="D101" s="16">
        <v>1.74304711377029</v>
      </c>
      <c r="E101" s="16">
        <v>1.76286705928231</v>
      </c>
    </row>
    <row r="102" spans="1:5">
      <c r="A102" s="16" t="s">
        <v>32</v>
      </c>
      <c r="B102" s="16">
        <v>0.980904649866555</v>
      </c>
      <c r="C102" s="16">
        <v>0.825780292112113</v>
      </c>
      <c r="D102" s="16">
        <v>2.39472072739605</v>
      </c>
      <c r="E102" s="16">
        <v>2.00657131028719</v>
      </c>
    </row>
    <row r="103" spans="1:5">
      <c r="A103" s="17" t="s">
        <v>6</v>
      </c>
      <c r="B103" s="16">
        <v>1.03469522279477</v>
      </c>
      <c r="C103" s="16">
        <v>0.890215880710126</v>
      </c>
      <c r="D103" s="16">
        <v>1.93391279047563</v>
      </c>
      <c r="E103" s="16">
        <v>1.79024813271125</v>
      </c>
    </row>
    <row r="104" spans="1:5">
      <c r="A104" s="5" t="s">
        <v>15</v>
      </c>
      <c r="B104" s="16">
        <v>1.01465656841995</v>
      </c>
      <c r="C104" s="16">
        <v>0.936469035485862</v>
      </c>
      <c r="D104" s="16">
        <v>1.60817455575574</v>
      </c>
      <c r="E104" s="16">
        <v>1.54761130938542</v>
      </c>
    </row>
    <row r="105" spans="1:5">
      <c r="A105" s="5"/>
      <c r="B105" s="16">
        <v>1.03733030824014</v>
      </c>
      <c r="C105" s="16">
        <v>0.84653653888528</v>
      </c>
      <c r="D105" s="16">
        <v>1.68459955682623</v>
      </c>
      <c r="E105" s="16">
        <v>1.70375490332381</v>
      </c>
    </row>
    <row r="106" spans="1:5">
      <c r="A106" s="5"/>
      <c r="B106" s="16">
        <v>0.948013123339911</v>
      </c>
      <c r="C106" s="16">
        <v>0.798090368950997</v>
      </c>
      <c r="D106" s="16">
        <v>2.31442136258035</v>
      </c>
      <c r="E106" s="16">
        <v>1.9392873051712</v>
      </c>
    </row>
    <row r="107" spans="1:5">
      <c r="A107" s="17" t="s">
        <v>6</v>
      </c>
      <c r="B107" s="16">
        <v>1</v>
      </c>
      <c r="C107" s="16">
        <v>0.860365314440713</v>
      </c>
      <c r="D107" s="16">
        <v>1.86906515838744</v>
      </c>
      <c r="E107" s="16">
        <v>1.73021783929348</v>
      </c>
    </row>
    <row r="108" spans="1:5">
      <c r="A108" s="17" t="s">
        <v>10</v>
      </c>
      <c r="B108" s="16">
        <v>0.0464273747697606</v>
      </c>
      <c r="C108" s="16">
        <v>0.0702181608489837</v>
      </c>
      <c r="D108" s="16">
        <v>0.387578129745464</v>
      </c>
      <c r="E108" s="16">
        <v>0.197174381332355</v>
      </c>
    </row>
  </sheetData>
  <mergeCells count="6">
    <mergeCell ref="A14:A16"/>
    <mergeCell ref="A32:A34"/>
    <mergeCell ref="A50:A52"/>
    <mergeCell ref="A68:A70"/>
    <mergeCell ref="A86:A88"/>
    <mergeCell ref="A104:A106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A14" sqref="A14:E15"/>
    </sheetView>
  </sheetViews>
  <sheetFormatPr defaultColWidth="9" defaultRowHeight="15" outlineLevelCol="5"/>
  <cols>
    <col min="1" max="16384" width="9" style="1"/>
  </cols>
  <sheetData>
    <row r="1" ht="14.25" spans="1:1">
      <c r="A1" s="2" t="s">
        <v>78</v>
      </c>
    </row>
    <row r="2" ht="14.25" spans="1:1">
      <c r="A2" s="2" t="s">
        <v>79</v>
      </c>
    </row>
    <row r="3" ht="14.25" spans="1:1">
      <c r="A3" s="2"/>
    </row>
    <row r="4" ht="14.25" spans="1:1">
      <c r="A4" s="2"/>
    </row>
    <row r="5" ht="14.25" spans="1:1">
      <c r="A5" s="2"/>
    </row>
    <row r="6" spans="1:4">
      <c r="A6" s="3" t="s">
        <v>80</v>
      </c>
      <c r="B6" s="3"/>
      <c r="C6" s="3"/>
      <c r="D6" s="3"/>
    </row>
    <row r="7" ht="15.75" spans="1:4">
      <c r="A7" s="4" t="s">
        <v>81</v>
      </c>
      <c r="B7" s="5">
        <v>0.0579</v>
      </c>
      <c r="C7" s="6">
        <v>0.0054</v>
      </c>
      <c r="D7" s="4">
        <v>0</v>
      </c>
    </row>
    <row r="8" ht="15.75" spans="1:4">
      <c r="A8" s="4" t="s">
        <v>82</v>
      </c>
      <c r="B8" s="5">
        <v>0.1747</v>
      </c>
      <c r="C8" s="6">
        <v>0.1222</v>
      </c>
      <c r="D8" s="4">
        <v>7.5</v>
      </c>
    </row>
    <row r="9" ht="15.75" spans="1:4">
      <c r="A9" s="4" t="s">
        <v>83</v>
      </c>
      <c r="B9" s="5">
        <v>0.3036</v>
      </c>
      <c r="C9" s="6">
        <v>0.2511</v>
      </c>
      <c r="D9" s="4">
        <v>15</v>
      </c>
    </row>
    <row r="10" ht="15.75" spans="1:4">
      <c r="A10" s="4" t="s">
        <v>84</v>
      </c>
      <c r="B10" s="5">
        <v>0.4966</v>
      </c>
      <c r="C10" s="6">
        <v>0.4441</v>
      </c>
      <c r="D10" s="4">
        <v>30</v>
      </c>
    </row>
    <row r="11" ht="15.75" spans="1:4">
      <c r="A11" s="4" t="s">
        <v>85</v>
      </c>
      <c r="B11" s="5">
        <v>0.9273</v>
      </c>
      <c r="C11" s="6">
        <v>0.8748</v>
      </c>
      <c r="D11" s="4">
        <v>60</v>
      </c>
    </row>
    <row r="12" ht="15.75" spans="1:4">
      <c r="A12" s="4" t="s">
        <v>86</v>
      </c>
      <c r="B12" s="5">
        <v>1.7494</v>
      </c>
      <c r="C12" s="6">
        <v>1.6969</v>
      </c>
      <c r="D12" s="4">
        <v>120</v>
      </c>
    </row>
    <row r="14" ht="15.75" spans="1:5">
      <c r="A14" s="7" t="s">
        <v>87</v>
      </c>
      <c r="B14" s="8">
        <v>-1.59295947854958</v>
      </c>
      <c r="C14" s="8" t="s">
        <v>88</v>
      </c>
      <c r="D14" s="8">
        <v>71.3088103907195</v>
      </c>
      <c r="E14" s="9" t="s">
        <v>89</v>
      </c>
    </row>
    <row r="15" ht="15.75" spans="1:5">
      <c r="A15" s="7" t="s">
        <v>90</v>
      </c>
      <c r="B15" s="8">
        <v>0.999788642151158</v>
      </c>
      <c r="C15" s="8"/>
      <c r="D15" s="8"/>
      <c r="E15" s="9"/>
    </row>
    <row r="21" ht="49.5" spans="1:6">
      <c r="A21" s="10"/>
      <c r="B21" s="11" t="s">
        <v>56</v>
      </c>
      <c r="C21" s="12" t="s">
        <v>61</v>
      </c>
      <c r="D21" s="12" t="s">
        <v>63</v>
      </c>
      <c r="E21" s="11" t="s">
        <v>91</v>
      </c>
      <c r="F21" s="10" t="s">
        <v>92</v>
      </c>
    </row>
    <row r="22" ht="15.75" spans="1:6">
      <c r="A22" s="10" t="s">
        <v>93</v>
      </c>
      <c r="B22" s="13">
        <v>42.0226786911465</v>
      </c>
      <c r="C22" s="13">
        <v>78.247554369632</v>
      </c>
      <c r="D22" s="13">
        <v>45.7663912366593</v>
      </c>
      <c r="E22" s="13">
        <v>51.8632945250658</v>
      </c>
      <c r="F22" s="13">
        <v>76.857032567013</v>
      </c>
    </row>
    <row r="23" ht="15.75" spans="1:6">
      <c r="A23" s="10"/>
      <c r="B23" s="13">
        <v>43.1992740625934</v>
      </c>
      <c r="C23" s="13">
        <v>77.7127382917016</v>
      </c>
      <c r="D23" s="13">
        <v>43.8053989509145</v>
      </c>
      <c r="E23" s="13">
        <v>46.7647145821294</v>
      </c>
      <c r="F23" s="13">
        <v>74.3255697981425</v>
      </c>
    </row>
    <row r="24" ht="15.75" spans="1:6">
      <c r="A24" s="10"/>
      <c r="B24" s="13">
        <v>42.272259527514</v>
      </c>
      <c r="C24" s="13">
        <v>96.8591538816099</v>
      </c>
      <c r="D24" s="13">
        <v>44.054979787282</v>
      </c>
      <c r="E24" s="13">
        <v>45.83770004705</v>
      </c>
      <c r="F24" s="13">
        <v>72.8280847799374</v>
      </c>
    </row>
    <row r="25" ht="15.75" spans="1:6">
      <c r="A25" s="10"/>
      <c r="B25" s="13">
        <v>36.3892826702797</v>
      </c>
      <c r="C25" s="13">
        <v>81.1355611904562</v>
      </c>
      <c r="D25" s="13">
        <v>50.8649711795957</v>
      </c>
      <c r="E25" s="13">
        <v>44.054979787282</v>
      </c>
      <c r="F25" s="13">
        <v>80.3511642761583</v>
      </c>
    </row>
    <row r="26" ht="15.75" spans="1:6">
      <c r="A26" s="10"/>
      <c r="B26" s="13">
        <v>48.4761260315066</v>
      </c>
      <c r="C26" s="13">
        <v>83.096553476201</v>
      </c>
      <c r="D26" s="13">
        <v>51.8989489302612</v>
      </c>
      <c r="E26" s="13">
        <v>52.077220956238</v>
      </c>
      <c r="F26" s="13">
        <v>79.6737305774464</v>
      </c>
    </row>
    <row r="27" ht="15.75" spans="1:6">
      <c r="A27" s="10"/>
      <c r="B27" s="13">
        <v>46.0872808834175</v>
      </c>
      <c r="C27" s="13">
        <v>90.1917801100776</v>
      </c>
      <c r="D27" s="13">
        <v>41.7374434495836</v>
      </c>
      <c r="E27" s="13">
        <v>55.5356982601879</v>
      </c>
      <c r="F27" s="13">
        <v>89.7995816529286</v>
      </c>
    </row>
    <row r="28" spans="1:6">
      <c r="A28" s="5" t="s">
        <v>6</v>
      </c>
      <c r="B28" s="14">
        <f t="shared" ref="B28:F28" si="0">AVERAGE(B22:B27)</f>
        <v>43.0744836444096</v>
      </c>
      <c r="C28" s="14">
        <f t="shared" si="0"/>
        <v>84.5405568866131</v>
      </c>
      <c r="D28" s="14">
        <f t="shared" si="0"/>
        <v>46.3546889223827</v>
      </c>
      <c r="E28" s="14">
        <f t="shared" si="0"/>
        <v>49.3556013596588</v>
      </c>
      <c r="F28" s="14">
        <f t="shared" si="0"/>
        <v>78.972527275271</v>
      </c>
    </row>
    <row r="29" spans="1:6">
      <c r="A29" s="5" t="s">
        <v>10</v>
      </c>
      <c r="B29" s="14">
        <f t="shared" ref="B29:F29" si="1">STDEV(B22:B27)</f>
        <v>4.11611539167386</v>
      </c>
      <c r="C29" s="14">
        <f t="shared" si="1"/>
        <v>7.53105948496554</v>
      </c>
      <c r="D29" s="14">
        <f t="shared" si="1"/>
        <v>4.1117893054605</v>
      </c>
      <c r="E29" s="14">
        <f t="shared" si="1"/>
        <v>4.45138740019379</v>
      </c>
      <c r="F29" s="14">
        <f t="shared" si="1"/>
        <v>6.05708077841663</v>
      </c>
    </row>
  </sheetData>
  <mergeCells count="2">
    <mergeCell ref="A6:D6"/>
    <mergeCell ref="A22:A27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A1" sqref="A1"/>
    </sheetView>
  </sheetViews>
  <sheetFormatPr defaultColWidth="9" defaultRowHeight="15" outlineLevelCol="2"/>
  <cols>
    <col min="1" max="1" width="15.25" style="1" customWidth="1"/>
    <col min="2" max="2" width="9.375" style="1" customWidth="1"/>
    <col min="3" max="3" width="10" style="1" customWidth="1"/>
    <col min="4" max="16384" width="9" style="1"/>
  </cols>
  <sheetData>
    <row r="1" ht="14.25" spans="1:1">
      <c r="A1" s="2" t="s">
        <v>11</v>
      </c>
    </row>
    <row r="2" ht="14.25" spans="1:1">
      <c r="A2" s="2" t="s">
        <v>12</v>
      </c>
    </row>
    <row r="5" spans="1:3">
      <c r="A5" s="5" t="s">
        <v>13</v>
      </c>
      <c r="B5" s="16" t="s">
        <v>2</v>
      </c>
      <c r="C5" s="16" t="s">
        <v>3</v>
      </c>
    </row>
    <row r="6" spans="1:3">
      <c r="A6" s="16" t="s">
        <v>4</v>
      </c>
      <c r="B6" s="16">
        <v>13118.296</v>
      </c>
      <c r="C6" s="16">
        <v>25871.903</v>
      </c>
    </row>
    <row r="7" spans="1:3">
      <c r="A7" s="16" t="s">
        <v>4</v>
      </c>
      <c r="B7" s="16">
        <v>9335.539</v>
      </c>
      <c r="C7" s="16">
        <v>23150.903</v>
      </c>
    </row>
    <row r="8" spans="1:3">
      <c r="A8" s="16" t="s">
        <v>4</v>
      </c>
      <c r="B8" s="16">
        <v>7807.246</v>
      </c>
      <c r="C8" s="16">
        <v>23838.761</v>
      </c>
    </row>
    <row r="9" spans="1:3">
      <c r="A9" s="16" t="s">
        <v>5</v>
      </c>
      <c r="B9" s="16">
        <v>25371.024</v>
      </c>
      <c r="C9" s="16">
        <v>25484.246</v>
      </c>
    </row>
    <row r="10" spans="1:3">
      <c r="A10" s="16" t="s">
        <v>5</v>
      </c>
      <c r="B10" s="16">
        <v>26908.317</v>
      </c>
      <c r="C10" s="16">
        <v>25810.731</v>
      </c>
    </row>
    <row r="11" spans="1:3">
      <c r="A11" s="16" t="s">
        <v>5</v>
      </c>
      <c r="B11" s="16">
        <v>25616.66</v>
      </c>
      <c r="C11" s="16">
        <v>26147.681</v>
      </c>
    </row>
    <row r="12" spans="1:3">
      <c r="A12" s="16" t="s">
        <v>14</v>
      </c>
      <c r="B12" s="16">
        <v>0.517058199937062</v>
      </c>
      <c r="C12" s="16">
        <v>1.0152116331007</v>
      </c>
    </row>
    <row r="13" spans="1:3">
      <c r="A13" s="16" t="s">
        <v>14</v>
      </c>
      <c r="B13" s="16">
        <v>0.346938792195736</v>
      </c>
      <c r="C13" s="16">
        <v>0.896948753601748</v>
      </c>
    </row>
    <row r="14" spans="1:3">
      <c r="A14" s="16" t="s">
        <v>14</v>
      </c>
      <c r="B14" s="16">
        <v>0.304772206837269</v>
      </c>
      <c r="C14" s="16">
        <v>0.911696949339408</v>
      </c>
    </row>
    <row r="15" spans="1:3">
      <c r="A15" s="17" t="s">
        <v>6</v>
      </c>
      <c r="B15" s="16">
        <v>0.389589732990023</v>
      </c>
      <c r="C15" s="16">
        <v>0.941285778680619</v>
      </c>
    </row>
    <row r="16" spans="1:3">
      <c r="A16" s="5" t="s">
        <v>15</v>
      </c>
      <c r="B16" s="16">
        <v>1.32718641214886</v>
      </c>
      <c r="C16" s="16">
        <v>2.60584801685906</v>
      </c>
    </row>
    <row r="17" spans="1:3">
      <c r="A17" s="5"/>
      <c r="B17" s="16">
        <v>0.890523447661342</v>
      </c>
      <c r="C17" s="16">
        <v>2.30229053193432</v>
      </c>
    </row>
    <row r="18" spans="1:3">
      <c r="A18" s="5"/>
      <c r="B18" s="16">
        <v>0.782290140189794</v>
      </c>
      <c r="C18" s="16">
        <v>2.34014624138659</v>
      </c>
    </row>
    <row r="19" spans="1:3">
      <c r="A19" s="17" t="s">
        <v>6</v>
      </c>
      <c r="B19" s="16">
        <v>1</v>
      </c>
      <c r="C19" s="16">
        <v>2.41609493005999</v>
      </c>
    </row>
    <row r="20" spans="1:3">
      <c r="A20" s="17" t="s">
        <v>10</v>
      </c>
      <c r="B20" s="16">
        <v>0.2884732629425</v>
      </c>
      <c r="C20" s="16">
        <v>0.165417469291683</v>
      </c>
    </row>
  </sheetData>
  <mergeCells count="1">
    <mergeCell ref="A16:A18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2"/>
  <sheetViews>
    <sheetView workbookViewId="0">
      <selection activeCell="A28" sqref="A28"/>
    </sheetView>
  </sheetViews>
  <sheetFormatPr defaultColWidth="9" defaultRowHeight="15" outlineLevelCol="4"/>
  <cols>
    <col min="1" max="1" width="9" style="1"/>
    <col min="2" max="5" width="12.625" style="1"/>
    <col min="6" max="16384" width="9" style="1"/>
  </cols>
  <sheetData>
    <row r="1" ht="14.25" spans="1:1">
      <c r="A1" s="2" t="s">
        <v>16</v>
      </c>
    </row>
    <row r="2" ht="14.25" spans="1:1">
      <c r="A2" s="2" t="s">
        <v>17</v>
      </c>
    </row>
    <row r="7" spans="1:5">
      <c r="A7" s="5" t="s">
        <v>13</v>
      </c>
      <c r="B7" s="16" t="s">
        <v>18</v>
      </c>
      <c r="C7" s="16" t="s">
        <v>19</v>
      </c>
      <c r="D7" s="16" t="s">
        <v>20</v>
      </c>
      <c r="E7" s="16" t="s">
        <v>21</v>
      </c>
    </row>
    <row r="8" spans="1:5">
      <c r="A8" s="16" t="s">
        <v>22</v>
      </c>
      <c r="B8" s="16">
        <v>41044.903</v>
      </c>
      <c r="C8" s="16">
        <v>39431.782</v>
      </c>
      <c r="D8" s="16">
        <v>39430.731</v>
      </c>
      <c r="E8" s="16">
        <v>40276.317</v>
      </c>
    </row>
    <row r="9" spans="1:5">
      <c r="A9" s="16" t="s">
        <v>22</v>
      </c>
      <c r="B9" s="16">
        <v>47544.024</v>
      </c>
      <c r="C9" s="16">
        <v>48413.024</v>
      </c>
      <c r="D9" s="16">
        <v>47825.731</v>
      </c>
      <c r="E9" s="16">
        <v>47070.317</v>
      </c>
    </row>
    <row r="10" spans="1:5">
      <c r="A10" s="16" t="s">
        <v>22</v>
      </c>
      <c r="B10" s="16">
        <v>42527.61</v>
      </c>
      <c r="C10" s="16">
        <v>42952.317</v>
      </c>
      <c r="D10" s="16">
        <v>43029.903</v>
      </c>
      <c r="E10" s="16">
        <v>43933.368</v>
      </c>
    </row>
    <row r="11" spans="1:5">
      <c r="A11" s="16" t="s">
        <v>5</v>
      </c>
      <c r="B11" s="16">
        <v>50188.56</v>
      </c>
      <c r="C11" s="16">
        <v>50659.61</v>
      </c>
      <c r="D11" s="16">
        <v>50685.317</v>
      </c>
      <c r="E11" s="16">
        <v>50240.024</v>
      </c>
    </row>
    <row r="12" spans="1:5">
      <c r="A12" s="16" t="s">
        <v>5</v>
      </c>
      <c r="B12" s="16">
        <v>53076.731</v>
      </c>
      <c r="C12" s="16">
        <v>53740.56</v>
      </c>
      <c r="D12" s="16">
        <v>52657.782</v>
      </c>
      <c r="E12" s="16">
        <v>52225.146</v>
      </c>
    </row>
    <row r="13" spans="1:5">
      <c r="A13" s="16" t="s">
        <v>5</v>
      </c>
      <c r="B13" s="16">
        <v>52080.853</v>
      </c>
      <c r="C13" s="16">
        <v>53054.317</v>
      </c>
      <c r="D13" s="16">
        <v>51524.489</v>
      </c>
      <c r="E13" s="16">
        <v>51993.317</v>
      </c>
    </row>
    <row r="14" spans="1:5">
      <c r="A14" s="16" t="s">
        <v>23</v>
      </c>
      <c r="B14" s="16">
        <v>0.817813920144352</v>
      </c>
      <c r="C14" s="16">
        <v>0.778367263387934</v>
      </c>
      <c r="D14" s="16">
        <v>0.777951748826983</v>
      </c>
      <c r="E14" s="16">
        <v>0.801677901268519</v>
      </c>
    </row>
    <row r="15" spans="1:5">
      <c r="A15" s="16" t="s">
        <v>23</v>
      </c>
      <c r="B15" s="16">
        <v>0.895760215526461</v>
      </c>
      <c r="C15" s="16">
        <v>0.900865640402705</v>
      </c>
      <c r="D15" s="16">
        <v>0.908236716085003</v>
      </c>
      <c r="E15" s="16">
        <v>0.901296034672646</v>
      </c>
    </row>
    <row r="16" spans="1:5">
      <c r="A16" s="16" t="s">
        <v>23</v>
      </c>
      <c r="B16" s="16">
        <v>0.816568998975497</v>
      </c>
      <c r="C16" s="16">
        <v>0.809591366523482</v>
      </c>
      <c r="D16" s="16">
        <v>0.835134978243064</v>
      </c>
      <c r="E16" s="16">
        <v>0.844981057854032</v>
      </c>
    </row>
    <row r="17" s="2" customFormat="1" ht="14.25" spans="1:5">
      <c r="A17" s="17" t="s">
        <v>6</v>
      </c>
      <c r="B17" s="54">
        <v>0.843381044882103</v>
      </c>
      <c r="C17" s="54">
        <v>0.829608090104707</v>
      </c>
      <c r="D17" s="54">
        <v>0.84044114771835</v>
      </c>
      <c r="E17" s="54">
        <v>0.849318331265065</v>
      </c>
    </row>
    <row r="18" spans="1:5">
      <c r="A18" s="5" t="s">
        <v>15</v>
      </c>
      <c r="B18" s="16">
        <v>0.969684966370894</v>
      </c>
      <c r="C18" s="16">
        <v>0.922912920691432</v>
      </c>
      <c r="D18" s="16">
        <v>0.922420243551636</v>
      </c>
      <c r="E18" s="16">
        <v>0.950552429573024</v>
      </c>
    </row>
    <row r="19" spans="1:5">
      <c r="A19" s="5"/>
      <c r="B19" s="16">
        <v>1.0621061748568</v>
      </c>
      <c r="C19" s="16">
        <v>1.06815969586871</v>
      </c>
      <c r="D19" s="16">
        <v>1.07689960735597</v>
      </c>
      <c r="E19" s="16">
        <v>1.06867001593407</v>
      </c>
    </row>
    <row r="20" spans="1:5">
      <c r="A20" s="5"/>
      <c r="B20" s="16">
        <v>0.968208858772307</v>
      </c>
      <c r="C20" s="16">
        <v>0.959935454367077</v>
      </c>
      <c r="D20" s="16">
        <v>0.99022260852425</v>
      </c>
      <c r="E20" s="16">
        <v>1.00189714125263</v>
      </c>
    </row>
    <row r="21" s="2" customFormat="1" ht="14.25" spans="1:5">
      <c r="A21" s="17" t="s">
        <v>6</v>
      </c>
      <c r="B21" s="54">
        <v>1</v>
      </c>
      <c r="C21" s="54">
        <v>0.983669356975741</v>
      </c>
      <c r="D21" s="54">
        <v>0.996514153143952</v>
      </c>
      <c r="E21" s="54">
        <v>1.00703986225324</v>
      </c>
    </row>
    <row r="22" s="2" customFormat="1" ht="14.25" spans="1:5">
      <c r="A22" s="17" t="s">
        <v>10</v>
      </c>
      <c r="B22" s="54">
        <v>0.053790588767164</v>
      </c>
      <c r="C22" s="54">
        <v>0.0754760228458553</v>
      </c>
      <c r="D22" s="54">
        <v>0.0774316221619056</v>
      </c>
      <c r="E22" s="54">
        <v>0.0592264867808918</v>
      </c>
    </row>
    <row r="25" spans="1:5">
      <c r="A25" s="5" t="s">
        <v>13</v>
      </c>
      <c r="B25" s="16" t="s">
        <v>18</v>
      </c>
      <c r="C25" s="16" t="s">
        <v>19</v>
      </c>
      <c r="D25" s="16" t="s">
        <v>20</v>
      </c>
      <c r="E25" s="16" t="s">
        <v>21</v>
      </c>
    </row>
    <row r="26" spans="1:5">
      <c r="A26" s="16" t="s">
        <v>24</v>
      </c>
      <c r="B26" s="16">
        <v>8511.832</v>
      </c>
      <c r="C26" s="16">
        <v>22353.853</v>
      </c>
      <c r="D26" s="16">
        <v>39377.61</v>
      </c>
      <c r="E26" s="16">
        <v>45506.853</v>
      </c>
    </row>
    <row r="27" spans="1:5">
      <c r="A27" s="16" t="s">
        <v>24</v>
      </c>
      <c r="B27" s="16">
        <v>9186.953</v>
      </c>
      <c r="C27" s="16">
        <v>23469.51</v>
      </c>
      <c r="D27" s="16">
        <v>40272.782</v>
      </c>
      <c r="E27" s="16">
        <v>51064.388</v>
      </c>
    </row>
    <row r="28" spans="1:5">
      <c r="A28" s="16" t="s">
        <v>24</v>
      </c>
      <c r="B28" s="16">
        <v>13771.196</v>
      </c>
      <c r="C28" s="16">
        <v>30849.246</v>
      </c>
      <c r="D28" s="16">
        <v>50048.731</v>
      </c>
      <c r="E28" s="16">
        <v>57545.853</v>
      </c>
    </row>
    <row r="29" spans="1:5">
      <c r="A29" s="16" t="s">
        <v>22</v>
      </c>
      <c r="B29" s="16">
        <v>41044.903</v>
      </c>
      <c r="C29" s="16">
        <v>39431.782</v>
      </c>
      <c r="D29" s="16">
        <v>39430.731</v>
      </c>
      <c r="E29" s="16">
        <v>40276.317</v>
      </c>
    </row>
    <row r="30" spans="1:5">
      <c r="A30" s="16" t="s">
        <v>22</v>
      </c>
      <c r="B30" s="16">
        <v>47544.024</v>
      </c>
      <c r="C30" s="16">
        <v>48413.024</v>
      </c>
      <c r="D30" s="16">
        <v>47825.731</v>
      </c>
      <c r="E30" s="16">
        <v>47070.317</v>
      </c>
    </row>
    <row r="31" spans="1:5">
      <c r="A31" s="16" t="s">
        <v>22</v>
      </c>
      <c r="B31" s="16">
        <v>42527.61</v>
      </c>
      <c r="C31" s="16">
        <v>42952.317</v>
      </c>
      <c r="D31" s="16">
        <v>43029.903</v>
      </c>
      <c r="E31" s="16">
        <v>43933.368</v>
      </c>
    </row>
    <row r="32" spans="1:5">
      <c r="A32" s="16" t="s">
        <v>25</v>
      </c>
      <c r="B32" s="16">
        <v>0.207378538572743</v>
      </c>
      <c r="C32" s="16">
        <v>0.566899385881166</v>
      </c>
      <c r="D32" s="16">
        <v>0.998652802049244</v>
      </c>
      <c r="E32" s="16">
        <v>1.12986629338527</v>
      </c>
    </row>
    <row r="33" spans="1:5">
      <c r="A33" s="16" t="s">
        <v>25</v>
      </c>
      <c r="B33" s="16">
        <v>0.193230446796005</v>
      </c>
      <c r="C33" s="16">
        <v>0.484776782379882</v>
      </c>
      <c r="D33" s="16">
        <v>0.842073527323607</v>
      </c>
      <c r="E33" s="16">
        <v>1.08485328450199</v>
      </c>
    </row>
    <row r="34" spans="1:5">
      <c r="A34" s="16" t="s">
        <v>25</v>
      </c>
      <c r="B34" s="16">
        <v>0.323817773912054</v>
      </c>
      <c r="C34" s="16">
        <v>0.718220765599211</v>
      </c>
      <c r="D34" s="16">
        <v>1.16311512484702</v>
      </c>
      <c r="E34" s="16">
        <v>1.30984387538875</v>
      </c>
    </row>
    <row r="35" s="2" customFormat="1" ht="14.25" spans="1:5">
      <c r="A35" s="17" t="s">
        <v>6</v>
      </c>
      <c r="B35" s="54">
        <v>0.241475586426934</v>
      </c>
      <c r="C35" s="54">
        <v>0.589965644620086</v>
      </c>
      <c r="D35" s="54">
        <v>1.00128048473996</v>
      </c>
      <c r="E35" s="54">
        <v>1.17485448442534</v>
      </c>
    </row>
    <row r="36" spans="1:5">
      <c r="A36" s="5" t="s">
        <v>15</v>
      </c>
      <c r="B36" s="16">
        <v>0.858797121652262</v>
      </c>
      <c r="C36" s="16">
        <v>2.34764679224704</v>
      </c>
      <c r="D36" s="16">
        <v>4.13562636631765</v>
      </c>
      <c r="E36" s="16">
        <v>4.67900838384398</v>
      </c>
    </row>
    <row r="37" spans="1:5">
      <c r="A37" s="5"/>
      <c r="B37" s="16">
        <v>0.800206967732008</v>
      </c>
      <c r="C37" s="16">
        <v>2.00756022400867</v>
      </c>
      <c r="D37" s="16">
        <v>3.48719942990346</v>
      </c>
      <c r="E37" s="16">
        <v>4.4926002688485</v>
      </c>
    </row>
    <row r="38" spans="1:5">
      <c r="A38" s="5"/>
      <c r="B38" s="16">
        <v>1.34099591061573</v>
      </c>
      <c r="C38" s="16">
        <v>2.97429970551715</v>
      </c>
      <c r="D38" s="16">
        <v>4.81669862389568</v>
      </c>
      <c r="E38" s="16">
        <v>5.42433251646779</v>
      </c>
    </row>
    <row r="39" s="2" customFormat="1" ht="14.25" spans="1:5">
      <c r="A39" s="17" t="s">
        <v>6</v>
      </c>
      <c r="B39" s="54">
        <v>1</v>
      </c>
      <c r="C39" s="54">
        <v>2.44316890725762</v>
      </c>
      <c r="D39" s="54">
        <v>4.14650814003893</v>
      </c>
      <c r="E39" s="54">
        <v>4.86531372305342</v>
      </c>
    </row>
    <row r="40" s="2" customFormat="1" ht="14.25" spans="1:5">
      <c r="A40" s="17" t="s">
        <v>10</v>
      </c>
      <c r="B40" s="54">
        <v>0.296760610301616</v>
      </c>
      <c r="C40" s="54">
        <v>0.490397453214114</v>
      </c>
      <c r="D40" s="54">
        <v>0.664816393040955</v>
      </c>
      <c r="E40" s="54">
        <v>0.49301471060901</v>
      </c>
    </row>
    <row r="43" spans="1:5">
      <c r="A43" s="5" t="s">
        <v>13</v>
      </c>
      <c r="B43" s="16" t="s">
        <v>18</v>
      </c>
      <c r="C43" s="16" t="s">
        <v>19</v>
      </c>
      <c r="D43" s="16" t="s">
        <v>20</v>
      </c>
      <c r="E43" s="16" t="s">
        <v>21</v>
      </c>
    </row>
    <row r="44" spans="1:5">
      <c r="A44" s="16" t="s">
        <v>26</v>
      </c>
      <c r="B44" s="16">
        <v>48236.024</v>
      </c>
      <c r="C44" s="16">
        <v>47872.853</v>
      </c>
      <c r="D44" s="16">
        <v>46235.246</v>
      </c>
      <c r="E44" s="16">
        <v>46854.853</v>
      </c>
    </row>
    <row r="45" spans="1:5">
      <c r="A45" s="16" t="s">
        <v>26</v>
      </c>
      <c r="B45" s="16">
        <v>43689.368</v>
      </c>
      <c r="C45" s="16">
        <v>42938.61</v>
      </c>
      <c r="D45" s="16">
        <v>43873.267</v>
      </c>
      <c r="E45" s="16">
        <v>44595.903</v>
      </c>
    </row>
    <row r="46" spans="1:5">
      <c r="A46" s="16" t="s">
        <v>26</v>
      </c>
      <c r="B46" s="16">
        <v>50136.024</v>
      </c>
      <c r="C46" s="16">
        <v>51102.075</v>
      </c>
      <c r="D46" s="16">
        <v>50092.317</v>
      </c>
      <c r="E46" s="16">
        <v>50988.196</v>
      </c>
    </row>
    <row r="47" spans="1:5">
      <c r="A47" s="16" t="s">
        <v>5</v>
      </c>
      <c r="B47" s="16">
        <v>50188.56</v>
      </c>
      <c r="C47" s="16">
        <v>50659.61</v>
      </c>
      <c r="D47" s="16">
        <v>50685.317</v>
      </c>
      <c r="E47" s="16">
        <v>50240.024</v>
      </c>
    </row>
    <row r="48" spans="1:5">
      <c r="A48" s="16" t="s">
        <v>5</v>
      </c>
      <c r="B48" s="16">
        <v>53076.731</v>
      </c>
      <c r="C48" s="16">
        <v>53740.56</v>
      </c>
      <c r="D48" s="16">
        <v>52657.782</v>
      </c>
      <c r="E48" s="16">
        <v>52225.146</v>
      </c>
    </row>
    <row r="49" spans="1:5">
      <c r="A49" s="16" t="s">
        <v>5</v>
      </c>
      <c r="B49" s="16">
        <v>52080.853</v>
      </c>
      <c r="C49" s="16">
        <v>53054.317</v>
      </c>
      <c r="D49" s="16">
        <v>51524.489</v>
      </c>
      <c r="E49" s="16">
        <v>51993.317</v>
      </c>
    </row>
    <row r="50" spans="1:5">
      <c r="A50" s="16" t="s">
        <v>27</v>
      </c>
      <c r="B50" s="16">
        <v>0.961095994784469</v>
      </c>
      <c r="C50" s="16">
        <v>0.944990555592513</v>
      </c>
      <c r="D50" s="16">
        <v>0.912201969655236</v>
      </c>
      <c r="E50" s="16">
        <v>0.932620036168773</v>
      </c>
    </row>
    <row r="51" spans="1:5">
      <c r="A51" s="16" t="s">
        <v>27</v>
      </c>
      <c r="B51" s="16">
        <v>0.823135999087811</v>
      </c>
      <c r="C51" s="16">
        <v>0.79899818684435</v>
      </c>
      <c r="D51" s="16">
        <v>0.833177269031195</v>
      </c>
      <c r="E51" s="16">
        <v>0.85391629158873</v>
      </c>
    </row>
    <row r="52" spans="1:5">
      <c r="A52" s="16" t="s">
        <v>27</v>
      </c>
      <c r="B52" s="16">
        <v>0.962657504860759</v>
      </c>
      <c r="C52" s="16">
        <v>0.963202956698132</v>
      </c>
      <c r="D52" s="16">
        <v>0.972204052329369</v>
      </c>
      <c r="E52" s="16">
        <v>0.980668265500353</v>
      </c>
    </row>
    <row r="53" s="2" customFormat="1" ht="14.25" spans="1:5">
      <c r="A53" s="17" t="s">
        <v>6</v>
      </c>
      <c r="B53" s="54">
        <v>0.915629832911013</v>
      </c>
      <c r="C53" s="54">
        <v>0.902397233044998</v>
      </c>
      <c r="D53" s="54">
        <v>0.905861097005266</v>
      </c>
      <c r="E53" s="54">
        <v>0.922401531085952</v>
      </c>
    </row>
    <row r="54" spans="1:5">
      <c r="A54" s="5" t="s">
        <v>15</v>
      </c>
      <c r="B54" s="16">
        <v>1.04965561435335</v>
      </c>
      <c r="C54" s="16">
        <v>1.03206614903334</v>
      </c>
      <c r="D54" s="16">
        <v>0.996256278320596</v>
      </c>
      <c r="E54" s="16">
        <v>1.01855575544513</v>
      </c>
    </row>
    <row r="55" spans="1:5">
      <c r="A55" s="5"/>
      <c r="B55" s="16">
        <v>0.898983376798524</v>
      </c>
      <c r="C55" s="16">
        <v>0.872621400183235</v>
      </c>
      <c r="D55" s="16">
        <v>0.909949893596541</v>
      </c>
      <c r="E55" s="16">
        <v>0.932599901069103</v>
      </c>
    </row>
    <row r="56" spans="1:5">
      <c r="A56" s="5"/>
      <c r="B56" s="16">
        <v>1.05136100884812</v>
      </c>
      <c r="C56" s="16">
        <v>1.05195672102106</v>
      </c>
      <c r="D56" s="16">
        <v>1.06178721726278</v>
      </c>
      <c r="E56" s="16">
        <v>1.07103136032884</v>
      </c>
    </row>
    <row r="57" s="2" customFormat="1" ht="14.25" spans="1:5">
      <c r="A57" s="17" t="s">
        <v>6</v>
      </c>
      <c r="B57" s="54">
        <v>1</v>
      </c>
      <c r="C57" s="54">
        <v>0.985548090079213</v>
      </c>
      <c r="D57" s="54">
        <v>0.989331129726639</v>
      </c>
      <c r="E57" s="54">
        <v>1.00739567228102</v>
      </c>
    </row>
    <row r="58" s="2" customFormat="1" ht="14.25" spans="1:5">
      <c r="A58" s="17" t="s">
        <v>10</v>
      </c>
      <c r="B58" s="54">
        <v>0.0874871174223233</v>
      </c>
      <c r="C58" s="54">
        <v>0.0983017633699747</v>
      </c>
      <c r="D58" s="54">
        <v>0.0761551802362642</v>
      </c>
      <c r="E58" s="54">
        <v>0.0698872507712779</v>
      </c>
    </row>
    <row r="61" spans="1:5">
      <c r="A61" s="5" t="s">
        <v>13</v>
      </c>
      <c r="B61" s="16" t="s">
        <v>18</v>
      </c>
      <c r="C61" s="16" t="s">
        <v>19</v>
      </c>
      <c r="D61" s="16" t="s">
        <v>20</v>
      </c>
      <c r="E61" s="16" t="s">
        <v>21</v>
      </c>
    </row>
    <row r="62" spans="1:5">
      <c r="A62" s="16" t="s">
        <v>28</v>
      </c>
      <c r="B62" s="16">
        <v>14494.853</v>
      </c>
      <c r="C62" s="16">
        <v>28641.024</v>
      </c>
      <c r="D62" s="16">
        <v>46683.317</v>
      </c>
      <c r="E62" s="16">
        <v>54953.974</v>
      </c>
    </row>
    <row r="63" spans="1:5">
      <c r="A63" s="16" t="s">
        <v>28</v>
      </c>
      <c r="B63" s="16">
        <v>17570.61</v>
      </c>
      <c r="C63" s="16">
        <v>31489.731</v>
      </c>
      <c r="D63" s="16">
        <v>46713.146</v>
      </c>
      <c r="E63" s="16">
        <v>50554.782</v>
      </c>
    </row>
    <row r="64" spans="1:5">
      <c r="A64" s="16" t="s">
        <v>28</v>
      </c>
      <c r="B64" s="16">
        <v>18634.853</v>
      </c>
      <c r="C64" s="16">
        <v>32311.953</v>
      </c>
      <c r="D64" s="16">
        <v>41343.368</v>
      </c>
      <c r="E64" s="16">
        <v>51271.439</v>
      </c>
    </row>
    <row r="65" spans="1:5">
      <c r="A65" s="16" t="s">
        <v>26</v>
      </c>
      <c r="B65" s="16">
        <v>48236.024</v>
      </c>
      <c r="C65" s="16">
        <v>47872.853</v>
      </c>
      <c r="D65" s="16">
        <v>46235.246</v>
      </c>
      <c r="E65" s="16">
        <v>46854.853</v>
      </c>
    </row>
    <row r="66" spans="1:5">
      <c r="A66" s="16" t="s">
        <v>26</v>
      </c>
      <c r="B66" s="16">
        <v>43689.368</v>
      </c>
      <c r="C66" s="16">
        <v>42938.61</v>
      </c>
      <c r="D66" s="16">
        <v>43873.267</v>
      </c>
      <c r="E66" s="16">
        <v>44595.903</v>
      </c>
    </row>
    <row r="67" spans="1:5">
      <c r="A67" s="16" t="s">
        <v>26</v>
      </c>
      <c r="B67" s="16">
        <v>50136.024</v>
      </c>
      <c r="C67" s="16">
        <v>51102.075</v>
      </c>
      <c r="D67" s="16">
        <v>50092.317</v>
      </c>
      <c r="E67" s="16">
        <v>50988.196</v>
      </c>
    </row>
    <row r="68" spans="1:5">
      <c r="A68" s="16" t="s">
        <v>29</v>
      </c>
      <c r="B68" s="16">
        <v>0.300498502944604</v>
      </c>
      <c r="C68" s="16">
        <v>0.59827276222706</v>
      </c>
      <c r="D68" s="16">
        <v>1.0096911131391</v>
      </c>
      <c r="E68" s="16">
        <v>1.1728555417728</v>
      </c>
    </row>
    <row r="69" spans="1:5">
      <c r="A69" s="16" t="s">
        <v>29</v>
      </c>
      <c r="B69" s="16">
        <v>0.402171301722653</v>
      </c>
      <c r="C69" s="16">
        <v>0.733366333935821</v>
      </c>
      <c r="D69" s="16">
        <v>1.06472914360355</v>
      </c>
      <c r="E69" s="16">
        <v>1.13361942687874</v>
      </c>
    </row>
    <row r="70" spans="1:5">
      <c r="A70" s="16" t="s">
        <v>29</v>
      </c>
      <c r="B70" s="16">
        <v>0.371685895953776</v>
      </c>
      <c r="C70" s="16">
        <v>0.632302171682853</v>
      </c>
      <c r="D70" s="16">
        <v>0.825343495290905</v>
      </c>
      <c r="E70" s="16">
        <v>1.00555507004013</v>
      </c>
    </row>
    <row r="71" s="2" customFormat="1" ht="14.25" spans="1:5">
      <c r="A71" s="17" t="s">
        <v>6</v>
      </c>
      <c r="B71" s="54">
        <v>0.358118566873677</v>
      </c>
      <c r="C71" s="54">
        <v>0.654647089281911</v>
      </c>
      <c r="D71" s="54">
        <v>0.966587917344518</v>
      </c>
      <c r="E71" s="54">
        <v>1.10401001289723</v>
      </c>
    </row>
    <row r="72" spans="1:5">
      <c r="A72" s="5" t="s">
        <v>15</v>
      </c>
      <c r="B72" s="16">
        <v>0.839103388489215</v>
      </c>
      <c r="C72" s="16">
        <v>1.67059967722392</v>
      </c>
      <c r="D72" s="16">
        <v>2.81943246325806</v>
      </c>
      <c r="E72" s="16">
        <v>3.27504812724919</v>
      </c>
    </row>
    <row r="73" spans="1:5">
      <c r="A73" s="5"/>
      <c r="B73" s="16">
        <v>1.12301159147807</v>
      </c>
      <c r="C73" s="16">
        <v>2.04783108660911</v>
      </c>
      <c r="D73" s="16">
        <v>2.97311907868526</v>
      </c>
      <c r="E73" s="16">
        <v>3.16548632698682</v>
      </c>
    </row>
    <row r="74" spans="1:5">
      <c r="A74" s="5"/>
      <c r="B74" s="16">
        <v>1.03788502003272</v>
      </c>
      <c r="C74" s="16">
        <v>1.7656224227712</v>
      </c>
      <c r="D74" s="16">
        <v>2.30466547014312</v>
      </c>
      <c r="E74" s="16">
        <v>2.8078830953069</v>
      </c>
    </row>
    <row r="75" s="2" customFormat="1" ht="14.25" spans="1:5">
      <c r="A75" s="17" t="s">
        <v>6</v>
      </c>
      <c r="B75" s="54">
        <v>1</v>
      </c>
      <c r="C75" s="54">
        <v>1.82801772886808</v>
      </c>
      <c r="D75" s="54">
        <v>2.69907233736214</v>
      </c>
      <c r="E75" s="54">
        <v>3.08280584984764</v>
      </c>
    </row>
    <row r="76" s="2" customFormat="1" ht="14.25" spans="1:5">
      <c r="A76" s="17" t="s">
        <v>10</v>
      </c>
      <c r="B76" s="54">
        <v>0.145696338280169</v>
      </c>
      <c r="C76" s="54">
        <v>0.19620337592375</v>
      </c>
      <c r="D76" s="54">
        <v>0.350103522722224</v>
      </c>
      <c r="E76" s="54">
        <v>0.244310944786318</v>
      </c>
    </row>
    <row r="79" spans="1:5">
      <c r="A79" s="5" t="s">
        <v>13</v>
      </c>
      <c r="B79" s="16" t="s">
        <v>18</v>
      </c>
      <c r="C79" s="16" t="s">
        <v>19</v>
      </c>
      <c r="D79" s="16" t="s">
        <v>20</v>
      </c>
      <c r="E79" s="16" t="s">
        <v>21</v>
      </c>
    </row>
    <row r="80" spans="1:5">
      <c r="A80" s="16" t="s">
        <v>30</v>
      </c>
      <c r="B80" s="16">
        <v>39273.803</v>
      </c>
      <c r="C80" s="16">
        <v>38977.317</v>
      </c>
      <c r="D80" s="16">
        <v>39104.267</v>
      </c>
      <c r="E80" s="16">
        <v>38633.196</v>
      </c>
    </row>
    <row r="81" spans="1:5">
      <c r="A81" s="16" t="s">
        <v>30</v>
      </c>
      <c r="B81" s="16">
        <v>45775.874</v>
      </c>
      <c r="C81" s="16">
        <v>43041.782</v>
      </c>
      <c r="D81" s="16">
        <v>43155.782</v>
      </c>
      <c r="E81" s="16">
        <v>44117.782</v>
      </c>
    </row>
    <row r="82" spans="1:5">
      <c r="A82" s="16" t="s">
        <v>30</v>
      </c>
      <c r="B82" s="16">
        <v>47012.439</v>
      </c>
      <c r="C82" s="16">
        <v>48255.61</v>
      </c>
      <c r="D82" s="16">
        <v>50443.903</v>
      </c>
      <c r="E82" s="16">
        <v>49268.024</v>
      </c>
    </row>
    <row r="83" spans="1:5">
      <c r="A83" s="16" t="s">
        <v>5</v>
      </c>
      <c r="B83" s="16">
        <v>50188.56</v>
      </c>
      <c r="C83" s="16">
        <v>50659.61</v>
      </c>
      <c r="D83" s="16">
        <v>50685.317</v>
      </c>
      <c r="E83" s="16">
        <v>50240.024</v>
      </c>
    </row>
    <row r="84" spans="1:5">
      <c r="A84" s="16" t="s">
        <v>5</v>
      </c>
      <c r="B84" s="16">
        <v>53076.731</v>
      </c>
      <c r="C84" s="16">
        <v>53740.56</v>
      </c>
      <c r="D84" s="16">
        <v>52657.782</v>
      </c>
      <c r="E84" s="16">
        <v>52225.146</v>
      </c>
    </row>
    <row r="85" spans="1:5">
      <c r="A85" s="16" t="s">
        <v>5</v>
      </c>
      <c r="B85" s="16">
        <v>52080.853</v>
      </c>
      <c r="C85" s="16">
        <v>53054.317</v>
      </c>
      <c r="D85" s="16">
        <v>51524.489</v>
      </c>
      <c r="E85" s="16">
        <v>51993.317</v>
      </c>
    </row>
    <row r="86" spans="1:5">
      <c r="A86" s="16" t="s">
        <v>27</v>
      </c>
      <c r="B86" s="16">
        <v>0.782525001713538</v>
      </c>
      <c r="C86" s="16">
        <v>0.769396309999228</v>
      </c>
      <c r="D86" s="16">
        <v>0.771510751328634</v>
      </c>
      <c r="E86" s="16">
        <v>0.768972482974929</v>
      </c>
    </row>
    <row r="87" spans="1:5">
      <c r="A87" s="16" t="s">
        <v>27</v>
      </c>
      <c r="B87" s="16">
        <v>0.862447123957201</v>
      </c>
      <c r="C87" s="16">
        <v>0.800918003087426</v>
      </c>
      <c r="D87" s="16">
        <v>0.819551837561255</v>
      </c>
      <c r="E87" s="16">
        <v>0.844761295640993</v>
      </c>
    </row>
    <row r="88" spans="1:5">
      <c r="A88" s="16" t="s">
        <v>27</v>
      </c>
      <c r="B88" s="16">
        <v>0.902681816674546</v>
      </c>
      <c r="C88" s="16">
        <v>0.909551055006513</v>
      </c>
      <c r="D88" s="16">
        <v>0.979027720197283</v>
      </c>
      <c r="E88" s="16">
        <v>0.947583782738847</v>
      </c>
    </row>
    <row r="89" s="2" customFormat="1" ht="14.25" spans="1:5">
      <c r="A89" s="17" t="s">
        <v>6</v>
      </c>
      <c r="B89" s="54">
        <v>0.849217980781762</v>
      </c>
      <c r="C89" s="54">
        <v>0.826621789364389</v>
      </c>
      <c r="D89" s="54">
        <v>0.856696769695724</v>
      </c>
      <c r="E89" s="54">
        <v>0.853772520451589</v>
      </c>
    </row>
    <row r="90" spans="1:5">
      <c r="A90" s="5" t="s">
        <v>15</v>
      </c>
      <c r="B90" s="16">
        <v>0.921465418093446</v>
      </c>
      <c r="C90" s="16">
        <v>0.906005675116473</v>
      </c>
      <c r="D90" s="16">
        <v>0.908495543886632</v>
      </c>
      <c r="E90" s="16">
        <v>0.905506595923744</v>
      </c>
    </row>
    <row r="91" spans="1:5">
      <c r="A91" s="5"/>
      <c r="B91" s="16">
        <v>1.01557802999327</v>
      </c>
      <c r="C91" s="16">
        <v>0.943124169780446</v>
      </c>
      <c r="D91" s="16">
        <v>0.965066515439067</v>
      </c>
      <c r="E91" s="16">
        <v>0.994752012743929</v>
      </c>
    </row>
    <row r="92" spans="1:5">
      <c r="A92" s="5"/>
      <c r="B92" s="16">
        <v>1.06295655191329</v>
      </c>
      <c r="C92" s="16">
        <v>1.07104545074424</v>
      </c>
      <c r="D92" s="16">
        <v>1.15285797328034</v>
      </c>
      <c r="E92" s="16">
        <v>1.11583104006645</v>
      </c>
    </row>
    <row r="93" s="2" customFormat="1" ht="14.25" spans="1:5">
      <c r="A93" s="17" t="s">
        <v>6</v>
      </c>
      <c r="B93" s="54">
        <v>1</v>
      </c>
      <c r="C93" s="54">
        <v>0.973391765213719</v>
      </c>
      <c r="D93" s="54">
        <v>1.00880667753535</v>
      </c>
      <c r="E93" s="54">
        <v>1.00536321624471</v>
      </c>
    </row>
    <row r="94" s="2" customFormat="1" ht="14.25" spans="1:5">
      <c r="A94" s="17" t="s">
        <v>10</v>
      </c>
      <c r="B94" s="54">
        <v>0.0720204241952201</v>
      </c>
      <c r="C94" s="54">
        <v>0.0865830663859851</v>
      </c>
      <c r="D94" s="54">
        <v>0.127918530948237</v>
      </c>
      <c r="E94" s="54">
        <v>0.105562972584075</v>
      </c>
    </row>
    <row r="97" spans="1:5">
      <c r="A97" s="5" t="s">
        <v>13</v>
      </c>
      <c r="B97" s="16" t="s">
        <v>18</v>
      </c>
      <c r="C97" s="16" t="s">
        <v>19</v>
      </c>
      <c r="D97" s="16" t="s">
        <v>20</v>
      </c>
      <c r="E97" s="16" t="s">
        <v>21</v>
      </c>
    </row>
    <row r="98" spans="1:5">
      <c r="A98" s="16" t="s">
        <v>31</v>
      </c>
      <c r="B98" s="16">
        <v>30384.146</v>
      </c>
      <c r="C98" s="16">
        <v>45637.024</v>
      </c>
      <c r="D98" s="16">
        <v>56768.731</v>
      </c>
      <c r="E98" s="16">
        <v>50118.974</v>
      </c>
    </row>
    <row r="99" spans="1:5">
      <c r="A99" s="16" t="s">
        <v>31</v>
      </c>
      <c r="B99" s="16">
        <v>28892.903</v>
      </c>
      <c r="C99" s="16">
        <v>46786.61</v>
      </c>
      <c r="D99" s="16">
        <v>44034.317</v>
      </c>
      <c r="E99" s="16">
        <v>48026.681</v>
      </c>
    </row>
    <row r="100" spans="1:5">
      <c r="A100" s="16" t="s">
        <v>31</v>
      </c>
      <c r="B100" s="16">
        <v>26798.246</v>
      </c>
      <c r="C100" s="16">
        <v>47242.853</v>
      </c>
      <c r="D100" s="16">
        <v>54376.146</v>
      </c>
      <c r="E100" s="16">
        <v>49449.56</v>
      </c>
    </row>
    <row r="101" spans="1:5">
      <c r="A101" s="16" t="s">
        <v>30</v>
      </c>
      <c r="B101" s="16">
        <v>39273.803</v>
      </c>
      <c r="C101" s="16">
        <v>38977.317</v>
      </c>
      <c r="D101" s="16">
        <v>39104.267</v>
      </c>
      <c r="E101" s="16">
        <v>38633.196</v>
      </c>
    </row>
    <row r="102" spans="1:5">
      <c r="A102" s="16" t="s">
        <v>30</v>
      </c>
      <c r="B102" s="16">
        <v>45775.874</v>
      </c>
      <c r="C102" s="16">
        <v>43041.782</v>
      </c>
      <c r="D102" s="16">
        <v>43155.782</v>
      </c>
      <c r="E102" s="16">
        <v>44117.782</v>
      </c>
    </row>
    <row r="103" spans="1:5">
      <c r="A103" s="16" t="s">
        <v>30</v>
      </c>
      <c r="B103" s="16">
        <v>47012.439</v>
      </c>
      <c r="C103" s="16">
        <v>48255.61</v>
      </c>
      <c r="D103" s="16">
        <v>50443.903</v>
      </c>
      <c r="E103" s="16">
        <v>49268.024</v>
      </c>
    </row>
    <row r="104" spans="1:5">
      <c r="A104" s="16" t="s">
        <v>32</v>
      </c>
      <c r="B104" s="16">
        <v>0.773649193076617</v>
      </c>
      <c r="C104" s="16">
        <v>1.17086109338927</v>
      </c>
      <c r="D104" s="16">
        <v>1.45172727569603</v>
      </c>
      <c r="E104" s="16">
        <v>1.29730333467622</v>
      </c>
    </row>
    <row r="105" spans="1:5">
      <c r="A105" s="16" t="s">
        <v>32</v>
      </c>
      <c r="B105" s="16">
        <v>0.631181897258805</v>
      </c>
      <c r="C105" s="16">
        <v>1.08700448322516</v>
      </c>
      <c r="D105" s="16">
        <v>1.02035729534457</v>
      </c>
      <c r="E105" s="16">
        <v>1.0886014396644</v>
      </c>
    </row>
    <row r="106" spans="1:5">
      <c r="A106" s="16" t="s">
        <v>32</v>
      </c>
      <c r="B106" s="16">
        <v>0.570024584344582</v>
      </c>
      <c r="C106" s="16">
        <v>0.979012657802896</v>
      </c>
      <c r="D106" s="16">
        <v>1.07795279044922</v>
      </c>
      <c r="E106" s="16">
        <v>1.00368466167833</v>
      </c>
    </row>
    <row r="107" s="2" customFormat="1" ht="14.25" spans="1:5">
      <c r="A107" s="17" t="s">
        <v>6</v>
      </c>
      <c r="B107" s="54">
        <v>0.658285224893334</v>
      </c>
      <c r="C107" s="54">
        <v>1.07895941147244</v>
      </c>
      <c r="D107" s="54">
        <v>1.18334578716327</v>
      </c>
      <c r="E107" s="54">
        <v>1.12986314533965</v>
      </c>
    </row>
    <row r="108" spans="1:5">
      <c r="A108" s="5" t="s">
        <v>15</v>
      </c>
      <c r="B108" s="16">
        <v>1.17524921389809</v>
      </c>
      <c r="C108" s="16">
        <v>1.77865315688801</v>
      </c>
      <c r="D108" s="16">
        <v>2.20531651144268</v>
      </c>
      <c r="E108" s="16">
        <v>1.97073135719616</v>
      </c>
    </row>
    <row r="109" spans="1:5">
      <c r="A109" s="5"/>
      <c r="B109" s="16">
        <v>0.958827379668257</v>
      </c>
      <c r="C109" s="16">
        <v>1.65126671861926</v>
      </c>
      <c r="D109" s="16">
        <v>1.55002308537292</v>
      </c>
      <c r="E109" s="16">
        <v>1.65369265251364</v>
      </c>
    </row>
    <row r="110" spans="1:5">
      <c r="A110" s="5"/>
      <c r="B110" s="16">
        <v>0.865923406433657</v>
      </c>
      <c r="C110" s="16">
        <v>1.487216514637</v>
      </c>
      <c r="D110" s="16">
        <v>1.6375163070444</v>
      </c>
      <c r="E110" s="16">
        <v>1.52469571505416</v>
      </c>
    </row>
    <row r="111" s="2" customFormat="1" ht="14.25" spans="1:5">
      <c r="A111" s="17" t="s">
        <v>6</v>
      </c>
      <c r="B111" s="54">
        <v>1</v>
      </c>
      <c r="C111" s="54">
        <v>1.63904546338142</v>
      </c>
      <c r="D111" s="54">
        <v>1.79761863462</v>
      </c>
      <c r="E111" s="54">
        <v>1.71637324158799</v>
      </c>
    </row>
    <row r="112" s="2" customFormat="1" ht="14.25" spans="1:5">
      <c r="A112" s="17" t="s">
        <v>10</v>
      </c>
      <c r="B112" s="54">
        <v>0.158719886244972</v>
      </c>
      <c r="C112" s="54">
        <v>0.146102184861583</v>
      </c>
      <c r="D112" s="54">
        <v>0.355776524006156</v>
      </c>
      <c r="E112" s="54">
        <v>0.229529062866309</v>
      </c>
    </row>
  </sheetData>
  <mergeCells count="6">
    <mergeCell ref="A18:A20"/>
    <mergeCell ref="A36:A38"/>
    <mergeCell ref="A54:A56"/>
    <mergeCell ref="A72:A74"/>
    <mergeCell ref="A90:A92"/>
    <mergeCell ref="A108:A11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1" sqref="$A11:$XFD11"/>
    </sheetView>
  </sheetViews>
  <sheetFormatPr defaultColWidth="9" defaultRowHeight="14.25" outlineLevelCol="3"/>
  <cols>
    <col min="1" max="16384" width="9" style="2"/>
  </cols>
  <sheetData>
    <row r="1" spans="1:1">
      <c r="A1" s="2" t="s">
        <v>33</v>
      </c>
    </row>
    <row r="2" spans="1:1">
      <c r="A2" s="2" t="s">
        <v>34</v>
      </c>
    </row>
    <row r="4" spans="1:4">
      <c r="A4" s="32" t="s">
        <v>35</v>
      </c>
      <c r="B4" s="32"/>
      <c r="C4" s="32"/>
      <c r="D4" s="32"/>
    </row>
    <row r="5" ht="82.5" spans="1:4">
      <c r="A5" s="33"/>
      <c r="B5" s="47" t="s">
        <v>36</v>
      </c>
      <c r="C5" s="47" t="s">
        <v>37</v>
      </c>
      <c r="D5" s="48" t="s">
        <v>38</v>
      </c>
    </row>
    <row r="6" ht="15" spans="1:4">
      <c r="A6" s="34">
        <v>1</v>
      </c>
      <c r="B6" s="43">
        <v>51</v>
      </c>
      <c r="C6" s="43">
        <v>18</v>
      </c>
      <c r="D6" s="43">
        <v>55</v>
      </c>
    </row>
    <row r="7" ht="15" spans="1:4">
      <c r="A7" s="34">
        <v>2</v>
      </c>
      <c r="B7" s="43">
        <v>64</v>
      </c>
      <c r="C7" s="43">
        <v>14</v>
      </c>
      <c r="D7" s="43">
        <v>59</v>
      </c>
    </row>
    <row r="8" ht="15" spans="1:4">
      <c r="A8" s="34">
        <v>3</v>
      </c>
      <c r="B8" s="43">
        <v>57</v>
      </c>
      <c r="C8" s="43">
        <v>21</v>
      </c>
      <c r="D8" s="43">
        <v>48</v>
      </c>
    </row>
    <row r="9" s="2" customFormat="1" spans="1:4">
      <c r="A9" s="17" t="s">
        <v>6</v>
      </c>
      <c r="B9" s="51">
        <f>AVERAGE(B6:B8)</f>
        <v>57.3333333333333</v>
      </c>
      <c r="C9" s="51">
        <f>AVERAGE(C6:C8)</f>
        <v>17.6666666666667</v>
      </c>
      <c r="D9" s="51">
        <f>AVERAGE(D6:D8)</f>
        <v>54</v>
      </c>
    </row>
    <row r="10" s="2" customFormat="1" spans="1:4">
      <c r="A10" s="17" t="s">
        <v>10</v>
      </c>
      <c r="B10" s="51">
        <f>STDEV(B6:B8)</f>
        <v>6.50640709864771</v>
      </c>
      <c r="C10" s="51">
        <f>STDEV(C6:C8)</f>
        <v>3.51188458428425</v>
      </c>
      <c r="D10" s="51">
        <f>STDEV(D6:D8)</f>
        <v>5.56776436283002</v>
      </c>
    </row>
  </sheetData>
  <mergeCells count="1">
    <mergeCell ref="A4:D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G12" sqref="G12:J12"/>
    </sheetView>
  </sheetViews>
  <sheetFormatPr defaultColWidth="9" defaultRowHeight="15"/>
  <cols>
    <col min="1" max="1" width="8.5" style="52" customWidth="1"/>
    <col min="2" max="3" width="11.125" style="52" customWidth="1"/>
    <col min="4" max="4" width="26.125" style="52" customWidth="1"/>
    <col min="5" max="16384" width="9" style="52"/>
  </cols>
  <sheetData>
    <row r="1" ht="14.25" spans="1:1">
      <c r="A1" s="53" t="s">
        <v>39</v>
      </c>
    </row>
    <row r="2" ht="14.25" spans="1:1">
      <c r="A2" s="53" t="s">
        <v>40</v>
      </c>
    </row>
    <row r="4" spans="1:4">
      <c r="A4" s="10"/>
      <c r="B4" s="34" t="s">
        <v>41</v>
      </c>
      <c r="C4" s="34" t="s">
        <v>42</v>
      </c>
      <c r="D4" s="34" t="s">
        <v>43</v>
      </c>
    </row>
    <row r="5" ht="16.5" spans="1:10">
      <c r="A5" s="47" t="s">
        <v>36</v>
      </c>
      <c r="B5" s="5">
        <v>481.448893229167</v>
      </c>
      <c r="C5" s="5">
        <v>183.73046875</v>
      </c>
      <c r="D5" s="5">
        <f t="shared" ref="D5:D13" si="0">(B5-C5)/B5*100</f>
        <v>61.8380120228991</v>
      </c>
      <c r="G5" s="32" t="s">
        <v>44</v>
      </c>
      <c r="H5" s="32"/>
      <c r="I5" s="32"/>
      <c r="J5" s="32"/>
    </row>
    <row r="6" ht="82.5" spans="1:10">
      <c r="A6" s="47" t="s">
        <v>36</v>
      </c>
      <c r="B6" s="5">
        <v>478.588997395833</v>
      </c>
      <c r="C6" s="5">
        <v>218.774088541667</v>
      </c>
      <c r="D6" s="5">
        <f t="shared" si="0"/>
        <v>54.2876894930531</v>
      </c>
      <c r="G6" s="33"/>
      <c r="H6" s="47" t="s">
        <v>36</v>
      </c>
      <c r="I6" s="47" t="s">
        <v>37</v>
      </c>
      <c r="J6" s="48" t="s">
        <v>38</v>
      </c>
    </row>
    <row r="7" ht="16.5" spans="1:10">
      <c r="A7" s="47" t="s">
        <v>36</v>
      </c>
      <c r="B7" s="5">
        <v>475.7291015625</v>
      </c>
      <c r="C7" s="5">
        <v>142.246744791667</v>
      </c>
      <c r="D7" s="5">
        <f t="shared" si="0"/>
        <v>70.0992131184602</v>
      </c>
      <c r="G7" s="34">
        <v>1</v>
      </c>
      <c r="H7" s="40">
        <v>61.8380120228991</v>
      </c>
      <c r="I7" s="40">
        <v>18.6282599120975</v>
      </c>
      <c r="J7" s="40">
        <v>49.6741501086805</v>
      </c>
    </row>
    <row r="8" ht="33" spans="1:10">
      <c r="A8" s="47" t="s">
        <v>37</v>
      </c>
      <c r="B8" s="5">
        <v>472.869205729167</v>
      </c>
      <c r="C8" s="5">
        <v>384.781901041667</v>
      </c>
      <c r="D8" s="5">
        <f t="shared" si="0"/>
        <v>18.6282599120974</v>
      </c>
      <c r="G8" s="34">
        <v>2</v>
      </c>
      <c r="H8" s="40">
        <v>54.2876894930532</v>
      </c>
      <c r="I8" s="40">
        <v>3.18675813020657</v>
      </c>
      <c r="J8" s="40">
        <v>61.415421139625</v>
      </c>
    </row>
    <row r="9" ht="33" spans="1:10">
      <c r="A9" s="47" t="s">
        <v>37</v>
      </c>
      <c r="B9" s="5">
        <v>470.009309895833</v>
      </c>
      <c r="C9" s="5">
        <v>455.03125</v>
      </c>
      <c r="D9" s="5">
        <f t="shared" si="0"/>
        <v>3.18675813020651</v>
      </c>
      <c r="G9" s="34">
        <v>3</v>
      </c>
      <c r="H9" s="40">
        <v>70.0992131184603</v>
      </c>
      <c r="I9" s="40">
        <v>11.3661362871354</v>
      </c>
      <c r="J9" s="40">
        <v>57.7293575889093</v>
      </c>
    </row>
    <row r="10" ht="33" spans="1:10">
      <c r="A10" s="47" t="s">
        <v>37</v>
      </c>
      <c r="B10" s="5">
        <v>463.6150390625</v>
      </c>
      <c r="C10" s="5">
        <v>410.919921875</v>
      </c>
      <c r="D10" s="5">
        <f t="shared" si="0"/>
        <v>11.3661362871354</v>
      </c>
      <c r="G10" s="17" t="s">
        <v>6</v>
      </c>
      <c r="H10" s="51">
        <f t="shared" ref="H10:J10" si="1">AVERAGE(H7:H9)</f>
        <v>62.0749715448042</v>
      </c>
      <c r="I10" s="51">
        <f t="shared" si="1"/>
        <v>11.0603847764798</v>
      </c>
      <c r="J10" s="51">
        <f t="shared" si="1"/>
        <v>56.2729762790716</v>
      </c>
    </row>
    <row r="11" ht="82.5" spans="1:10">
      <c r="A11" s="48" t="s">
        <v>38</v>
      </c>
      <c r="B11" s="5">
        <v>475.7291015625</v>
      </c>
      <c r="C11" s="5">
        <v>239.414713541667</v>
      </c>
      <c r="D11" s="5">
        <f t="shared" si="0"/>
        <v>49.6741501086804</v>
      </c>
      <c r="G11" s="17" t="s">
        <v>10</v>
      </c>
      <c r="H11" s="51">
        <f t="shared" ref="H11:J11" si="2">STDEV(H7:H9)</f>
        <v>7.90842476100442</v>
      </c>
      <c r="I11" s="51">
        <f t="shared" si="2"/>
        <v>7.72529011168748</v>
      </c>
      <c r="J11" s="51">
        <f t="shared" si="2"/>
        <v>6.00459376188411</v>
      </c>
    </row>
    <row r="12" ht="82.5" spans="1:4">
      <c r="A12" s="48" t="s">
        <v>38</v>
      </c>
      <c r="B12" s="5">
        <v>511.931705729167</v>
      </c>
      <c r="C12" s="5">
        <v>197.526692708333</v>
      </c>
      <c r="D12" s="5">
        <f t="shared" si="0"/>
        <v>61.4154211396251</v>
      </c>
    </row>
    <row r="13" ht="82.5" spans="1:4">
      <c r="A13" s="48" t="s">
        <v>38</v>
      </c>
      <c r="B13" s="5">
        <v>478.1009765625</v>
      </c>
      <c r="C13" s="5">
        <v>202.096354166667</v>
      </c>
      <c r="D13" s="5">
        <f t="shared" si="0"/>
        <v>57.7293575889093</v>
      </c>
    </row>
  </sheetData>
  <mergeCells count="1">
    <mergeCell ref="G5:J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2" sqref="$A12:$XFD12"/>
    </sheetView>
  </sheetViews>
  <sheetFormatPr defaultColWidth="9" defaultRowHeight="15" outlineLevelCol="3"/>
  <cols>
    <col min="1" max="16384" width="9" style="1"/>
  </cols>
  <sheetData>
    <row r="1" ht="14.25" spans="1:1">
      <c r="A1" s="2" t="s">
        <v>45</v>
      </c>
    </row>
    <row r="2" ht="14.25" spans="1:1">
      <c r="A2" s="2" t="s">
        <v>46</v>
      </c>
    </row>
    <row r="5" ht="14.25" spans="1:4">
      <c r="A5" s="32" t="s">
        <v>47</v>
      </c>
      <c r="B5" s="32"/>
      <c r="C5" s="32"/>
      <c r="D5" s="32"/>
    </row>
    <row r="6" ht="82.5" spans="1:4">
      <c r="A6" s="33"/>
      <c r="B6" s="47" t="s">
        <v>36</v>
      </c>
      <c r="C6" s="47" t="s">
        <v>37</v>
      </c>
      <c r="D6" s="48" t="s">
        <v>38</v>
      </c>
    </row>
    <row r="7" spans="1:4">
      <c r="A7" s="34">
        <v>1</v>
      </c>
      <c r="B7" s="34">
        <v>86</v>
      </c>
      <c r="C7" s="34">
        <v>27</v>
      </c>
      <c r="D7" s="34">
        <v>76</v>
      </c>
    </row>
    <row r="8" spans="1:4">
      <c r="A8" s="34">
        <v>2</v>
      </c>
      <c r="B8" s="34">
        <v>81</v>
      </c>
      <c r="C8" s="34">
        <v>24</v>
      </c>
      <c r="D8" s="34">
        <v>86</v>
      </c>
    </row>
    <row r="9" spans="1:4">
      <c r="A9" s="34">
        <v>3</v>
      </c>
      <c r="B9" s="34">
        <v>97</v>
      </c>
      <c r="C9" s="34">
        <v>21</v>
      </c>
      <c r="D9" s="34">
        <v>70</v>
      </c>
    </row>
    <row r="10" ht="14.25" spans="1:4">
      <c r="A10" s="17" t="s">
        <v>6</v>
      </c>
      <c r="B10" s="51">
        <f>AVERAGE(B7:B9)</f>
        <v>88</v>
      </c>
      <c r="C10" s="51">
        <f>AVERAGE(C7:C9)</f>
        <v>24</v>
      </c>
      <c r="D10" s="51">
        <f>AVERAGE(D7:D9)</f>
        <v>77.3333333333333</v>
      </c>
    </row>
    <row r="11" ht="14.25" spans="1:4">
      <c r="A11" s="17" t="s">
        <v>10</v>
      </c>
      <c r="B11" s="51">
        <f>STDEV(B7:B9)</f>
        <v>8.18535277187245</v>
      </c>
      <c r="C11" s="51">
        <f>STDEV(C7:C9)</f>
        <v>3</v>
      </c>
      <c r="D11" s="51">
        <f>STDEV(D7:D9)</f>
        <v>8.08290376865476</v>
      </c>
    </row>
  </sheetData>
  <mergeCells count="1">
    <mergeCell ref="A5:D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A26" sqref="$A26:$XFD26"/>
    </sheetView>
  </sheetViews>
  <sheetFormatPr defaultColWidth="9" defaultRowHeight="15" outlineLevelCol="4"/>
  <cols>
    <col min="1" max="16384" width="9" style="1"/>
  </cols>
  <sheetData>
    <row r="1" ht="14.25" spans="1:1">
      <c r="A1" s="2" t="s">
        <v>48</v>
      </c>
    </row>
    <row r="2" ht="14.25" spans="1:1">
      <c r="A2" s="2" t="s">
        <v>49</v>
      </c>
    </row>
    <row r="5" ht="82.5" spans="1:5">
      <c r="A5" s="18" t="s">
        <v>50</v>
      </c>
      <c r="B5" s="47" t="s">
        <v>36</v>
      </c>
      <c r="C5" s="47" t="s">
        <v>37</v>
      </c>
      <c r="D5" s="48" t="s">
        <v>38</v>
      </c>
      <c r="E5" s="27" t="s">
        <v>51</v>
      </c>
    </row>
    <row r="6" spans="1:5">
      <c r="A6" s="19">
        <v>1</v>
      </c>
      <c r="B6" s="49">
        <v>0.9859</v>
      </c>
      <c r="C6" s="49">
        <v>0.7475</v>
      </c>
      <c r="D6" s="49">
        <v>0.8555</v>
      </c>
      <c r="E6" s="49">
        <v>0.0512</v>
      </c>
    </row>
    <row r="7" spans="1:5">
      <c r="A7" s="19">
        <v>2</v>
      </c>
      <c r="B7" s="19">
        <v>1.1597</v>
      </c>
      <c r="C7" s="19">
        <v>0.7243</v>
      </c>
      <c r="D7" s="19">
        <v>0.9757</v>
      </c>
      <c r="E7" s="19">
        <v>0.0503</v>
      </c>
    </row>
    <row r="8" spans="1:5">
      <c r="A8" s="19">
        <v>3</v>
      </c>
      <c r="B8" s="19">
        <v>1.0834</v>
      </c>
      <c r="C8" s="19">
        <v>0.5982</v>
      </c>
      <c r="D8" s="19">
        <v>0.8394</v>
      </c>
      <c r="E8" s="19">
        <v>0.0556</v>
      </c>
    </row>
    <row r="9" spans="1:5">
      <c r="A9" s="19">
        <v>4</v>
      </c>
      <c r="B9" s="19">
        <v>1.1572</v>
      </c>
      <c r="C9" s="19">
        <v>0.6179</v>
      </c>
      <c r="D9" s="19">
        <v>0.895</v>
      </c>
      <c r="E9" s="19">
        <v>0.0513</v>
      </c>
    </row>
    <row r="10" spans="1:5">
      <c r="A10" s="19">
        <v>5</v>
      </c>
      <c r="B10" s="19">
        <v>1.0813</v>
      </c>
      <c r="C10" s="19">
        <v>0.7089</v>
      </c>
      <c r="D10" s="19">
        <v>0.7816</v>
      </c>
      <c r="E10" s="19">
        <v>0.0509</v>
      </c>
    </row>
    <row r="11" spans="1:5">
      <c r="A11" s="19">
        <v>6</v>
      </c>
      <c r="B11" s="19">
        <v>0.9484</v>
      </c>
      <c r="C11" s="19">
        <v>0.6889</v>
      </c>
      <c r="D11" s="19">
        <v>0.9459</v>
      </c>
      <c r="E11" s="19">
        <v>0.0533</v>
      </c>
    </row>
    <row r="12" ht="14.25" spans="1:5">
      <c r="A12" s="17" t="s">
        <v>6</v>
      </c>
      <c r="B12" s="21">
        <f>AVERAGE(B6:B11)</f>
        <v>1.06931666666667</v>
      </c>
      <c r="C12" s="21">
        <f>AVERAGE(C6:C11)</f>
        <v>0.68095</v>
      </c>
      <c r="D12" s="21">
        <f>AVERAGE(D6:D11)</f>
        <v>0.882183333333333</v>
      </c>
      <c r="E12" s="21">
        <f>AVERAGE(E6:E11)</f>
        <v>0.0521</v>
      </c>
    </row>
    <row r="13" ht="14.25" spans="1:5">
      <c r="A13" s="17" t="s">
        <v>10</v>
      </c>
      <c r="B13" s="22">
        <f>STDEV(B6:B11)</f>
        <v>0.0869640711251875</v>
      </c>
      <c r="C13" s="22">
        <f>STDEV(C6:C11)</f>
        <v>0.0599589776430519</v>
      </c>
      <c r="D13" s="22">
        <f>STDEV(D6:D11)</f>
        <v>0.0715945086348574</v>
      </c>
      <c r="E13" s="22">
        <f>STDEV(E6:E11)</f>
        <v>0.00199097965835917</v>
      </c>
    </row>
    <row r="14" spans="1:5">
      <c r="A14" s="23"/>
      <c r="B14" s="23"/>
      <c r="C14" s="50"/>
      <c r="D14" s="23"/>
      <c r="E14" s="23"/>
    </row>
    <row r="15" spans="1:5">
      <c r="A15" s="23"/>
      <c r="B15" s="23"/>
      <c r="C15" s="23"/>
      <c r="D15" s="23"/>
      <c r="E15" s="23"/>
    </row>
    <row r="16" spans="1:5">
      <c r="A16" s="23"/>
      <c r="B16" s="23"/>
      <c r="C16" s="23"/>
      <c r="D16" s="23"/>
      <c r="E16" s="23"/>
    </row>
    <row r="17" ht="82.5" spans="1:5">
      <c r="A17" s="19" t="s">
        <v>52</v>
      </c>
      <c r="B17" s="47" t="s">
        <v>36</v>
      </c>
      <c r="C17" s="47" t="s">
        <v>37</v>
      </c>
      <c r="D17" s="48" t="s">
        <v>38</v>
      </c>
      <c r="E17" s="23"/>
    </row>
    <row r="18" spans="1:5">
      <c r="A18" s="19">
        <v>1</v>
      </c>
      <c r="B18" s="25">
        <f t="shared" ref="B18:B23" si="0">(B6-$E$12)/($B$12-$E$12)*100</f>
        <v>91.7995182933823</v>
      </c>
      <c r="C18" s="25">
        <f t="shared" ref="C18:C23" si="1">(C6-$E$12)/($B$12-$E$12)*100</f>
        <v>68.363016728655</v>
      </c>
      <c r="D18" s="25">
        <f t="shared" ref="D18:D23" si="2">(D6-$E$12)/($B$12-$E$12)*100</f>
        <v>78.9802238133469</v>
      </c>
      <c r="E18" s="23"/>
    </row>
    <row r="19" spans="1:5">
      <c r="A19" s="19">
        <v>2</v>
      </c>
      <c r="B19" s="25">
        <f t="shared" si="0"/>
        <v>108.885357101896</v>
      </c>
      <c r="C19" s="25">
        <f t="shared" si="1"/>
        <v>66.0822833549064</v>
      </c>
      <c r="D19" s="25">
        <f t="shared" si="2"/>
        <v>90.7967820687169</v>
      </c>
      <c r="E19" s="23"/>
    </row>
    <row r="20" spans="1:5">
      <c r="A20" s="19">
        <v>3</v>
      </c>
      <c r="B20" s="25">
        <f t="shared" si="0"/>
        <v>101.384496911507</v>
      </c>
      <c r="C20" s="25">
        <f t="shared" si="1"/>
        <v>53.6857110087985</v>
      </c>
      <c r="D20" s="25">
        <f t="shared" si="2"/>
        <v>77.3974734979437</v>
      </c>
      <c r="E20" s="23"/>
    </row>
    <row r="21" spans="1:5">
      <c r="A21" s="19">
        <v>4</v>
      </c>
      <c r="B21" s="25">
        <f t="shared" si="0"/>
        <v>108.63958841938</v>
      </c>
      <c r="C21" s="25">
        <f t="shared" si="1"/>
        <v>55.6223682270247</v>
      </c>
      <c r="D21" s="25">
        <f t="shared" si="2"/>
        <v>82.8633689970999</v>
      </c>
      <c r="E21" s="23"/>
    </row>
    <row r="22" spans="1:5">
      <c r="A22" s="19">
        <v>5</v>
      </c>
      <c r="B22" s="25">
        <f t="shared" si="0"/>
        <v>101.178051218193</v>
      </c>
      <c r="C22" s="25">
        <f t="shared" si="1"/>
        <v>64.5683482706077</v>
      </c>
      <c r="D22" s="25">
        <f t="shared" si="2"/>
        <v>71.7153015581734</v>
      </c>
      <c r="E22" s="23"/>
    </row>
    <row r="23" spans="1:5">
      <c r="A23" s="19">
        <v>6</v>
      </c>
      <c r="B23" s="25">
        <f t="shared" si="0"/>
        <v>88.112988055642</v>
      </c>
      <c r="C23" s="25">
        <f t="shared" si="1"/>
        <v>62.6021988104796</v>
      </c>
      <c r="D23" s="25">
        <f t="shared" si="2"/>
        <v>87.867219373126</v>
      </c>
      <c r="E23" s="23"/>
    </row>
    <row r="24" spans="1:5">
      <c r="A24" s="17" t="s">
        <v>6</v>
      </c>
      <c r="B24" s="26">
        <f>AVERAGE(B18:B23)</f>
        <v>100</v>
      </c>
      <c r="C24" s="26">
        <f>AVERAGE(C18:C23)</f>
        <v>61.8206544000786</v>
      </c>
      <c r="D24" s="26">
        <f>AVERAGE(D18:D23)</f>
        <v>81.6033948847345</v>
      </c>
      <c r="E24" s="23"/>
    </row>
    <row r="25" spans="1:5">
      <c r="A25" s="17" t="s">
        <v>10</v>
      </c>
      <c r="B25" s="26">
        <f>STDEV(B18:B23)</f>
        <v>8.54921807466657</v>
      </c>
      <c r="C25" s="26">
        <f>STDEV(C18:C23)</f>
        <v>5.89441557613606</v>
      </c>
      <c r="D25" s="26">
        <f>STDEV(D18:D23)</f>
        <v>7.03827522502817</v>
      </c>
      <c r="E25" s="23"/>
    </row>
    <row r="26" spans="1:5">
      <c r="A26" s="23"/>
      <c r="B26" s="23"/>
      <c r="C26" s="23"/>
      <c r="D26" s="23"/>
      <c r="E26" s="23"/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2" sqref="$A12:$XFD12"/>
    </sheetView>
  </sheetViews>
  <sheetFormatPr defaultColWidth="9" defaultRowHeight="15"/>
  <cols>
    <col min="1" max="16384" width="9" style="1"/>
  </cols>
  <sheetData>
    <row r="1" ht="14.25" spans="1:1">
      <c r="A1" s="2" t="s">
        <v>53</v>
      </c>
    </row>
    <row r="2" ht="14.25" spans="1:1">
      <c r="A2" s="2" t="s">
        <v>54</v>
      </c>
    </row>
    <row r="5" ht="14.25" spans="1:11">
      <c r="A5" s="38" t="s">
        <v>55</v>
      </c>
      <c r="B5" s="39"/>
      <c r="C5" s="39"/>
      <c r="D5" s="39"/>
      <c r="E5" s="39"/>
      <c r="F5" s="39"/>
      <c r="G5" s="39"/>
      <c r="H5" s="39"/>
      <c r="I5" s="39"/>
      <c r="J5" s="39"/>
      <c r="K5" s="45"/>
    </row>
    <row r="6" ht="49.5" spans="1:11">
      <c r="A6" s="33"/>
      <c r="B6" s="10" t="s">
        <v>56</v>
      </c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12" t="s">
        <v>62</v>
      </c>
      <c r="I6" s="12" t="s">
        <v>63</v>
      </c>
      <c r="J6" s="12" t="s">
        <v>64</v>
      </c>
      <c r="K6" s="12" t="s">
        <v>65</v>
      </c>
    </row>
    <row r="7" spans="1:11">
      <c r="A7" s="34">
        <v>1</v>
      </c>
      <c r="B7" s="43">
        <v>69</v>
      </c>
      <c r="C7" s="44">
        <v>62</v>
      </c>
      <c r="D7" s="44">
        <v>16</v>
      </c>
      <c r="E7" s="44">
        <v>40</v>
      </c>
      <c r="F7" s="44">
        <v>32</v>
      </c>
      <c r="G7" s="43">
        <v>82</v>
      </c>
      <c r="H7" s="44">
        <v>86</v>
      </c>
      <c r="I7" s="43">
        <v>48</v>
      </c>
      <c r="J7" s="44">
        <v>72</v>
      </c>
      <c r="K7" s="44">
        <v>62</v>
      </c>
    </row>
    <row r="8" spans="1:11">
      <c r="A8" s="34">
        <v>2</v>
      </c>
      <c r="B8" s="43">
        <v>61</v>
      </c>
      <c r="C8" s="44">
        <v>71</v>
      </c>
      <c r="D8" s="44">
        <v>18</v>
      </c>
      <c r="E8" s="44">
        <v>33</v>
      </c>
      <c r="F8" s="44">
        <v>30</v>
      </c>
      <c r="G8" s="43">
        <v>89</v>
      </c>
      <c r="H8" s="44">
        <v>73</v>
      </c>
      <c r="I8" s="43">
        <v>56</v>
      </c>
      <c r="J8" s="44">
        <v>64</v>
      </c>
      <c r="K8" s="44">
        <v>64</v>
      </c>
    </row>
    <row r="9" spans="1:11">
      <c r="A9" s="34">
        <v>3</v>
      </c>
      <c r="B9" s="43">
        <v>56</v>
      </c>
      <c r="C9" s="44">
        <v>57</v>
      </c>
      <c r="D9" s="44">
        <v>21</v>
      </c>
      <c r="E9" s="44">
        <v>41</v>
      </c>
      <c r="F9" s="44">
        <v>26</v>
      </c>
      <c r="G9" s="43">
        <v>71</v>
      </c>
      <c r="H9" s="44">
        <v>91</v>
      </c>
      <c r="I9" s="43">
        <v>60</v>
      </c>
      <c r="J9" s="44">
        <v>79</v>
      </c>
      <c r="K9" s="44">
        <v>76</v>
      </c>
    </row>
    <row r="10" spans="1:11">
      <c r="A10" s="34" t="s">
        <v>6</v>
      </c>
      <c r="B10" s="35">
        <f t="shared" ref="B10:K10" si="0">AVERAGE(B7:B9)</f>
        <v>62</v>
      </c>
      <c r="C10" s="35">
        <f t="shared" si="0"/>
        <v>63.3333333333333</v>
      </c>
      <c r="D10" s="35">
        <f t="shared" si="0"/>
        <v>18.3333333333333</v>
      </c>
      <c r="E10" s="35">
        <f t="shared" si="0"/>
        <v>38</v>
      </c>
      <c r="F10" s="35">
        <f t="shared" si="0"/>
        <v>29.3333333333333</v>
      </c>
      <c r="G10" s="35">
        <f t="shared" si="0"/>
        <v>80.6666666666667</v>
      </c>
      <c r="H10" s="35">
        <f t="shared" si="0"/>
        <v>83.3333333333333</v>
      </c>
      <c r="I10" s="35">
        <f t="shared" si="0"/>
        <v>54.6666666666667</v>
      </c>
      <c r="J10" s="35">
        <f t="shared" si="0"/>
        <v>71.6666666666667</v>
      </c>
      <c r="K10" s="35">
        <f t="shared" si="0"/>
        <v>67.3333333333333</v>
      </c>
    </row>
    <row r="11" spans="1:11">
      <c r="A11" s="34" t="s">
        <v>10</v>
      </c>
      <c r="B11" s="35">
        <f t="shared" ref="B11:K11" si="1">STDEV(B7:B9)</f>
        <v>6.557438524302</v>
      </c>
      <c r="C11" s="35">
        <f t="shared" si="1"/>
        <v>7.09459888459759</v>
      </c>
      <c r="D11" s="35">
        <f t="shared" si="1"/>
        <v>2.51661147842358</v>
      </c>
      <c r="E11" s="35">
        <f t="shared" si="1"/>
        <v>4.35889894354067</v>
      </c>
      <c r="F11" s="35">
        <f t="shared" si="1"/>
        <v>3.05505046330389</v>
      </c>
      <c r="G11" s="35">
        <f t="shared" si="1"/>
        <v>9.07377172587747</v>
      </c>
      <c r="H11" s="35">
        <f t="shared" si="1"/>
        <v>9.29157324317757</v>
      </c>
      <c r="I11" s="35">
        <f t="shared" si="1"/>
        <v>6.11010092660779</v>
      </c>
      <c r="J11" s="35">
        <f t="shared" si="1"/>
        <v>7.50555349946513</v>
      </c>
      <c r="K11" s="35">
        <f t="shared" si="1"/>
        <v>7.57187779440036</v>
      </c>
    </row>
    <row r="12" spans="9:11">
      <c r="I12" s="46"/>
      <c r="J12" s="46"/>
      <c r="K12" s="46"/>
    </row>
  </sheetData>
  <mergeCells count="1">
    <mergeCell ref="A5:K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topLeftCell="A21" workbookViewId="0">
      <selection activeCell="L20" sqref="L20"/>
    </sheetView>
  </sheetViews>
  <sheetFormatPr defaultColWidth="9" defaultRowHeight="15"/>
  <cols>
    <col min="1" max="1" width="9" style="1"/>
    <col min="2" max="3" width="11.125" style="1" customWidth="1"/>
    <col min="4" max="4" width="26.125" style="1" customWidth="1"/>
    <col min="5" max="16384" width="9" style="1"/>
  </cols>
  <sheetData>
    <row r="1" ht="14.25" spans="1:1">
      <c r="A1" s="2" t="s">
        <v>66</v>
      </c>
    </row>
    <row r="2" ht="14.25" spans="1:1">
      <c r="A2" s="2" t="s">
        <v>67</v>
      </c>
    </row>
    <row r="5" spans="1:19">
      <c r="A5" s="10"/>
      <c r="B5" s="34" t="s">
        <v>41</v>
      </c>
      <c r="C5" s="34" t="s">
        <v>42</v>
      </c>
      <c r="D5" s="34" t="s">
        <v>68</v>
      </c>
      <c r="H5" s="38" t="s">
        <v>69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42"/>
    </row>
    <row r="6" ht="49.5" spans="1:18">
      <c r="A6" s="10" t="s">
        <v>56</v>
      </c>
      <c r="B6" s="5">
        <v>458.056640625</v>
      </c>
      <c r="C6" s="5">
        <v>208.15625</v>
      </c>
      <c r="D6" s="5">
        <f t="shared" ref="D6:D26" si="0">(B6-C6)/B6*100</f>
        <v>54.5566570728067</v>
      </c>
      <c r="H6" s="33"/>
      <c r="I6" s="10" t="s">
        <v>56</v>
      </c>
      <c r="J6" s="12" t="s">
        <v>57</v>
      </c>
      <c r="K6" s="12" t="s">
        <v>58</v>
      </c>
      <c r="L6" s="12" t="s">
        <v>59</v>
      </c>
      <c r="M6" s="12" t="s">
        <v>60</v>
      </c>
      <c r="N6" s="12" t="s">
        <v>61</v>
      </c>
      <c r="O6" s="12" t="s">
        <v>62</v>
      </c>
      <c r="P6" s="12" t="s">
        <v>63</v>
      </c>
      <c r="Q6" s="12" t="s">
        <v>64</v>
      </c>
      <c r="R6" s="12" t="s">
        <v>65</v>
      </c>
    </row>
    <row r="7" spans="1:18">
      <c r="A7" s="10" t="s">
        <v>56</v>
      </c>
      <c r="B7" s="5">
        <v>444.141276041667</v>
      </c>
      <c r="C7" s="5">
        <v>226.138671875</v>
      </c>
      <c r="D7" s="5">
        <f t="shared" si="0"/>
        <v>49.0840675988455</v>
      </c>
      <c r="H7" s="34">
        <v>1</v>
      </c>
      <c r="I7" s="40">
        <v>54.5566570728067</v>
      </c>
      <c r="J7" s="41">
        <v>52.3787714218463</v>
      </c>
      <c r="K7" s="41">
        <v>27.681285159324</v>
      </c>
      <c r="L7" s="41">
        <v>26.9925173601093</v>
      </c>
      <c r="M7" s="41">
        <v>29.244401768055</v>
      </c>
      <c r="N7" s="40">
        <v>71.6488032178448</v>
      </c>
      <c r="O7" s="41">
        <v>70.7021982362186</v>
      </c>
      <c r="P7" s="40">
        <v>32.1589474402988</v>
      </c>
      <c r="Q7" s="41">
        <v>65.8483875598876</v>
      </c>
      <c r="R7" s="41">
        <v>40.1519461692059</v>
      </c>
    </row>
    <row r="8" spans="1:18">
      <c r="A8" s="10" t="s">
        <v>56</v>
      </c>
      <c r="B8" s="5">
        <v>469.7421875</v>
      </c>
      <c r="C8" s="5">
        <v>191.124348958333</v>
      </c>
      <c r="D8" s="5">
        <f t="shared" si="0"/>
        <v>59.3129265277386</v>
      </c>
      <c r="H8" s="34">
        <v>2</v>
      </c>
      <c r="I8" s="40">
        <v>49.0840675988455</v>
      </c>
      <c r="J8" s="41">
        <v>49.7392585218476</v>
      </c>
      <c r="K8" s="41">
        <v>21.2195931323041</v>
      </c>
      <c r="L8" s="41">
        <v>31.1060399140999</v>
      </c>
      <c r="M8" s="41">
        <v>27.6867687993848</v>
      </c>
      <c r="N8" s="40">
        <v>81.6438630936997</v>
      </c>
      <c r="O8" s="41">
        <v>66.9528305698076</v>
      </c>
      <c r="P8" s="40">
        <v>36.6668390017986</v>
      </c>
      <c r="Q8" s="41">
        <v>54.9013020076912</v>
      </c>
      <c r="R8" s="41">
        <v>46.0431711300447</v>
      </c>
    </row>
    <row r="9" ht="16.5" spans="1:18">
      <c r="A9" s="12" t="s">
        <v>57</v>
      </c>
      <c r="B9" s="5">
        <v>459.139322916667</v>
      </c>
      <c r="C9" s="5">
        <v>218.647786458333</v>
      </c>
      <c r="D9" s="5">
        <f t="shared" si="0"/>
        <v>52.3787714218464</v>
      </c>
      <c r="H9" s="34">
        <v>3</v>
      </c>
      <c r="I9" s="40">
        <v>59.3129265277386</v>
      </c>
      <c r="J9" s="41">
        <v>44.8025756585261</v>
      </c>
      <c r="K9" s="41">
        <v>25.6552560023603</v>
      </c>
      <c r="L9" s="41">
        <v>25.1872158158267</v>
      </c>
      <c r="M9" s="41">
        <v>21.7805429803396</v>
      </c>
      <c r="N9" s="40">
        <v>76.2956977300121</v>
      </c>
      <c r="O9" s="41">
        <v>75.6705292154945</v>
      </c>
      <c r="P9" s="40">
        <v>39.508443759917</v>
      </c>
      <c r="Q9" s="41">
        <v>63.1939683817159</v>
      </c>
      <c r="R9" s="41">
        <v>37.5739905487774</v>
      </c>
    </row>
    <row r="10" ht="16.5" spans="1:18">
      <c r="A10" s="12" t="s">
        <v>57</v>
      </c>
      <c r="B10" s="5">
        <v>449.938802083333</v>
      </c>
      <c r="C10" s="5">
        <v>226.142578125</v>
      </c>
      <c r="D10" s="5">
        <f t="shared" si="0"/>
        <v>49.7392585218476</v>
      </c>
      <c r="H10" s="34" t="s">
        <v>6</v>
      </c>
      <c r="I10" s="35">
        <f t="shared" ref="I10:R10" si="1">AVERAGE(I7:I9)</f>
        <v>54.3178837331303</v>
      </c>
      <c r="J10" s="35">
        <f t="shared" si="1"/>
        <v>48.97353520074</v>
      </c>
      <c r="K10" s="35">
        <f t="shared" si="1"/>
        <v>24.8520447646628</v>
      </c>
      <c r="L10" s="35">
        <f t="shared" si="1"/>
        <v>27.7619243633453</v>
      </c>
      <c r="M10" s="35">
        <f t="shared" si="1"/>
        <v>26.2372378492598</v>
      </c>
      <c r="N10" s="35">
        <f t="shared" si="1"/>
        <v>76.5294546805189</v>
      </c>
      <c r="O10" s="35">
        <f t="shared" si="1"/>
        <v>71.1085193405069</v>
      </c>
      <c r="P10" s="35">
        <f t="shared" si="1"/>
        <v>36.1114100673381</v>
      </c>
      <c r="Q10" s="35">
        <f t="shared" si="1"/>
        <v>61.3145526497649</v>
      </c>
      <c r="R10" s="35">
        <f t="shared" si="1"/>
        <v>41.256369282676</v>
      </c>
    </row>
    <row r="11" ht="16.5" spans="1:18">
      <c r="A11" s="12" t="s">
        <v>57</v>
      </c>
      <c r="B11" s="5">
        <v>451.138671875</v>
      </c>
      <c r="C11" s="5">
        <v>249.016927083333</v>
      </c>
      <c r="D11" s="5">
        <f t="shared" si="0"/>
        <v>44.8025756585262</v>
      </c>
      <c r="H11" s="34" t="s">
        <v>10</v>
      </c>
      <c r="I11" s="35">
        <f t="shared" ref="I11:R11" si="2">STDEV(I7:I9)</f>
        <v>5.11860804102094</v>
      </c>
      <c r="J11" s="35">
        <f t="shared" si="2"/>
        <v>3.84570340957331</v>
      </c>
      <c r="K11" s="35">
        <f t="shared" si="2"/>
        <v>3.30487929920077</v>
      </c>
      <c r="L11" s="35">
        <f t="shared" si="2"/>
        <v>3.0334979856671</v>
      </c>
      <c r="M11" s="35">
        <f t="shared" si="2"/>
        <v>3.93740421880543</v>
      </c>
      <c r="N11" s="35">
        <f t="shared" si="2"/>
        <v>5.0016284562544</v>
      </c>
      <c r="O11" s="35">
        <f t="shared" si="2"/>
        <v>4.37302984772518</v>
      </c>
      <c r="P11" s="35">
        <f t="shared" si="2"/>
        <v>3.70609633090497</v>
      </c>
      <c r="Q11" s="35">
        <f t="shared" si="2"/>
        <v>5.7104135701283</v>
      </c>
      <c r="R11" s="35">
        <f t="shared" si="2"/>
        <v>4.34126338059602</v>
      </c>
    </row>
    <row r="12" ht="16.5" spans="1:4">
      <c r="A12" s="12" t="s">
        <v>58</v>
      </c>
      <c r="B12" s="5">
        <v>468.24609375</v>
      </c>
      <c r="C12" s="5">
        <v>338.629557291667</v>
      </c>
      <c r="D12" s="5">
        <f t="shared" si="0"/>
        <v>27.681285159324</v>
      </c>
    </row>
    <row r="13" ht="16.5" spans="1:4">
      <c r="A13" s="12" t="s">
        <v>58</v>
      </c>
      <c r="B13" s="5">
        <v>451.236979166667</v>
      </c>
      <c r="C13" s="5">
        <v>355.486328125</v>
      </c>
      <c r="D13" s="5">
        <f t="shared" si="0"/>
        <v>21.2195931323042</v>
      </c>
    </row>
    <row r="14" ht="16.5" spans="1:4">
      <c r="A14" s="12" t="s">
        <v>58</v>
      </c>
      <c r="B14" s="5">
        <v>489.87890625</v>
      </c>
      <c r="C14" s="5">
        <v>364.19921875</v>
      </c>
      <c r="D14" s="5">
        <f t="shared" si="0"/>
        <v>25.6552560023603</v>
      </c>
    </row>
    <row r="15" ht="16.5" spans="1:4">
      <c r="A15" s="12" t="s">
        <v>59</v>
      </c>
      <c r="B15" s="5">
        <v>507.685546875</v>
      </c>
      <c r="C15" s="5">
        <v>370.6484375</v>
      </c>
      <c r="D15" s="5">
        <f t="shared" si="0"/>
        <v>26.9925173601093</v>
      </c>
    </row>
    <row r="16" ht="16.5" spans="1:4">
      <c r="A16" s="12" t="s">
        <v>59</v>
      </c>
      <c r="B16" s="5">
        <v>512.950520833333</v>
      </c>
      <c r="C16" s="5">
        <v>353.391927083333</v>
      </c>
      <c r="D16" s="5">
        <f t="shared" si="0"/>
        <v>31.1060399140999</v>
      </c>
    </row>
    <row r="17" ht="16.5" spans="1:4">
      <c r="A17" s="12" t="s">
        <v>59</v>
      </c>
      <c r="B17" s="5">
        <v>503.71484375</v>
      </c>
      <c r="C17" s="5">
        <v>376.843098958333</v>
      </c>
      <c r="D17" s="5">
        <f t="shared" si="0"/>
        <v>25.1872158158268</v>
      </c>
    </row>
    <row r="18" ht="33" spans="1:4">
      <c r="A18" s="12" t="s">
        <v>60</v>
      </c>
      <c r="B18" s="5">
        <v>499.018229166667</v>
      </c>
      <c r="C18" s="5">
        <v>353.083333333333</v>
      </c>
      <c r="D18" s="5">
        <f t="shared" si="0"/>
        <v>29.2444017680551</v>
      </c>
    </row>
    <row r="19" ht="33" spans="1:4">
      <c r="A19" s="12" t="s">
        <v>60</v>
      </c>
      <c r="B19" s="5">
        <v>478.297526041667</v>
      </c>
      <c r="C19" s="5">
        <v>345.872395833333</v>
      </c>
      <c r="D19" s="5">
        <f t="shared" si="0"/>
        <v>27.6867687993849</v>
      </c>
    </row>
    <row r="20" ht="33" spans="1:4">
      <c r="A20" s="12" t="s">
        <v>60</v>
      </c>
      <c r="B20" s="5">
        <v>484.06640625</v>
      </c>
      <c r="C20" s="5">
        <v>378.634114583333</v>
      </c>
      <c r="D20" s="5">
        <f t="shared" si="0"/>
        <v>21.7805429803397</v>
      </c>
    </row>
    <row r="21" ht="33" spans="1:4">
      <c r="A21" s="12" t="s">
        <v>61</v>
      </c>
      <c r="B21" s="5">
        <v>456.600911458333</v>
      </c>
      <c r="C21" s="5">
        <v>129.451822916666</v>
      </c>
      <c r="D21" s="5">
        <f t="shared" si="0"/>
        <v>71.6488032178448</v>
      </c>
    </row>
    <row r="22" ht="33" spans="1:4">
      <c r="A22" s="12" t="s">
        <v>61</v>
      </c>
      <c r="B22" s="5">
        <v>506.333984375</v>
      </c>
      <c r="C22" s="5">
        <v>92.943359375</v>
      </c>
      <c r="D22" s="5">
        <f t="shared" si="0"/>
        <v>81.6438630936997</v>
      </c>
    </row>
    <row r="23" ht="33" spans="1:4">
      <c r="A23" s="12" t="s">
        <v>61</v>
      </c>
      <c r="B23" s="5">
        <v>483.408203125</v>
      </c>
      <c r="C23" s="5">
        <v>114.588541666667</v>
      </c>
      <c r="D23" s="5">
        <f t="shared" si="0"/>
        <v>76.2956977300121</v>
      </c>
    </row>
    <row r="24" ht="33" spans="1:4">
      <c r="A24" s="12" t="s">
        <v>62</v>
      </c>
      <c r="B24" s="5">
        <v>471.436197916667</v>
      </c>
      <c r="C24" s="5">
        <v>138.120442708333</v>
      </c>
      <c r="D24" s="5">
        <f t="shared" si="0"/>
        <v>70.7021982362187</v>
      </c>
    </row>
    <row r="25" ht="33" spans="1:4">
      <c r="A25" s="12" t="s">
        <v>62</v>
      </c>
      <c r="B25" s="5">
        <v>451.221354166667</v>
      </c>
      <c r="C25" s="5">
        <v>149.115885416667</v>
      </c>
      <c r="D25" s="5">
        <f t="shared" si="0"/>
        <v>66.9528305698076</v>
      </c>
    </row>
    <row r="26" ht="33" spans="1:4">
      <c r="A26" s="12" t="s">
        <v>62</v>
      </c>
      <c r="B26" s="5">
        <v>496.779947916667</v>
      </c>
      <c r="C26" s="5">
        <v>120.863932291667</v>
      </c>
      <c r="D26" s="5">
        <f t="shared" si="0"/>
        <v>75.6705292154945</v>
      </c>
    </row>
    <row r="27" ht="49.5" spans="1:4">
      <c r="A27" s="12" t="s">
        <v>63</v>
      </c>
      <c r="B27" s="5">
        <v>448.113932291667</v>
      </c>
      <c r="C27" s="5">
        <v>304.005208333333</v>
      </c>
      <c r="D27" s="5">
        <f t="shared" ref="D27:D50" si="3">(B27-C27)/B27*100</f>
        <v>32.158947440299</v>
      </c>
    </row>
    <row r="28" ht="49.5" spans="1:4">
      <c r="A28" s="12" t="s">
        <v>63</v>
      </c>
      <c r="B28" s="5">
        <v>478.516927083333</v>
      </c>
      <c r="C28" s="5">
        <v>303.059895833333</v>
      </c>
      <c r="D28" s="5">
        <f t="shared" si="3"/>
        <v>36.6668390017987</v>
      </c>
    </row>
    <row r="29" ht="49.5" spans="1:4">
      <c r="A29" s="12" t="s">
        <v>63</v>
      </c>
      <c r="B29" s="5">
        <v>489.490234375</v>
      </c>
      <c r="C29" s="5">
        <v>296.100260416667</v>
      </c>
      <c r="D29" s="5">
        <f t="shared" si="3"/>
        <v>39.508443759917</v>
      </c>
    </row>
    <row r="30" ht="49.5" spans="1:4">
      <c r="A30" s="12" t="s">
        <v>64</v>
      </c>
      <c r="B30" s="5">
        <v>512.434244791667</v>
      </c>
      <c r="C30" s="5">
        <v>175.004557291667</v>
      </c>
      <c r="D30" s="5">
        <f t="shared" si="3"/>
        <v>65.8483875598876</v>
      </c>
    </row>
    <row r="31" ht="49.5" spans="1:4">
      <c r="A31" s="12" t="s">
        <v>64</v>
      </c>
      <c r="B31" s="5">
        <v>486.378255208333</v>
      </c>
      <c r="C31" s="5">
        <v>219.350260416667</v>
      </c>
      <c r="D31" s="5">
        <f t="shared" si="3"/>
        <v>54.9013020076912</v>
      </c>
    </row>
    <row r="32" ht="49.5" spans="1:4">
      <c r="A32" s="12" t="s">
        <v>64</v>
      </c>
      <c r="B32" s="5">
        <v>496.688151041667</v>
      </c>
      <c r="C32" s="5">
        <v>182.811197916667</v>
      </c>
      <c r="D32" s="5">
        <f t="shared" si="3"/>
        <v>63.1939683817158</v>
      </c>
    </row>
    <row r="33" ht="49.5" spans="1:4">
      <c r="A33" s="12" t="s">
        <v>65</v>
      </c>
      <c r="B33" s="5">
        <v>476.028645833333</v>
      </c>
      <c r="C33" s="5">
        <v>284.893880208333</v>
      </c>
      <c r="D33" s="5">
        <f t="shared" si="3"/>
        <v>40.151946169206</v>
      </c>
    </row>
    <row r="34" ht="49.5" spans="1:4">
      <c r="A34" s="12" t="s">
        <v>65</v>
      </c>
      <c r="B34" s="5">
        <v>496.298828125</v>
      </c>
      <c r="C34" s="5">
        <v>267.787109375</v>
      </c>
      <c r="D34" s="5">
        <f t="shared" si="3"/>
        <v>46.0431711300447</v>
      </c>
    </row>
    <row r="35" ht="49.5" spans="1:4">
      <c r="A35" s="12" t="s">
        <v>65</v>
      </c>
      <c r="B35" s="5">
        <v>465.796223958333</v>
      </c>
      <c r="C35" s="5">
        <v>290.777994791667</v>
      </c>
      <c r="D35" s="5">
        <f t="shared" si="3"/>
        <v>37.5739905487774</v>
      </c>
    </row>
  </sheetData>
  <mergeCells count="1">
    <mergeCell ref="H5:R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Figure 1A</vt:lpstr>
      <vt:lpstr>Figure 1B</vt:lpstr>
      <vt:lpstr>Figure 2</vt:lpstr>
      <vt:lpstr>Figure 3A</vt:lpstr>
      <vt:lpstr>Figure 3B</vt:lpstr>
      <vt:lpstr>Figure 3C</vt:lpstr>
      <vt:lpstr>Figure 3D</vt:lpstr>
      <vt:lpstr>Figure 4A</vt:lpstr>
      <vt:lpstr>Figure 4B</vt:lpstr>
      <vt:lpstr>Figure 5A</vt:lpstr>
      <vt:lpstr>Figure 5B</vt:lpstr>
      <vt:lpstr>Figure 6</vt:lpstr>
      <vt:lpstr>Figure 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</cp:lastModifiedBy>
  <dcterms:created xsi:type="dcterms:W3CDTF">2023-07-04T02:56:00Z</dcterms:created>
  <dcterms:modified xsi:type="dcterms:W3CDTF">2023-08-04T06:46:12Z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5B90A599D62342399B4E067C19F7CA4B_13</vt:lpwstr>
  </property>
</Properties>
</file>