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w-my.sharepoint.com/personal/fischesh_staff_vuw_ac_nz/Documents/Peer J article/"/>
    </mc:Choice>
  </mc:AlternateContent>
  <xr:revisionPtr revIDLastSave="2" documentId="13_ncr:1_{831E134B-CFA8-40E6-81DF-9B4072EC9520}" xr6:coauthVersionLast="47" xr6:coauthVersionMax="47" xr10:uidLastSave="{584A184B-7D75-4E97-A2D2-C54CF9F772C2}"/>
  <bookViews>
    <workbookView xWindow="-120" yWindow="-120" windowWidth="29040" windowHeight="15840" firstSheet="1" activeTab="4" xr2:uid="{E2ADE19C-A043-478D-9017-4B4EFD648C79}"/>
  </bookViews>
  <sheets>
    <sheet name="Data. EPI vs aENV " sheetId="2" r:id="rId1"/>
    <sheet name="Data. EPI vs pENV" sheetId="3" r:id="rId2"/>
    <sheet name="Data. EPI vs EF pc" sheetId="4" r:id="rId3"/>
    <sheet name="Data. EPI vs EF tot" sheetId="5" r:id="rId4"/>
    <sheet name="Data. EPI 2010 pillars" sheetId="7" r:id="rId5"/>
    <sheet name="Data. All indices" sheetId="8" r:id="rId6"/>
  </sheets>
  <definedNames>
    <definedName name="_xlnm._FilterDatabase" localSheetId="4" hidden="1">'Data. EPI 2010 pillars'!$A$1:$E$1</definedName>
    <definedName name="_xlnm._FilterDatabase" localSheetId="0" hidden="1">'Data. EPI vs aENV '!$A$2:$G$2</definedName>
    <definedName name="_xlnm._FilterDatabase" localSheetId="2" hidden="1">'Data. EPI vs EF pc'!$A$2:$G$2</definedName>
    <definedName name="_xlnm._FilterDatabase" localSheetId="3" hidden="1">'Data. EPI vs EF tot'!$A$2:$G$2</definedName>
    <definedName name="_xlnm._FilterDatabase" localSheetId="1" hidden="1">'Data. EPI vs pENV'!$A$2:$G$2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6" i="8" l="1"/>
  <c r="S116" i="8"/>
  <c r="Q116" i="8"/>
  <c r="O116" i="8"/>
  <c r="M116" i="8"/>
  <c r="K116" i="8"/>
  <c r="I116" i="8"/>
  <c r="G116" i="8"/>
  <c r="E116" i="8"/>
  <c r="C116" i="8"/>
  <c r="U115" i="8"/>
  <c r="S115" i="8"/>
  <c r="Q115" i="8"/>
  <c r="O115" i="8"/>
  <c r="M115" i="8"/>
  <c r="K115" i="8"/>
  <c r="I115" i="8"/>
  <c r="G115" i="8"/>
  <c r="E115" i="8"/>
  <c r="C115" i="8"/>
  <c r="U114" i="8"/>
  <c r="S114" i="8"/>
  <c r="Q114" i="8"/>
  <c r="O114" i="8"/>
  <c r="M114" i="8"/>
  <c r="K114" i="8"/>
  <c r="I114" i="8"/>
  <c r="G114" i="8"/>
  <c r="E114" i="8"/>
  <c r="C114" i="8"/>
  <c r="U113" i="8"/>
  <c r="S113" i="8"/>
  <c r="Q113" i="8"/>
  <c r="O113" i="8"/>
  <c r="M113" i="8"/>
  <c r="K113" i="8"/>
  <c r="I113" i="8"/>
  <c r="G113" i="8"/>
  <c r="E113" i="8"/>
  <c r="C113" i="8"/>
  <c r="U112" i="8"/>
  <c r="S112" i="8"/>
  <c r="Q112" i="8"/>
  <c r="O112" i="8"/>
  <c r="M112" i="8"/>
  <c r="K112" i="8"/>
  <c r="I112" i="8"/>
  <c r="G112" i="8"/>
  <c r="E112" i="8"/>
  <c r="C112" i="8"/>
  <c r="U111" i="8"/>
  <c r="S111" i="8"/>
  <c r="Q111" i="8"/>
  <c r="O111" i="8"/>
  <c r="M111" i="8"/>
  <c r="K111" i="8"/>
  <c r="I111" i="8"/>
  <c r="G111" i="8"/>
  <c r="E111" i="8"/>
  <c r="C111" i="8"/>
  <c r="U110" i="8"/>
  <c r="S110" i="8"/>
  <c r="Q110" i="8"/>
  <c r="O110" i="8"/>
  <c r="M110" i="8"/>
  <c r="K110" i="8"/>
  <c r="I110" i="8"/>
  <c r="G110" i="8"/>
  <c r="E110" i="8"/>
  <c r="C110" i="8"/>
  <c r="U109" i="8"/>
  <c r="S109" i="8"/>
  <c r="Q109" i="8"/>
  <c r="O109" i="8"/>
  <c r="M109" i="8"/>
  <c r="K109" i="8"/>
  <c r="I109" i="8"/>
  <c r="G109" i="8"/>
  <c r="E109" i="8"/>
  <c r="C109" i="8"/>
  <c r="U108" i="8"/>
  <c r="S108" i="8"/>
  <c r="Q108" i="8"/>
  <c r="O108" i="8"/>
  <c r="M108" i="8"/>
  <c r="K108" i="8"/>
  <c r="I108" i="8"/>
  <c r="G108" i="8"/>
  <c r="E108" i="8"/>
  <c r="C108" i="8"/>
  <c r="U107" i="8"/>
  <c r="S107" i="8"/>
  <c r="Q107" i="8"/>
  <c r="O107" i="8"/>
  <c r="M107" i="8"/>
  <c r="K107" i="8"/>
  <c r="I107" i="8"/>
  <c r="G107" i="8"/>
  <c r="E107" i="8"/>
  <c r="C107" i="8"/>
  <c r="U106" i="8"/>
  <c r="S106" i="8"/>
  <c r="Q106" i="8"/>
  <c r="O106" i="8"/>
  <c r="M106" i="8"/>
  <c r="K106" i="8"/>
  <c r="I106" i="8"/>
  <c r="G106" i="8"/>
  <c r="E106" i="8"/>
  <c r="C106" i="8"/>
  <c r="U105" i="8"/>
  <c r="S105" i="8"/>
  <c r="Q105" i="8"/>
  <c r="O105" i="8"/>
  <c r="M105" i="8"/>
  <c r="K105" i="8"/>
  <c r="I105" i="8"/>
  <c r="G105" i="8"/>
  <c r="E105" i="8"/>
  <c r="C105" i="8"/>
  <c r="U104" i="8"/>
  <c r="S104" i="8"/>
  <c r="Q104" i="8"/>
  <c r="O104" i="8"/>
  <c r="M104" i="8"/>
  <c r="K104" i="8"/>
  <c r="I104" i="8"/>
  <c r="G104" i="8"/>
  <c r="E104" i="8"/>
  <c r="C104" i="8"/>
  <c r="U103" i="8"/>
  <c r="S103" i="8"/>
  <c r="Q103" i="8"/>
  <c r="O103" i="8"/>
  <c r="M103" i="8"/>
  <c r="K103" i="8"/>
  <c r="I103" i="8"/>
  <c r="G103" i="8"/>
  <c r="E103" i="8"/>
  <c r="C103" i="8"/>
  <c r="U102" i="8"/>
  <c r="S102" i="8"/>
  <c r="Q102" i="8"/>
  <c r="O102" i="8"/>
  <c r="M102" i="8"/>
  <c r="K102" i="8"/>
  <c r="I102" i="8"/>
  <c r="G102" i="8"/>
  <c r="E102" i="8"/>
  <c r="C102" i="8"/>
  <c r="U101" i="8"/>
  <c r="S101" i="8"/>
  <c r="Q101" i="8"/>
  <c r="O101" i="8"/>
  <c r="M101" i="8"/>
  <c r="K101" i="8"/>
  <c r="I101" i="8"/>
  <c r="G101" i="8"/>
  <c r="E101" i="8"/>
  <c r="C101" i="8"/>
  <c r="U100" i="8"/>
  <c r="S100" i="8"/>
  <c r="Q100" i="8"/>
  <c r="O100" i="8"/>
  <c r="M100" i="8"/>
  <c r="K100" i="8"/>
  <c r="I100" i="8"/>
  <c r="G100" i="8"/>
  <c r="E100" i="8"/>
  <c r="C100" i="8"/>
  <c r="U99" i="8"/>
  <c r="S99" i="8"/>
  <c r="Q99" i="8"/>
  <c r="O99" i="8"/>
  <c r="M99" i="8"/>
  <c r="K99" i="8"/>
  <c r="I99" i="8"/>
  <c r="G99" i="8"/>
  <c r="E99" i="8"/>
  <c r="C99" i="8"/>
  <c r="U98" i="8"/>
  <c r="S98" i="8"/>
  <c r="Q98" i="8"/>
  <c r="O98" i="8"/>
  <c r="M98" i="8"/>
  <c r="K98" i="8"/>
  <c r="I98" i="8"/>
  <c r="G98" i="8"/>
  <c r="E98" i="8"/>
  <c r="C98" i="8"/>
  <c r="U97" i="8"/>
  <c r="S97" i="8"/>
  <c r="Q97" i="8"/>
  <c r="O97" i="8"/>
  <c r="M97" i="8"/>
  <c r="K97" i="8"/>
  <c r="I97" i="8"/>
  <c r="G97" i="8"/>
  <c r="E97" i="8"/>
  <c r="C97" i="8"/>
  <c r="U96" i="8"/>
  <c r="S96" i="8"/>
  <c r="Q96" i="8"/>
  <c r="O96" i="8"/>
  <c r="M96" i="8"/>
  <c r="K96" i="8"/>
  <c r="I96" i="8"/>
  <c r="G96" i="8"/>
  <c r="E96" i="8"/>
  <c r="C96" i="8"/>
  <c r="U95" i="8"/>
  <c r="S95" i="8"/>
  <c r="Q95" i="8"/>
  <c r="O95" i="8"/>
  <c r="M95" i="8"/>
  <c r="K95" i="8"/>
  <c r="I95" i="8"/>
  <c r="G95" i="8"/>
  <c r="E95" i="8"/>
  <c r="C95" i="8"/>
  <c r="U94" i="8"/>
  <c r="S94" i="8"/>
  <c r="Q94" i="8"/>
  <c r="O94" i="8"/>
  <c r="M94" i="8"/>
  <c r="K94" i="8"/>
  <c r="I94" i="8"/>
  <c r="G94" i="8"/>
  <c r="E94" i="8"/>
  <c r="C94" i="8"/>
  <c r="U93" i="8"/>
  <c r="S93" i="8"/>
  <c r="Q93" i="8"/>
  <c r="O93" i="8"/>
  <c r="M93" i="8"/>
  <c r="K93" i="8"/>
  <c r="I93" i="8"/>
  <c r="G93" i="8"/>
  <c r="E93" i="8"/>
  <c r="C93" i="8"/>
  <c r="U92" i="8"/>
  <c r="S92" i="8"/>
  <c r="Q92" i="8"/>
  <c r="O92" i="8"/>
  <c r="M92" i="8"/>
  <c r="K92" i="8"/>
  <c r="I92" i="8"/>
  <c r="G92" i="8"/>
  <c r="E92" i="8"/>
  <c r="C92" i="8"/>
  <c r="U91" i="8"/>
  <c r="S91" i="8"/>
  <c r="Q91" i="8"/>
  <c r="O91" i="8"/>
  <c r="M91" i="8"/>
  <c r="K91" i="8"/>
  <c r="I91" i="8"/>
  <c r="G91" i="8"/>
  <c r="E91" i="8"/>
  <c r="C91" i="8"/>
  <c r="U90" i="8"/>
  <c r="S90" i="8"/>
  <c r="Q90" i="8"/>
  <c r="O90" i="8"/>
  <c r="M90" i="8"/>
  <c r="K90" i="8"/>
  <c r="I90" i="8"/>
  <c r="G90" i="8"/>
  <c r="E90" i="8"/>
  <c r="C90" i="8"/>
  <c r="U89" i="8"/>
  <c r="S89" i="8"/>
  <c r="Q89" i="8"/>
  <c r="O89" i="8"/>
  <c r="M89" i="8"/>
  <c r="K89" i="8"/>
  <c r="I89" i="8"/>
  <c r="G89" i="8"/>
  <c r="E89" i="8"/>
  <c r="C89" i="8"/>
  <c r="U88" i="8"/>
  <c r="S88" i="8"/>
  <c r="Q88" i="8"/>
  <c r="O88" i="8"/>
  <c r="M88" i="8"/>
  <c r="K88" i="8"/>
  <c r="I88" i="8"/>
  <c r="G88" i="8"/>
  <c r="E88" i="8"/>
  <c r="C88" i="8"/>
  <c r="U87" i="8"/>
  <c r="S87" i="8"/>
  <c r="Q87" i="8"/>
  <c r="O87" i="8"/>
  <c r="M87" i="8"/>
  <c r="K87" i="8"/>
  <c r="I87" i="8"/>
  <c r="G87" i="8"/>
  <c r="E87" i="8"/>
  <c r="C87" i="8"/>
  <c r="U86" i="8"/>
  <c r="S86" i="8"/>
  <c r="Q86" i="8"/>
  <c r="O86" i="8"/>
  <c r="M86" i="8"/>
  <c r="K86" i="8"/>
  <c r="I86" i="8"/>
  <c r="G86" i="8"/>
  <c r="E86" i="8"/>
  <c r="C86" i="8"/>
  <c r="U85" i="8"/>
  <c r="S85" i="8"/>
  <c r="Q85" i="8"/>
  <c r="O85" i="8"/>
  <c r="M85" i="8"/>
  <c r="K85" i="8"/>
  <c r="I85" i="8"/>
  <c r="G85" i="8"/>
  <c r="E85" i="8"/>
  <c r="C85" i="8"/>
  <c r="U84" i="8"/>
  <c r="S84" i="8"/>
  <c r="Q84" i="8"/>
  <c r="O84" i="8"/>
  <c r="M84" i="8"/>
  <c r="K84" i="8"/>
  <c r="I84" i="8"/>
  <c r="G84" i="8"/>
  <c r="E84" i="8"/>
  <c r="C84" i="8"/>
  <c r="U83" i="8"/>
  <c r="S83" i="8"/>
  <c r="Q83" i="8"/>
  <c r="O83" i="8"/>
  <c r="M83" i="8"/>
  <c r="K83" i="8"/>
  <c r="I83" i="8"/>
  <c r="G83" i="8"/>
  <c r="E83" i="8"/>
  <c r="C83" i="8"/>
  <c r="U82" i="8"/>
  <c r="S82" i="8"/>
  <c r="Q82" i="8"/>
  <c r="O82" i="8"/>
  <c r="M82" i="8"/>
  <c r="K82" i="8"/>
  <c r="I82" i="8"/>
  <c r="G82" i="8"/>
  <c r="E82" i="8"/>
  <c r="C82" i="8"/>
  <c r="U81" i="8"/>
  <c r="S81" i="8"/>
  <c r="Q81" i="8"/>
  <c r="O81" i="8"/>
  <c r="M81" i="8"/>
  <c r="K81" i="8"/>
  <c r="I81" i="8"/>
  <c r="G81" i="8"/>
  <c r="E81" i="8"/>
  <c r="C81" i="8"/>
  <c r="U80" i="8"/>
  <c r="S80" i="8"/>
  <c r="Q80" i="8"/>
  <c r="O80" i="8"/>
  <c r="M80" i="8"/>
  <c r="K80" i="8"/>
  <c r="I80" i="8"/>
  <c r="G80" i="8"/>
  <c r="E80" i="8"/>
  <c r="C80" i="8"/>
  <c r="U79" i="8"/>
  <c r="S79" i="8"/>
  <c r="Q79" i="8"/>
  <c r="O79" i="8"/>
  <c r="M79" i="8"/>
  <c r="K79" i="8"/>
  <c r="I79" i="8"/>
  <c r="G79" i="8"/>
  <c r="E79" i="8"/>
  <c r="C79" i="8"/>
  <c r="U78" i="8"/>
  <c r="S78" i="8"/>
  <c r="Q78" i="8"/>
  <c r="O78" i="8"/>
  <c r="M78" i="8"/>
  <c r="K78" i="8"/>
  <c r="I78" i="8"/>
  <c r="G78" i="8"/>
  <c r="E78" i="8"/>
  <c r="C78" i="8"/>
  <c r="U77" i="8"/>
  <c r="S77" i="8"/>
  <c r="Q77" i="8"/>
  <c r="O77" i="8"/>
  <c r="M77" i="8"/>
  <c r="K77" i="8"/>
  <c r="I77" i="8"/>
  <c r="G77" i="8"/>
  <c r="E77" i="8"/>
  <c r="C77" i="8"/>
  <c r="U76" i="8"/>
  <c r="S76" i="8"/>
  <c r="Q76" i="8"/>
  <c r="O76" i="8"/>
  <c r="M76" i="8"/>
  <c r="K76" i="8"/>
  <c r="I76" i="8"/>
  <c r="G76" i="8"/>
  <c r="E76" i="8"/>
  <c r="C76" i="8"/>
  <c r="U75" i="8"/>
  <c r="S75" i="8"/>
  <c r="Q75" i="8"/>
  <c r="O75" i="8"/>
  <c r="M75" i="8"/>
  <c r="K75" i="8"/>
  <c r="I75" i="8"/>
  <c r="G75" i="8"/>
  <c r="E75" i="8"/>
  <c r="C75" i="8"/>
  <c r="U74" i="8"/>
  <c r="S74" i="8"/>
  <c r="Q74" i="8"/>
  <c r="O74" i="8"/>
  <c r="M74" i="8"/>
  <c r="K74" i="8"/>
  <c r="I74" i="8"/>
  <c r="G74" i="8"/>
  <c r="E74" i="8"/>
  <c r="C74" i="8"/>
  <c r="U73" i="8"/>
  <c r="S73" i="8"/>
  <c r="Q73" i="8"/>
  <c r="O73" i="8"/>
  <c r="M73" i="8"/>
  <c r="K73" i="8"/>
  <c r="I73" i="8"/>
  <c r="G73" i="8"/>
  <c r="E73" i="8"/>
  <c r="C73" i="8"/>
  <c r="U72" i="8"/>
  <c r="S72" i="8"/>
  <c r="Q72" i="8"/>
  <c r="O72" i="8"/>
  <c r="M72" i="8"/>
  <c r="K72" i="8"/>
  <c r="I72" i="8"/>
  <c r="G72" i="8"/>
  <c r="E72" i="8"/>
  <c r="C72" i="8"/>
  <c r="U71" i="8"/>
  <c r="S71" i="8"/>
  <c r="Q71" i="8"/>
  <c r="O71" i="8"/>
  <c r="M71" i="8"/>
  <c r="K71" i="8"/>
  <c r="I71" i="8"/>
  <c r="G71" i="8"/>
  <c r="E71" i="8"/>
  <c r="C71" i="8"/>
  <c r="U70" i="8"/>
  <c r="S70" i="8"/>
  <c r="Q70" i="8"/>
  <c r="O70" i="8"/>
  <c r="M70" i="8"/>
  <c r="K70" i="8"/>
  <c r="I70" i="8"/>
  <c r="G70" i="8"/>
  <c r="E70" i="8"/>
  <c r="C70" i="8"/>
  <c r="U69" i="8"/>
  <c r="S69" i="8"/>
  <c r="Q69" i="8"/>
  <c r="O69" i="8"/>
  <c r="M69" i="8"/>
  <c r="K69" i="8"/>
  <c r="I69" i="8"/>
  <c r="G69" i="8"/>
  <c r="E69" i="8"/>
  <c r="C69" i="8"/>
  <c r="U68" i="8"/>
  <c r="S68" i="8"/>
  <c r="Q68" i="8"/>
  <c r="O68" i="8"/>
  <c r="M68" i="8"/>
  <c r="K68" i="8"/>
  <c r="I68" i="8"/>
  <c r="G68" i="8"/>
  <c r="E68" i="8"/>
  <c r="C68" i="8"/>
  <c r="U67" i="8"/>
  <c r="S67" i="8"/>
  <c r="Q67" i="8"/>
  <c r="O67" i="8"/>
  <c r="M67" i="8"/>
  <c r="K67" i="8"/>
  <c r="I67" i="8"/>
  <c r="G67" i="8"/>
  <c r="E67" i="8"/>
  <c r="C67" i="8"/>
  <c r="U66" i="8"/>
  <c r="S66" i="8"/>
  <c r="Q66" i="8"/>
  <c r="O66" i="8"/>
  <c r="M66" i="8"/>
  <c r="K66" i="8"/>
  <c r="I66" i="8"/>
  <c r="G66" i="8"/>
  <c r="E66" i="8"/>
  <c r="C66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U63" i="8"/>
  <c r="S63" i="8"/>
  <c r="Q63" i="8"/>
  <c r="O63" i="8"/>
  <c r="M63" i="8"/>
  <c r="K63" i="8"/>
  <c r="I63" i="8"/>
  <c r="G63" i="8"/>
  <c r="E63" i="8"/>
  <c r="C63" i="8"/>
  <c r="U62" i="8"/>
  <c r="S62" i="8"/>
  <c r="Q62" i="8"/>
  <c r="O62" i="8"/>
  <c r="M62" i="8"/>
  <c r="K62" i="8"/>
  <c r="I62" i="8"/>
  <c r="G62" i="8"/>
  <c r="E62" i="8"/>
  <c r="C62" i="8"/>
  <c r="U61" i="8"/>
  <c r="S61" i="8"/>
  <c r="Q61" i="8"/>
  <c r="O61" i="8"/>
  <c r="M61" i="8"/>
  <c r="K61" i="8"/>
  <c r="I61" i="8"/>
  <c r="G61" i="8"/>
  <c r="E61" i="8"/>
  <c r="C61" i="8"/>
  <c r="U60" i="8"/>
  <c r="S60" i="8"/>
  <c r="Q60" i="8"/>
  <c r="O60" i="8"/>
  <c r="M60" i="8"/>
  <c r="K60" i="8"/>
  <c r="I60" i="8"/>
  <c r="G60" i="8"/>
  <c r="E60" i="8"/>
  <c r="C60" i="8"/>
  <c r="U59" i="8"/>
  <c r="S59" i="8"/>
  <c r="Q59" i="8"/>
  <c r="O59" i="8"/>
  <c r="M59" i="8"/>
  <c r="K59" i="8"/>
  <c r="I59" i="8"/>
  <c r="G59" i="8"/>
  <c r="E59" i="8"/>
  <c r="C59" i="8"/>
  <c r="U58" i="8"/>
  <c r="S58" i="8"/>
  <c r="Q58" i="8"/>
  <c r="O58" i="8"/>
  <c r="M58" i="8"/>
  <c r="K58" i="8"/>
  <c r="I58" i="8"/>
  <c r="G58" i="8"/>
  <c r="E58" i="8"/>
  <c r="C58" i="8"/>
  <c r="U57" i="8"/>
  <c r="S57" i="8"/>
  <c r="Q57" i="8"/>
  <c r="O57" i="8"/>
  <c r="M57" i="8"/>
  <c r="K57" i="8"/>
  <c r="I57" i="8"/>
  <c r="G57" i="8"/>
  <c r="E57" i="8"/>
  <c r="C57" i="8"/>
  <c r="U56" i="8"/>
  <c r="S56" i="8"/>
  <c r="Q56" i="8"/>
  <c r="O56" i="8"/>
  <c r="M56" i="8"/>
  <c r="K56" i="8"/>
  <c r="I56" i="8"/>
  <c r="G56" i="8"/>
  <c r="E56" i="8"/>
  <c r="C56" i="8"/>
  <c r="U55" i="8"/>
  <c r="S55" i="8"/>
  <c r="Q55" i="8"/>
  <c r="O55" i="8"/>
  <c r="M55" i="8"/>
  <c r="K55" i="8"/>
  <c r="I55" i="8"/>
  <c r="G55" i="8"/>
  <c r="E55" i="8"/>
  <c r="C55" i="8"/>
  <c r="U54" i="8"/>
  <c r="S54" i="8"/>
  <c r="Q54" i="8"/>
  <c r="O54" i="8"/>
  <c r="M54" i="8"/>
  <c r="K54" i="8"/>
  <c r="I54" i="8"/>
  <c r="G54" i="8"/>
  <c r="E54" i="8"/>
  <c r="C54" i="8"/>
  <c r="U53" i="8"/>
  <c r="S53" i="8"/>
  <c r="Q53" i="8"/>
  <c r="O53" i="8"/>
  <c r="M53" i="8"/>
  <c r="K53" i="8"/>
  <c r="I53" i="8"/>
  <c r="G53" i="8"/>
  <c r="E53" i="8"/>
  <c r="C53" i="8"/>
  <c r="U52" i="8"/>
  <c r="S52" i="8"/>
  <c r="Q52" i="8"/>
  <c r="O52" i="8"/>
  <c r="M52" i="8"/>
  <c r="K52" i="8"/>
  <c r="I52" i="8"/>
  <c r="G52" i="8"/>
  <c r="E52" i="8"/>
  <c r="C52" i="8"/>
  <c r="U51" i="8"/>
  <c r="S51" i="8"/>
  <c r="Q51" i="8"/>
  <c r="O51" i="8"/>
  <c r="M51" i="8"/>
  <c r="K51" i="8"/>
  <c r="I51" i="8"/>
  <c r="G51" i="8"/>
  <c r="E51" i="8"/>
  <c r="C51" i="8"/>
  <c r="U50" i="8"/>
  <c r="S50" i="8"/>
  <c r="Q50" i="8"/>
  <c r="O50" i="8"/>
  <c r="M50" i="8"/>
  <c r="K50" i="8"/>
  <c r="I50" i="8"/>
  <c r="G50" i="8"/>
  <c r="E50" i="8"/>
  <c r="C50" i="8"/>
  <c r="U49" i="8"/>
  <c r="S49" i="8"/>
  <c r="Q49" i="8"/>
  <c r="O49" i="8"/>
  <c r="M49" i="8"/>
  <c r="K49" i="8"/>
  <c r="I49" i="8"/>
  <c r="G49" i="8"/>
  <c r="E49" i="8"/>
  <c r="C49" i="8"/>
  <c r="U48" i="8"/>
  <c r="S48" i="8"/>
  <c r="Q48" i="8"/>
  <c r="O48" i="8"/>
  <c r="M48" i="8"/>
  <c r="K48" i="8"/>
  <c r="I48" i="8"/>
  <c r="G48" i="8"/>
  <c r="E48" i="8"/>
  <c r="C48" i="8"/>
  <c r="U47" i="8"/>
  <c r="S47" i="8"/>
  <c r="Q47" i="8"/>
  <c r="O47" i="8"/>
  <c r="M47" i="8"/>
  <c r="K47" i="8"/>
  <c r="I47" i="8"/>
  <c r="G47" i="8"/>
  <c r="E47" i="8"/>
  <c r="C47" i="8"/>
  <c r="U46" i="8"/>
  <c r="S46" i="8"/>
  <c r="Q46" i="8"/>
  <c r="O46" i="8"/>
  <c r="M46" i="8"/>
  <c r="K46" i="8"/>
  <c r="I46" i="8"/>
  <c r="G46" i="8"/>
  <c r="E46" i="8"/>
  <c r="C46" i="8"/>
  <c r="U45" i="8"/>
  <c r="S45" i="8"/>
  <c r="Q45" i="8"/>
  <c r="O45" i="8"/>
  <c r="M45" i="8"/>
  <c r="K45" i="8"/>
  <c r="I45" i="8"/>
  <c r="G45" i="8"/>
  <c r="E45" i="8"/>
  <c r="C45" i="8"/>
  <c r="U44" i="8"/>
  <c r="S44" i="8"/>
  <c r="Q44" i="8"/>
  <c r="O44" i="8"/>
  <c r="M44" i="8"/>
  <c r="K44" i="8"/>
  <c r="I44" i="8"/>
  <c r="G44" i="8"/>
  <c r="E44" i="8"/>
  <c r="C44" i="8"/>
  <c r="U43" i="8"/>
  <c r="S43" i="8"/>
  <c r="Q43" i="8"/>
  <c r="O43" i="8"/>
  <c r="M43" i="8"/>
  <c r="K43" i="8"/>
  <c r="I43" i="8"/>
  <c r="G43" i="8"/>
  <c r="E43" i="8"/>
  <c r="C43" i="8"/>
  <c r="U42" i="8"/>
  <c r="S42" i="8"/>
  <c r="Q42" i="8"/>
  <c r="O42" i="8"/>
  <c r="M42" i="8"/>
  <c r="K42" i="8"/>
  <c r="I42" i="8"/>
  <c r="G42" i="8"/>
  <c r="E42" i="8"/>
  <c r="C42" i="8"/>
  <c r="U41" i="8"/>
  <c r="S41" i="8"/>
  <c r="Q41" i="8"/>
  <c r="O41" i="8"/>
  <c r="M41" i="8"/>
  <c r="K41" i="8"/>
  <c r="I41" i="8"/>
  <c r="G41" i="8"/>
  <c r="E41" i="8"/>
  <c r="C41" i="8"/>
  <c r="U40" i="8"/>
  <c r="S40" i="8"/>
  <c r="Q40" i="8"/>
  <c r="O40" i="8"/>
  <c r="M40" i="8"/>
  <c r="K40" i="8"/>
  <c r="I40" i="8"/>
  <c r="G40" i="8"/>
  <c r="E40" i="8"/>
  <c r="C40" i="8"/>
  <c r="U39" i="8"/>
  <c r="S39" i="8"/>
  <c r="Q39" i="8"/>
  <c r="O39" i="8"/>
  <c r="M39" i="8"/>
  <c r="K39" i="8"/>
  <c r="I39" i="8"/>
  <c r="G39" i="8"/>
  <c r="E39" i="8"/>
  <c r="C39" i="8"/>
  <c r="U38" i="8"/>
  <c r="S38" i="8"/>
  <c r="Q38" i="8"/>
  <c r="O38" i="8"/>
  <c r="M38" i="8"/>
  <c r="K38" i="8"/>
  <c r="I38" i="8"/>
  <c r="G38" i="8"/>
  <c r="E38" i="8"/>
  <c r="C38" i="8"/>
  <c r="U37" i="8"/>
  <c r="S37" i="8"/>
  <c r="Q37" i="8"/>
  <c r="O37" i="8"/>
  <c r="M37" i="8"/>
  <c r="K37" i="8"/>
  <c r="I37" i="8"/>
  <c r="G37" i="8"/>
  <c r="E37" i="8"/>
  <c r="C37" i="8"/>
  <c r="U36" i="8"/>
  <c r="S36" i="8"/>
  <c r="Q36" i="8"/>
  <c r="O36" i="8"/>
  <c r="M36" i="8"/>
  <c r="K36" i="8"/>
  <c r="I36" i="8"/>
  <c r="G36" i="8"/>
  <c r="E36" i="8"/>
  <c r="C36" i="8"/>
  <c r="U35" i="8"/>
  <c r="S35" i="8"/>
  <c r="Q35" i="8"/>
  <c r="O35" i="8"/>
  <c r="M35" i="8"/>
  <c r="K35" i="8"/>
  <c r="I35" i="8"/>
  <c r="G35" i="8"/>
  <c r="E35" i="8"/>
  <c r="C35" i="8"/>
  <c r="U34" i="8"/>
  <c r="S34" i="8"/>
  <c r="Q34" i="8"/>
  <c r="O34" i="8"/>
  <c r="M34" i="8"/>
  <c r="K34" i="8"/>
  <c r="I34" i="8"/>
  <c r="G34" i="8"/>
  <c r="E34" i="8"/>
  <c r="C34" i="8"/>
  <c r="U33" i="8"/>
  <c r="S33" i="8"/>
  <c r="Q33" i="8"/>
  <c r="O33" i="8"/>
  <c r="M33" i="8"/>
  <c r="K33" i="8"/>
  <c r="I33" i="8"/>
  <c r="G33" i="8"/>
  <c r="E33" i="8"/>
  <c r="C33" i="8"/>
  <c r="U32" i="8"/>
  <c r="S32" i="8"/>
  <c r="Q32" i="8"/>
  <c r="O32" i="8"/>
  <c r="M32" i="8"/>
  <c r="K32" i="8"/>
  <c r="I32" i="8"/>
  <c r="G32" i="8"/>
  <c r="E32" i="8"/>
  <c r="C32" i="8"/>
  <c r="U31" i="8"/>
  <c r="S31" i="8"/>
  <c r="Q31" i="8"/>
  <c r="O31" i="8"/>
  <c r="M31" i="8"/>
  <c r="K31" i="8"/>
  <c r="I31" i="8"/>
  <c r="G31" i="8"/>
  <c r="E31" i="8"/>
  <c r="C31" i="8"/>
  <c r="U30" i="8"/>
  <c r="S30" i="8"/>
  <c r="Q30" i="8"/>
  <c r="O30" i="8"/>
  <c r="M30" i="8"/>
  <c r="K30" i="8"/>
  <c r="I30" i="8"/>
  <c r="G30" i="8"/>
  <c r="E30" i="8"/>
  <c r="C30" i="8"/>
  <c r="U29" i="8"/>
  <c r="S29" i="8"/>
  <c r="Q29" i="8"/>
  <c r="O29" i="8"/>
  <c r="M29" i="8"/>
  <c r="K29" i="8"/>
  <c r="I29" i="8"/>
  <c r="G29" i="8"/>
  <c r="E29" i="8"/>
  <c r="C29" i="8"/>
  <c r="U28" i="8"/>
  <c r="S28" i="8"/>
  <c r="Q28" i="8"/>
  <c r="O28" i="8"/>
  <c r="M28" i="8"/>
  <c r="K28" i="8"/>
  <c r="I28" i="8"/>
  <c r="G28" i="8"/>
  <c r="E28" i="8"/>
  <c r="C28" i="8"/>
  <c r="U27" i="8"/>
  <c r="S27" i="8"/>
  <c r="Q27" i="8"/>
  <c r="O27" i="8"/>
  <c r="M27" i="8"/>
  <c r="K27" i="8"/>
  <c r="I27" i="8"/>
  <c r="G27" i="8"/>
  <c r="E27" i="8"/>
  <c r="C27" i="8"/>
  <c r="U26" i="8"/>
  <c r="S26" i="8"/>
  <c r="Q26" i="8"/>
  <c r="O26" i="8"/>
  <c r="M26" i="8"/>
  <c r="K26" i="8"/>
  <c r="I26" i="8"/>
  <c r="G26" i="8"/>
  <c r="E26" i="8"/>
  <c r="C26" i="8"/>
  <c r="U25" i="8"/>
  <c r="S25" i="8"/>
  <c r="Q25" i="8"/>
  <c r="O25" i="8"/>
  <c r="M25" i="8"/>
  <c r="K25" i="8"/>
  <c r="I25" i="8"/>
  <c r="G25" i="8"/>
  <c r="E25" i="8"/>
  <c r="C25" i="8"/>
  <c r="U24" i="8"/>
  <c r="S24" i="8"/>
  <c r="Q24" i="8"/>
  <c r="O24" i="8"/>
  <c r="M24" i="8"/>
  <c r="K24" i="8"/>
  <c r="I24" i="8"/>
  <c r="G24" i="8"/>
  <c r="E24" i="8"/>
  <c r="C24" i="8"/>
  <c r="U23" i="8"/>
  <c r="S23" i="8"/>
  <c r="Q23" i="8"/>
  <c r="O23" i="8"/>
  <c r="M23" i="8"/>
  <c r="K23" i="8"/>
  <c r="I23" i="8"/>
  <c r="G23" i="8"/>
  <c r="E23" i="8"/>
  <c r="C23" i="8"/>
  <c r="U22" i="8"/>
  <c r="S22" i="8"/>
  <c r="Q22" i="8"/>
  <c r="O22" i="8"/>
  <c r="M22" i="8"/>
  <c r="K22" i="8"/>
  <c r="I22" i="8"/>
  <c r="G22" i="8"/>
  <c r="E22" i="8"/>
  <c r="C22" i="8"/>
  <c r="U21" i="8"/>
  <c r="S21" i="8"/>
  <c r="Q21" i="8"/>
  <c r="O21" i="8"/>
  <c r="M21" i="8"/>
  <c r="K21" i="8"/>
  <c r="I21" i="8"/>
  <c r="G21" i="8"/>
  <c r="E21" i="8"/>
  <c r="C21" i="8"/>
  <c r="U20" i="8"/>
  <c r="S20" i="8"/>
  <c r="Q20" i="8"/>
  <c r="O20" i="8"/>
  <c r="M20" i="8"/>
  <c r="K20" i="8"/>
  <c r="I20" i="8"/>
  <c r="G20" i="8"/>
  <c r="E20" i="8"/>
  <c r="C20" i="8"/>
  <c r="U19" i="8"/>
  <c r="S19" i="8"/>
  <c r="Q19" i="8"/>
  <c r="O19" i="8"/>
  <c r="M19" i="8"/>
  <c r="K19" i="8"/>
  <c r="I19" i="8"/>
  <c r="G19" i="8"/>
  <c r="E19" i="8"/>
  <c r="C19" i="8"/>
  <c r="U18" i="8"/>
  <c r="S18" i="8"/>
  <c r="Q18" i="8"/>
  <c r="O18" i="8"/>
  <c r="M18" i="8"/>
  <c r="K18" i="8"/>
  <c r="I18" i="8"/>
  <c r="G18" i="8"/>
  <c r="E18" i="8"/>
  <c r="C18" i="8"/>
  <c r="U17" i="8"/>
  <c r="S17" i="8"/>
  <c r="Q17" i="8"/>
  <c r="O17" i="8"/>
  <c r="M17" i="8"/>
  <c r="K17" i="8"/>
  <c r="I17" i="8"/>
  <c r="G17" i="8"/>
  <c r="E17" i="8"/>
  <c r="C17" i="8"/>
  <c r="U16" i="8"/>
  <c r="S16" i="8"/>
  <c r="Q16" i="8"/>
  <c r="O16" i="8"/>
  <c r="M16" i="8"/>
  <c r="K16" i="8"/>
  <c r="I16" i="8"/>
  <c r="G16" i="8"/>
  <c r="E16" i="8"/>
  <c r="C16" i="8"/>
  <c r="U15" i="8"/>
  <c r="S15" i="8"/>
  <c r="Q15" i="8"/>
  <c r="O15" i="8"/>
  <c r="M15" i="8"/>
  <c r="K15" i="8"/>
  <c r="I15" i="8"/>
  <c r="G15" i="8"/>
  <c r="E15" i="8"/>
  <c r="C15" i="8"/>
  <c r="U14" i="8"/>
  <c r="S14" i="8"/>
  <c r="Q14" i="8"/>
  <c r="O14" i="8"/>
  <c r="M14" i="8"/>
  <c r="K14" i="8"/>
  <c r="I14" i="8"/>
  <c r="G14" i="8"/>
  <c r="E14" i="8"/>
  <c r="C14" i="8"/>
  <c r="U13" i="8"/>
  <c r="S13" i="8"/>
  <c r="Q13" i="8"/>
  <c r="O13" i="8"/>
  <c r="M13" i="8"/>
  <c r="K13" i="8"/>
  <c r="I13" i="8"/>
  <c r="G13" i="8"/>
  <c r="E13" i="8"/>
  <c r="C13" i="8"/>
  <c r="U12" i="8"/>
  <c r="S12" i="8"/>
  <c r="Q12" i="8"/>
  <c r="O12" i="8"/>
  <c r="M12" i="8"/>
  <c r="K12" i="8"/>
  <c r="I12" i="8"/>
  <c r="G12" i="8"/>
  <c r="E12" i="8"/>
  <c r="C12" i="8"/>
  <c r="U11" i="8"/>
  <c r="S11" i="8"/>
  <c r="Q11" i="8"/>
  <c r="O11" i="8"/>
  <c r="M11" i="8"/>
  <c r="K11" i="8"/>
  <c r="I11" i="8"/>
  <c r="G11" i="8"/>
  <c r="E11" i="8"/>
  <c r="C11" i="8"/>
  <c r="U10" i="8"/>
  <c r="S10" i="8"/>
  <c r="Q10" i="8"/>
  <c r="O10" i="8"/>
  <c r="M10" i="8"/>
  <c r="K10" i="8"/>
  <c r="I10" i="8"/>
  <c r="G10" i="8"/>
  <c r="E10" i="8"/>
  <c r="C10" i="8"/>
  <c r="U9" i="8"/>
  <c r="S9" i="8"/>
  <c r="Q9" i="8"/>
  <c r="O9" i="8"/>
  <c r="M9" i="8"/>
  <c r="K9" i="8"/>
  <c r="I9" i="8"/>
  <c r="G9" i="8"/>
  <c r="E9" i="8"/>
  <c r="C9" i="8"/>
  <c r="U8" i="8"/>
  <c r="S8" i="8"/>
  <c r="Q8" i="8"/>
  <c r="O8" i="8"/>
  <c r="M8" i="8"/>
  <c r="K8" i="8"/>
  <c r="I8" i="8"/>
  <c r="G8" i="8"/>
  <c r="E8" i="8"/>
  <c r="C8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U5" i="8"/>
  <c r="S5" i="8"/>
  <c r="Q5" i="8"/>
  <c r="O5" i="8"/>
  <c r="M5" i="8"/>
  <c r="K5" i="8"/>
  <c r="I5" i="8"/>
  <c r="G5" i="8"/>
  <c r="E5" i="8"/>
  <c r="C5" i="8"/>
  <c r="U4" i="8"/>
  <c r="S4" i="8"/>
  <c r="Q4" i="8"/>
  <c r="O4" i="8"/>
  <c r="M4" i="8"/>
  <c r="K4" i="8"/>
  <c r="I4" i="8"/>
  <c r="G4" i="8"/>
  <c r="E4" i="8"/>
  <c r="C4" i="8"/>
  <c r="U3" i="8"/>
  <c r="S3" i="8"/>
  <c r="Q3" i="8"/>
  <c r="O3" i="8"/>
  <c r="M3" i="8"/>
  <c r="K3" i="8"/>
  <c r="I3" i="8"/>
  <c r="G3" i="8"/>
  <c r="E3" i="8"/>
  <c r="C3" i="8"/>
  <c r="E162" i="5"/>
  <c r="E85" i="5"/>
  <c r="E81" i="5"/>
  <c r="E77" i="5"/>
  <c r="E64" i="5"/>
  <c r="E138" i="5"/>
  <c r="E12" i="5"/>
  <c r="E22" i="5"/>
  <c r="E136" i="5"/>
  <c r="E59" i="5"/>
  <c r="E126" i="5"/>
  <c r="E134" i="5"/>
  <c r="E63" i="5"/>
  <c r="E60" i="5"/>
  <c r="E20" i="5"/>
  <c r="E95" i="5"/>
  <c r="E58" i="5"/>
  <c r="E43" i="5"/>
  <c r="E135" i="5"/>
  <c r="E52" i="5"/>
  <c r="E67" i="5"/>
  <c r="E39" i="5"/>
  <c r="E119" i="5"/>
  <c r="E74" i="5"/>
  <c r="E87" i="5"/>
  <c r="E21" i="5"/>
  <c r="E141" i="5"/>
  <c r="E66" i="5"/>
  <c r="E92" i="5"/>
  <c r="E96" i="5"/>
  <c r="E10" i="5"/>
  <c r="E120" i="5"/>
  <c r="E86" i="5"/>
  <c r="E89" i="5"/>
  <c r="E40" i="5"/>
  <c r="E16" i="5"/>
  <c r="E124" i="5"/>
  <c r="E123" i="5"/>
  <c r="E131" i="5"/>
  <c r="E152" i="5"/>
  <c r="E44" i="5"/>
  <c r="E24" i="5"/>
  <c r="E73" i="5"/>
  <c r="E116" i="5"/>
  <c r="E142" i="5"/>
  <c r="E46" i="5"/>
  <c r="E113" i="5"/>
  <c r="E97" i="5"/>
  <c r="E13" i="5"/>
  <c r="E153" i="5"/>
  <c r="E155" i="5"/>
  <c r="E54" i="5"/>
  <c r="E31" i="5"/>
  <c r="E3" i="5"/>
  <c r="E33" i="5"/>
  <c r="E15" i="5"/>
  <c r="E106" i="5"/>
  <c r="E5" i="5"/>
  <c r="E156" i="5"/>
  <c r="E35" i="5"/>
  <c r="E29" i="5"/>
  <c r="E161" i="5"/>
  <c r="E103" i="5"/>
  <c r="E151" i="5"/>
  <c r="E38" i="5"/>
  <c r="E18" i="5"/>
  <c r="E104" i="5"/>
  <c r="E27" i="5"/>
  <c r="E163" i="5"/>
  <c r="E112" i="5"/>
  <c r="E125" i="5"/>
  <c r="E149" i="5"/>
  <c r="E53" i="5"/>
  <c r="E36" i="5"/>
  <c r="E8" i="5"/>
  <c r="E107" i="5"/>
  <c r="E6" i="5"/>
  <c r="E148" i="5"/>
  <c r="E101" i="5"/>
  <c r="E165" i="5"/>
  <c r="E94" i="5"/>
  <c r="E105" i="5"/>
  <c r="E56" i="5"/>
  <c r="E132" i="5"/>
  <c r="E147" i="5"/>
  <c r="E11" i="5"/>
  <c r="E26" i="5"/>
  <c r="E115" i="5"/>
  <c r="E98" i="5"/>
  <c r="E110" i="5"/>
  <c r="E65" i="5"/>
  <c r="E93" i="5"/>
  <c r="E68" i="5"/>
  <c r="E118" i="5"/>
  <c r="E145" i="5"/>
  <c r="E34" i="5"/>
  <c r="E88" i="5"/>
  <c r="E45" i="5"/>
  <c r="E154" i="5"/>
  <c r="E109" i="5"/>
  <c r="E61" i="5"/>
  <c r="E108" i="5"/>
  <c r="E158" i="5"/>
  <c r="E117" i="5"/>
  <c r="E84" i="5"/>
  <c r="E19" i="5"/>
  <c r="E62" i="5"/>
  <c r="E99" i="5"/>
  <c r="E91" i="5"/>
  <c r="E83" i="5"/>
  <c r="E48" i="5"/>
  <c r="E157" i="5"/>
  <c r="E150" i="5"/>
  <c r="E159" i="5"/>
  <c r="E50" i="5"/>
  <c r="E144" i="5"/>
  <c r="E69" i="5"/>
  <c r="E71" i="5"/>
  <c r="E32" i="5"/>
  <c r="E41" i="5"/>
  <c r="E51" i="5"/>
  <c r="E49" i="5"/>
  <c r="E23" i="5"/>
  <c r="E47" i="5"/>
  <c r="E57" i="5"/>
  <c r="E128" i="5"/>
  <c r="E42" i="5"/>
  <c r="E76" i="5"/>
  <c r="E114" i="5"/>
  <c r="E140" i="5"/>
  <c r="E37" i="5"/>
  <c r="E80" i="5"/>
  <c r="E70" i="5"/>
  <c r="E133" i="5"/>
  <c r="E14" i="5"/>
  <c r="E139" i="5"/>
  <c r="E160" i="5"/>
  <c r="E9" i="5"/>
  <c r="E102" i="5"/>
  <c r="E143" i="5"/>
  <c r="E55" i="5"/>
  <c r="E17" i="5"/>
  <c r="E25" i="5"/>
  <c r="E72" i="5"/>
  <c r="E100" i="5"/>
  <c r="E122" i="5"/>
  <c r="E28" i="5"/>
  <c r="E30" i="5"/>
  <c r="E137" i="5"/>
  <c r="E121" i="5"/>
  <c r="E90" i="5"/>
  <c r="E79" i="5"/>
  <c r="E146" i="5"/>
  <c r="E111" i="5"/>
  <c r="E82" i="5"/>
  <c r="E4" i="5"/>
  <c r="E7" i="5"/>
  <c r="E164" i="5"/>
  <c r="E129" i="5"/>
  <c r="E127" i="5"/>
  <c r="E130" i="5"/>
  <c r="E75" i="5"/>
  <c r="E78" i="5"/>
  <c r="C162" i="5"/>
  <c r="C85" i="5"/>
  <c r="C81" i="5"/>
  <c r="C77" i="5"/>
  <c r="C64" i="5"/>
  <c r="C138" i="5"/>
  <c r="C12" i="5"/>
  <c r="C22" i="5"/>
  <c r="C136" i="5"/>
  <c r="C59" i="5"/>
  <c r="C126" i="5"/>
  <c r="C134" i="5"/>
  <c r="C63" i="5"/>
  <c r="C60" i="5"/>
  <c r="C20" i="5"/>
  <c r="C95" i="5"/>
  <c r="C58" i="5"/>
  <c r="C43" i="5"/>
  <c r="C135" i="5"/>
  <c r="C52" i="5"/>
  <c r="C67" i="5"/>
  <c r="C39" i="5"/>
  <c r="C119" i="5"/>
  <c r="C74" i="5"/>
  <c r="C87" i="5"/>
  <c r="C21" i="5"/>
  <c r="C141" i="5"/>
  <c r="C66" i="5"/>
  <c r="C92" i="5"/>
  <c r="C96" i="5"/>
  <c r="C10" i="5"/>
  <c r="C120" i="5"/>
  <c r="C86" i="5"/>
  <c r="C89" i="5"/>
  <c r="C40" i="5"/>
  <c r="C16" i="5"/>
  <c r="C124" i="5"/>
  <c r="C123" i="5"/>
  <c r="C131" i="5"/>
  <c r="C152" i="5"/>
  <c r="C44" i="5"/>
  <c r="C24" i="5"/>
  <c r="C73" i="5"/>
  <c r="C116" i="5"/>
  <c r="C142" i="5"/>
  <c r="C46" i="5"/>
  <c r="C113" i="5"/>
  <c r="C97" i="5"/>
  <c r="C13" i="5"/>
  <c r="C153" i="5"/>
  <c r="C155" i="5"/>
  <c r="C54" i="5"/>
  <c r="C31" i="5"/>
  <c r="C3" i="5"/>
  <c r="C33" i="5"/>
  <c r="C15" i="5"/>
  <c r="C106" i="5"/>
  <c r="C5" i="5"/>
  <c r="C156" i="5"/>
  <c r="C35" i="5"/>
  <c r="C29" i="5"/>
  <c r="C161" i="5"/>
  <c r="C103" i="5"/>
  <c r="C151" i="5"/>
  <c r="C38" i="5"/>
  <c r="C18" i="5"/>
  <c r="C104" i="5"/>
  <c r="C27" i="5"/>
  <c r="C163" i="5"/>
  <c r="C112" i="5"/>
  <c r="C125" i="5"/>
  <c r="C149" i="5"/>
  <c r="C53" i="5"/>
  <c r="C36" i="5"/>
  <c r="C8" i="5"/>
  <c r="C107" i="5"/>
  <c r="C6" i="5"/>
  <c r="C148" i="5"/>
  <c r="C101" i="5"/>
  <c r="C165" i="5"/>
  <c r="C94" i="5"/>
  <c r="C105" i="5"/>
  <c r="C56" i="5"/>
  <c r="C132" i="5"/>
  <c r="C147" i="5"/>
  <c r="C11" i="5"/>
  <c r="C26" i="5"/>
  <c r="C115" i="5"/>
  <c r="C98" i="5"/>
  <c r="C110" i="5"/>
  <c r="C65" i="5"/>
  <c r="C93" i="5"/>
  <c r="C68" i="5"/>
  <c r="C118" i="5"/>
  <c r="C145" i="5"/>
  <c r="C34" i="5"/>
  <c r="C88" i="5"/>
  <c r="C45" i="5"/>
  <c r="C154" i="5"/>
  <c r="C109" i="5"/>
  <c r="C61" i="5"/>
  <c r="C108" i="5"/>
  <c r="C158" i="5"/>
  <c r="C117" i="5"/>
  <c r="C84" i="5"/>
  <c r="C19" i="5"/>
  <c r="C62" i="5"/>
  <c r="C99" i="5"/>
  <c r="C91" i="5"/>
  <c r="C83" i="5"/>
  <c r="C48" i="5"/>
  <c r="C157" i="5"/>
  <c r="C150" i="5"/>
  <c r="C159" i="5"/>
  <c r="C50" i="5"/>
  <c r="C144" i="5"/>
  <c r="C69" i="5"/>
  <c r="C71" i="5"/>
  <c r="C32" i="5"/>
  <c r="C41" i="5"/>
  <c r="C51" i="5"/>
  <c r="C49" i="5"/>
  <c r="C23" i="5"/>
  <c r="C47" i="5"/>
  <c r="C57" i="5"/>
  <c r="C128" i="5"/>
  <c r="C42" i="5"/>
  <c r="C76" i="5"/>
  <c r="C114" i="5"/>
  <c r="C140" i="5"/>
  <c r="C37" i="5"/>
  <c r="C80" i="5"/>
  <c r="C70" i="5"/>
  <c r="C133" i="5"/>
  <c r="C14" i="5"/>
  <c r="C139" i="5"/>
  <c r="C160" i="5"/>
  <c r="C9" i="5"/>
  <c r="C102" i="5"/>
  <c r="C143" i="5"/>
  <c r="C55" i="5"/>
  <c r="C17" i="5"/>
  <c r="C25" i="5"/>
  <c r="C72" i="5"/>
  <c r="C100" i="5"/>
  <c r="C122" i="5"/>
  <c r="C28" i="5"/>
  <c r="C30" i="5"/>
  <c r="C137" i="5"/>
  <c r="C121" i="5"/>
  <c r="C90" i="5"/>
  <c r="C79" i="5"/>
  <c r="C146" i="5"/>
  <c r="C111" i="5"/>
  <c r="C82" i="5"/>
  <c r="C4" i="5"/>
  <c r="C7" i="5"/>
  <c r="C164" i="5"/>
  <c r="C129" i="5"/>
  <c r="C127" i="5"/>
  <c r="C130" i="5"/>
  <c r="C75" i="5"/>
  <c r="C78" i="5"/>
  <c r="C6" i="4"/>
  <c r="C4" i="4"/>
  <c r="C5" i="4"/>
  <c r="C8" i="4"/>
  <c r="C11" i="4"/>
  <c r="C7" i="4"/>
  <c r="C12" i="4"/>
  <c r="C9" i="4"/>
  <c r="C14" i="4"/>
  <c r="C17" i="4"/>
  <c r="C10" i="4"/>
  <c r="C15" i="4"/>
  <c r="C13" i="4"/>
  <c r="C18" i="4"/>
  <c r="C22" i="4"/>
  <c r="C21" i="4"/>
  <c r="C23" i="4"/>
  <c r="C19" i="4"/>
  <c r="C16" i="4"/>
  <c r="C35" i="4"/>
  <c r="C26" i="4"/>
  <c r="C20" i="4"/>
  <c r="C25" i="4"/>
  <c r="C28" i="4"/>
  <c r="C34" i="4"/>
  <c r="C38" i="4"/>
  <c r="C41" i="4"/>
  <c r="C44" i="4"/>
  <c r="C27" i="4"/>
  <c r="C33" i="4"/>
  <c r="C29" i="4"/>
  <c r="C31" i="4"/>
  <c r="C39" i="4"/>
  <c r="C24" i="4"/>
  <c r="C37" i="4"/>
  <c r="C30" i="4"/>
  <c r="C32" i="4"/>
  <c r="C36" i="4"/>
  <c r="C42" i="4"/>
  <c r="C40" i="4"/>
  <c r="C43" i="4"/>
  <c r="C46" i="4"/>
  <c r="C47" i="4"/>
  <c r="C45" i="4"/>
  <c r="C51" i="4"/>
  <c r="C50" i="4"/>
  <c r="C52" i="4"/>
  <c r="C49" i="4"/>
  <c r="C48" i="4"/>
  <c r="C54" i="4"/>
  <c r="C56" i="4"/>
  <c r="C53" i="4"/>
  <c r="C55" i="4"/>
  <c r="C57" i="4"/>
  <c r="C58" i="4"/>
  <c r="C61" i="4"/>
  <c r="C59" i="4"/>
  <c r="C63" i="4"/>
  <c r="C64" i="4"/>
  <c r="C60" i="4"/>
  <c r="C62" i="4"/>
  <c r="C68" i="4"/>
  <c r="C65" i="4"/>
  <c r="C67" i="4"/>
  <c r="C77" i="4"/>
  <c r="C69" i="4"/>
  <c r="C76" i="4"/>
  <c r="C66" i="4"/>
  <c r="C70" i="4"/>
  <c r="C85" i="4"/>
  <c r="C74" i="4"/>
  <c r="C80" i="4"/>
  <c r="C72" i="4"/>
  <c r="C78" i="4"/>
  <c r="C75" i="4"/>
  <c r="C82" i="4"/>
  <c r="C79" i="4"/>
  <c r="C83" i="4"/>
  <c r="C81" i="4"/>
  <c r="C71" i="4"/>
  <c r="C73" i="4"/>
  <c r="C87" i="4"/>
  <c r="C86" i="4"/>
  <c r="C94" i="4"/>
  <c r="C88" i="4"/>
  <c r="C91" i="4"/>
  <c r="C92" i="4"/>
  <c r="C97" i="4"/>
  <c r="C84" i="4"/>
  <c r="C96" i="4"/>
  <c r="C89" i="4"/>
  <c r="C90" i="4"/>
  <c r="C99" i="4"/>
  <c r="C102" i="4"/>
  <c r="C108" i="4"/>
  <c r="C93" i="4"/>
  <c r="C104" i="4"/>
  <c r="C100" i="4"/>
  <c r="C95" i="4"/>
  <c r="C103" i="4"/>
  <c r="C106" i="4"/>
  <c r="C109" i="4"/>
  <c r="C98" i="4"/>
  <c r="C107" i="4"/>
  <c r="C101" i="4"/>
  <c r="C105" i="4"/>
  <c r="C3" i="4"/>
  <c r="E105" i="4" l="1"/>
  <c r="E101" i="4"/>
  <c r="E107" i="4"/>
  <c r="E98" i="4"/>
  <c r="E109" i="4"/>
  <c r="E106" i="4"/>
  <c r="E103" i="4"/>
  <c r="E95" i="4"/>
  <c r="E100" i="4"/>
  <c r="E104" i="4"/>
  <c r="E93" i="4"/>
  <c r="E108" i="4"/>
  <c r="E102" i="4"/>
  <c r="E99" i="4"/>
  <c r="E90" i="4"/>
  <c r="E89" i="4"/>
  <c r="E96" i="4"/>
  <c r="E84" i="4"/>
  <c r="E97" i="4"/>
  <c r="E92" i="4"/>
  <c r="E91" i="4"/>
  <c r="E88" i="4"/>
  <c r="E94" i="4"/>
  <c r="E86" i="4"/>
  <c r="E87" i="4"/>
  <c r="E73" i="4"/>
  <c r="E71" i="4"/>
  <c r="E81" i="4"/>
  <c r="E83" i="4"/>
  <c r="E79" i="4"/>
  <c r="E82" i="4"/>
  <c r="E75" i="4"/>
  <c r="E78" i="4"/>
  <c r="E72" i="4"/>
  <c r="E80" i="4"/>
  <c r="E74" i="4"/>
  <c r="E85" i="4"/>
  <c r="E70" i="4"/>
  <c r="E66" i="4"/>
  <c r="E76" i="4"/>
  <c r="E69" i="4"/>
  <c r="E77" i="4"/>
  <c r="E67" i="4"/>
  <c r="E65" i="4"/>
  <c r="E68" i="4"/>
  <c r="E62" i="4"/>
  <c r="E60" i="4"/>
  <c r="E64" i="4"/>
  <c r="E63" i="4"/>
  <c r="E59" i="4"/>
  <c r="E61" i="4"/>
  <c r="E58" i="4"/>
  <c r="E57" i="4"/>
  <c r="E55" i="4"/>
  <c r="E53" i="4"/>
  <c r="E56" i="4"/>
  <c r="E54" i="4"/>
  <c r="E48" i="4"/>
  <c r="E49" i="4"/>
  <c r="E52" i="4"/>
  <c r="E50" i="4"/>
  <c r="E51" i="4"/>
  <c r="E45" i="4"/>
  <c r="E47" i="4"/>
  <c r="E46" i="4"/>
  <c r="E43" i="4"/>
  <c r="E40" i="4"/>
  <c r="E42" i="4"/>
  <c r="E36" i="4"/>
  <c r="E32" i="4"/>
  <c r="E30" i="4"/>
  <c r="E37" i="4"/>
  <c r="E24" i="4"/>
  <c r="E39" i="4"/>
  <c r="E31" i="4"/>
  <c r="E29" i="4"/>
  <c r="E33" i="4"/>
  <c r="E27" i="4"/>
  <c r="E44" i="4"/>
  <c r="F44" i="4" s="1"/>
  <c r="G44" i="4" s="1"/>
  <c r="E41" i="4"/>
  <c r="E38" i="4"/>
  <c r="F38" i="4" s="1"/>
  <c r="G38" i="4" s="1"/>
  <c r="E34" i="4"/>
  <c r="E28" i="4"/>
  <c r="E25" i="4"/>
  <c r="E20" i="4"/>
  <c r="E26" i="4"/>
  <c r="E35" i="4"/>
  <c r="F35" i="4" s="1"/>
  <c r="G35" i="4" s="1"/>
  <c r="E16" i="4"/>
  <c r="E19" i="4"/>
  <c r="F19" i="4" s="1"/>
  <c r="G19" i="4" s="1"/>
  <c r="E23" i="4"/>
  <c r="E21" i="4"/>
  <c r="E22" i="4"/>
  <c r="E18" i="4"/>
  <c r="E13" i="4"/>
  <c r="E15" i="4"/>
  <c r="F15" i="4" s="1"/>
  <c r="G15" i="4" s="1"/>
  <c r="E10" i="4"/>
  <c r="E17" i="4"/>
  <c r="F17" i="4" s="1"/>
  <c r="G17" i="4" s="1"/>
  <c r="E14" i="4"/>
  <c r="E9" i="4"/>
  <c r="E12" i="4"/>
  <c r="E7" i="4"/>
  <c r="E11" i="4"/>
  <c r="E8" i="4"/>
  <c r="F8" i="4" s="1"/>
  <c r="G8" i="4" s="1"/>
  <c r="E5" i="4"/>
  <c r="E4" i="4"/>
  <c r="F4" i="4" s="1"/>
  <c r="G4" i="4" s="1"/>
  <c r="E6" i="4"/>
  <c r="E3" i="4"/>
  <c r="F159" i="5"/>
  <c r="G159" i="5" s="1"/>
  <c r="F165" i="5"/>
  <c r="G165" i="5" s="1"/>
  <c r="F163" i="5"/>
  <c r="G163" i="5" s="1"/>
  <c r="F161" i="5"/>
  <c r="G161" i="5" s="1"/>
  <c r="F162" i="5"/>
  <c r="G162" i="5" s="1"/>
  <c r="F164" i="5"/>
  <c r="G164" i="5" s="1"/>
  <c r="F157" i="5"/>
  <c r="G157" i="5" s="1"/>
  <c r="F160" i="5"/>
  <c r="G160" i="5" s="1"/>
  <c r="F158" i="5"/>
  <c r="G158" i="5" s="1"/>
  <c r="F155" i="5"/>
  <c r="G155" i="5" s="1"/>
  <c r="F153" i="5"/>
  <c r="G153" i="5" s="1"/>
  <c r="F156" i="5"/>
  <c r="G156" i="5" s="1"/>
  <c r="F152" i="5"/>
  <c r="G152" i="5" s="1"/>
  <c r="F149" i="5"/>
  <c r="G149" i="5" s="1"/>
  <c r="F150" i="5"/>
  <c r="G150" i="5" s="1"/>
  <c r="F140" i="5"/>
  <c r="G140" i="5" s="1"/>
  <c r="F151" i="5"/>
  <c r="G151" i="5" s="1"/>
  <c r="F144" i="5"/>
  <c r="G144" i="5" s="1"/>
  <c r="F143" i="5"/>
  <c r="G143" i="5" s="1"/>
  <c r="F154" i="5"/>
  <c r="G154" i="5" s="1"/>
  <c r="F147" i="5"/>
  <c r="G147" i="5" s="1"/>
  <c r="F139" i="5"/>
  <c r="G139" i="5" s="1"/>
  <c r="F146" i="5"/>
  <c r="G146" i="5" s="1"/>
  <c r="F141" i="5"/>
  <c r="G141" i="5" s="1"/>
  <c r="F145" i="5"/>
  <c r="G145" i="5" s="1"/>
  <c r="F142" i="5"/>
  <c r="G142" i="5" s="1"/>
  <c r="F148" i="5"/>
  <c r="G148" i="5" s="1"/>
  <c r="F133" i="5"/>
  <c r="G133" i="5" s="1"/>
  <c r="F138" i="5"/>
  <c r="G138" i="5" s="1"/>
  <c r="F119" i="5"/>
  <c r="G119" i="5" s="1"/>
  <c r="F136" i="5"/>
  <c r="G136" i="5" s="1"/>
  <c r="F132" i="5"/>
  <c r="G132" i="5" s="1"/>
  <c r="F134" i="5"/>
  <c r="G134" i="5" s="1"/>
  <c r="F137" i="5"/>
  <c r="G137" i="5" s="1"/>
  <c r="F128" i="5"/>
  <c r="G128" i="5" s="1"/>
  <c r="F135" i="5"/>
  <c r="G135" i="5" s="1"/>
  <c r="F126" i="5"/>
  <c r="G126" i="5" s="1"/>
  <c r="F129" i="5"/>
  <c r="G129" i="5" s="1"/>
  <c r="F115" i="5"/>
  <c r="G115" i="5" s="1"/>
  <c r="F125" i="5"/>
  <c r="G125" i="5" s="1"/>
  <c r="F123" i="5"/>
  <c r="G123" i="5" s="1"/>
  <c r="F131" i="5"/>
  <c r="G131" i="5" s="1"/>
  <c r="F127" i="5"/>
  <c r="G127" i="5" s="1"/>
  <c r="F120" i="5"/>
  <c r="G120" i="5" s="1"/>
  <c r="F124" i="5"/>
  <c r="G124" i="5" s="1"/>
  <c r="F99" i="5"/>
  <c r="G99" i="5" s="1"/>
  <c r="F116" i="5"/>
  <c r="G116" i="5" s="1"/>
  <c r="F109" i="5"/>
  <c r="G109" i="5" s="1"/>
  <c r="F108" i="5"/>
  <c r="G108" i="5" s="1"/>
  <c r="F122" i="5"/>
  <c r="G122" i="5" s="1"/>
  <c r="F110" i="5"/>
  <c r="G110" i="5" s="1"/>
  <c r="F117" i="5"/>
  <c r="G117" i="5" s="1"/>
  <c r="F113" i="5"/>
  <c r="G113" i="5" s="1"/>
  <c r="F112" i="5"/>
  <c r="G112" i="5" s="1"/>
  <c r="F105" i="5"/>
  <c r="G105" i="5" s="1"/>
  <c r="F106" i="5"/>
  <c r="G106" i="5" s="1"/>
  <c r="F130" i="5"/>
  <c r="G130" i="5" s="1"/>
  <c r="F107" i="5"/>
  <c r="G107" i="5" s="1"/>
  <c r="F118" i="5"/>
  <c r="G118" i="5" s="1"/>
  <c r="F102" i="5"/>
  <c r="G102" i="5" s="1"/>
  <c r="F111" i="5"/>
  <c r="G111" i="5" s="1"/>
  <c r="F103" i="5"/>
  <c r="G103" i="5" s="1"/>
  <c r="F121" i="5"/>
  <c r="G121" i="5" s="1"/>
  <c r="F104" i="5"/>
  <c r="G104" i="5" s="1"/>
  <c r="F114" i="5"/>
  <c r="G114" i="5" s="1"/>
  <c r="F100" i="5"/>
  <c r="G100" i="5" s="1"/>
  <c r="F98" i="5"/>
  <c r="G98" i="5" s="1"/>
  <c r="F101" i="5"/>
  <c r="G101" i="5" s="1"/>
  <c r="F97" i="5"/>
  <c r="G97" i="5" s="1"/>
  <c r="F93" i="5"/>
  <c r="G93" i="5" s="1"/>
  <c r="F96" i="5"/>
  <c r="G96" i="5" s="1"/>
  <c r="F94" i="5"/>
  <c r="G94" i="5" s="1"/>
  <c r="F91" i="5"/>
  <c r="G91" i="5" s="1"/>
  <c r="F88" i="5"/>
  <c r="G88" i="5" s="1"/>
  <c r="F86" i="5"/>
  <c r="G86" i="5" s="1"/>
  <c r="F92" i="5"/>
  <c r="G92" i="5" s="1"/>
  <c r="F89" i="5"/>
  <c r="G89" i="5" s="1"/>
  <c r="F85" i="5"/>
  <c r="G85" i="5" s="1"/>
  <c r="F95" i="5"/>
  <c r="G95" i="5" s="1"/>
  <c r="F90" i="5"/>
  <c r="G90" i="5" s="1"/>
  <c r="F87" i="5"/>
  <c r="G87" i="5" s="1"/>
  <c r="F84" i="5"/>
  <c r="G84" i="5" s="1"/>
  <c r="F81" i="5"/>
  <c r="G81" i="5" s="1"/>
  <c r="F83" i="5"/>
  <c r="G83" i="5" s="1"/>
  <c r="F82" i="5"/>
  <c r="G82" i="5" s="1"/>
  <c r="F80" i="5"/>
  <c r="G80" i="5" s="1"/>
  <c r="F62" i="5"/>
  <c r="G62" i="5" s="1"/>
  <c r="F77" i="5"/>
  <c r="G77" i="5" s="1"/>
  <c r="F79" i="5"/>
  <c r="G79" i="5" s="1"/>
  <c r="F70" i="5"/>
  <c r="G70" i="5" s="1"/>
  <c r="F75" i="5"/>
  <c r="G75" i="5" s="1"/>
  <c r="F67" i="5"/>
  <c r="G67" i="5" s="1"/>
  <c r="F73" i="5"/>
  <c r="G73" i="5" s="1"/>
  <c r="F71" i="5"/>
  <c r="G71" i="5" s="1"/>
  <c r="F78" i="5"/>
  <c r="G78" i="5" s="1"/>
  <c r="F74" i="5"/>
  <c r="G74" i="5" s="1"/>
  <c r="F72" i="5"/>
  <c r="G72" i="5" s="1"/>
  <c r="F66" i="5"/>
  <c r="G66" i="5" s="1"/>
  <c r="F69" i="5"/>
  <c r="G69" i="5" s="1"/>
  <c r="F68" i="5"/>
  <c r="G68" i="5" s="1"/>
  <c r="F76" i="5"/>
  <c r="G76" i="5" s="1"/>
  <c r="F63" i="5"/>
  <c r="G63" i="5" s="1"/>
  <c r="F65" i="5"/>
  <c r="G65" i="5" s="1"/>
  <c r="F64" i="5"/>
  <c r="G64" i="5" s="1"/>
  <c r="F60" i="5"/>
  <c r="G60" i="5" s="1"/>
  <c r="F59" i="5"/>
  <c r="G59" i="5" s="1"/>
  <c r="F54" i="5"/>
  <c r="G54" i="5" s="1"/>
  <c r="F61" i="5"/>
  <c r="G61" i="5" s="1"/>
  <c r="F57" i="5"/>
  <c r="G57" i="5" s="1"/>
  <c r="F56" i="5"/>
  <c r="G56" i="5" s="1"/>
  <c r="F55" i="5"/>
  <c r="G55" i="5" s="1"/>
  <c r="F53" i="5"/>
  <c r="G53" i="5" s="1"/>
  <c r="F46" i="5"/>
  <c r="G46" i="5" s="1"/>
  <c r="F51" i="5"/>
  <c r="G51" i="5" s="1"/>
  <c r="F58" i="5"/>
  <c r="G58" i="5" s="1"/>
  <c r="F50" i="5"/>
  <c r="G50" i="5" s="1"/>
  <c r="F49" i="5"/>
  <c r="G49" i="5" s="1"/>
  <c r="F52" i="5"/>
  <c r="G52" i="5" s="1"/>
  <c r="F48" i="5"/>
  <c r="G48" i="5" s="1"/>
  <c r="F47" i="5"/>
  <c r="G47" i="5" s="1"/>
  <c r="F43" i="5"/>
  <c r="G43" i="5" s="1"/>
  <c r="F45" i="5"/>
  <c r="G45" i="5" s="1"/>
  <c r="F42" i="5"/>
  <c r="G42" i="5" s="1"/>
  <c r="F44" i="5"/>
  <c r="G44" i="5" s="1"/>
  <c r="F41" i="5"/>
  <c r="G41" i="5" s="1"/>
  <c r="F31" i="5"/>
  <c r="G31" i="5" s="1"/>
  <c r="F40" i="5"/>
  <c r="G40" i="5" s="1"/>
  <c r="F38" i="5"/>
  <c r="G38" i="5" s="1"/>
  <c r="F39" i="5"/>
  <c r="G39" i="5" s="1"/>
  <c r="F33" i="5"/>
  <c r="G33" i="5" s="1"/>
  <c r="F34" i="5"/>
  <c r="G34" i="5" s="1"/>
  <c r="F35" i="5"/>
  <c r="G35" i="5" s="1"/>
  <c r="F37" i="5"/>
  <c r="G37" i="5" s="1"/>
  <c r="F30" i="5"/>
  <c r="G30" i="5" s="1"/>
  <c r="F36" i="5"/>
  <c r="G36" i="5" s="1"/>
  <c r="F32" i="5"/>
  <c r="G32" i="5" s="1"/>
  <c r="F28" i="5"/>
  <c r="G28" i="5" s="1"/>
  <c r="F29" i="5"/>
  <c r="G29" i="5" s="1"/>
  <c r="F27" i="5"/>
  <c r="G27" i="5" s="1"/>
  <c r="F25" i="5"/>
  <c r="G25" i="5" s="1"/>
  <c r="F24" i="5"/>
  <c r="G24" i="5" s="1"/>
  <c r="F26" i="5"/>
  <c r="G26" i="5" s="1"/>
  <c r="F22" i="5"/>
  <c r="G22" i="5" s="1"/>
  <c r="F23" i="5"/>
  <c r="G23" i="5" s="1"/>
  <c r="F20" i="5"/>
  <c r="G20" i="5" s="1"/>
  <c r="F19" i="5"/>
  <c r="G19" i="5" s="1"/>
  <c r="F18" i="5"/>
  <c r="G18" i="5" s="1"/>
  <c r="F17" i="5"/>
  <c r="G17" i="5" s="1"/>
  <c r="F16" i="5"/>
  <c r="G16" i="5" s="1"/>
  <c r="F14" i="5"/>
  <c r="G14" i="5" s="1"/>
  <c r="F21" i="5"/>
  <c r="G21" i="5" s="1"/>
  <c r="F12" i="5"/>
  <c r="G12" i="5" s="1"/>
  <c r="F15" i="5"/>
  <c r="G15" i="5" s="1"/>
  <c r="F13" i="5"/>
  <c r="G13" i="5" s="1"/>
  <c r="F11" i="5"/>
  <c r="G11" i="5" s="1"/>
  <c r="F10" i="5"/>
  <c r="G10" i="5" s="1"/>
  <c r="F9" i="5"/>
  <c r="G9" i="5" s="1"/>
  <c r="F8" i="5"/>
  <c r="G8" i="5" s="1"/>
  <c r="F7" i="5"/>
  <c r="G7" i="5" s="1"/>
  <c r="F6" i="5"/>
  <c r="G6" i="5" s="1"/>
  <c r="F5" i="5"/>
  <c r="G5" i="5" s="1"/>
  <c r="F4" i="5"/>
  <c r="G4" i="5" s="1"/>
  <c r="F3" i="5"/>
  <c r="G3" i="5" s="1"/>
  <c r="E160" i="3"/>
  <c r="C160" i="3"/>
  <c r="E159" i="3"/>
  <c r="C159" i="3"/>
  <c r="E158" i="3"/>
  <c r="C158" i="3"/>
  <c r="E157" i="3"/>
  <c r="C157" i="3"/>
  <c r="E156" i="3"/>
  <c r="C156" i="3"/>
  <c r="E155" i="3"/>
  <c r="C155" i="3"/>
  <c r="E154" i="3"/>
  <c r="C154" i="3"/>
  <c r="E153" i="3"/>
  <c r="C153" i="3"/>
  <c r="E152" i="3"/>
  <c r="C152" i="3"/>
  <c r="E151" i="3"/>
  <c r="C151" i="3"/>
  <c r="E150" i="3"/>
  <c r="C150" i="3"/>
  <c r="E149" i="3"/>
  <c r="C149" i="3"/>
  <c r="E148" i="3"/>
  <c r="C148" i="3"/>
  <c r="E147" i="3"/>
  <c r="C147" i="3"/>
  <c r="E146" i="3"/>
  <c r="C146" i="3"/>
  <c r="E145" i="3"/>
  <c r="C145" i="3"/>
  <c r="E144" i="3"/>
  <c r="C144" i="3"/>
  <c r="E143" i="3"/>
  <c r="C143" i="3"/>
  <c r="E142" i="3"/>
  <c r="C142" i="3"/>
  <c r="E141" i="3"/>
  <c r="C141" i="3"/>
  <c r="E140" i="3"/>
  <c r="C140" i="3"/>
  <c r="E139" i="3"/>
  <c r="C139" i="3"/>
  <c r="E138" i="3"/>
  <c r="C138" i="3"/>
  <c r="E137" i="3"/>
  <c r="C137" i="3"/>
  <c r="E136" i="3"/>
  <c r="C136" i="3"/>
  <c r="E135" i="3"/>
  <c r="C135" i="3"/>
  <c r="E134" i="3"/>
  <c r="C134" i="3"/>
  <c r="E133" i="3"/>
  <c r="C133" i="3"/>
  <c r="E132" i="3"/>
  <c r="C132" i="3"/>
  <c r="E131" i="3"/>
  <c r="C131" i="3"/>
  <c r="E130" i="3"/>
  <c r="C130" i="3"/>
  <c r="E129" i="3"/>
  <c r="C129" i="3"/>
  <c r="E128" i="3"/>
  <c r="C128" i="3"/>
  <c r="E127" i="3"/>
  <c r="C127" i="3"/>
  <c r="E126" i="3"/>
  <c r="C126" i="3"/>
  <c r="E125" i="3"/>
  <c r="C125" i="3"/>
  <c r="E124" i="3"/>
  <c r="C124" i="3"/>
  <c r="E123" i="3"/>
  <c r="C123" i="3"/>
  <c r="E122" i="3"/>
  <c r="C122" i="3"/>
  <c r="E121" i="3"/>
  <c r="C121" i="3"/>
  <c r="E120" i="3"/>
  <c r="C120" i="3"/>
  <c r="E119" i="3"/>
  <c r="C119" i="3"/>
  <c r="E118" i="3"/>
  <c r="C118" i="3"/>
  <c r="E117" i="3"/>
  <c r="C117" i="3"/>
  <c r="E116" i="3"/>
  <c r="C116" i="3"/>
  <c r="E115" i="3"/>
  <c r="C115" i="3"/>
  <c r="E114" i="3"/>
  <c r="C114" i="3"/>
  <c r="E113" i="3"/>
  <c r="C113" i="3"/>
  <c r="E112" i="3"/>
  <c r="C112" i="3"/>
  <c r="E111" i="3"/>
  <c r="C111" i="3"/>
  <c r="E110" i="3"/>
  <c r="C110" i="3"/>
  <c r="E109" i="3"/>
  <c r="C109" i="3"/>
  <c r="E108" i="3"/>
  <c r="C108" i="3"/>
  <c r="E107" i="3"/>
  <c r="C107" i="3"/>
  <c r="E106" i="3"/>
  <c r="C106" i="3"/>
  <c r="E105" i="3"/>
  <c r="C105" i="3"/>
  <c r="E104" i="3"/>
  <c r="C104" i="3"/>
  <c r="E103" i="3"/>
  <c r="C103" i="3"/>
  <c r="E102" i="3"/>
  <c r="C102" i="3"/>
  <c r="E101" i="3"/>
  <c r="C101" i="3"/>
  <c r="E100" i="3"/>
  <c r="C100" i="3"/>
  <c r="E99" i="3"/>
  <c r="C99" i="3"/>
  <c r="E98" i="3"/>
  <c r="C98" i="3"/>
  <c r="E97" i="3"/>
  <c r="C97" i="3"/>
  <c r="E96" i="3"/>
  <c r="C96" i="3"/>
  <c r="E95" i="3"/>
  <c r="C95" i="3"/>
  <c r="E94" i="3"/>
  <c r="C94" i="3"/>
  <c r="E93" i="3"/>
  <c r="C93" i="3"/>
  <c r="E92" i="3"/>
  <c r="C92" i="3"/>
  <c r="E91" i="3"/>
  <c r="C91" i="3"/>
  <c r="E90" i="3"/>
  <c r="C90" i="3"/>
  <c r="E89" i="3"/>
  <c r="C89" i="3"/>
  <c r="E88" i="3"/>
  <c r="C88" i="3"/>
  <c r="E87" i="3"/>
  <c r="C87" i="3"/>
  <c r="E86" i="3"/>
  <c r="C86" i="3"/>
  <c r="E85" i="3"/>
  <c r="C85" i="3"/>
  <c r="E84" i="3"/>
  <c r="C84" i="3"/>
  <c r="E83" i="3"/>
  <c r="C83" i="3"/>
  <c r="E82" i="3"/>
  <c r="C82" i="3"/>
  <c r="E81" i="3"/>
  <c r="C81" i="3"/>
  <c r="E80" i="3"/>
  <c r="C80" i="3"/>
  <c r="E79" i="3"/>
  <c r="C79" i="3"/>
  <c r="E78" i="3"/>
  <c r="C78" i="3"/>
  <c r="E77" i="3"/>
  <c r="C77" i="3"/>
  <c r="E76" i="3"/>
  <c r="C76" i="3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C69" i="3"/>
  <c r="E68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E61" i="3"/>
  <c r="C61" i="3"/>
  <c r="E60" i="3"/>
  <c r="C60" i="3"/>
  <c r="E59" i="3"/>
  <c r="C59" i="3"/>
  <c r="E58" i="3"/>
  <c r="C58" i="3"/>
  <c r="E57" i="3"/>
  <c r="C57" i="3"/>
  <c r="E56" i="3"/>
  <c r="C56" i="3"/>
  <c r="E55" i="3"/>
  <c r="C55" i="3"/>
  <c r="E54" i="3"/>
  <c r="C54" i="3"/>
  <c r="E53" i="3"/>
  <c r="C53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E40" i="3"/>
  <c r="C40" i="3"/>
  <c r="E39" i="3"/>
  <c r="C39" i="3"/>
  <c r="E38" i="3"/>
  <c r="C38" i="3"/>
  <c r="E37" i="3"/>
  <c r="C37" i="3"/>
  <c r="E36" i="3"/>
  <c r="C36" i="3"/>
  <c r="E35" i="3"/>
  <c r="C35" i="3"/>
  <c r="E34" i="3"/>
  <c r="C34" i="3"/>
  <c r="E33" i="3"/>
  <c r="C33" i="3"/>
  <c r="E32" i="3"/>
  <c r="C32" i="3"/>
  <c r="E31" i="3"/>
  <c r="C31" i="3"/>
  <c r="E30" i="3"/>
  <c r="C30" i="3"/>
  <c r="E29" i="3"/>
  <c r="C29" i="3"/>
  <c r="E28" i="3"/>
  <c r="C28" i="3"/>
  <c r="E27" i="3"/>
  <c r="C27" i="3"/>
  <c r="E26" i="3"/>
  <c r="C26" i="3"/>
  <c r="E25" i="3"/>
  <c r="C25" i="3"/>
  <c r="E24" i="3"/>
  <c r="C24" i="3"/>
  <c r="E23" i="3"/>
  <c r="C23" i="3"/>
  <c r="E22" i="3"/>
  <c r="C22" i="3"/>
  <c r="E21" i="3"/>
  <c r="C21" i="3"/>
  <c r="E20" i="3"/>
  <c r="C20" i="3"/>
  <c r="E19" i="3"/>
  <c r="C19" i="3"/>
  <c r="E18" i="3"/>
  <c r="C18" i="3"/>
  <c r="E17" i="3"/>
  <c r="C17" i="3"/>
  <c r="E16" i="3"/>
  <c r="C16" i="3"/>
  <c r="E15" i="3"/>
  <c r="C15" i="3"/>
  <c r="E14" i="3"/>
  <c r="C14" i="3"/>
  <c r="E13" i="3"/>
  <c r="C13" i="3"/>
  <c r="E12" i="3"/>
  <c r="C12" i="3"/>
  <c r="E11" i="3"/>
  <c r="C11" i="3"/>
  <c r="E10" i="3"/>
  <c r="C10" i="3"/>
  <c r="E9" i="3"/>
  <c r="C9" i="3"/>
  <c r="E8" i="3"/>
  <c r="C8" i="3"/>
  <c r="E7" i="3"/>
  <c r="C7" i="3"/>
  <c r="E6" i="3"/>
  <c r="C6" i="3"/>
  <c r="E5" i="3"/>
  <c r="C5" i="3"/>
  <c r="E4" i="3"/>
  <c r="C4" i="3"/>
  <c r="E3" i="3"/>
  <c r="C3" i="3"/>
  <c r="E116" i="2"/>
  <c r="C116" i="2"/>
  <c r="E115" i="2"/>
  <c r="C115" i="2"/>
  <c r="E114" i="2"/>
  <c r="C114" i="2"/>
  <c r="E113" i="2"/>
  <c r="C113" i="2"/>
  <c r="E112" i="2"/>
  <c r="C112" i="2"/>
  <c r="E111" i="2"/>
  <c r="C111" i="2"/>
  <c r="E110" i="2"/>
  <c r="C110" i="2"/>
  <c r="E109" i="2"/>
  <c r="C109" i="2"/>
  <c r="E108" i="2"/>
  <c r="C108" i="2"/>
  <c r="E107" i="2"/>
  <c r="C107" i="2"/>
  <c r="E106" i="2"/>
  <c r="C106" i="2"/>
  <c r="E105" i="2"/>
  <c r="C105" i="2"/>
  <c r="E104" i="2"/>
  <c r="C104" i="2"/>
  <c r="E103" i="2"/>
  <c r="C103" i="2"/>
  <c r="E102" i="2"/>
  <c r="C102" i="2"/>
  <c r="E101" i="2"/>
  <c r="C101" i="2"/>
  <c r="E100" i="2"/>
  <c r="C100" i="2"/>
  <c r="E99" i="2"/>
  <c r="C99" i="2"/>
  <c r="E98" i="2"/>
  <c r="C98" i="2"/>
  <c r="E97" i="2"/>
  <c r="C97" i="2"/>
  <c r="E96" i="2"/>
  <c r="C96" i="2"/>
  <c r="E95" i="2"/>
  <c r="C95" i="2"/>
  <c r="E94" i="2"/>
  <c r="C94" i="2"/>
  <c r="E93" i="2"/>
  <c r="C93" i="2"/>
  <c r="E92" i="2"/>
  <c r="C92" i="2"/>
  <c r="E91" i="2"/>
  <c r="C91" i="2"/>
  <c r="E90" i="2"/>
  <c r="C90" i="2"/>
  <c r="E89" i="2"/>
  <c r="C89" i="2"/>
  <c r="E88" i="2"/>
  <c r="C88" i="2"/>
  <c r="E87" i="2"/>
  <c r="C87" i="2"/>
  <c r="E86" i="2"/>
  <c r="C86" i="2"/>
  <c r="E85" i="2"/>
  <c r="C85" i="2"/>
  <c r="E84" i="2"/>
  <c r="C84" i="2"/>
  <c r="E83" i="2"/>
  <c r="C83" i="2"/>
  <c r="E82" i="2"/>
  <c r="C82" i="2"/>
  <c r="E81" i="2"/>
  <c r="C81" i="2"/>
  <c r="E80" i="2"/>
  <c r="C80" i="2"/>
  <c r="E79" i="2"/>
  <c r="C79" i="2"/>
  <c r="E78" i="2"/>
  <c r="C78" i="2"/>
  <c r="E77" i="2"/>
  <c r="C77" i="2"/>
  <c r="E76" i="2"/>
  <c r="C76" i="2"/>
  <c r="E75" i="2"/>
  <c r="C75" i="2"/>
  <c r="E74" i="2"/>
  <c r="C74" i="2"/>
  <c r="E73" i="2"/>
  <c r="C73" i="2"/>
  <c r="E72" i="2"/>
  <c r="C72" i="2"/>
  <c r="E71" i="2"/>
  <c r="C71" i="2"/>
  <c r="E70" i="2"/>
  <c r="C70" i="2"/>
  <c r="E69" i="2"/>
  <c r="C69" i="2"/>
  <c r="E68" i="2"/>
  <c r="C68" i="2"/>
  <c r="E67" i="2"/>
  <c r="C67" i="2"/>
  <c r="E66" i="2"/>
  <c r="C66" i="2"/>
  <c r="E65" i="2"/>
  <c r="F65" i="2" s="1"/>
  <c r="G65" i="2" s="1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F57" i="2" s="1"/>
  <c r="G57" i="2" s="1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F49" i="2" s="1"/>
  <c r="G49" i="2" s="1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F41" i="2" s="1"/>
  <c r="G41" i="2" s="1"/>
  <c r="C41" i="2"/>
  <c r="E40" i="2"/>
  <c r="C40" i="2"/>
  <c r="E39" i="2"/>
  <c r="C39" i="2"/>
  <c r="E38" i="2"/>
  <c r="C38" i="2"/>
  <c r="E37" i="2"/>
  <c r="C37" i="2"/>
  <c r="E36" i="2"/>
  <c r="C36" i="2"/>
  <c r="E35" i="2"/>
  <c r="C35" i="2"/>
  <c r="E34" i="2"/>
  <c r="C34" i="2"/>
  <c r="E33" i="2"/>
  <c r="F33" i="2" s="1"/>
  <c r="G33" i="2" s="1"/>
  <c r="C33" i="2"/>
  <c r="E32" i="2"/>
  <c r="C32" i="2"/>
  <c r="E31" i="2"/>
  <c r="C31" i="2"/>
  <c r="E30" i="2"/>
  <c r="F30" i="2" s="1"/>
  <c r="G30" i="2" s="1"/>
  <c r="C30" i="2"/>
  <c r="E29" i="2"/>
  <c r="C29" i="2"/>
  <c r="E28" i="2"/>
  <c r="C28" i="2"/>
  <c r="E27" i="2"/>
  <c r="C27" i="2"/>
  <c r="E26" i="2"/>
  <c r="C26" i="2"/>
  <c r="E25" i="2"/>
  <c r="F25" i="2" s="1"/>
  <c r="G25" i="2" s="1"/>
  <c r="C25" i="2"/>
  <c r="E24" i="2"/>
  <c r="C24" i="2"/>
  <c r="E23" i="2"/>
  <c r="C23" i="2"/>
  <c r="E22" i="2"/>
  <c r="F22" i="2" s="1"/>
  <c r="G22" i="2" s="1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  <c r="E11" i="2"/>
  <c r="C11" i="2"/>
  <c r="E10" i="2"/>
  <c r="C10" i="2"/>
  <c r="E9" i="2"/>
  <c r="C9" i="2"/>
  <c r="E8" i="2"/>
  <c r="C8" i="2"/>
  <c r="E7" i="2"/>
  <c r="C7" i="2"/>
  <c r="E6" i="2"/>
  <c r="C6" i="2"/>
  <c r="E5" i="2"/>
  <c r="C5" i="2"/>
  <c r="E4" i="2"/>
  <c r="C4" i="2"/>
  <c r="E3" i="2"/>
  <c r="C3" i="2"/>
  <c r="F26" i="2" l="1"/>
  <c r="G26" i="2" s="1"/>
  <c r="F90" i="2"/>
  <c r="G90" i="2" s="1"/>
  <c r="F79" i="2"/>
  <c r="G79" i="2" s="1"/>
  <c r="F31" i="2"/>
  <c r="G31" i="2" s="1"/>
  <c r="F23" i="2"/>
  <c r="G23" i="2" s="1"/>
  <c r="F47" i="2"/>
  <c r="G47" i="2" s="1"/>
  <c r="F63" i="2"/>
  <c r="G63" i="2" s="1"/>
  <c r="F55" i="2"/>
  <c r="G55" i="2" s="1"/>
  <c r="F71" i="2"/>
  <c r="G71" i="2" s="1"/>
  <c r="I4" i="5"/>
  <c r="F72" i="3"/>
  <c r="G72" i="3" s="1"/>
  <c r="F88" i="3"/>
  <c r="G88" i="3" s="1"/>
  <c r="F96" i="3"/>
  <c r="G96" i="3" s="1"/>
  <c r="F104" i="3"/>
  <c r="G104" i="3" s="1"/>
  <c r="F112" i="3"/>
  <c r="G112" i="3" s="1"/>
  <c r="F120" i="3"/>
  <c r="G120" i="3" s="1"/>
  <c r="F128" i="3"/>
  <c r="G128" i="3" s="1"/>
  <c r="F136" i="3"/>
  <c r="G136" i="3" s="1"/>
  <c r="F144" i="3"/>
  <c r="G144" i="3" s="1"/>
  <c r="F152" i="3"/>
  <c r="G152" i="3" s="1"/>
  <c r="F160" i="3"/>
  <c r="G160" i="3" s="1"/>
  <c r="F90" i="3"/>
  <c r="G90" i="3" s="1"/>
  <c r="F98" i="3"/>
  <c r="G98" i="3" s="1"/>
  <c r="F106" i="3"/>
  <c r="G106" i="3" s="1"/>
  <c r="F114" i="3"/>
  <c r="G114" i="3" s="1"/>
  <c r="F122" i="3"/>
  <c r="G122" i="3" s="1"/>
  <c r="F130" i="3"/>
  <c r="G130" i="3" s="1"/>
  <c r="F138" i="3"/>
  <c r="G138" i="3" s="1"/>
  <c r="F146" i="3"/>
  <c r="G146" i="3" s="1"/>
  <c r="F154" i="3"/>
  <c r="G154" i="3" s="1"/>
  <c r="F70" i="3"/>
  <c r="G70" i="3" s="1"/>
  <c r="F86" i="3"/>
  <c r="G86" i="3" s="1"/>
  <c r="F94" i="3"/>
  <c r="G94" i="3" s="1"/>
  <c r="F102" i="3"/>
  <c r="G102" i="3" s="1"/>
  <c r="F110" i="3"/>
  <c r="G110" i="3" s="1"/>
  <c r="F118" i="3"/>
  <c r="G118" i="3" s="1"/>
  <c r="F126" i="3"/>
  <c r="G126" i="3" s="1"/>
  <c r="F134" i="3"/>
  <c r="G134" i="3" s="1"/>
  <c r="F142" i="3"/>
  <c r="G142" i="3" s="1"/>
  <c r="F150" i="3"/>
  <c r="G150" i="3" s="1"/>
  <c r="F158" i="3"/>
  <c r="G158" i="3" s="1"/>
  <c r="F75" i="2"/>
  <c r="G75" i="2" s="1"/>
  <c r="F35" i="2"/>
  <c r="G35" i="2" s="1"/>
  <c r="F27" i="2"/>
  <c r="G27" i="2" s="1"/>
  <c r="F51" i="2"/>
  <c r="G51" i="2" s="1"/>
  <c r="F59" i="2"/>
  <c r="G59" i="2" s="1"/>
  <c r="F43" i="2"/>
  <c r="G43" i="2" s="1"/>
  <c r="F67" i="2"/>
  <c r="G67" i="2" s="1"/>
  <c r="F24" i="2"/>
  <c r="G24" i="2" s="1"/>
  <c r="F88" i="2"/>
  <c r="G88" i="2" s="1"/>
  <c r="F96" i="2"/>
  <c r="G96" i="2" s="1"/>
  <c r="F112" i="2"/>
  <c r="G112" i="2" s="1"/>
  <c r="F39" i="2"/>
  <c r="G39" i="2" s="1"/>
  <c r="F32" i="2"/>
  <c r="G32" i="2" s="1"/>
  <c r="F104" i="2"/>
  <c r="G104" i="2" s="1"/>
  <c r="F28" i="3"/>
  <c r="G28" i="3" s="1"/>
  <c r="F36" i="3"/>
  <c r="G36" i="3" s="1"/>
  <c r="F69" i="3"/>
  <c r="G69" i="3" s="1"/>
  <c r="F15" i="2"/>
  <c r="G15" i="2" s="1"/>
  <c r="F81" i="2"/>
  <c r="G81" i="2" s="1"/>
  <c r="F73" i="2"/>
  <c r="G73" i="2" s="1"/>
  <c r="F19" i="2"/>
  <c r="G19" i="2" s="1"/>
  <c r="F60" i="3"/>
  <c r="G60" i="3" s="1"/>
  <c r="F68" i="3"/>
  <c r="G68" i="3" s="1"/>
  <c r="F84" i="3"/>
  <c r="G84" i="3" s="1"/>
  <c r="F92" i="3"/>
  <c r="G92" i="3" s="1"/>
  <c r="F100" i="3"/>
  <c r="G100" i="3" s="1"/>
  <c r="F108" i="3"/>
  <c r="G108" i="3" s="1"/>
  <c r="F116" i="3"/>
  <c r="G116" i="3" s="1"/>
  <c r="F124" i="3"/>
  <c r="G124" i="3" s="1"/>
  <c r="F132" i="3"/>
  <c r="G132" i="3" s="1"/>
  <c r="F140" i="3"/>
  <c r="G140" i="3" s="1"/>
  <c r="F148" i="3"/>
  <c r="G148" i="3" s="1"/>
  <c r="F156" i="3"/>
  <c r="G156" i="3" s="1"/>
  <c r="F71" i="3"/>
  <c r="G71" i="3" s="1"/>
  <c r="F98" i="2"/>
  <c r="G98" i="2" s="1"/>
  <c r="F110" i="2"/>
  <c r="G110" i="2" s="1"/>
  <c r="F102" i="2"/>
  <c r="G102" i="2" s="1"/>
  <c r="F94" i="2"/>
  <c r="G94" i="2" s="1"/>
  <c r="F86" i="2"/>
  <c r="G86" i="2" s="1"/>
  <c r="F114" i="2"/>
  <c r="G114" i="2" s="1"/>
  <c r="F106" i="2"/>
  <c r="G106" i="2" s="1"/>
  <c r="F108" i="2"/>
  <c r="G108" i="2" s="1"/>
  <c r="F29" i="2"/>
  <c r="G29" i="2" s="1"/>
  <c r="F37" i="2"/>
  <c r="G37" i="2" s="1"/>
  <c r="F45" i="2"/>
  <c r="G45" i="2" s="1"/>
  <c r="F77" i="2"/>
  <c r="G77" i="2" s="1"/>
  <c r="F85" i="2"/>
  <c r="G85" i="2" s="1"/>
  <c r="F69" i="2"/>
  <c r="G69" i="2" s="1"/>
  <c r="F92" i="2"/>
  <c r="G92" i="2" s="1"/>
  <c r="F21" i="2"/>
  <c r="G21" i="2" s="1"/>
  <c r="F61" i="2"/>
  <c r="G61" i="2" s="1"/>
  <c r="F53" i="2"/>
  <c r="G53" i="2" s="1"/>
  <c r="F28" i="2"/>
  <c r="G28" i="2" s="1"/>
  <c r="F116" i="2"/>
  <c r="G116" i="2" s="1"/>
  <c r="F3" i="2"/>
  <c r="G3" i="2" s="1"/>
  <c r="F20" i="2"/>
  <c r="G20" i="2" s="1"/>
  <c r="F100" i="2"/>
  <c r="G100" i="2" s="1"/>
  <c r="F83" i="2"/>
  <c r="G83" i="2" s="1"/>
  <c r="F4" i="2"/>
  <c r="G4" i="2" s="1"/>
  <c r="F8" i="2"/>
  <c r="G8" i="2" s="1"/>
  <c r="F5" i="2"/>
  <c r="G5" i="2" s="1"/>
  <c r="F9" i="2"/>
  <c r="G9" i="2" s="1"/>
  <c r="F11" i="2"/>
  <c r="G11" i="2" s="1"/>
  <c r="F13" i="2"/>
  <c r="G13" i="2" s="1"/>
  <c r="F17" i="2"/>
  <c r="G17" i="2" s="1"/>
  <c r="F7" i="2"/>
  <c r="G7" i="2" s="1"/>
  <c r="F12" i="2"/>
  <c r="G12" i="2" s="1"/>
  <c r="F16" i="2"/>
  <c r="G16" i="2" s="1"/>
  <c r="F6" i="2"/>
  <c r="G6" i="2" s="1"/>
  <c r="F14" i="2"/>
  <c r="G14" i="2" s="1"/>
  <c r="F10" i="2"/>
  <c r="G10" i="2" s="1"/>
  <c r="F18" i="2"/>
  <c r="G18" i="2" s="1"/>
  <c r="F4" i="3"/>
  <c r="G4" i="3" s="1"/>
  <c r="F5" i="3"/>
  <c r="G5" i="3" s="1"/>
  <c r="F7" i="3"/>
  <c r="G7" i="3" s="1"/>
  <c r="F13" i="3"/>
  <c r="G13" i="3" s="1"/>
  <c r="F15" i="3"/>
  <c r="G15" i="3" s="1"/>
  <c r="F37" i="3"/>
  <c r="G37" i="3" s="1"/>
  <c r="F39" i="3"/>
  <c r="G39" i="3" s="1"/>
  <c r="F45" i="3"/>
  <c r="G45" i="3" s="1"/>
  <c r="F47" i="3"/>
  <c r="G47" i="3" s="1"/>
  <c r="F6" i="3"/>
  <c r="G6" i="3" s="1"/>
  <c r="F8" i="3"/>
  <c r="G8" i="3" s="1"/>
  <c r="F14" i="3"/>
  <c r="G14" i="3" s="1"/>
  <c r="F16" i="3"/>
  <c r="G16" i="3" s="1"/>
  <c r="F20" i="3"/>
  <c r="G20" i="3" s="1"/>
  <c r="F38" i="3"/>
  <c r="G38" i="3" s="1"/>
  <c r="F40" i="3"/>
  <c r="G40" i="3" s="1"/>
  <c r="F46" i="3"/>
  <c r="G46" i="3" s="1"/>
  <c r="F48" i="3"/>
  <c r="G48" i="3" s="1"/>
  <c r="F52" i="3"/>
  <c r="G52" i="3" s="1"/>
  <c r="F22" i="3"/>
  <c r="G22" i="3" s="1"/>
  <c r="F24" i="3"/>
  <c r="G24" i="3" s="1"/>
  <c r="F30" i="3"/>
  <c r="G30" i="3" s="1"/>
  <c r="F32" i="3"/>
  <c r="G32" i="3" s="1"/>
  <c r="F44" i="3"/>
  <c r="G44" i="3" s="1"/>
  <c r="F53" i="3"/>
  <c r="G53" i="3" s="1"/>
  <c r="F55" i="3"/>
  <c r="G55" i="3" s="1"/>
  <c r="F61" i="3"/>
  <c r="G61" i="3" s="1"/>
  <c r="F63" i="3"/>
  <c r="G63" i="3" s="1"/>
  <c r="F81" i="3"/>
  <c r="G81" i="3" s="1"/>
  <c r="F77" i="3"/>
  <c r="G77" i="3" s="1"/>
  <c r="F12" i="3"/>
  <c r="G12" i="3" s="1"/>
  <c r="F21" i="3"/>
  <c r="G21" i="3" s="1"/>
  <c r="F23" i="3"/>
  <c r="G23" i="3" s="1"/>
  <c r="F29" i="3"/>
  <c r="G29" i="3" s="1"/>
  <c r="F31" i="3"/>
  <c r="G31" i="3" s="1"/>
  <c r="F54" i="3"/>
  <c r="G54" i="3" s="1"/>
  <c r="F56" i="3"/>
  <c r="G56" i="3" s="1"/>
  <c r="F62" i="3"/>
  <c r="G62" i="3" s="1"/>
  <c r="F64" i="3"/>
  <c r="G64" i="3" s="1"/>
  <c r="F76" i="3"/>
  <c r="G76" i="3" s="1"/>
  <c r="F78" i="3"/>
  <c r="G78" i="3" s="1"/>
  <c r="F3" i="3"/>
  <c r="G3" i="3" s="1"/>
  <c r="F10" i="3"/>
  <c r="G10" i="3" s="1"/>
  <c r="F17" i="3"/>
  <c r="G17" i="3" s="1"/>
  <c r="F19" i="3"/>
  <c r="G19" i="3" s="1"/>
  <c r="F26" i="3"/>
  <c r="G26" i="3" s="1"/>
  <c r="F33" i="3"/>
  <c r="G33" i="3" s="1"/>
  <c r="F35" i="3"/>
  <c r="G35" i="3" s="1"/>
  <c r="F42" i="3"/>
  <c r="G42" i="3" s="1"/>
  <c r="F49" i="3"/>
  <c r="G49" i="3" s="1"/>
  <c r="F51" i="3"/>
  <c r="G51" i="3" s="1"/>
  <c r="F58" i="3"/>
  <c r="G58" i="3" s="1"/>
  <c r="F65" i="3"/>
  <c r="G65" i="3" s="1"/>
  <c r="F67" i="3"/>
  <c r="G67" i="3" s="1"/>
  <c r="F74" i="3"/>
  <c r="G74" i="3" s="1"/>
  <c r="F9" i="3"/>
  <c r="G9" i="3" s="1"/>
  <c r="F11" i="3"/>
  <c r="G11" i="3" s="1"/>
  <c r="F18" i="3"/>
  <c r="G18" i="3" s="1"/>
  <c r="F25" i="3"/>
  <c r="G25" i="3" s="1"/>
  <c r="F27" i="3"/>
  <c r="G27" i="3" s="1"/>
  <c r="F34" i="3"/>
  <c r="G34" i="3" s="1"/>
  <c r="F41" i="3"/>
  <c r="G41" i="3" s="1"/>
  <c r="F43" i="3"/>
  <c r="G43" i="3" s="1"/>
  <c r="F50" i="3"/>
  <c r="G50" i="3" s="1"/>
  <c r="F57" i="3"/>
  <c r="G57" i="3" s="1"/>
  <c r="F59" i="3"/>
  <c r="G59" i="3" s="1"/>
  <c r="F66" i="3"/>
  <c r="G66" i="3" s="1"/>
  <c r="F73" i="3"/>
  <c r="G73" i="3" s="1"/>
  <c r="F75" i="3"/>
  <c r="G75" i="3" s="1"/>
  <c r="F80" i="3"/>
  <c r="G80" i="3" s="1"/>
  <c r="F82" i="3"/>
  <c r="G82" i="3" s="1"/>
  <c r="F13" i="4"/>
  <c r="G13" i="4" s="1"/>
  <c r="F5" i="4"/>
  <c r="G5" i="4" s="1"/>
  <c r="F11" i="4"/>
  <c r="G11" i="4" s="1"/>
  <c r="F10" i="4"/>
  <c r="G10" i="4" s="1"/>
  <c r="F59" i="4"/>
  <c r="G59" i="4" s="1"/>
  <c r="F64" i="4"/>
  <c r="G64" i="4" s="1"/>
  <c r="F67" i="4"/>
  <c r="G67" i="4" s="1"/>
  <c r="F69" i="4"/>
  <c r="G69" i="4" s="1"/>
  <c r="F16" i="4"/>
  <c r="G16" i="4" s="1"/>
  <c r="F70" i="4"/>
  <c r="G70" i="4" s="1"/>
  <c r="F78" i="4"/>
  <c r="G78" i="4" s="1"/>
  <c r="F26" i="4"/>
  <c r="G26" i="4" s="1"/>
  <c r="F41" i="4"/>
  <c r="G41" i="4" s="1"/>
  <c r="F27" i="4"/>
  <c r="G27" i="4" s="1"/>
  <c r="F39" i="4"/>
  <c r="G39" i="4" s="1"/>
  <c r="F6" i="4"/>
  <c r="G6" i="4" s="1"/>
  <c r="F14" i="4"/>
  <c r="G14" i="4" s="1"/>
  <c r="F23" i="4"/>
  <c r="G23" i="4" s="1"/>
  <c r="F34" i="4"/>
  <c r="G34" i="4" s="1"/>
  <c r="F24" i="4"/>
  <c r="G24" i="4" s="1"/>
  <c r="F30" i="4"/>
  <c r="G30" i="4" s="1"/>
  <c r="F49" i="4"/>
  <c r="G49" i="4" s="1"/>
  <c r="F54" i="4"/>
  <c r="G54" i="4" s="1"/>
  <c r="F53" i="4"/>
  <c r="G53" i="4" s="1"/>
  <c r="F57" i="4"/>
  <c r="G57" i="4" s="1"/>
  <c r="F63" i="4"/>
  <c r="G63" i="4" s="1"/>
  <c r="F62" i="4"/>
  <c r="G62" i="4" s="1"/>
  <c r="F74" i="4"/>
  <c r="G74" i="4" s="1"/>
  <c r="F37" i="4"/>
  <c r="G37" i="4" s="1"/>
  <c r="F3" i="4"/>
  <c r="G3" i="4" s="1"/>
  <c r="F12" i="4"/>
  <c r="G12" i="4" s="1"/>
  <c r="F18" i="4"/>
  <c r="G18" i="4" s="1"/>
  <c r="F21" i="4"/>
  <c r="G21" i="4" s="1"/>
  <c r="F25" i="4"/>
  <c r="G25" i="4" s="1"/>
  <c r="F33" i="4"/>
  <c r="G33" i="4" s="1"/>
  <c r="F31" i="4"/>
  <c r="G31" i="4" s="1"/>
  <c r="F32" i="4"/>
  <c r="G32" i="4" s="1"/>
  <c r="F42" i="4"/>
  <c r="G42" i="4" s="1"/>
  <c r="F43" i="4"/>
  <c r="G43" i="4" s="1"/>
  <c r="F47" i="4"/>
  <c r="G47" i="4" s="1"/>
  <c r="F45" i="4"/>
  <c r="G45" i="4" s="1"/>
  <c r="F51" i="4"/>
  <c r="G51" i="4" s="1"/>
  <c r="F56" i="4"/>
  <c r="G56" i="4" s="1"/>
  <c r="F61" i="4"/>
  <c r="G61" i="4" s="1"/>
  <c r="F68" i="4"/>
  <c r="G68" i="4" s="1"/>
  <c r="F77" i="4"/>
  <c r="G77" i="4" s="1"/>
  <c r="F76" i="4"/>
  <c r="G76" i="4" s="1"/>
  <c r="F80" i="4"/>
  <c r="G80" i="4" s="1"/>
  <c r="F7" i="4"/>
  <c r="G7" i="4" s="1"/>
  <c r="F9" i="4"/>
  <c r="G9" i="4" s="1"/>
  <c r="F22" i="4"/>
  <c r="G22" i="4" s="1"/>
  <c r="F20" i="4"/>
  <c r="G20" i="4" s="1"/>
  <c r="F28" i="4"/>
  <c r="G28" i="4" s="1"/>
  <c r="F29" i="4"/>
  <c r="G29" i="4" s="1"/>
  <c r="F36" i="4"/>
  <c r="G36" i="4" s="1"/>
  <c r="F40" i="4"/>
  <c r="G40" i="4" s="1"/>
  <c r="F46" i="4"/>
  <c r="G46" i="4" s="1"/>
  <c r="F50" i="4"/>
  <c r="G50" i="4" s="1"/>
  <c r="F52" i="4"/>
  <c r="G52" i="4" s="1"/>
  <c r="F60" i="4"/>
  <c r="G60" i="4" s="1"/>
  <c r="F65" i="4"/>
  <c r="G65" i="4" s="1"/>
  <c r="F66" i="4"/>
  <c r="G66" i="4" s="1"/>
  <c r="F85" i="4"/>
  <c r="G85" i="4" s="1"/>
  <c r="F72" i="4"/>
  <c r="G72" i="4" s="1"/>
  <c r="F75" i="4"/>
  <c r="G75" i="4" s="1"/>
  <c r="F58" i="4"/>
  <c r="G58" i="4" s="1"/>
  <c r="F55" i="4"/>
  <c r="G55" i="4" s="1"/>
  <c r="F48" i="4"/>
  <c r="G48" i="4" s="1"/>
  <c r="F82" i="4"/>
  <c r="G82" i="4" s="1"/>
  <c r="F101" i="4"/>
  <c r="G101" i="4" s="1"/>
  <c r="F83" i="4"/>
  <c r="G83" i="4" s="1"/>
  <c r="F87" i="4"/>
  <c r="G87" i="4" s="1"/>
  <c r="F88" i="4"/>
  <c r="G88" i="4" s="1"/>
  <c r="F92" i="4"/>
  <c r="G92" i="4" s="1"/>
  <c r="F96" i="4"/>
  <c r="G96" i="4" s="1"/>
  <c r="F90" i="4"/>
  <c r="G90" i="4" s="1"/>
  <c r="F102" i="4"/>
  <c r="G102" i="4" s="1"/>
  <c r="F93" i="4"/>
  <c r="G93" i="4" s="1"/>
  <c r="F100" i="4"/>
  <c r="G100" i="4" s="1"/>
  <c r="F103" i="4"/>
  <c r="G103" i="4" s="1"/>
  <c r="F106" i="4"/>
  <c r="G106" i="4" s="1"/>
  <c r="F109" i="4"/>
  <c r="G109" i="4" s="1"/>
  <c r="F79" i="4"/>
  <c r="G79" i="4" s="1"/>
  <c r="F81" i="4"/>
  <c r="G81" i="4" s="1"/>
  <c r="F71" i="4"/>
  <c r="G71" i="4" s="1"/>
  <c r="F73" i="4"/>
  <c r="G73" i="4" s="1"/>
  <c r="F86" i="4"/>
  <c r="G86" i="4" s="1"/>
  <c r="F94" i="4"/>
  <c r="G94" i="4" s="1"/>
  <c r="F91" i="4"/>
  <c r="G91" i="4" s="1"/>
  <c r="F97" i="4"/>
  <c r="G97" i="4" s="1"/>
  <c r="F84" i="4"/>
  <c r="G84" i="4" s="1"/>
  <c r="F89" i="4"/>
  <c r="G89" i="4" s="1"/>
  <c r="F99" i="4"/>
  <c r="G99" i="4" s="1"/>
  <c r="F108" i="4"/>
  <c r="G108" i="4" s="1"/>
  <c r="F104" i="4"/>
  <c r="G104" i="4" s="1"/>
  <c r="F95" i="4"/>
  <c r="G95" i="4" s="1"/>
  <c r="F98" i="4"/>
  <c r="G98" i="4" s="1"/>
  <c r="F107" i="4"/>
  <c r="G107" i="4" s="1"/>
  <c r="F105" i="4"/>
  <c r="G105" i="4" s="1"/>
  <c r="F85" i="3"/>
  <c r="G85" i="3" s="1"/>
  <c r="F87" i="3"/>
  <c r="G87" i="3" s="1"/>
  <c r="F89" i="3"/>
  <c r="G89" i="3" s="1"/>
  <c r="F93" i="3"/>
  <c r="G93" i="3" s="1"/>
  <c r="F95" i="3"/>
  <c r="G95" i="3" s="1"/>
  <c r="F99" i="3"/>
  <c r="G99" i="3" s="1"/>
  <c r="F101" i="3"/>
  <c r="G101" i="3" s="1"/>
  <c r="F105" i="3"/>
  <c r="G105" i="3" s="1"/>
  <c r="F109" i="3"/>
  <c r="G109" i="3" s="1"/>
  <c r="F111" i="3"/>
  <c r="G111" i="3" s="1"/>
  <c r="F115" i="3"/>
  <c r="G115" i="3" s="1"/>
  <c r="F119" i="3"/>
  <c r="G119" i="3" s="1"/>
  <c r="F121" i="3"/>
  <c r="G121" i="3" s="1"/>
  <c r="F125" i="3"/>
  <c r="G125" i="3" s="1"/>
  <c r="F127" i="3"/>
  <c r="G127" i="3" s="1"/>
  <c r="F131" i="3"/>
  <c r="G131" i="3" s="1"/>
  <c r="F133" i="3"/>
  <c r="G133" i="3" s="1"/>
  <c r="F137" i="3"/>
  <c r="G137" i="3" s="1"/>
  <c r="F83" i="3"/>
  <c r="G83" i="3" s="1"/>
  <c r="F91" i="3"/>
  <c r="G91" i="3" s="1"/>
  <c r="F97" i="3"/>
  <c r="G97" i="3" s="1"/>
  <c r="F103" i="3"/>
  <c r="G103" i="3" s="1"/>
  <c r="F107" i="3"/>
  <c r="G107" i="3" s="1"/>
  <c r="F113" i="3"/>
  <c r="G113" i="3" s="1"/>
  <c r="F117" i="3"/>
  <c r="G117" i="3" s="1"/>
  <c r="F123" i="3"/>
  <c r="G123" i="3" s="1"/>
  <c r="F129" i="3"/>
  <c r="G129" i="3" s="1"/>
  <c r="F135" i="3"/>
  <c r="G135" i="3" s="1"/>
  <c r="F79" i="3"/>
  <c r="G79" i="3" s="1"/>
  <c r="F139" i="3"/>
  <c r="G139" i="3" s="1"/>
  <c r="F141" i="3"/>
  <c r="G141" i="3" s="1"/>
  <c r="F143" i="3"/>
  <c r="G143" i="3" s="1"/>
  <c r="F145" i="3"/>
  <c r="G145" i="3" s="1"/>
  <c r="F147" i="3"/>
  <c r="G147" i="3" s="1"/>
  <c r="F149" i="3"/>
  <c r="G149" i="3" s="1"/>
  <c r="F151" i="3"/>
  <c r="G151" i="3" s="1"/>
  <c r="F153" i="3"/>
  <c r="G153" i="3" s="1"/>
  <c r="F155" i="3"/>
  <c r="G155" i="3" s="1"/>
  <c r="F157" i="3"/>
  <c r="G157" i="3" s="1"/>
  <c r="F159" i="3"/>
  <c r="G159" i="3" s="1"/>
  <c r="F34" i="2"/>
  <c r="G34" i="2" s="1"/>
  <c r="F36" i="2"/>
  <c r="G36" i="2" s="1"/>
  <c r="F38" i="2"/>
  <c r="G38" i="2" s="1"/>
  <c r="F40" i="2"/>
  <c r="G40" i="2" s="1"/>
  <c r="F42" i="2"/>
  <c r="G42" i="2" s="1"/>
  <c r="F44" i="2"/>
  <c r="G44" i="2" s="1"/>
  <c r="F46" i="2"/>
  <c r="G46" i="2" s="1"/>
  <c r="F48" i="2"/>
  <c r="G48" i="2" s="1"/>
  <c r="F50" i="2"/>
  <c r="G50" i="2" s="1"/>
  <c r="F52" i="2"/>
  <c r="G52" i="2" s="1"/>
  <c r="F54" i="2"/>
  <c r="G54" i="2" s="1"/>
  <c r="F56" i="2"/>
  <c r="G56" i="2" s="1"/>
  <c r="F58" i="2"/>
  <c r="G58" i="2" s="1"/>
  <c r="F60" i="2"/>
  <c r="G60" i="2" s="1"/>
  <c r="F62" i="2"/>
  <c r="G62" i="2" s="1"/>
  <c r="F64" i="2"/>
  <c r="G64" i="2" s="1"/>
  <c r="F66" i="2"/>
  <c r="G66" i="2" s="1"/>
  <c r="F68" i="2"/>
  <c r="G68" i="2" s="1"/>
  <c r="F70" i="2"/>
  <c r="G70" i="2" s="1"/>
  <c r="F72" i="2"/>
  <c r="G72" i="2" s="1"/>
  <c r="F74" i="2"/>
  <c r="G74" i="2" s="1"/>
  <c r="F76" i="2"/>
  <c r="G76" i="2" s="1"/>
  <c r="F78" i="2"/>
  <c r="G78" i="2" s="1"/>
  <c r="F80" i="2"/>
  <c r="G80" i="2" s="1"/>
  <c r="F82" i="2"/>
  <c r="G82" i="2" s="1"/>
  <c r="F84" i="2"/>
  <c r="G84" i="2" s="1"/>
  <c r="F87" i="2"/>
  <c r="G87" i="2" s="1"/>
  <c r="F89" i="2"/>
  <c r="G89" i="2" s="1"/>
  <c r="F91" i="2"/>
  <c r="G91" i="2" s="1"/>
  <c r="F93" i="2"/>
  <c r="G93" i="2" s="1"/>
  <c r="F95" i="2"/>
  <c r="G95" i="2" s="1"/>
  <c r="F97" i="2"/>
  <c r="G97" i="2" s="1"/>
  <c r="F99" i="2"/>
  <c r="G99" i="2" s="1"/>
  <c r="F101" i="2"/>
  <c r="G101" i="2" s="1"/>
  <c r="F103" i="2"/>
  <c r="G103" i="2" s="1"/>
  <c r="F105" i="2"/>
  <c r="G105" i="2" s="1"/>
  <c r="F107" i="2"/>
  <c r="G107" i="2" s="1"/>
  <c r="F109" i="2"/>
  <c r="G109" i="2" s="1"/>
  <c r="F111" i="2"/>
  <c r="G111" i="2" s="1"/>
  <c r="F113" i="2"/>
  <c r="G113" i="2" s="1"/>
  <c r="F115" i="2"/>
  <c r="G115" i="2" s="1"/>
  <c r="I4" i="4" l="1"/>
  <c r="I3" i="2"/>
  <c r="I3" i="3"/>
</calcChain>
</file>

<file path=xl/sharedStrings.xml><?xml version="1.0" encoding="utf-8"?>
<sst xmlns="http://schemas.openxmlformats.org/spreadsheetml/2006/main" count="889" uniqueCount="233">
  <si>
    <t>Country</t>
  </si>
  <si>
    <t>aENV (2010)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</si>
  <si>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</si>
  <si>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</si>
  <si>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</si>
  <si>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</si>
  <si>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</si>
  <si>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</si>
  <si>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</si>
  <si>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</si>
  <si>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Bangladesh</t>
  </si>
  <si>
    <t>Belarus</t>
  </si>
  <si>
    <t>Belgium</t>
  </si>
  <si>
    <t>Benin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</si>
  <si>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</si>
  <si>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</si>
  <si>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</si>
  <si>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</si>
  <si>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</si>
  <si>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</si>
  <si>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</si>
  <si>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Cameroon</t>
  </si>
  <si>
    <t>Canada</t>
  </si>
  <si>
    <t>Chile</t>
  </si>
  <si>
    <t>China</t>
  </si>
  <si>
    <t>Colombia</t>
  </si>
  <si>
    <t>Costa Rica</t>
  </si>
  <si>
    <t>Côte d'Ivoire</t>
  </si>
  <si>
    <t>Croatia</t>
  </si>
  <si>
    <t>Cuba</t>
  </si>
  <si>
    <t>Czechia (Czech Republic)</t>
  </si>
  <si>
    <t>Democratic Republic of the Congo</t>
  </si>
  <si>
    <t>Denmark</t>
  </si>
  <si>
    <t>Dominican Republic</t>
  </si>
  <si>
    <t>Ecuador</t>
  </si>
  <si>
    <t>Egypt</t>
  </si>
  <si>
    <t>El Salvador</t>
  </si>
  <si>
    <t>Estonia</t>
  </si>
  <si>
    <t>Ethiopia</t>
  </si>
  <si>
    <t>Finland</t>
  </si>
  <si>
    <t>France</t>
  </si>
  <si>
    <t>Gabon</t>
  </si>
  <si>
    <t>Germany</t>
  </si>
  <si>
    <t>Ghana</t>
  </si>
  <si>
    <t>Greece</t>
  </si>
  <si>
    <t>Guatemala</t>
  </si>
  <si>
    <t>Guinea-Bissau</t>
  </si>
  <si>
    <t>Haiti</t>
  </si>
  <si>
    <t>Honduras</t>
  </si>
  <si>
    <t>Hungary</t>
  </si>
  <si>
    <t>India</t>
  </si>
  <si>
    <t>Indonesia</t>
  </si>
  <si>
    <t>Iran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</si>
  <si>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</si>
  <si>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</si>
  <si>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</si>
  <si>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</si>
  <si>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</si>
  <si>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</si>
  <si>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</si>
  <si>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</si>
  <si>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Kyrgyzstan</t>
  </si>
  <si>
    <t>Latvia</t>
  </si>
  <si>
    <t>Lebanon</t>
  </si>
  <si>
    <t>Lithuania</t>
  </si>
  <si>
    <t>Madagascar</t>
  </si>
  <si>
    <t>Malaysia</t>
  </si>
  <si>
    <t>Mauritania</t>
  </si>
  <si>
    <t>Mexico</t>
  </si>
  <si>
    <t>Moldova</t>
  </si>
  <si>
    <t>Mongolia</t>
  </si>
  <si>
    <t>Morocco</t>
  </si>
  <si>
    <t>Mozambique</t>
  </si>
  <si>
    <t>Myanmar (formerly Burma)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</si>
  <si>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</si>
  <si>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</si>
  <si>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</si>
  <si>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</si>
  <si>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</si>
  <si>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</si>
  <si>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</si>
  <si>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</si>
  <si>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</si>
  <si>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</si>
  <si>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</si>
  <si>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</si>
  <si>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</si>
  <si>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</si>
  <si>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</si>
  <si>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</si>
  <si>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</si>
  <si>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Republic of Korea (South Korea)</t>
  </si>
  <si>
    <t>Romania</t>
  </si>
  <si>
    <t>Russia</t>
  </si>
  <si>
    <t>Saudi Arabia</t>
  </si>
  <si>
    <t>Senegal</t>
  </si>
  <si>
    <t>Slovakia</t>
  </si>
  <si>
    <t>Slovenia</t>
  </si>
  <si>
    <t>South Africa</t>
  </si>
  <si>
    <t>Spain</t>
  </si>
  <si>
    <t>Sri Lanka</t>
  </si>
  <si>
    <t>Sudan</t>
  </si>
  <si>
    <t>Switzerland</t>
  </si>
  <si>
    <t>Tanzania</t>
  </si>
  <si>
    <t>Thailand</t>
  </si>
  <si>
    <t>Togo</t>
  </si>
  <si>
    <t>Trinidad and Tobago</t>
  </si>
  <si>
    <t>Tunisia</t>
  </si>
  <si>
    <t>Turkey</t>
  </si>
  <si>
    <t>Ukraine</t>
  </si>
  <si>
    <t>United Arab Emirates</t>
  </si>
  <si>
    <t>United Kingdom</t>
  </si>
  <si>
    <t>United States of America</t>
  </si>
  <si>
    <t>Venezuela</t>
  </si>
  <si>
    <t>Vietnam</t>
  </si>
  <si>
    <t>Zimbabwe</t>
  </si>
  <si>
    <t>original rank</t>
  </si>
  <si>
    <t>normalised 0-100</t>
  </si>
  <si>
    <t>EPI (2010)</t>
  </si>
  <si>
    <t>Rank Difference</t>
  </si>
  <si>
    <t>+/- removed</t>
  </si>
  <si>
    <t>Iceland</t>
  </si>
  <si>
    <t>pENV (2010)</t>
  </si>
  <si>
    <t>Central African Republic</t>
  </si>
  <si>
    <t>Bahrain</t>
  </si>
  <si>
    <t>Mali</t>
  </si>
  <si>
    <t>Turkmenistan</t>
  </si>
  <si>
    <t>Malta</t>
  </si>
  <si>
    <t>Singapore</t>
  </si>
  <si>
    <t>Mauritius</t>
  </si>
  <si>
    <t>Uzbekistan</t>
  </si>
  <si>
    <t>Tajikstan</t>
  </si>
  <si>
    <t>Swaziland</t>
  </si>
  <si>
    <t>Libya</t>
  </si>
  <si>
    <t>Rwanda</t>
  </si>
  <si>
    <t>Iraq</t>
  </si>
  <si>
    <t>Guinea</t>
  </si>
  <si>
    <t>Eritrea</t>
  </si>
  <si>
    <t>Zambia</t>
  </si>
  <si>
    <t>Uganda</t>
  </si>
  <si>
    <t>Equatorial Guinea</t>
  </si>
  <si>
    <t>Gambia</t>
  </si>
  <si>
    <t>Congo</t>
  </si>
  <si>
    <t>Djibouti</t>
  </si>
  <si>
    <t>Yemen</t>
  </si>
  <si>
    <t>Malawi</t>
  </si>
  <si>
    <t>Guyana</t>
  </si>
  <si>
    <t>Sierra Leone</t>
  </si>
  <si>
    <t>Kuwait</t>
  </si>
  <si>
    <t>Quatar</t>
  </si>
  <si>
    <t>Belize</t>
  </si>
  <si>
    <t>Bhutan</t>
  </si>
  <si>
    <t>Solomonn Islands</t>
  </si>
  <si>
    <t>Sweeden</t>
  </si>
  <si>
    <t>Antigua and Barbuda</t>
  </si>
  <si>
    <t>Suriname</t>
  </si>
  <si>
    <t>Georgia</t>
  </si>
  <si>
    <t>Sao Tome and Principe</t>
  </si>
  <si>
    <t>Fiji</t>
  </si>
  <si>
    <t>Laos</t>
  </si>
  <si>
    <t>Uruguay</t>
  </si>
  <si>
    <t>Luxembourg</t>
  </si>
  <si>
    <t>Cambodia</t>
  </si>
  <si>
    <t>Macedonia</t>
  </si>
  <si>
    <t>Syria</t>
  </si>
  <si>
    <t>North Korea</t>
  </si>
  <si>
    <t>EPI (2018)</t>
  </si>
  <si>
    <t>rank best to worst</t>
  </si>
  <si>
    <t>normalised</t>
  </si>
  <si>
    <t>rank difference</t>
  </si>
  <si>
    <t>Czech Republic</t>
  </si>
  <si>
    <t>Grenada</t>
  </si>
  <si>
    <t>Russian Federation</t>
  </si>
  <si>
    <t>Bahamas</t>
  </si>
  <si>
    <t>CÃ´te d'Ivoire</t>
  </si>
  <si>
    <t>Barbados</t>
  </si>
  <si>
    <t>Saint Lucia</t>
  </si>
  <si>
    <t>Cabo Verde</t>
  </si>
  <si>
    <t>Serbia</t>
  </si>
  <si>
    <t>Myanmar</t>
  </si>
  <si>
    <t>Dominica</t>
  </si>
  <si>
    <t>Montenegro</t>
  </si>
  <si>
    <t>Korea (South)</t>
  </si>
  <si>
    <t>Brunei Darussalam</t>
  </si>
  <si>
    <t>Saint Vincent and Grenadines</t>
  </si>
  <si>
    <t>Qatar</t>
  </si>
  <si>
    <t>Cyprus</t>
  </si>
  <si>
    <t>Sweden</t>
  </si>
  <si>
    <t xml:space="preserve">Country </t>
  </si>
  <si>
    <t>Lesotho</t>
  </si>
  <si>
    <t>Solomon Islands</t>
  </si>
  <si>
    <t>Comoros</t>
  </si>
  <si>
    <t>Liberia</t>
  </si>
  <si>
    <t>Timor-Leste</t>
  </si>
  <si>
    <t>Lao People's Democratic Republic</t>
  </si>
  <si>
    <t>Tajikistan</t>
  </si>
  <si>
    <t>Afghanistan</t>
  </si>
  <si>
    <t>Chad</t>
  </si>
  <si>
    <t>Viet Nam</t>
  </si>
  <si>
    <t>Libyan Arab Jamahiriya</t>
  </si>
  <si>
    <t>South Korea</t>
  </si>
  <si>
    <t>EF total (2018)</t>
  </si>
  <si>
    <t>EF pc (2018)</t>
  </si>
  <si>
    <t>Dem. Rep. Congo</t>
  </si>
  <si>
    <t>Maldives</t>
  </si>
  <si>
    <t>Serbia and Montenegro</t>
  </si>
  <si>
    <t>ENVHEALTH</t>
  </si>
  <si>
    <t>ECOSYSTEM</t>
  </si>
  <si>
    <t>Rank</t>
  </si>
  <si>
    <t>average difference</t>
  </si>
  <si>
    <t>RANK</t>
  </si>
  <si>
    <t>ESSI norm.     0-100</t>
  </si>
  <si>
    <t>EVI norm.     0-100</t>
  </si>
  <si>
    <t>EF pc norm.     0-100</t>
  </si>
  <si>
    <t>EF tot norm.     0-100</t>
  </si>
  <si>
    <t>CIEP norm.     0-100</t>
  </si>
  <si>
    <t>aENV norm.     0-100</t>
  </si>
  <si>
    <t>pENV norm.     0-100</t>
  </si>
  <si>
    <t>EWI norm.     0-100</t>
  </si>
  <si>
    <t>LPI-NE norm.     0-100</t>
  </si>
  <si>
    <t>Kendall tau = -0.483, P&lt;0.01</t>
  </si>
  <si>
    <t>Kendall tau = -0.109, P&lt;0.05</t>
  </si>
  <si>
    <t>Kendall tau = -0.072, P&lt;0.05</t>
  </si>
  <si>
    <t>Kendall tau= -0.156, P&lt;0.01</t>
  </si>
  <si>
    <t>ESSI (2018)</t>
  </si>
  <si>
    <t>EVI (1999)</t>
  </si>
  <si>
    <t>EF tot (2018)</t>
  </si>
  <si>
    <t>CIEP (2015)</t>
  </si>
  <si>
    <t>EPI (2020)</t>
  </si>
  <si>
    <t>EPI norm.     0-100</t>
  </si>
  <si>
    <t>EWI (2001)</t>
  </si>
  <si>
    <t>LPI-NE (2021)</t>
  </si>
  <si>
    <t>2010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</si>
</sst>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Times New Roman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22" xfId="0" applyFont="1" applyBorder="1" applyAlignment="1">
      <alignment vertical="center" wrapText="1"/>
    </xf>
    <xf numFmtId="164" fontId="2" fillId="0" borderId="22" xfId="0" applyNumberFormat="1" applyFont="1" applyBorder="1" applyAlignment="1">
      <alignment horizontal="center"/>
    </xf>
    <xf numFmtId="164" fontId="2" fillId="0" borderId="22" xfId="0" applyNumberFormat="1" applyFont="1" applyBorder="1"/>
    <xf numFmtId="0" fontId="3" fillId="0" borderId="24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18" xfId="0" applyFont="1" applyBorder="1"/>
    <xf numFmtId="0" fontId="3" fillId="0" borderId="0" xfId="0" applyFont="1"/>
    <xf numFmtId="164" fontId="3" fillId="0" borderId="0" xfId="0" applyNumberFormat="1" applyFont="1"/>
    <xf numFmtId="164" fontId="3" fillId="0" borderId="11" xfId="0" applyNumberFormat="1" applyFont="1" applyBorder="1"/>
    <xf numFmtId="164" fontId="3" fillId="0" borderId="22" xfId="0" applyNumberFormat="1" applyFont="1" applyBorder="1"/>
    <xf numFmtId="164" fontId="3" fillId="0" borderId="19" xfId="0" applyNumberFormat="1" applyFont="1" applyBorder="1"/>
    <xf numFmtId="2" fontId="3" fillId="0" borderId="25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5" xfId="0" applyFont="1" applyBorder="1"/>
    <xf numFmtId="2" fontId="1" fillId="0" borderId="21" xfId="0" applyNumberFormat="1" applyFont="1" applyBorder="1"/>
    <xf numFmtId="0" fontId="2" fillId="0" borderId="26" xfId="0" applyFont="1" applyBorder="1"/>
    <xf numFmtId="0" fontId="2" fillId="0" borderId="18" xfId="0" applyFont="1" applyBorder="1"/>
    <xf numFmtId="2" fontId="2" fillId="0" borderId="19" xfId="0" applyNumberFormat="1" applyFont="1" applyBorder="1"/>
    <xf numFmtId="2" fontId="2" fillId="0" borderId="22" xfId="0" applyNumberFormat="1" applyFont="1" applyBorder="1"/>
    <xf numFmtId="2" fontId="2" fillId="0" borderId="26" xfId="0" applyNumberFormat="1" applyFont="1" applyBorder="1"/>
    <xf numFmtId="0" fontId="2" fillId="0" borderId="10" xfId="0" applyFont="1" applyBorder="1"/>
    <xf numFmtId="0" fontId="2" fillId="0" borderId="7" xfId="0" applyFont="1" applyBorder="1"/>
    <xf numFmtId="2" fontId="2" fillId="0" borderId="11" xfId="0" applyNumberFormat="1" applyFont="1" applyBorder="1"/>
    <xf numFmtId="2" fontId="2" fillId="0" borderId="0" xfId="0" applyNumberFormat="1" applyFont="1"/>
    <xf numFmtId="0" fontId="4" fillId="0" borderId="10" xfId="0" applyFont="1" applyBorder="1"/>
    <xf numFmtId="0" fontId="2" fillId="0" borderId="17" xfId="0" applyFont="1" applyBorder="1"/>
    <xf numFmtId="164" fontId="2" fillId="0" borderId="11" xfId="0" applyNumberFormat="1" applyFont="1" applyBorder="1"/>
    <xf numFmtId="164" fontId="2" fillId="0" borderId="19" xfId="0" applyNumberFormat="1" applyFont="1" applyBorder="1"/>
    <xf numFmtId="2" fontId="2" fillId="0" borderId="7" xfId="0" applyNumberFormat="1" applyFont="1" applyBorder="1"/>
    <xf numFmtId="0" fontId="2" fillId="0" borderId="11" xfId="0" applyFont="1" applyBorder="1"/>
    <xf numFmtId="49" fontId="2" fillId="0" borderId="11" xfId="0" applyNumberFormat="1" applyFont="1" applyBorder="1"/>
    <xf numFmtId="0" fontId="2" fillId="0" borderId="14" xfId="0" applyFont="1" applyBorder="1"/>
    <xf numFmtId="0" fontId="2" fillId="0" borderId="8" xfId="0" applyFont="1" applyBorder="1"/>
    <xf numFmtId="2" fontId="2" fillId="0" borderId="2" xfId="0" applyNumberFormat="1" applyFont="1" applyBorder="1"/>
    <xf numFmtId="0" fontId="2" fillId="0" borderId="2" xfId="0" applyFont="1" applyBorder="1"/>
    <xf numFmtId="2" fontId="2" fillId="0" borderId="12" xfId="0" applyNumberFormat="1" applyFont="1" applyBorder="1"/>
    <xf numFmtId="2" fontId="2" fillId="0" borderId="8" xfId="0" applyNumberFormat="1" applyFont="1" applyBorder="1"/>
    <xf numFmtId="2" fontId="2" fillId="0" borderId="3" xfId="0" applyNumberFormat="1" applyFont="1" applyBorder="1"/>
    <xf numFmtId="0" fontId="2" fillId="0" borderId="15" xfId="0" applyFont="1" applyBorder="1"/>
    <xf numFmtId="2" fontId="2" fillId="0" borderId="4" xfId="0" applyNumberFormat="1" applyFont="1" applyBorder="1"/>
    <xf numFmtId="0" fontId="2" fillId="0" borderId="16" xfId="0" applyFont="1" applyBorder="1"/>
    <xf numFmtId="0" fontId="2" fillId="0" borderId="9" xfId="0" applyFont="1" applyBorder="1"/>
    <xf numFmtId="2" fontId="2" fillId="0" borderId="5" xfId="0" applyNumberFormat="1" applyFont="1" applyBorder="1"/>
    <xf numFmtId="0" fontId="2" fillId="0" borderId="5" xfId="0" applyFont="1" applyBorder="1"/>
    <xf numFmtId="2" fontId="2" fillId="0" borderId="13" xfId="0" applyNumberFormat="1" applyFont="1" applyBorder="1"/>
    <xf numFmtId="2" fontId="2" fillId="0" borderId="9" xfId="0" applyNumberFormat="1" applyFont="1" applyBorder="1"/>
    <xf numFmtId="2" fontId="2" fillId="0" borderId="6" xfId="0" applyNumberFormat="1" applyFont="1" applyBorder="1"/>
    <xf numFmtId="0" fontId="5" fillId="0" borderId="10" xfId="0" applyFont="1" applyBorder="1"/>
    <xf numFmtId="0" fontId="2" fillId="0" borderId="22" xfId="0" applyFont="1" applyBorder="1"/>
    <xf numFmtId="2" fontId="2" fillId="0" borderId="18" xfId="0" applyNumberFormat="1" applyFont="1" applyBorder="1"/>
    <xf numFmtId="164" fontId="2" fillId="0" borderId="0" xfId="0" applyNumberFormat="1" applyFont="1" applyBorder="1"/>
    <xf numFmtId="0" fontId="2" fillId="0" borderId="24" xfId="0" applyFont="1" applyBorder="1"/>
    <xf numFmtId="2" fontId="2" fillId="0" borderId="25" xfId="0" applyNumberFormat="1" applyFont="1" applyBorder="1"/>
    <xf numFmtId="0" fontId="2" fillId="0" borderId="24" xfId="0" applyFont="1" applyBorder="1" applyAlignment="1">
      <alignment wrapText="1"/>
    </xf>
    <xf numFmtId="2" fontId="2" fillId="0" borderId="24" xfId="0" applyNumberFormat="1" applyFont="1" applyBorder="1"/>
    <xf numFmtId="0" fontId="2" fillId="0" borderId="0" xfId="0" applyFont="1" applyBorder="1"/>
    <xf numFmtId="2" fontId="2" fillId="0" borderId="0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3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02D8-FB83-47A6-9752-992E22816F8D}">
  <dimension ref="A1:I116"/>
  <sheetViews>
    <sheetView workbookViewId="0">
      <selection activeCell="G3" sqref="G3"/>
    </sheetView>
  </sheetViews>
  <sheetFormatPr defaultRowHeight="15.75" x14ac:dyDescent="0.25"/>
  <cols>
    <col min="1" max="1" width="24.125" style="3" customWidth="1"/>
    <col min="2" max="2" width="11.75" style="3" customWidth="1"/>
    <col min="3" max="3" width="15.25" style="34" customWidth="1"/>
    <col min="4" max="4" width="12.75" style="3" customWidth="1"/>
    <col min="5" max="5" width="15" style="34" customWidth="1"/>
    <col min="6" max="6" width="13.25" style="34" customWidth="1"/>
    <col min="7" max="7" width="11.125" style="34" customWidth="1"/>
  </cols>
  <sheetData>
    <row r="1" spans="1:9" x14ac:dyDescent="0.25">
      <c r="B1" s="68" t="s">
        <v>1</v>
      </c>
      <c r="C1" s="69"/>
      <c r="D1" s="68" t="s">
        <v>118</v>
      </c>
      <c r="E1" s="69"/>
    </row>
    <row r="2" spans="1:9" x14ac:dyDescent="0.25">
      <c r="A2" s="62" t="s">
        <v>0</v>
      </c>
      <c r="B2" s="62" t="s">
        <v>116</v>
      </c>
      <c r="C2" s="63" t="s">
        <v>117</v>
      </c>
      <c r="D2" s="64" t="s">
        <v>116</v>
      </c>
      <c r="E2" s="63" t="s">
        <v>117</v>
      </c>
      <c r="F2" s="65" t="s">
        <v>119</v>
      </c>
      <c r="G2" s="63" t="s">
        <v>120</v>
      </c>
    </row>
    <row r="3" spans="1:9" x14ac:dyDescent="0.25">
      <c r="A3" s="32" t="s">
        <v>40</v>
      </c>
      <c r="B3" s="32">
        <v>154</v>
      </c>
      <c r="C3" s="33">
        <f t="shared" ref="C3:C34" si="0">(B3-1)/(171-1)*100</f>
        <v>90</v>
      </c>
      <c r="D3" s="32">
        <v>7</v>
      </c>
      <c r="E3" s="33">
        <f t="shared" ref="E3:E34" si="1">(D3-1)/(163-1)*100</f>
        <v>3.7037037037037033</v>
      </c>
      <c r="F3" s="39">
        <f t="shared" ref="F3:F34" si="2">E3-C3</f>
        <v>-86.296296296296291</v>
      </c>
      <c r="G3" s="33">
        <f t="shared" ref="G3:G34" si="3">ABS(F3)</f>
        <v>86.296296296296291</v>
      </c>
      <c r="I3" s="34">
        <f>AVERAGE(G3:G116)</f>
        <v>35.854642051752478</v>
      </c>
    </row>
    <row r="4" spans="1:9" x14ac:dyDescent="0.25">
      <c r="A4" s="32" t="s">
        <v>57</v>
      </c>
      <c r="B4" s="32">
        <v>167</v>
      </c>
      <c r="C4" s="33">
        <f t="shared" si="0"/>
        <v>97.647058823529406</v>
      </c>
      <c r="D4" s="32">
        <v>20</v>
      </c>
      <c r="E4" s="33">
        <f t="shared" si="1"/>
        <v>11.728395061728394</v>
      </c>
      <c r="F4" s="39">
        <f t="shared" si="2"/>
        <v>-85.918663761801014</v>
      </c>
      <c r="G4" s="33">
        <f t="shared" si="3"/>
        <v>85.918663761801014</v>
      </c>
      <c r="I4" s="3"/>
    </row>
    <row r="5" spans="1:9" x14ac:dyDescent="0.25">
      <c r="A5" s="32" t="s">
        <v>25</v>
      </c>
      <c r="B5" s="32">
        <v>152</v>
      </c>
      <c r="C5" s="33">
        <f t="shared" si="0"/>
        <v>88.823529411764696</v>
      </c>
      <c r="D5" s="32">
        <v>10</v>
      </c>
      <c r="E5" s="33">
        <f t="shared" si="1"/>
        <v>5.5555555555555554</v>
      </c>
      <c r="F5" s="39">
        <f t="shared" si="2"/>
        <v>-83.267973856209139</v>
      </c>
      <c r="G5" s="33">
        <f t="shared" si="3"/>
        <v>83.267973856209139</v>
      </c>
      <c r="I5" s="3" t="s">
        <v>222</v>
      </c>
    </row>
    <row r="6" spans="1:9" x14ac:dyDescent="0.25">
      <c r="A6" s="32" t="s">
        <v>79</v>
      </c>
      <c r="B6" s="32">
        <v>26</v>
      </c>
      <c r="C6" s="33">
        <f t="shared" si="0"/>
        <v>14.705882352941178</v>
      </c>
      <c r="D6" s="32">
        <v>158</v>
      </c>
      <c r="E6" s="33">
        <f t="shared" si="1"/>
        <v>96.913580246913583</v>
      </c>
      <c r="F6" s="39">
        <f t="shared" si="2"/>
        <v>82.207697893972409</v>
      </c>
      <c r="G6" s="33">
        <f t="shared" si="3"/>
        <v>82.207697893972409</v>
      </c>
    </row>
    <row r="7" spans="1:9" x14ac:dyDescent="0.25">
      <c r="A7" s="32" t="s">
        <v>110</v>
      </c>
      <c r="B7" s="32">
        <v>28</v>
      </c>
      <c r="C7" s="33">
        <f t="shared" si="0"/>
        <v>15.882352941176469</v>
      </c>
      <c r="D7" s="32">
        <v>152</v>
      </c>
      <c r="E7" s="33">
        <f t="shared" si="1"/>
        <v>93.209876543209873</v>
      </c>
      <c r="F7" s="39">
        <f t="shared" si="2"/>
        <v>77.327523602033409</v>
      </c>
      <c r="G7" s="33">
        <f t="shared" si="3"/>
        <v>77.327523602033409</v>
      </c>
    </row>
    <row r="8" spans="1:9" x14ac:dyDescent="0.25">
      <c r="A8" s="32" t="s">
        <v>87</v>
      </c>
      <c r="B8" s="32">
        <v>162</v>
      </c>
      <c r="C8" s="33">
        <f t="shared" si="0"/>
        <v>94.705882352941174</v>
      </c>
      <c r="D8" s="32">
        <v>31</v>
      </c>
      <c r="E8" s="33">
        <f t="shared" si="1"/>
        <v>18.518518518518519</v>
      </c>
      <c r="F8" s="39">
        <f t="shared" si="2"/>
        <v>-76.187363834422655</v>
      </c>
      <c r="G8" s="33">
        <f t="shared" si="3"/>
        <v>76.187363834422655</v>
      </c>
    </row>
    <row r="9" spans="1:9" x14ac:dyDescent="0.25">
      <c r="A9" s="32" t="s">
        <v>23</v>
      </c>
      <c r="B9" s="32">
        <v>145</v>
      </c>
      <c r="C9" s="33">
        <f t="shared" si="0"/>
        <v>84.705882352941174</v>
      </c>
      <c r="D9" s="32">
        <v>16</v>
      </c>
      <c r="E9" s="33">
        <f t="shared" si="1"/>
        <v>9.2592592592592595</v>
      </c>
      <c r="F9" s="39">
        <f t="shared" si="2"/>
        <v>-75.446623093681922</v>
      </c>
      <c r="G9" s="33">
        <f t="shared" si="3"/>
        <v>75.446623093681922</v>
      </c>
    </row>
    <row r="10" spans="1:9" x14ac:dyDescent="0.25">
      <c r="A10" s="32" t="s">
        <v>105</v>
      </c>
      <c r="B10" s="32">
        <v>40</v>
      </c>
      <c r="C10" s="33">
        <f t="shared" si="0"/>
        <v>22.941176470588236</v>
      </c>
      <c r="D10" s="32">
        <v>159</v>
      </c>
      <c r="E10" s="33">
        <f t="shared" si="1"/>
        <v>97.53086419753086</v>
      </c>
      <c r="F10" s="39">
        <f t="shared" si="2"/>
        <v>74.589687726942628</v>
      </c>
      <c r="G10" s="33">
        <f t="shared" si="3"/>
        <v>74.589687726942628</v>
      </c>
    </row>
    <row r="11" spans="1:9" x14ac:dyDescent="0.25">
      <c r="A11" s="32" t="s">
        <v>111</v>
      </c>
      <c r="B11" s="32">
        <v>140</v>
      </c>
      <c r="C11" s="33">
        <f t="shared" si="0"/>
        <v>81.764705882352942</v>
      </c>
      <c r="D11" s="32">
        <v>14</v>
      </c>
      <c r="E11" s="33">
        <f t="shared" si="1"/>
        <v>8.0246913580246915</v>
      </c>
      <c r="F11" s="39">
        <f t="shared" si="2"/>
        <v>-73.740014524328245</v>
      </c>
      <c r="G11" s="33">
        <f t="shared" si="3"/>
        <v>73.740014524328245</v>
      </c>
    </row>
    <row r="12" spans="1:9" x14ac:dyDescent="0.25">
      <c r="A12" s="32" t="s">
        <v>42</v>
      </c>
      <c r="B12" s="32">
        <v>143</v>
      </c>
      <c r="C12" s="33">
        <f t="shared" si="0"/>
        <v>83.529411764705884</v>
      </c>
      <c r="D12" s="32">
        <v>17</v>
      </c>
      <c r="E12" s="33">
        <f t="shared" si="1"/>
        <v>9.8765432098765427</v>
      </c>
      <c r="F12" s="39">
        <f t="shared" si="2"/>
        <v>-73.65286855482934</v>
      </c>
      <c r="G12" s="33">
        <f t="shared" si="3"/>
        <v>73.65286855482934</v>
      </c>
    </row>
    <row r="13" spans="1:9" x14ac:dyDescent="0.25">
      <c r="A13" s="32" t="s">
        <v>68</v>
      </c>
      <c r="B13" s="32">
        <v>166</v>
      </c>
      <c r="C13" s="33">
        <f t="shared" si="0"/>
        <v>97.058823529411768</v>
      </c>
      <c r="D13" s="32">
        <v>43</v>
      </c>
      <c r="E13" s="33">
        <f t="shared" si="1"/>
        <v>25.925925925925924</v>
      </c>
      <c r="F13" s="39">
        <f t="shared" si="2"/>
        <v>-71.132897603485844</v>
      </c>
      <c r="G13" s="33">
        <f t="shared" si="3"/>
        <v>71.132897603485844</v>
      </c>
    </row>
    <row r="14" spans="1:9" x14ac:dyDescent="0.25">
      <c r="A14" s="32" t="s">
        <v>34</v>
      </c>
      <c r="B14" s="32">
        <v>151</v>
      </c>
      <c r="C14" s="33">
        <f t="shared" si="0"/>
        <v>88.235294117647058</v>
      </c>
      <c r="D14" s="32">
        <v>30</v>
      </c>
      <c r="E14" s="33">
        <f t="shared" si="1"/>
        <v>17.901234567901234</v>
      </c>
      <c r="F14" s="39">
        <f t="shared" si="2"/>
        <v>-70.334059549745831</v>
      </c>
      <c r="G14" s="33">
        <f t="shared" si="3"/>
        <v>70.334059549745831</v>
      </c>
    </row>
    <row r="15" spans="1:9" x14ac:dyDescent="0.25">
      <c r="A15" s="32" t="s">
        <v>46</v>
      </c>
      <c r="B15" s="32">
        <v>20</v>
      </c>
      <c r="C15" s="33">
        <f t="shared" si="0"/>
        <v>11.176470588235295</v>
      </c>
      <c r="D15" s="32">
        <v>132</v>
      </c>
      <c r="E15" s="33">
        <f t="shared" si="1"/>
        <v>80.864197530864203</v>
      </c>
      <c r="F15" s="39">
        <f t="shared" si="2"/>
        <v>69.687726942628913</v>
      </c>
      <c r="G15" s="33">
        <f t="shared" si="3"/>
        <v>69.687726942628913</v>
      </c>
    </row>
    <row r="16" spans="1:9" x14ac:dyDescent="0.25">
      <c r="A16" s="32" t="s">
        <v>55</v>
      </c>
      <c r="B16" s="32">
        <v>134</v>
      </c>
      <c r="C16" s="33">
        <f t="shared" si="0"/>
        <v>78.235294117647058</v>
      </c>
      <c r="D16" s="32">
        <v>18</v>
      </c>
      <c r="E16" s="33">
        <f t="shared" si="1"/>
        <v>10.493827160493826</v>
      </c>
      <c r="F16" s="39">
        <f t="shared" si="2"/>
        <v>-67.741466957153236</v>
      </c>
      <c r="G16" s="33">
        <f t="shared" si="3"/>
        <v>67.741466957153236</v>
      </c>
    </row>
    <row r="17" spans="1:7" x14ac:dyDescent="0.25">
      <c r="A17" s="32" t="s">
        <v>20</v>
      </c>
      <c r="B17" s="32">
        <v>35</v>
      </c>
      <c r="C17" s="33">
        <f t="shared" si="0"/>
        <v>20</v>
      </c>
      <c r="D17" s="32">
        <v>140</v>
      </c>
      <c r="E17" s="33">
        <f t="shared" si="1"/>
        <v>85.802469135802468</v>
      </c>
      <c r="F17" s="39">
        <f t="shared" si="2"/>
        <v>65.802469135802468</v>
      </c>
      <c r="G17" s="33">
        <f t="shared" si="3"/>
        <v>65.802469135802468</v>
      </c>
    </row>
    <row r="18" spans="1:7" x14ac:dyDescent="0.25">
      <c r="A18" s="32" t="s">
        <v>22</v>
      </c>
      <c r="B18" s="32">
        <v>160</v>
      </c>
      <c r="C18" s="33">
        <f t="shared" si="0"/>
        <v>93.529411764705884</v>
      </c>
      <c r="D18" s="32">
        <v>46</v>
      </c>
      <c r="E18" s="33">
        <f t="shared" si="1"/>
        <v>27.777777777777779</v>
      </c>
      <c r="F18" s="39">
        <f t="shared" si="2"/>
        <v>-65.751633986928113</v>
      </c>
      <c r="G18" s="33">
        <f t="shared" si="3"/>
        <v>65.751633986928113</v>
      </c>
    </row>
    <row r="19" spans="1:7" x14ac:dyDescent="0.25">
      <c r="A19" s="32" t="s">
        <v>7</v>
      </c>
      <c r="B19" s="32">
        <v>163</v>
      </c>
      <c r="C19" s="33">
        <f t="shared" si="0"/>
        <v>95.294117647058812</v>
      </c>
      <c r="D19" s="32">
        <v>51</v>
      </c>
      <c r="E19" s="33">
        <f t="shared" si="1"/>
        <v>30.864197530864196</v>
      </c>
      <c r="F19" s="39">
        <f t="shared" si="2"/>
        <v>-64.429920116194609</v>
      </c>
      <c r="G19" s="33">
        <f t="shared" si="3"/>
        <v>64.429920116194609</v>
      </c>
    </row>
    <row r="20" spans="1:7" x14ac:dyDescent="0.25">
      <c r="A20" s="32" t="s">
        <v>77</v>
      </c>
      <c r="B20" s="32">
        <v>125</v>
      </c>
      <c r="C20" s="33">
        <f t="shared" si="0"/>
        <v>72.941176470588232</v>
      </c>
      <c r="D20" s="32">
        <v>15</v>
      </c>
      <c r="E20" s="33">
        <f t="shared" si="1"/>
        <v>8.6419753086419746</v>
      </c>
      <c r="F20" s="39">
        <f t="shared" si="2"/>
        <v>-64.299201161946257</v>
      </c>
      <c r="G20" s="33">
        <f t="shared" si="3"/>
        <v>64.299201161946257</v>
      </c>
    </row>
    <row r="21" spans="1:7" x14ac:dyDescent="0.25">
      <c r="A21" s="32" t="s">
        <v>99</v>
      </c>
      <c r="B21" s="32">
        <v>135</v>
      </c>
      <c r="C21" s="33">
        <f t="shared" si="0"/>
        <v>78.82352941176471</v>
      </c>
      <c r="D21" s="32">
        <v>25</v>
      </c>
      <c r="E21" s="33">
        <f t="shared" si="1"/>
        <v>14.814814814814813</v>
      </c>
      <c r="F21" s="39">
        <f t="shared" si="2"/>
        <v>-64.008714596949901</v>
      </c>
      <c r="G21" s="33">
        <f t="shared" si="3"/>
        <v>64.008714596949901</v>
      </c>
    </row>
    <row r="22" spans="1:7" x14ac:dyDescent="0.25">
      <c r="A22" s="32" t="s">
        <v>67</v>
      </c>
      <c r="B22" s="32">
        <v>61</v>
      </c>
      <c r="C22" s="33">
        <f t="shared" si="0"/>
        <v>35.294117647058826</v>
      </c>
      <c r="D22" s="32">
        <v>161</v>
      </c>
      <c r="E22" s="33">
        <f t="shared" si="1"/>
        <v>98.76543209876543</v>
      </c>
      <c r="F22" s="39">
        <f t="shared" si="2"/>
        <v>63.471314451706604</v>
      </c>
      <c r="G22" s="33">
        <f t="shared" si="3"/>
        <v>63.471314451706604</v>
      </c>
    </row>
    <row r="23" spans="1:7" x14ac:dyDescent="0.25">
      <c r="A23" s="32" t="s">
        <v>13</v>
      </c>
      <c r="B23" s="32">
        <v>55</v>
      </c>
      <c r="C23" s="33">
        <f t="shared" si="0"/>
        <v>31.764705882352938</v>
      </c>
      <c r="D23" s="32">
        <v>154</v>
      </c>
      <c r="E23" s="33">
        <f t="shared" si="1"/>
        <v>94.444444444444443</v>
      </c>
      <c r="F23" s="39">
        <f t="shared" si="2"/>
        <v>62.679738562091501</v>
      </c>
      <c r="G23" s="33">
        <f t="shared" si="3"/>
        <v>62.679738562091501</v>
      </c>
    </row>
    <row r="24" spans="1:7" x14ac:dyDescent="0.25">
      <c r="A24" s="32" t="s">
        <v>112</v>
      </c>
      <c r="B24" s="32">
        <v>170</v>
      </c>
      <c r="C24" s="33">
        <f t="shared" si="0"/>
        <v>99.411764705882348</v>
      </c>
      <c r="D24" s="32">
        <v>61</v>
      </c>
      <c r="E24" s="33">
        <f t="shared" si="1"/>
        <v>37.037037037037038</v>
      </c>
      <c r="F24" s="39">
        <f t="shared" si="2"/>
        <v>-62.37472766884531</v>
      </c>
      <c r="G24" s="33">
        <f t="shared" si="3"/>
        <v>62.37472766884531</v>
      </c>
    </row>
    <row r="25" spans="1:7" x14ac:dyDescent="0.25">
      <c r="A25" s="32" t="s">
        <v>17</v>
      </c>
      <c r="B25" s="32">
        <v>171</v>
      </c>
      <c r="C25" s="33">
        <f t="shared" si="0"/>
        <v>100</v>
      </c>
      <c r="D25" s="32">
        <v>62</v>
      </c>
      <c r="E25" s="33">
        <f t="shared" si="1"/>
        <v>37.654320987654323</v>
      </c>
      <c r="F25" s="39">
        <f t="shared" si="2"/>
        <v>-62.345679012345677</v>
      </c>
      <c r="G25" s="33">
        <f t="shared" si="3"/>
        <v>62.345679012345677</v>
      </c>
    </row>
    <row r="26" spans="1:7" x14ac:dyDescent="0.25">
      <c r="A26" s="32" t="s">
        <v>26</v>
      </c>
      <c r="B26" s="32">
        <v>109</v>
      </c>
      <c r="C26" s="33">
        <f t="shared" si="0"/>
        <v>63.529411764705877</v>
      </c>
      <c r="D26" s="32">
        <v>3</v>
      </c>
      <c r="E26" s="33">
        <f t="shared" si="1"/>
        <v>1.2345679012345678</v>
      </c>
      <c r="F26" s="39">
        <f t="shared" si="2"/>
        <v>-62.294843863471307</v>
      </c>
      <c r="G26" s="33">
        <f t="shared" si="3"/>
        <v>62.294843863471307</v>
      </c>
    </row>
    <row r="27" spans="1:7" x14ac:dyDescent="0.25">
      <c r="A27" s="32" t="s">
        <v>88</v>
      </c>
      <c r="B27" s="32">
        <v>155</v>
      </c>
      <c r="C27" s="33">
        <f t="shared" si="0"/>
        <v>90.588235294117652</v>
      </c>
      <c r="D27" s="32">
        <v>50</v>
      </c>
      <c r="E27" s="33">
        <f t="shared" si="1"/>
        <v>30.246913580246915</v>
      </c>
      <c r="F27" s="39">
        <f t="shared" si="2"/>
        <v>-60.341321713870741</v>
      </c>
      <c r="G27" s="33">
        <f t="shared" si="3"/>
        <v>60.341321713870741</v>
      </c>
    </row>
    <row r="28" spans="1:7" x14ac:dyDescent="0.25">
      <c r="A28" s="32" t="s">
        <v>66</v>
      </c>
      <c r="B28" s="32">
        <v>159</v>
      </c>
      <c r="C28" s="33">
        <f t="shared" si="0"/>
        <v>92.941176470588232</v>
      </c>
      <c r="D28" s="32">
        <v>54</v>
      </c>
      <c r="E28" s="33">
        <f t="shared" si="1"/>
        <v>32.716049382716051</v>
      </c>
      <c r="F28" s="39">
        <f t="shared" si="2"/>
        <v>-60.225127087872181</v>
      </c>
      <c r="G28" s="33">
        <f t="shared" si="3"/>
        <v>60.225127087872181</v>
      </c>
    </row>
    <row r="29" spans="1:7" x14ac:dyDescent="0.25">
      <c r="A29" s="32" t="s">
        <v>30</v>
      </c>
      <c r="B29" s="32">
        <v>124</v>
      </c>
      <c r="C29" s="33">
        <f t="shared" si="0"/>
        <v>72.35294117647058</v>
      </c>
      <c r="D29" s="32">
        <v>22</v>
      </c>
      <c r="E29" s="33">
        <f t="shared" si="1"/>
        <v>12.962962962962962</v>
      </c>
      <c r="F29" s="39">
        <f t="shared" si="2"/>
        <v>-59.389978213507618</v>
      </c>
      <c r="G29" s="33">
        <f t="shared" si="3"/>
        <v>59.389978213507618</v>
      </c>
    </row>
    <row r="30" spans="1:7" x14ac:dyDescent="0.25">
      <c r="A30" s="32" t="s">
        <v>81</v>
      </c>
      <c r="B30" s="32">
        <v>106</v>
      </c>
      <c r="C30" s="33">
        <f t="shared" si="0"/>
        <v>61.764705882352942</v>
      </c>
      <c r="D30" s="32">
        <v>5</v>
      </c>
      <c r="E30" s="33">
        <f t="shared" si="1"/>
        <v>2.4691358024691357</v>
      </c>
      <c r="F30" s="39">
        <f t="shared" si="2"/>
        <v>-59.295570079883809</v>
      </c>
      <c r="G30" s="33">
        <f t="shared" si="3"/>
        <v>59.295570079883809</v>
      </c>
    </row>
    <row r="31" spans="1:7" x14ac:dyDescent="0.25">
      <c r="A31" s="32" t="s">
        <v>49</v>
      </c>
      <c r="B31" s="32">
        <v>131</v>
      </c>
      <c r="C31" s="33">
        <f t="shared" si="0"/>
        <v>76.470588235294116</v>
      </c>
      <c r="D31" s="32">
        <v>33</v>
      </c>
      <c r="E31" s="33">
        <f t="shared" si="1"/>
        <v>19.753086419753085</v>
      </c>
      <c r="F31" s="39">
        <f t="shared" si="2"/>
        <v>-56.717501815541027</v>
      </c>
      <c r="G31" s="33">
        <f t="shared" si="3"/>
        <v>56.717501815541027</v>
      </c>
    </row>
    <row r="32" spans="1:7" x14ac:dyDescent="0.25">
      <c r="A32" s="32" t="s">
        <v>90</v>
      </c>
      <c r="B32" s="32">
        <v>113</v>
      </c>
      <c r="C32" s="33">
        <f t="shared" si="0"/>
        <v>65.882352941176464</v>
      </c>
      <c r="D32" s="32">
        <v>19</v>
      </c>
      <c r="E32" s="33">
        <f t="shared" si="1"/>
        <v>11.111111111111111</v>
      </c>
      <c r="F32" s="39">
        <f t="shared" si="2"/>
        <v>-54.77124183006535</v>
      </c>
      <c r="G32" s="33">
        <f t="shared" si="3"/>
        <v>54.77124183006535</v>
      </c>
    </row>
    <row r="33" spans="1:7" x14ac:dyDescent="0.25">
      <c r="A33" s="32" t="s">
        <v>93</v>
      </c>
      <c r="B33" s="32">
        <v>164</v>
      </c>
      <c r="C33" s="33">
        <f t="shared" si="0"/>
        <v>95.882352941176478</v>
      </c>
      <c r="D33" s="32">
        <v>69</v>
      </c>
      <c r="E33" s="33">
        <f t="shared" si="1"/>
        <v>41.975308641975303</v>
      </c>
      <c r="F33" s="39">
        <f t="shared" si="2"/>
        <v>-53.907044299201175</v>
      </c>
      <c r="G33" s="33">
        <f t="shared" si="3"/>
        <v>53.907044299201175</v>
      </c>
    </row>
    <row r="34" spans="1:7" x14ac:dyDescent="0.25">
      <c r="A34" s="32" t="s">
        <v>92</v>
      </c>
      <c r="B34" s="32">
        <v>138</v>
      </c>
      <c r="C34" s="33">
        <f t="shared" si="0"/>
        <v>80.588235294117652</v>
      </c>
      <c r="D34" s="32">
        <v>45</v>
      </c>
      <c r="E34" s="33">
        <f t="shared" si="1"/>
        <v>27.160493827160494</v>
      </c>
      <c r="F34" s="39">
        <f t="shared" si="2"/>
        <v>-53.427741466957158</v>
      </c>
      <c r="G34" s="33">
        <f t="shared" si="3"/>
        <v>53.427741466957158</v>
      </c>
    </row>
    <row r="35" spans="1:7" x14ac:dyDescent="0.25">
      <c r="A35" s="32" t="s">
        <v>121</v>
      </c>
      <c r="B35" s="32">
        <v>91</v>
      </c>
      <c r="C35" s="33">
        <f t="shared" ref="C35:C66" si="4">(B35-1)/(171-1)*100</f>
        <v>52.941176470588239</v>
      </c>
      <c r="D35" s="32">
        <v>1</v>
      </c>
      <c r="E35" s="33">
        <f t="shared" ref="E35:E66" si="5">(D35-1)/(163-1)*100</f>
        <v>0</v>
      </c>
      <c r="F35" s="39">
        <f t="shared" ref="F35:F66" si="6">E35-C35</f>
        <v>-52.941176470588239</v>
      </c>
      <c r="G35" s="33">
        <f t="shared" ref="G35:G66" si="7">ABS(F35)</f>
        <v>52.941176470588239</v>
      </c>
    </row>
    <row r="36" spans="1:7" x14ac:dyDescent="0.25">
      <c r="A36" s="32" t="s">
        <v>5</v>
      </c>
      <c r="B36" s="32">
        <v>161</v>
      </c>
      <c r="C36" s="33">
        <f t="shared" si="4"/>
        <v>94.117647058823522</v>
      </c>
      <c r="D36" s="32">
        <v>70</v>
      </c>
      <c r="E36" s="33">
        <f t="shared" si="5"/>
        <v>42.592592592592595</v>
      </c>
      <c r="F36" s="39">
        <f t="shared" si="6"/>
        <v>-51.525054466230927</v>
      </c>
      <c r="G36" s="33">
        <f t="shared" si="7"/>
        <v>51.525054466230927</v>
      </c>
    </row>
    <row r="37" spans="1:7" x14ac:dyDescent="0.25">
      <c r="A37" s="32" t="s">
        <v>104</v>
      </c>
      <c r="B37" s="32">
        <v>156</v>
      </c>
      <c r="C37" s="33">
        <f t="shared" si="4"/>
        <v>91.17647058823529</v>
      </c>
      <c r="D37" s="32">
        <v>67</v>
      </c>
      <c r="E37" s="33">
        <f t="shared" si="5"/>
        <v>40.74074074074074</v>
      </c>
      <c r="F37" s="39">
        <f t="shared" si="6"/>
        <v>-50.435729847494549</v>
      </c>
      <c r="G37" s="33">
        <f t="shared" si="7"/>
        <v>50.435729847494549</v>
      </c>
    </row>
    <row r="38" spans="1:7" x14ac:dyDescent="0.25">
      <c r="A38" s="32" t="s">
        <v>70</v>
      </c>
      <c r="B38" s="32">
        <v>65</v>
      </c>
      <c r="C38" s="33">
        <f t="shared" si="4"/>
        <v>37.647058823529413</v>
      </c>
      <c r="D38" s="32">
        <v>142</v>
      </c>
      <c r="E38" s="33">
        <f t="shared" si="5"/>
        <v>87.037037037037038</v>
      </c>
      <c r="F38" s="39">
        <f t="shared" si="6"/>
        <v>49.389978213507625</v>
      </c>
      <c r="G38" s="33">
        <f t="shared" si="7"/>
        <v>49.389978213507625</v>
      </c>
    </row>
    <row r="39" spans="1:7" x14ac:dyDescent="0.25">
      <c r="A39" s="32" t="s">
        <v>113</v>
      </c>
      <c r="B39" s="32">
        <v>150</v>
      </c>
      <c r="C39" s="33">
        <f t="shared" si="4"/>
        <v>87.647058823529406</v>
      </c>
      <c r="D39" s="32">
        <v>64</v>
      </c>
      <c r="E39" s="33">
        <f t="shared" si="5"/>
        <v>38.888888888888893</v>
      </c>
      <c r="F39" s="39">
        <f t="shared" si="6"/>
        <v>-48.758169934640513</v>
      </c>
      <c r="G39" s="33">
        <f t="shared" si="7"/>
        <v>48.758169934640513</v>
      </c>
    </row>
    <row r="40" spans="1:7" x14ac:dyDescent="0.25">
      <c r="A40" s="32" t="s">
        <v>95</v>
      </c>
      <c r="B40" s="32">
        <v>73</v>
      </c>
      <c r="C40" s="33">
        <f t="shared" si="4"/>
        <v>42.352941176470587</v>
      </c>
      <c r="D40" s="32">
        <v>143</v>
      </c>
      <c r="E40" s="33">
        <f t="shared" si="5"/>
        <v>87.654320987654316</v>
      </c>
      <c r="F40" s="39">
        <f t="shared" si="6"/>
        <v>45.301379811183729</v>
      </c>
      <c r="G40" s="33">
        <f t="shared" si="7"/>
        <v>45.301379811183729</v>
      </c>
    </row>
    <row r="41" spans="1:7" x14ac:dyDescent="0.25">
      <c r="A41" s="32" t="s">
        <v>47</v>
      </c>
      <c r="B41" s="32">
        <v>89</v>
      </c>
      <c r="C41" s="33">
        <f t="shared" si="4"/>
        <v>51.764705882352949</v>
      </c>
      <c r="D41" s="32">
        <v>155</v>
      </c>
      <c r="E41" s="33">
        <f t="shared" si="5"/>
        <v>95.061728395061735</v>
      </c>
      <c r="F41" s="39">
        <f t="shared" si="6"/>
        <v>43.297022512708786</v>
      </c>
      <c r="G41" s="33">
        <f t="shared" si="7"/>
        <v>43.297022512708786</v>
      </c>
    </row>
    <row r="42" spans="1:7" x14ac:dyDescent="0.25">
      <c r="A42" s="32" t="s">
        <v>75</v>
      </c>
      <c r="B42" s="32">
        <v>111</v>
      </c>
      <c r="C42" s="33">
        <f t="shared" si="4"/>
        <v>64.705882352941174</v>
      </c>
      <c r="D42" s="32">
        <v>38</v>
      </c>
      <c r="E42" s="33">
        <f t="shared" si="5"/>
        <v>22.839506172839506</v>
      </c>
      <c r="F42" s="39">
        <f t="shared" si="6"/>
        <v>-41.866376180101668</v>
      </c>
      <c r="G42" s="33">
        <f t="shared" si="7"/>
        <v>41.866376180101668</v>
      </c>
    </row>
    <row r="43" spans="1:7" x14ac:dyDescent="0.25">
      <c r="A43" s="32" t="s">
        <v>16</v>
      </c>
      <c r="B43" s="32">
        <v>86</v>
      </c>
      <c r="C43" s="33">
        <f t="shared" si="4"/>
        <v>50</v>
      </c>
      <c r="D43" s="32">
        <v>149</v>
      </c>
      <c r="E43" s="33">
        <f t="shared" si="5"/>
        <v>91.358024691358025</v>
      </c>
      <c r="F43" s="39">
        <f t="shared" si="6"/>
        <v>41.358024691358025</v>
      </c>
      <c r="G43" s="33">
        <f t="shared" si="7"/>
        <v>41.358024691358025</v>
      </c>
    </row>
    <row r="44" spans="1:7" x14ac:dyDescent="0.25">
      <c r="A44" s="32" t="s">
        <v>32</v>
      </c>
      <c r="B44" s="32">
        <v>103</v>
      </c>
      <c r="C44" s="33">
        <f t="shared" si="4"/>
        <v>60</v>
      </c>
      <c r="D44" s="32">
        <v>32</v>
      </c>
      <c r="E44" s="33">
        <f t="shared" si="5"/>
        <v>19.1358024691358</v>
      </c>
      <c r="F44" s="39">
        <f t="shared" si="6"/>
        <v>-40.864197530864203</v>
      </c>
      <c r="G44" s="33">
        <f t="shared" si="7"/>
        <v>40.864197530864203</v>
      </c>
    </row>
    <row r="45" spans="1:7" x14ac:dyDescent="0.25">
      <c r="A45" s="32" t="s">
        <v>84</v>
      </c>
      <c r="B45" s="32">
        <v>94</v>
      </c>
      <c r="C45" s="33">
        <f t="shared" si="4"/>
        <v>54.705882352941181</v>
      </c>
      <c r="D45" s="32">
        <v>24</v>
      </c>
      <c r="E45" s="33">
        <f t="shared" si="5"/>
        <v>14.19753086419753</v>
      </c>
      <c r="F45" s="39">
        <f t="shared" si="6"/>
        <v>-40.508351488743649</v>
      </c>
      <c r="G45" s="33">
        <f t="shared" si="7"/>
        <v>40.508351488743649</v>
      </c>
    </row>
    <row r="46" spans="1:7" x14ac:dyDescent="0.25">
      <c r="A46" s="32" t="s">
        <v>15</v>
      </c>
      <c r="B46" s="32">
        <v>34</v>
      </c>
      <c r="C46" s="33">
        <f t="shared" si="4"/>
        <v>19.411764705882355</v>
      </c>
      <c r="D46" s="32">
        <v>98</v>
      </c>
      <c r="E46" s="33">
        <f t="shared" si="5"/>
        <v>59.876543209876544</v>
      </c>
      <c r="F46" s="39">
        <f t="shared" si="6"/>
        <v>40.464778503994189</v>
      </c>
      <c r="G46" s="33">
        <f t="shared" si="7"/>
        <v>40.464778503994189</v>
      </c>
    </row>
    <row r="47" spans="1:7" x14ac:dyDescent="0.25">
      <c r="A47" s="32" t="s">
        <v>8</v>
      </c>
      <c r="B47" s="32">
        <v>75</v>
      </c>
      <c r="C47" s="33">
        <f t="shared" si="4"/>
        <v>43.529411764705884</v>
      </c>
      <c r="D47" s="32">
        <v>8</v>
      </c>
      <c r="E47" s="33">
        <f t="shared" si="5"/>
        <v>4.3209876543209873</v>
      </c>
      <c r="F47" s="39">
        <f t="shared" si="6"/>
        <v>-39.208424110384897</v>
      </c>
      <c r="G47" s="33">
        <f t="shared" si="7"/>
        <v>39.208424110384897</v>
      </c>
    </row>
    <row r="48" spans="1:7" x14ac:dyDescent="0.25">
      <c r="A48" s="32" t="s">
        <v>100</v>
      </c>
      <c r="B48" s="32">
        <v>127</v>
      </c>
      <c r="C48" s="33">
        <f t="shared" si="4"/>
        <v>74.117647058823536</v>
      </c>
      <c r="D48" s="32">
        <v>58</v>
      </c>
      <c r="E48" s="33">
        <f t="shared" si="5"/>
        <v>35.185185185185183</v>
      </c>
      <c r="F48" s="39">
        <f t="shared" si="6"/>
        <v>-38.932461873638353</v>
      </c>
      <c r="G48" s="33">
        <f t="shared" si="7"/>
        <v>38.932461873638353</v>
      </c>
    </row>
    <row r="49" spans="1:7" x14ac:dyDescent="0.25">
      <c r="A49" s="32" t="s">
        <v>109</v>
      </c>
      <c r="B49" s="32">
        <v>157</v>
      </c>
      <c r="C49" s="33">
        <f t="shared" si="4"/>
        <v>91.764705882352942</v>
      </c>
      <c r="D49" s="32">
        <v>87</v>
      </c>
      <c r="E49" s="33">
        <f t="shared" si="5"/>
        <v>53.086419753086425</v>
      </c>
      <c r="F49" s="39">
        <f t="shared" si="6"/>
        <v>-38.678286129266517</v>
      </c>
      <c r="G49" s="33">
        <f t="shared" si="7"/>
        <v>38.678286129266517</v>
      </c>
    </row>
    <row r="50" spans="1:7" x14ac:dyDescent="0.25">
      <c r="A50" s="32" t="s">
        <v>71</v>
      </c>
      <c r="B50" s="32">
        <v>119</v>
      </c>
      <c r="C50" s="33">
        <f t="shared" si="4"/>
        <v>69.411764705882348</v>
      </c>
      <c r="D50" s="32">
        <v>52</v>
      </c>
      <c r="E50" s="33">
        <f t="shared" si="5"/>
        <v>31.481481481481481</v>
      </c>
      <c r="F50" s="39">
        <f t="shared" si="6"/>
        <v>-37.930283224400867</v>
      </c>
      <c r="G50" s="33">
        <f t="shared" si="7"/>
        <v>37.930283224400867</v>
      </c>
    </row>
    <row r="51" spans="1:7" x14ac:dyDescent="0.25">
      <c r="A51" s="32" t="s">
        <v>89</v>
      </c>
      <c r="B51" s="32">
        <v>128</v>
      </c>
      <c r="C51" s="33">
        <f t="shared" si="4"/>
        <v>74.705882352941174</v>
      </c>
      <c r="D51" s="32">
        <v>63</v>
      </c>
      <c r="E51" s="33">
        <f t="shared" si="5"/>
        <v>38.271604938271601</v>
      </c>
      <c r="F51" s="39">
        <f t="shared" si="6"/>
        <v>-36.434277414669573</v>
      </c>
      <c r="G51" s="33">
        <f t="shared" si="7"/>
        <v>36.434277414669573</v>
      </c>
    </row>
    <row r="52" spans="1:7" x14ac:dyDescent="0.25">
      <c r="A52" s="32" t="s">
        <v>4</v>
      </c>
      <c r="B52" s="32">
        <v>107</v>
      </c>
      <c r="C52" s="33">
        <f t="shared" si="4"/>
        <v>62.352941176470587</v>
      </c>
      <c r="D52" s="32">
        <v>160</v>
      </c>
      <c r="E52" s="33">
        <f t="shared" si="5"/>
        <v>98.148148148148152</v>
      </c>
      <c r="F52" s="39">
        <f t="shared" si="6"/>
        <v>35.795206971677565</v>
      </c>
      <c r="G52" s="33">
        <f t="shared" si="7"/>
        <v>35.795206971677565</v>
      </c>
    </row>
    <row r="53" spans="1:7" x14ac:dyDescent="0.25">
      <c r="A53" s="32" t="s">
        <v>19</v>
      </c>
      <c r="B53" s="32">
        <v>74</v>
      </c>
      <c r="C53" s="33">
        <f t="shared" si="4"/>
        <v>42.941176470588232</v>
      </c>
      <c r="D53" s="32">
        <v>128</v>
      </c>
      <c r="E53" s="33">
        <f t="shared" si="5"/>
        <v>78.395061728395063</v>
      </c>
      <c r="F53" s="39">
        <f t="shared" si="6"/>
        <v>35.453885257806832</v>
      </c>
      <c r="G53" s="33">
        <f t="shared" si="7"/>
        <v>35.453885257806832</v>
      </c>
    </row>
    <row r="54" spans="1:7" x14ac:dyDescent="0.25">
      <c r="A54" s="32" t="s">
        <v>108</v>
      </c>
      <c r="B54" s="32">
        <v>141</v>
      </c>
      <c r="C54" s="33">
        <f t="shared" si="4"/>
        <v>82.35294117647058</v>
      </c>
      <c r="D54" s="32">
        <v>77</v>
      </c>
      <c r="E54" s="33">
        <f t="shared" si="5"/>
        <v>46.913580246913575</v>
      </c>
      <c r="F54" s="39">
        <f t="shared" si="6"/>
        <v>-35.439360929557004</v>
      </c>
      <c r="G54" s="33">
        <f t="shared" si="7"/>
        <v>35.439360929557004</v>
      </c>
    </row>
    <row r="55" spans="1:7" x14ac:dyDescent="0.25">
      <c r="A55" s="32" t="s">
        <v>76</v>
      </c>
      <c r="B55" s="32">
        <v>108</v>
      </c>
      <c r="C55" s="33">
        <f t="shared" si="4"/>
        <v>62.941176470588232</v>
      </c>
      <c r="D55" s="32">
        <v>47</v>
      </c>
      <c r="E55" s="33">
        <f t="shared" si="5"/>
        <v>28.39506172839506</v>
      </c>
      <c r="F55" s="39">
        <f t="shared" si="6"/>
        <v>-34.546114742193168</v>
      </c>
      <c r="G55" s="33">
        <f t="shared" si="7"/>
        <v>34.546114742193168</v>
      </c>
    </row>
    <row r="56" spans="1:7" x14ac:dyDescent="0.25">
      <c r="A56" s="32" t="s">
        <v>35</v>
      </c>
      <c r="B56" s="32">
        <v>130</v>
      </c>
      <c r="C56" s="33">
        <f t="shared" si="4"/>
        <v>75.882352941176464</v>
      </c>
      <c r="D56" s="32">
        <v>68</v>
      </c>
      <c r="E56" s="33">
        <f t="shared" si="5"/>
        <v>41.358024691358025</v>
      </c>
      <c r="F56" s="39">
        <f t="shared" si="6"/>
        <v>-34.524328249818439</v>
      </c>
      <c r="G56" s="33">
        <f t="shared" si="7"/>
        <v>34.524328249818439</v>
      </c>
    </row>
    <row r="57" spans="1:7" x14ac:dyDescent="0.25">
      <c r="A57" s="32" t="s">
        <v>96</v>
      </c>
      <c r="B57" s="32">
        <v>72</v>
      </c>
      <c r="C57" s="33">
        <f t="shared" si="4"/>
        <v>41.764705882352942</v>
      </c>
      <c r="D57" s="32">
        <v>13</v>
      </c>
      <c r="E57" s="33">
        <f t="shared" si="5"/>
        <v>7.4074074074074066</v>
      </c>
      <c r="F57" s="39">
        <f t="shared" si="6"/>
        <v>-34.357298474945537</v>
      </c>
      <c r="G57" s="33">
        <f t="shared" si="7"/>
        <v>34.357298474945537</v>
      </c>
    </row>
    <row r="58" spans="1:7" x14ac:dyDescent="0.25">
      <c r="A58" s="32" t="s">
        <v>53</v>
      </c>
      <c r="B58" s="32">
        <v>102</v>
      </c>
      <c r="C58" s="33">
        <f t="shared" si="4"/>
        <v>59.411764705882355</v>
      </c>
      <c r="D58" s="32">
        <v>44</v>
      </c>
      <c r="E58" s="33">
        <f t="shared" si="5"/>
        <v>26.543209876543212</v>
      </c>
      <c r="F58" s="39">
        <f t="shared" si="6"/>
        <v>-32.868554829339146</v>
      </c>
      <c r="G58" s="33">
        <f t="shared" si="7"/>
        <v>32.868554829339146</v>
      </c>
    </row>
    <row r="59" spans="1:7" x14ac:dyDescent="0.25">
      <c r="A59" s="32" t="s">
        <v>39</v>
      </c>
      <c r="B59" s="32">
        <v>68</v>
      </c>
      <c r="C59" s="33">
        <f t="shared" si="4"/>
        <v>39.411764705882355</v>
      </c>
      <c r="D59" s="32">
        <v>12</v>
      </c>
      <c r="E59" s="33">
        <f t="shared" si="5"/>
        <v>6.7901234567901234</v>
      </c>
      <c r="F59" s="39">
        <f t="shared" si="6"/>
        <v>-32.621641249092235</v>
      </c>
      <c r="G59" s="33">
        <f t="shared" si="7"/>
        <v>32.621641249092235</v>
      </c>
    </row>
    <row r="60" spans="1:7" x14ac:dyDescent="0.25">
      <c r="A60" s="32" t="s">
        <v>3</v>
      </c>
      <c r="B60" s="32">
        <v>99</v>
      </c>
      <c r="C60" s="33">
        <f t="shared" si="4"/>
        <v>57.647058823529406</v>
      </c>
      <c r="D60" s="32">
        <v>42</v>
      </c>
      <c r="E60" s="33">
        <f t="shared" si="5"/>
        <v>25.308641975308642</v>
      </c>
      <c r="F60" s="39">
        <f t="shared" si="6"/>
        <v>-32.33841684822076</v>
      </c>
      <c r="G60" s="33">
        <f t="shared" si="7"/>
        <v>32.33841684822076</v>
      </c>
    </row>
    <row r="61" spans="1:7" x14ac:dyDescent="0.25">
      <c r="A61" s="32" t="s">
        <v>56</v>
      </c>
      <c r="B61" s="32">
        <v>39</v>
      </c>
      <c r="C61" s="33">
        <f t="shared" si="4"/>
        <v>22.352941176470591</v>
      </c>
      <c r="D61" s="32">
        <v>89</v>
      </c>
      <c r="E61" s="33">
        <f t="shared" si="5"/>
        <v>54.320987654320987</v>
      </c>
      <c r="F61" s="39">
        <f t="shared" si="6"/>
        <v>31.968046477850397</v>
      </c>
      <c r="G61" s="33">
        <f t="shared" si="7"/>
        <v>31.968046477850397</v>
      </c>
    </row>
    <row r="62" spans="1:7" x14ac:dyDescent="0.25">
      <c r="A62" s="32" t="s">
        <v>102</v>
      </c>
      <c r="B62" s="32">
        <v>56</v>
      </c>
      <c r="C62" s="33">
        <f t="shared" si="4"/>
        <v>32.352941176470587</v>
      </c>
      <c r="D62" s="32">
        <v>2</v>
      </c>
      <c r="E62" s="33">
        <f t="shared" si="5"/>
        <v>0.61728395061728392</v>
      </c>
      <c r="F62" s="39">
        <f t="shared" si="6"/>
        <v>-31.735657225853302</v>
      </c>
      <c r="G62" s="33">
        <f t="shared" si="7"/>
        <v>31.735657225853302</v>
      </c>
    </row>
    <row r="63" spans="1:7" x14ac:dyDescent="0.25">
      <c r="A63" s="32" t="s">
        <v>82</v>
      </c>
      <c r="B63" s="32">
        <v>84</v>
      </c>
      <c r="C63" s="33">
        <f t="shared" si="4"/>
        <v>48.823529411764703</v>
      </c>
      <c r="D63" s="32">
        <v>131</v>
      </c>
      <c r="E63" s="33">
        <f t="shared" si="5"/>
        <v>80.246913580246911</v>
      </c>
      <c r="F63" s="39">
        <f t="shared" si="6"/>
        <v>31.423384168482208</v>
      </c>
      <c r="G63" s="33">
        <f t="shared" si="7"/>
        <v>31.423384168482208</v>
      </c>
    </row>
    <row r="64" spans="1:7" x14ac:dyDescent="0.25">
      <c r="A64" s="32" t="s">
        <v>86</v>
      </c>
      <c r="B64" s="32">
        <v>116</v>
      </c>
      <c r="C64" s="33">
        <f t="shared" si="4"/>
        <v>67.64705882352942</v>
      </c>
      <c r="D64" s="32">
        <v>60</v>
      </c>
      <c r="E64" s="33">
        <f t="shared" si="5"/>
        <v>36.419753086419753</v>
      </c>
      <c r="F64" s="39">
        <f t="shared" si="6"/>
        <v>-31.227305737109667</v>
      </c>
      <c r="G64" s="33">
        <f t="shared" si="7"/>
        <v>31.227305737109667</v>
      </c>
    </row>
    <row r="65" spans="1:7" x14ac:dyDescent="0.25">
      <c r="A65" s="32" t="s">
        <v>52</v>
      </c>
      <c r="B65" s="32">
        <v>133</v>
      </c>
      <c r="C65" s="33">
        <f t="shared" si="4"/>
        <v>77.64705882352942</v>
      </c>
      <c r="D65" s="32">
        <v>78</v>
      </c>
      <c r="E65" s="33">
        <f t="shared" si="5"/>
        <v>47.530864197530867</v>
      </c>
      <c r="F65" s="39">
        <f t="shared" si="6"/>
        <v>-30.116194625998553</v>
      </c>
      <c r="G65" s="33">
        <f t="shared" si="7"/>
        <v>30.116194625998553</v>
      </c>
    </row>
    <row r="66" spans="1:7" x14ac:dyDescent="0.25">
      <c r="A66" s="32" t="s">
        <v>91</v>
      </c>
      <c r="B66" s="32">
        <v>149</v>
      </c>
      <c r="C66" s="33">
        <f t="shared" si="4"/>
        <v>87.058823529411768</v>
      </c>
      <c r="D66" s="32">
        <v>94</v>
      </c>
      <c r="E66" s="33">
        <f t="shared" si="5"/>
        <v>57.407407407407405</v>
      </c>
      <c r="F66" s="39">
        <f t="shared" si="6"/>
        <v>-29.651416122004363</v>
      </c>
      <c r="G66" s="33">
        <f t="shared" si="7"/>
        <v>29.651416122004363</v>
      </c>
    </row>
    <row r="67" spans="1:7" x14ac:dyDescent="0.25">
      <c r="A67" s="32" t="s">
        <v>11</v>
      </c>
      <c r="B67" s="32">
        <v>105</v>
      </c>
      <c r="C67" s="33">
        <f t="shared" ref="C67:C98" si="8">(B67-1)/(171-1)*100</f>
        <v>61.176470588235297</v>
      </c>
      <c r="D67" s="32">
        <v>53</v>
      </c>
      <c r="E67" s="33">
        <f t="shared" ref="E67:E98" si="9">(D67-1)/(163-1)*100</f>
        <v>32.098765432098766</v>
      </c>
      <c r="F67" s="39">
        <f t="shared" ref="F67:F98" si="10">E67-C67</f>
        <v>-29.077705156136531</v>
      </c>
      <c r="G67" s="33">
        <f t="shared" ref="G67:G98" si="11">ABS(F67)</f>
        <v>29.077705156136531</v>
      </c>
    </row>
    <row r="68" spans="1:7" x14ac:dyDescent="0.25">
      <c r="A68" s="32" t="s">
        <v>12</v>
      </c>
      <c r="B68" s="32">
        <v>43</v>
      </c>
      <c r="C68" s="33">
        <f t="shared" si="8"/>
        <v>24.705882352941178</v>
      </c>
      <c r="D68" s="32">
        <v>88</v>
      </c>
      <c r="E68" s="33">
        <f t="shared" si="9"/>
        <v>53.703703703703709</v>
      </c>
      <c r="F68" s="39">
        <f t="shared" si="10"/>
        <v>28.997821350762532</v>
      </c>
      <c r="G68" s="33">
        <f t="shared" si="11"/>
        <v>28.997821350762532</v>
      </c>
    </row>
    <row r="69" spans="1:7" x14ac:dyDescent="0.25">
      <c r="A69" s="32" t="s">
        <v>29</v>
      </c>
      <c r="B69" s="32">
        <v>57</v>
      </c>
      <c r="C69" s="33">
        <f t="shared" si="8"/>
        <v>32.941176470588232</v>
      </c>
      <c r="D69" s="32">
        <v>9</v>
      </c>
      <c r="E69" s="33">
        <f t="shared" si="9"/>
        <v>4.9382716049382713</v>
      </c>
      <c r="F69" s="39">
        <f t="shared" si="10"/>
        <v>-28.00290486564996</v>
      </c>
      <c r="G69" s="33">
        <f t="shared" si="11"/>
        <v>28.00290486564996</v>
      </c>
    </row>
    <row r="70" spans="1:7" x14ac:dyDescent="0.25">
      <c r="A70" s="32" t="s">
        <v>73</v>
      </c>
      <c r="B70" s="32">
        <v>158</v>
      </c>
      <c r="C70" s="33">
        <f t="shared" si="8"/>
        <v>92.352941176470594</v>
      </c>
      <c r="D70" s="32">
        <v>110</v>
      </c>
      <c r="E70" s="33">
        <f t="shared" si="9"/>
        <v>67.283950617283949</v>
      </c>
      <c r="F70" s="39">
        <f t="shared" si="10"/>
        <v>-25.068990559186645</v>
      </c>
      <c r="G70" s="33">
        <f t="shared" si="11"/>
        <v>25.068990559186645</v>
      </c>
    </row>
    <row r="71" spans="1:7" x14ac:dyDescent="0.25">
      <c r="A71" s="32" t="s">
        <v>24</v>
      </c>
      <c r="B71" s="32">
        <v>169</v>
      </c>
      <c r="C71" s="33">
        <f t="shared" si="8"/>
        <v>98.82352941176471</v>
      </c>
      <c r="D71" s="32">
        <v>121</v>
      </c>
      <c r="E71" s="33">
        <f t="shared" si="9"/>
        <v>74.074074074074076</v>
      </c>
      <c r="F71" s="39">
        <f t="shared" si="10"/>
        <v>-24.749455337690634</v>
      </c>
      <c r="G71" s="33">
        <f t="shared" si="11"/>
        <v>24.749455337690634</v>
      </c>
    </row>
    <row r="72" spans="1:7" x14ac:dyDescent="0.25">
      <c r="A72" s="32" t="s">
        <v>9</v>
      </c>
      <c r="B72" s="32">
        <v>47</v>
      </c>
      <c r="C72" s="33">
        <f t="shared" si="8"/>
        <v>27.058823529411764</v>
      </c>
      <c r="D72" s="32">
        <v>84</v>
      </c>
      <c r="E72" s="33">
        <f t="shared" si="9"/>
        <v>51.23456790123457</v>
      </c>
      <c r="F72" s="39">
        <f t="shared" si="10"/>
        <v>24.175744371822805</v>
      </c>
      <c r="G72" s="33">
        <f t="shared" si="11"/>
        <v>24.175744371822805</v>
      </c>
    </row>
    <row r="73" spans="1:7" x14ac:dyDescent="0.25">
      <c r="A73" s="32" t="s">
        <v>54</v>
      </c>
      <c r="B73" s="32">
        <v>110</v>
      </c>
      <c r="C73" s="33">
        <f t="shared" si="8"/>
        <v>64.117647058823536</v>
      </c>
      <c r="D73" s="32">
        <v>66</v>
      </c>
      <c r="E73" s="33">
        <f t="shared" si="9"/>
        <v>40.123456790123456</v>
      </c>
      <c r="F73" s="39">
        <f t="shared" si="10"/>
        <v>-23.994190268700081</v>
      </c>
      <c r="G73" s="33">
        <f t="shared" si="11"/>
        <v>23.994190268700081</v>
      </c>
    </row>
    <row r="74" spans="1:7" x14ac:dyDescent="0.25">
      <c r="A74" s="32" t="s">
        <v>72</v>
      </c>
      <c r="B74" s="32">
        <v>77</v>
      </c>
      <c r="C74" s="33">
        <f t="shared" si="8"/>
        <v>44.705882352941181</v>
      </c>
      <c r="D74" s="32">
        <v>112</v>
      </c>
      <c r="E74" s="33">
        <f t="shared" si="9"/>
        <v>68.518518518518519</v>
      </c>
      <c r="F74" s="39">
        <f t="shared" si="10"/>
        <v>23.812636165577338</v>
      </c>
      <c r="G74" s="33">
        <f t="shared" si="11"/>
        <v>23.812636165577338</v>
      </c>
    </row>
    <row r="75" spans="1:7" x14ac:dyDescent="0.25">
      <c r="A75" s="32" t="s">
        <v>114</v>
      </c>
      <c r="B75" s="32">
        <v>129</v>
      </c>
      <c r="C75" s="33">
        <f t="shared" si="8"/>
        <v>75.294117647058826</v>
      </c>
      <c r="D75" s="32">
        <v>85</v>
      </c>
      <c r="E75" s="33">
        <f t="shared" si="9"/>
        <v>51.851851851851848</v>
      </c>
      <c r="F75" s="39">
        <f t="shared" si="10"/>
        <v>-23.442265795206978</v>
      </c>
      <c r="G75" s="33">
        <f t="shared" si="11"/>
        <v>23.442265795206978</v>
      </c>
    </row>
    <row r="76" spans="1:7" x14ac:dyDescent="0.25">
      <c r="A76" s="32" t="s">
        <v>97</v>
      </c>
      <c r="B76" s="32">
        <v>19</v>
      </c>
      <c r="C76" s="33">
        <f t="shared" si="8"/>
        <v>10.588235294117647</v>
      </c>
      <c r="D76" s="32">
        <v>55</v>
      </c>
      <c r="E76" s="33">
        <f t="shared" si="9"/>
        <v>33.333333333333329</v>
      </c>
      <c r="F76" s="39">
        <f t="shared" si="10"/>
        <v>22.745098039215684</v>
      </c>
      <c r="G76" s="33">
        <f t="shared" si="11"/>
        <v>22.745098039215684</v>
      </c>
    </row>
    <row r="77" spans="1:7" x14ac:dyDescent="0.25">
      <c r="A77" s="32" t="s">
        <v>62</v>
      </c>
      <c r="B77" s="32">
        <v>59</v>
      </c>
      <c r="C77" s="33">
        <f t="shared" si="8"/>
        <v>34.117647058823529</v>
      </c>
      <c r="D77" s="32">
        <v>21</v>
      </c>
      <c r="E77" s="33">
        <f t="shared" si="9"/>
        <v>12.345679012345679</v>
      </c>
      <c r="F77" s="39">
        <f t="shared" si="10"/>
        <v>-21.771968046477852</v>
      </c>
      <c r="G77" s="33">
        <f t="shared" si="11"/>
        <v>21.771968046477852</v>
      </c>
    </row>
    <row r="78" spans="1:7" x14ac:dyDescent="0.25">
      <c r="A78" s="32" t="s">
        <v>61</v>
      </c>
      <c r="B78" s="32">
        <v>46</v>
      </c>
      <c r="C78" s="33">
        <f t="shared" si="8"/>
        <v>26.47058823529412</v>
      </c>
      <c r="D78" s="32">
        <v>79</v>
      </c>
      <c r="E78" s="33">
        <f t="shared" si="9"/>
        <v>48.148148148148145</v>
      </c>
      <c r="F78" s="39">
        <f t="shared" si="10"/>
        <v>21.677559912854026</v>
      </c>
      <c r="G78" s="33">
        <f t="shared" si="11"/>
        <v>21.677559912854026</v>
      </c>
    </row>
    <row r="79" spans="1:7" x14ac:dyDescent="0.25">
      <c r="A79" s="32" t="s">
        <v>50</v>
      </c>
      <c r="B79" s="32">
        <v>165</v>
      </c>
      <c r="C79" s="33">
        <f t="shared" si="8"/>
        <v>96.470588235294116</v>
      </c>
      <c r="D79" s="32">
        <v>123</v>
      </c>
      <c r="E79" s="33">
        <f t="shared" si="9"/>
        <v>75.308641975308646</v>
      </c>
      <c r="F79" s="39">
        <f t="shared" si="10"/>
        <v>-21.16194625998547</v>
      </c>
      <c r="G79" s="33">
        <f t="shared" si="11"/>
        <v>21.16194625998547</v>
      </c>
    </row>
    <row r="80" spans="1:7" x14ac:dyDescent="0.25">
      <c r="A80" s="32" t="s">
        <v>58</v>
      </c>
      <c r="B80" s="32">
        <v>67</v>
      </c>
      <c r="C80" s="33">
        <f t="shared" si="8"/>
        <v>38.82352941176471</v>
      </c>
      <c r="D80" s="32">
        <v>97</v>
      </c>
      <c r="E80" s="33">
        <f t="shared" si="9"/>
        <v>59.259259259259252</v>
      </c>
      <c r="F80" s="39">
        <f t="shared" si="10"/>
        <v>20.435729847494542</v>
      </c>
      <c r="G80" s="33">
        <f t="shared" si="11"/>
        <v>20.435729847494542</v>
      </c>
    </row>
    <row r="81" spans="1:7" x14ac:dyDescent="0.25">
      <c r="A81" s="32" t="s">
        <v>41</v>
      </c>
      <c r="B81" s="32">
        <v>66</v>
      </c>
      <c r="C81" s="33">
        <f t="shared" si="8"/>
        <v>38.235294117647058</v>
      </c>
      <c r="D81" s="32">
        <v>95</v>
      </c>
      <c r="E81" s="33">
        <f t="shared" si="9"/>
        <v>58.024691358024697</v>
      </c>
      <c r="F81" s="39">
        <f t="shared" si="10"/>
        <v>19.789397240377639</v>
      </c>
      <c r="G81" s="33">
        <f t="shared" si="11"/>
        <v>19.789397240377639</v>
      </c>
    </row>
    <row r="82" spans="1:7" x14ac:dyDescent="0.25">
      <c r="A82" s="32" t="s">
        <v>37</v>
      </c>
      <c r="B82" s="32">
        <v>93</v>
      </c>
      <c r="C82" s="33">
        <f t="shared" si="8"/>
        <v>54.117647058823529</v>
      </c>
      <c r="D82" s="32">
        <v>57</v>
      </c>
      <c r="E82" s="33">
        <f t="shared" si="9"/>
        <v>34.567901234567898</v>
      </c>
      <c r="F82" s="39">
        <f t="shared" si="10"/>
        <v>-19.549745824255631</v>
      </c>
      <c r="G82" s="33">
        <f t="shared" si="11"/>
        <v>19.549745824255631</v>
      </c>
    </row>
    <row r="83" spans="1:7" x14ac:dyDescent="0.25">
      <c r="A83" s="32" t="s">
        <v>107</v>
      </c>
      <c r="B83" s="32">
        <v>45</v>
      </c>
      <c r="C83" s="33">
        <f t="shared" si="8"/>
        <v>25.882352941176475</v>
      </c>
      <c r="D83" s="32">
        <v>74</v>
      </c>
      <c r="E83" s="33">
        <f t="shared" si="9"/>
        <v>45.061728395061728</v>
      </c>
      <c r="F83" s="39">
        <f t="shared" si="10"/>
        <v>19.179375453885253</v>
      </c>
      <c r="G83" s="33">
        <f t="shared" si="11"/>
        <v>19.179375453885253</v>
      </c>
    </row>
    <row r="84" spans="1:7" x14ac:dyDescent="0.25">
      <c r="A84" s="32" t="s">
        <v>98</v>
      </c>
      <c r="B84" s="32">
        <v>153</v>
      </c>
      <c r="C84" s="33">
        <f t="shared" si="8"/>
        <v>89.411764705882362</v>
      </c>
      <c r="D84" s="32">
        <v>115</v>
      </c>
      <c r="E84" s="33">
        <f t="shared" si="9"/>
        <v>70.370370370370367</v>
      </c>
      <c r="F84" s="39">
        <f t="shared" si="10"/>
        <v>-19.041394335511995</v>
      </c>
      <c r="G84" s="33">
        <f t="shared" si="11"/>
        <v>19.041394335511995</v>
      </c>
    </row>
    <row r="85" spans="1:7" x14ac:dyDescent="0.25">
      <c r="A85" s="32" t="s">
        <v>69</v>
      </c>
      <c r="B85" s="32">
        <v>58</v>
      </c>
      <c r="C85" s="33">
        <f t="shared" si="8"/>
        <v>33.529411764705877</v>
      </c>
      <c r="D85" s="32">
        <v>86</v>
      </c>
      <c r="E85" s="33">
        <f t="shared" si="9"/>
        <v>52.469135802469133</v>
      </c>
      <c r="F85" s="39">
        <f t="shared" si="10"/>
        <v>18.939724037763256</v>
      </c>
      <c r="G85" s="33">
        <f t="shared" si="11"/>
        <v>18.939724037763256</v>
      </c>
    </row>
    <row r="86" spans="1:7" x14ac:dyDescent="0.25">
      <c r="A86" s="32" t="s">
        <v>6</v>
      </c>
      <c r="B86" s="32">
        <v>48</v>
      </c>
      <c r="C86" s="33">
        <f t="shared" si="8"/>
        <v>27.647058823529413</v>
      </c>
      <c r="D86" s="32">
        <v>76</v>
      </c>
      <c r="E86" s="33">
        <f t="shared" si="9"/>
        <v>46.296296296296298</v>
      </c>
      <c r="F86" s="39">
        <f t="shared" si="10"/>
        <v>18.649237472766885</v>
      </c>
      <c r="G86" s="33">
        <f t="shared" si="11"/>
        <v>18.649237472766885</v>
      </c>
    </row>
    <row r="87" spans="1:7" x14ac:dyDescent="0.25">
      <c r="A87" s="32" t="s">
        <v>38</v>
      </c>
      <c r="B87" s="32">
        <v>117</v>
      </c>
      <c r="C87" s="33">
        <f t="shared" si="8"/>
        <v>68.235294117647058</v>
      </c>
      <c r="D87" s="32">
        <v>141</v>
      </c>
      <c r="E87" s="33">
        <f t="shared" si="9"/>
        <v>86.419753086419746</v>
      </c>
      <c r="F87" s="39">
        <f t="shared" si="10"/>
        <v>18.184458968772688</v>
      </c>
      <c r="G87" s="33">
        <f t="shared" si="11"/>
        <v>18.184458968772688</v>
      </c>
    </row>
    <row r="88" spans="1:7" x14ac:dyDescent="0.25">
      <c r="A88" s="32" t="s">
        <v>31</v>
      </c>
      <c r="B88" s="32">
        <v>142</v>
      </c>
      <c r="C88" s="33">
        <f t="shared" si="8"/>
        <v>82.941176470588246</v>
      </c>
      <c r="D88" s="32">
        <v>106</v>
      </c>
      <c r="E88" s="33">
        <f t="shared" si="9"/>
        <v>64.81481481481481</v>
      </c>
      <c r="F88" s="39">
        <f t="shared" si="10"/>
        <v>-18.126361655773437</v>
      </c>
      <c r="G88" s="33">
        <f t="shared" si="11"/>
        <v>18.126361655773437</v>
      </c>
    </row>
    <row r="89" spans="1:7" x14ac:dyDescent="0.25">
      <c r="A89" s="32" t="s">
        <v>94</v>
      </c>
      <c r="B89" s="32">
        <v>132</v>
      </c>
      <c r="C89" s="33">
        <f t="shared" si="8"/>
        <v>77.058823529411768</v>
      </c>
      <c r="D89" s="32">
        <v>99</v>
      </c>
      <c r="E89" s="33">
        <f t="shared" si="9"/>
        <v>60.493827160493829</v>
      </c>
      <c r="F89" s="39">
        <f t="shared" si="10"/>
        <v>-16.564996368917939</v>
      </c>
      <c r="G89" s="33">
        <f t="shared" si="11"/>
        <v>16.564996368917939</v>
      </c>
    </row>
    <row r="90" spans="1:7" x14ac:dyDescent="0.25">
      <c r="A90" s="32" t="s">
        <v>51</v>
      </c>
      <c r="B90" s="32">
        <v>168</v>
      </c>
      <c r="C90" s="33">
        <f t="shared" si="8"/>
        <v>98.235294117647058</v>
      </c>
      <c r="D90" s="32">
        <v>134</v>
      </c>
      <c r="E90" s="33">
        <f t="shared" si="9"/>
        <v>82.098765432098759</v>
      </c>
      <c r="F90" s="39">
        <f t="shared" si="10"/>
        <v>-16.136528685548299</v>
      </c>
      <c r="G90" s="33">
        <f t="shared" si="11"/>
        <v>16.136528685548299</v>
      </c>
    </row>
    <row r="91" spans="1:7" x14ac:dyDescent="0.25">
      <c r="A91" s="32" t="s">
        <v>36</v>
      </c>
      <c r="B91" s="32">
        <v>60</v>
      </c>
      <c r="C91" s="33">
        <f t="shared" si="8"/>
        <v>34.705882352941174</v>
      </c>
      <c r="D91" s="32">
        <v>34</v>
      </c>
      <c r="E91" s="33">
        <f t="shared" si="9"/>
        <v>20.37037037037037</v>
      </c>
      <c r="F91" s="39">
        <f t="shared" si="10"/>
        <v>-14.335511982570804</v>
      </c>
      <c r="G91" s="33">
        <f t="shared" si="11"/>
        <v>14.335511982570804</v>
      </c>
    </row>
    <row r="92" spans="1:7" x14ac:dyDescent="0.25">
      <c r="A92" s="32" t="s">
        <v>18</v>
      </c>
      <c r="B92" s="32">
        <v>90</v>
      </c>
      <c r="C92" s="33">
        <f t="shared" si="8"/>
        <v>52.352941176470594</v>
      </c>
      <c r="D92" s="32">
        <v>65</v>
      </c>
      <c r="E92" s="33">
        <f t="shared" si="9"/>
        <v>39.506172839506171</v>
      </c>
      <c r="F92" s="39">
        <f t="shared" si="10"/>
        <v>-12.846768336964423</v>
      </c>
      <c r="G92" s="33">
        <f t="shared" si="11"/>
        <v>12.846768336964423</v>
      </c>
    </row>
    <row r="93" spans="1:7" x14ac:dyDescent="0.25">
      <c r="A93" s="32" t="s">
        <v>115</v>
      </c>
      <c r="B93" s="32">
        <v>115</v>
      </c>
      <c r="C93" s="33">
        <f t="shared" si="8"/>
        <v>67.058823529411754</v>
      </c>
      <c r="D93" s="32">
        <v>127</v>
      </c>
      <c r="E93" s="33">
        <f t="shared" si="9"/>
        <v>77.777777777777786</v>
      </c>
      <c r="F93" s="39">
        <f t="shared" si="10"/>
        <v>10.718954248366032</v>
      </c>
      <c r="G93" s="33">
        <f t="shared" si="11"/>
        <v>10.718954248366032</v>
      </c>
    </row>
    <row r="94" spans="1:7" x14ac:dyDescent="0.25">
      <c r="A94" s="32" t="s">
        <v>33</v>
      </c>
      <c r="B94" s="32">
        <v>54</v>
      </c>
      <c r="C94" s="33">
        <f t="shared" si="8"/>
        <v>31.176470588235293</v>
      </c>
      <c r="D94" s="32">
        <v>36</v>
      </c>
      <c r="E94" s="33">
        <f t="shared" si="9"/>
        <v>21.604938271604937</v>
      </c>
      <c r="F94" s="39">
        <f t="shared" si="10"/>
        <v>-9.571532316630357</v>
      </c>
      <c r="G94" s="33">
        <f t="shared" si="11"/>
        <v>9.571532316630357</v>
      </c>
    </row>
    <row r="95" spans="1:7" x14ac:dyDescent="0.25">
      <c r="A95" s="32" t="s">
        <v>83</v>
      </c>
      <c r="B95" s="32">
        <v>147</v>
      </c>
      <c r="C95" s="33">
        <f t="shared" si="8"/>
        <v>85.882352941176464</v>
      </c>
      <c r="D95" s="32">
        <v>125</v>
      </c>
      <c r="E95" s="33">
        <f t="shared" si="9"/>
        <v>76.543209876543202</v>
      </c>
      <c r="F95" s="39">
        <f t="shared" si="10"/>
        <v>-9.3391430646332623</v>
      </c>
      <c r="G95" s="33">
        <f t="shared" si="11"/>
        <v>9.3391430646332623</v>
      </c>
    </row>
    <row r="96" spans="1:7" x14ac:dyDescent="0.25">
      <c r="A96" s="32" t="s">
        <v>103</v>
      </c>
      <c r="B96" s="32">
        <v>148</v>
      </c>
      <c r="C96" s="33">
        <f t="shared" si="8"/>
        <v>86.470588235294116</v>
      </c>
      <c r="D96" s="32">
        <v>126</v>
      </c>
      <c r="E96" s="33">
        <f t="shared" si="9"/>
        <v>77.160493827160494</v>
      </c>
      <c r="F96" s="39">
        <f t="shared" si="10"/>
        <v>-9.3100944081336223</v>
      </c>
      <c r="G96" s="33">
        <f t="shared" si="11"/>
        <v>9.3100944081336223</v>
      </c>
    </row>
    <row r="97" spans="1:7" x14ac:dyDescent="0.25">
      <c r="A97" s="32" t="s">
        <v>78</v>
      </c>
      <c r="B97" s="32">
        <v>82</v>
      </c>
      <c r="C97" s="33">
        <f t="shared" si="8"/>
        <v>47.647058823529406</v>
      </c>
      <c r="D97" s="32">
        <v>93</v>
      </c>
      <c r="E97" s="33">
        <f t="shared" si="9"/>
        <v>56.79012345679012</v>
      </c>
      <c r="F97" s="39">
        <f t="shared" si="10"/>
        <v>9.1430646332607139</v>
      </c>
      <c r="G97" s="33">
        <f t="shared" si="11"/>
        <v>9.1430646332607139</v>
      </c>
    </row>
    <row r="98" spans="1:7" x14ac:dyDescent="0.25">
      <c r="A98" s="32" t="s">
        <v>59</v>
      </c>
      <c r="B98" s="32">
        <v>81</v>
      </c>
      <c r="C98" s="33">
        <f t="shared" si="8"/>
        <v>47.058823529411761</v>
      </c>
      <c r="D98" s="32">
        <v>92</v>
      </c>
      <c r="E98" s="33">
        <f t="shared" si="9"/>
        <v>56.172839506172842</v>
      </c>
      <c r="F98" s="39">
        <f t="shared" si="10"/>
        <v>9.1140159767610811</v>
      </c>
      <c r="G98" s="33">
        <f t="shared" si="11"/>
        <v>9.1140159767610811</v>
      </c>
    </row>
    <row r="99" spans="1:7" x14ac:dyDescent="0.25">
      <c r="A99" s="32" t="s">
        <v>28</v>
      </c>
      <c r="B99" s="32">
        <v>52</v>
      </c>
      <c r="C99" s="33">
        <f t="shared" ref="C99:C116" si="12">(B99-1)/(171-1)*100</f>
        <v>30</v>
      </c>
      <c r="D99" s="32">
        <v>35</v>
      </c>
      <c r="E99" s="33">
        <f t="shared" ref="E99:E116" si="13">(D99-1)/(163-1)*100</f>
        <v>20.987654320987652</v>
      </c>
      <c r="F99" s="39">
        <f t="shared" ref="F99:F116" si="14">E99-C99</f>
        <v>-9.0123456790123484</v>
      </c>
      <c r="G99" s="33">
        <f t="shared" ref="G99:G116" si="15">ABS(F99)</f>
        <v>9.0123456790123484</v>
      </c>
    </row>
    <row r="100" spans="1:7" x14ac:dyDescent="0.25">
      <c r="A100" s="32" t="s">
        <v>60</v>
      </c>
      <c r="B100" s="32">
        <v>98</v>
      </c>
      <c r="C100" s="33">
        <f t="shared" si="12"/>
        <v>57.058823529411761</v>
      </c>
      <c r="D100" s="32">
        <v>108</v>
      </c>
      <c r="E100" s="33">
        <f t="shared" si="13"/>
        <v>66.049382716049394</v>
      </c>
      <c r="F100" s="39">
        <f t="shared" si="14"/>
        <v>8.9905591866376326</v>
      </c>
      <c r="G100" s="33">
        <f t="shared" si="15"/>
        <v>8.9905591866376326</v>
      </c>
    </row>
    <row r="101" spans="1:7" x14ac:dyDescent="0.25">
      <c r="A101" s="32" t="s">
        <v>80</v>
      </c>
      <c r="B101" s="32">
        <v>146</v>
      </c>
      <c r="C101" s="33">
        <f t="shared" si="12"/>
        <v>85.294117647058826</v>
      </c>
      <c r="D101" s="32">
        <v>153</v>
      </c>
      <c r="E101" s="33">
        <f t="shared" si="13"/>
        <v>93.827160493827151</v>
      </c>
      <c r="F101" s="39">
        <f t="shared" si="14"/>
        <v>8.5330428467683248</v>
      </c>
      <c r="G101" s="33">
        <f t="shared" si="15"/>
        <v>8.5330428467683248</v>
      </c>
    </row>
    <row r="102" spans="1:7" x14ac:dyDescent="0.25">
      <c r="A102" s="32" t="s">
        <v>43</v>
      </c>
      <c r="B102" s="32">
        <v>100</v>
      </c>
      <c r="C102" s="33">
        <f t="shared" si="12"/>
        <v>58.235294117647065</v>
      </c>
      <c r="D102" s="32">
        <v>109</v>
      </c>
      <c r="E102" s="33">
        <f t="shared" si="13"/>
        <v>66.666666666666657</v>
      </c>
      <c r="F102" s="39">
        <f t="shared" si="14"/>
        <v>8.4313725490195921</v>
      </c>
      <c r="G102" s="33">
        <f t="shared" si="15"/>
        <v>8.4313725490195921</v>
      </c>
    </row>
    <row r="103" spans="1:7" x14ac:dyDescent="0.25">
      <c r="A103" s="32" t="s">
        <v>101</v>
      </c>
      <c r="B103" s="32">
        <v>122</v>
      </c>
      <c r="C103" s="33">
        <f t="shared" si="12"/>
        <v>71.17647058823529</v>
      </c>
      <c r="D103" s="32">
        <v>129</v>
      </c>
      <c r="E103" s="33">
        <f t="shared" si="13"/>
        <v>79.012345679012341</v>
      </c>
      <c r="F103" s="39">
        <f t="shared" si="14"/>
        <v>7.8358750907770514</v>
      </c>
      <c r="G103" s="33">
        <f t="shared" si="15"/>
        <v>7.8358750907770514</v>
      </c>
    </row>
    <row r="104" spans="1:7" x14ac:dyDescent="0.25">
      <c r="A104" s="32" t="s">
        <v>27</v>
      </c>
      <c r="B104" s="32">
        <v>96</v>
      </c>
      <c r="C104" s="33">
        <f t="shared" si="12"/>
        <v>55.882352941176471</v>
      </c>
      <c r="D104" s="32">
        <v>102</v>
      </c>
      <c r="E104" s="33">
        <f t="shared" si="13"/>
        <v>62.345679012345677</v>
      </c>
      <c r="F104" s="39">
        <f t="shared" si="14"/>
        <v>6.463326071169206</v>
      </c>
      <c r="G104" s="33">
        <f t="shared" si="15"/>
        <v>6.463326071169206</v>
      </c>
    </row>
    <row r="105" spans="1:7" x14ac:dyDescent="0.25">
      <c r="A105" s="32" t="s">
        <v>2</v>
      </c>
      <c r="B105" s="32">
        <v>15</v>
      </c>
      <c r="C105" s="33">
        <f t="shared" si="12"/>
        <v>8.235294117647058</v>
      </c>
      <c r="D105" s="32">
        <v>23</v>
      </c>
      <c r="E105" s="33">
        <f t="shared" si="13"/>
        <v>13.580246913580247</v>
      </c>
      <c r="F105" s="39">
        <f t="shared" si="14"/>
        <v>5.3449527959331888</v>
      </c>
      <c r="G105" s="33">
        <f t="shared" si="15"/>
        <v>5.3449527959331888</v>
      </c>
    </row>
    <row r="106" spans="1:7" x14ac:dyDescent="0.25">
      <c r="A106" s="32" t="s">
        <v>14</v>
      </c>
      <c r="B106" s="32">
        <v>136</v>
      </c>
      <c r="C106" s="33">
        <f t="shared" si="12"/>
        <v>79.411764705882348</v>
      </c>
      <c r="D106" s="32">
        <v>137</v>
      </c>
      <c r="E106" s="33">
        <f t="shared" si="13"/>
        <v>83.950617283950606</v>
      </c>
      <c r="F106" s="39">
        <f t="shared" si="14"/>
        <v>4.5388525780682585</v>
      </c>
      <c r="G106" s="33">
        <f t="shared" si="15"/>
        <v>4.5388525780682585</v>
      </c>
    </row>
    <row r="107" spans="1:7" x14ac:dyDescent="0.25">
      <c r="A107" s="32" t="s">
        <v>106</v>
      </c>
      <c r="B107" s="32">
        <v>101</v>
      </c>
      <c r="C107" s="33">
        <f t="shared" si="12"/>
        <v>58.82352941176471</v>
      </c>
      <c r="D107" s="32">
        <v>103</v>
      </c>
      <c r="E107" s="33">
        <f t="shared" si="13"/>
        <v>62.962962962962962</v>
      </c>
      <c r="F107" s="39">
        <f t="shared" si="14"/>
        <v>4.1394335511982518</v>
      </c>
      <c r="G107" s="33">
        <f t="shared" si="15"/>
        <v>4.1394335511982518</v>
      </c>
    </row>
    <row r="108" spans="1:7" x14ac:dyDescent="0.25">
      <c r="A108" s="32" t="s">
        <v>10</v>
      </c>
      <c r="B108" s="32">
        <v>139</v>
      </c>
      <c r="C108" s="33">
        <f t="shared" si="12"/>
        <v>81.17647058823529</v>
      </c>
      <c r="D108" s="32">
        <v>139</v>
      </c>
      <c r="E108" s="33">
        <f t="shared" si="13"/>
        <v>85.18518518518519</v>
      </c>
      <c r="F108" s="39">
        <f t="shared" si="14"/>
        <v>4.0087145969499005</v>
      </c>
      <c r="G108" s="33">
        <f t="shared" si="15"/>
        <v>4.0087145969499005</v>
      </c>
    </row>
    <row r="109" spans="1:7" x14ac:dyDescent="0.25">
      <c r="A109" s="32" t="s">
        <v>44</v>
      </c>
      <c r="B109" s="32">
        <v>80</v>
      </c>
      <c r="C109" s="33">
        <f t="shared" si="12"/>
        <v>46.470588235294116</v>
      </c>
      <c r="D109" s="32">
        <v>71</v>
      </c>
      <c r="E109" s="33">
        <f t="shared" si="13"/>
        <v>43.209876543209873</v>
      </c>
      <c r="F109" s="39">
        <f t="shared" si="14"/>
        <v>-3.2607116920842429</v>
      </c>
      <c r="G109" s="33">
        <f t="shared" si="15"/>
        <v>3.2607116920842429</v>
      </c>
    </row>
    <row r="110" spans="1:7" x14ac:dyDescent="0.25">
      <c r="A110" s="32" t="s">
        <v>64</v>
      </c>
      <c r="B110" s="32">
        <v>44</v>
      </c>
      <c r="C110" s="33">
        <f t="shared" si="12"/>
        <v>25.294117647058822</v>
      </c>
      <c r="D110" s="32">
        <v>37</v>
      </c>
      <c r="E110" s="33">
        <f t="shared" si="13"/>
        <v>22.222222222222221</v>
      </c>
      <c r="F110" s="39">
        <f t="shared" si="14"/>
        <v>-3.0718954248366011</v>
      </c>
      <c r="G110" s="33">
        <f t="shared" si="15"/>
        <v>3.0718954248366011</v>
      </c>
    </row>
    <row r="111" spans="1:7" x14ac:dyDescent="0.25">
      <c r="A111" s="32" t="s">
        <v>45</v>
      </c>
      <c r="B111" s="32">
        <v>114</v>
      </c>
      <c r="C111" s="33">
        <f t="shared" si="12"/>
        <v>66.470588235294116</v>
      </c>
      <c r="D111" s="32">
        <v>104</v>
      </c>
      <c r="E111" s="33">
        <f t="shared" si="13"/>
        <v>63.580246913580254</v>
      </c>
      <c r="F111" s="39">
        <f t="shared" si="14"/>
        <v>-2.890341321713862</v>
      </c>
      <c r="G111" s="33">
        <f t="shared" si="15"/>
        <v>2.890341321713862</v>
      </c>
    </row>
    <row r="112" spans="1:7" x14ac:dyDescent="0.25">
      <c r="A112" s="32" t="s">
        <v>65</v>
      </c>
      <c r="B112" s="32">
        <v>121</v>
      </c>
      <c r="C112" s="33">
        <f t="shared" si="12"/>
        <v>70.588235294117652</v>
      </c>
      <c r="D112" s="32">
        <v>120</v>
      </c>
      <c r="E112" s="33">
        <f t="shared" si="13"/>
        <v>73.456790123456798</v>
      </c>
      <c r="F112" s="39">
        <f t="shared" si="14"/>
        <v>2.8685548293391463</v>
      </c>
      <c r="G112" s="33">
        <f t="shared" si="15"/>
        <v>2.8685548293391463</v>
      </c>
    </row>
    <row r="113" spans="1:7" x14ac:dyDescent="0.25">
      <c r="A113" s="32" t="s">
        <v>48</v>
      </c>
      <c r="B113" s="32">
        <v>120</v>
      </c>
      <c r="C113" s="33">
        <f t="shared" si="12"/>
        <v>70</v>
      </c>
      <c r="D113" s="32">
        <v>118</v>
      </c>
      <c r="E113" s="33">
        <f t="shared" si="13"/>
        <v>72.222222222222214</v>
      </c>
      <c r="F113" s="39">
        <f t="shared" si="14"/>
        <v>2.2222222222222143</v>
      </c>
      <c r="G113" s="33">
        <f t="shared" si="15"/>
        <v>2.2222222222222143</v>
      </c>
    </row>
    <row r="114" spans="1:7" x14ac:dyDescent="0.25">
      <c r="A114" s="32" t="s">
        <v>21</v>
      </c>
      <c r="B114" s="32">
        <v>137</v>
      </c>
      <c r="C114" s="33">
        <f t="shared" si="12"/>
        <v>80</v>
      </c>
      <c r="D114" s="32">
        <v>133</v>
      </c>
      <c r="E114" s="33">
        <f t="shared" si="13"/>
        <v>81.481481481481481</v>
      </c>
      <c r="F114" s="39">
        <f t="shared" si="14"/>
        <v>1.481481481481481</v>
      </c>
      <c r="G114" s="33">
        <f t="shared" si="15"/>
        <v>1.481481481481481</v>
      </c>
    </row>
    <row r="115" spans="1:7" x14ac:dyDescent="0.25">
      <c r="A115" s="32" t="s">
        <v>74</v>
      </c>
      <c r="B115" s="32">
        <v>87</v>
      </c>
      <c r="C115" s="33">
        <f t="shared" si="12"/>
        <v>50.588235294117645</v>
      </c>
      <c r="D115" s="32">
        <v>81</v>
      </c>
      <c r="E115" s="33">
        <f t="shared" si="13"/>
        <v>49.382716049382715</v>
      </c>
      <c r="F115" s="39">
        <f t="shared" si="14"/>
        <v>-1.2055192447349299</v>
      </c>
      <c r="G115" s="33">
        <f t="shared" si="15"/>
        <v>1.2055192447349299</v>
      </c>
    </row>
    <row r="116" spans="1:7" x14ac:dyDescent="0.25">
      <c r="A116" s="27" t="s">
        <v>85</v>
      </c>
      <c r="B116" s="27">
        <v>144</v>
      </c>
      <c r="C116" s="28">
        <f t="shared" si="12"/>
        <v>84.117647058823536</v>
      </c>
      <c r="D116" s="27">
        <v>138</v>
      </c>
      <c r="E116" s="28">
        <f t="shared" si="13"/>
        <v>84.567901234567898</v>
      </c>
      <c r="F116" s="60">
        <f t="shared" si="14"/>
        <v>0.45025417574436233</v>
      </c>
      <c r="G116" s="28">
        <f t="shared" si="15"/>
        <v>0.45025417574436233</v>
      </c>
    </row>
  </sheetData>
  <autoFilter ref="A2:G2" xr:uid="{793402D8-FB83-47A6-9752-992E22816F8D}">
    <sortState xmlns:xlrd2="http://schemas.microsoft.com/office/spreadsheetml/2017/richdata2" ref="A3:G116">
      <sortCondition descending="1" ref="G2"/>
    </sortState>
  </autoFilter>
  <mergeCells count="2">
    <mergeCell ref="B1:C1"/>
    <mergeCell ref="D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5629-B7F1-47FE-AEED-B2DD25C2803E}">
  <dimension ref="A1:I160"/>
  <sheetViews>
    <sheetView workbookViewId="0">
      <selection activeCell="D20" sqref="D20"/>
    </sheetView>
  </sheetViews>
  <sheetFormatPr defaultRowHeight="15.75" x14ac:dyDescent="0.25"/>
  <cols>
    <col min="1" max="1" width="14.5" style="3" customWidth="1"/>
    <col min="2" max="2" width="13.625" style="3" customWidth="1"/>
    <col min="3" max="3" width="16.25" style="34" customWidth="1"/>
    <col min="4" max="4" width="12.375" style="3" customWidth="1"/>
    <col min="5" max="5" width="14.5" style="34" customWidth="1"/>
    <col min="6" max="6" width="12.625" style="34" customWidth="1"/>
    <col min="7" max="7" width="16" style="34" customWidth="1"/>
  </cols>
  <sheetData>
    <row r="1" spans="1:9" x14ac:dyDescent="0.25">
      <c r="B1" s="70" t="s">
        <v>122</v>
      </c>
      <c r="C1" s="71"/>
      <c r="D1" s="70" t="s">
        <v>118</v>
      </c>
      <c r="E1" s="71"/>
    </row>
    <row r="2" spans="1:9" x14ac:dyDescent="0.25">
      <c r="A2" s="26" t="s">
        <v>0</v>
      </c>
      <c r="B2" s="4" t="s">
        <v>116</v>
      </c>
      <c r="C2" s="63" t="s">
        <v>117</v>
      </c>
      <c r="D2" s="62" t="s">
        <v>116</v>
      </c>
      <c r="E2" s="63" t="s">
        <v>117</v>
      </c>
      <c r="F2" s="65" t="s">
        <v>119</v>
      </c>
      <c r="G2" s="63" t="s">
        <v>120</v>
      </c>
    </row>
    <row r="3" spans="1:9" x14ac:dyDescent="0.25">
      <c r="A3" s="40" t="s">
        <v>123</v>
      </c>
      <c r="B3" s="66">
        <v>2</v>
      </c>
      <c r="C3" s="33">
        <f t="shared" ref="C3:C34" si="0">(B3-1)/(178-1)*100</f>
        <v>0.56497175141242939</v>
      </c>
      <c r="D3" s="32">
        <v>162</v>
      </c>
      <c r="E3" s="33">
        <f t="shared" ref="E3:E34" si="1">(D3-1)/(163-1)*100</f>
        <v>99.382716049382708</v>
      </c>
      <c r="F3" s="39">
        <f t="shared" ref="F3:F34" si="2">E3-C3</f>
        <v>98.817744297970279</v>
      </c>
      <c r="G3" s="33">
        <f t="shared" ref="G3:G34" si="3">ABS(F3)</f>
        <v>98.817744297970279</v>
      </c>
      <c r="I3" s="1">
        <f>AVERAGE(G3:G160)</f>
        <v>37.806158801295787</v>
      </c>
    </row>
    <row r="4" spans="1:9" x14ac:dyDescent="0.25">
      <c r="A4" s="40" t="s">
        <v>79</v>
      </c>
      <c r="B4" s="66">
        <v>5</v>
      </c>
      <c r="C4" s="33">
        <f t="shared" si="0"/>
        <v>2.2598870056497176</v>
      </c>
      <c r="D4" s="32">
        <v>158</v>
      </c>
      <c r="E4" s="33">
        <f t="shared" si="1"/>
        <v>96.913580246913583</v>
      </c>
      <c r="F4" s="39">
        <f t="shared" si="2"/>
        <v>94.653693241263866</v>
      </c>
      <c r="G4" s="33">
        <f t="shared" si="3"/>
        <v>94.653693241263866</v>
      </c>
    </row>
    <row r="5" spans="1:9" x14ac:dyDescent="0.25">
      <c r="A5" s="40" t="s">
        <v>121</v>
      </c>
      <c r="B5" s="66">
        <v>160</v>
      </c>
      <c r="C5" s="33">
        <f t="shared" si="0"/>
        <v>89.830508474576277</v>
      </c>
      <c r="D5" s="32">
        <v>1</v>
      </c>
      <c r="E5" s="33">
        <f t="shared" si="1"/>
        <v>0</v>
      </c>
      <c r="F5" s="39">
        <f t="shared" si="2"/>
        <v>-89.830508474576277</v>
      </c>
      <c r="G5" s="33">
        <f t="shared" si="3"/>
        <v>89.830508474576277</v>
      </c>
      <c r="I5" s="3" t="s">
        <v>223</v>
      </c>
    </row>
    <row r="6" spans="1:9" x14ac:dyDescent="0.25">
      <c r="A6" s="40" t="s">
        <v>124</v>
      </c>
      <c r="B6" s="66">
        <v>172</v>
      </c>
      <c r="C6" s="33">
        <f t="shared" si="0"/>
        <v>96.610169491525426</v>
      </c>
      <c r="D6" s="32">
        <v>14</v>
      </c>
      <c r="E6" s="33">
        <f t="shared" si="1"/>
        <v>8.0246913580246915</v>
      </c>
      <c r="F6" s="39">
        <f t="shared" si="2"/>
        <v>-88.585478133500729</v>
      </c>
      <c r="G6" s="33">
        <f t="shared" si="3"/>
        <v>88.585478133500729</v>
      </c>
    </row>
    <row r="7" spans="1:9" x14ac:dyDescent="0.25">
      <c r="A7" s="40" t="s">
        <v>125</v>
      </c>
      <c r="B7" s="66">
        <v>14</v>
      </c>
      <c r="C7" s="33">
        <f t="shared" si="0"/>
        <v>7.3446327683615822</v>
      </c>
      <c r="D7" s="32">
        <v>156</v>
      </c>
      <c r="E7" s="33">
        <f t="shared" si="1"/>
        <v>95.679012345679013</v>
      </c>
      <c r="F7" s="39">
        <f t="shared" si="2"/>
        <v>88.334379577317435</v>
      </c>
      <c r="G7" s="33">
        <f t="shared" si="3"/>
        <v>88.334379577317435</v>
      </c>
    </row>
    <row r="8" spans="1:9" x14ac:dyDescent="0.25">
      <c r="A8" s="40" t="s">
        <v>126</v>
      </c>
      <c r="B8" s="66">
        <v>17</v>
      </c>
      <c r="C8" s="33">
        <f t="shared" si="0"/>
        <v>9.0395480225988702</v>
      </c>
      <c r="D8" s="32">
        <v>157</v>
      </c>
      <c r="E8" s="33">
        <f t="shared" si="1"/>
        <v>96.296296296296291</v>
      </c>
      <c r="F8" s="39">
        <f t="shared" si="2"/>
        <v>87.256748273697426</v>
      </c>
      <c r="G8" s="33">
        <f t="shared" si="3"/>
        <v>87.256748273697426</v>
      </c>
    </row>
    <row r="9" spans="1:9" x14ac:dyDescent="0.25">
      <c r="A9" s="40" t="s">
        <v>57</v>
      </c>
      <c r="B9" s="66">
        <v>174</v>
      </c>
      <c r="C9" s="33">
        <f t="shared" si="0"/>
        <v>97.740112994350284</v>
      </c>
      <c r="D9" s="32">
        <v>20</v>
      </c>
      <c r="E9" s="33">
        <f t="shared" si="1"/>
        <v>11.728395061728394</v>
      </c>
      <c r="F9" s="39">
        <f t="shared" si="2"/>
        <v>-86.011717932621892</v>
      </c>
      <c r="G9" s="33">
        <f t="shared" si="3"/>
        <v>86.011717932621892</v>
      </c>
    </row>
    <row r="10" spans="1:9" x14ac:dyDescent="0.25">
      <c r="A10" s="40" t="s">
        <v>127</v>
      </c>
      <c r="B10" s="66">
        <v>163</v>
      </c>
      <c r="C10" s="33">
        <f t="shared" si="0"/>
        <v>91.525423728813564</v>
      </c>
      <c r="D10" s="32">
        <v>11</v>
      </c>
      <c r="E10" s="33">
        <f t="shared" si="1"/>
        <v>6.1728395061728394</v>
      </c>
      <c r="F10" s="39">
        <f t="shared" si="2"/>
        <v>-85.352584222640729</v>
      </c>
      <c r="G10" s="33">
        <f t="shared" si="3"/>
        <v>85.352584222640729</v>
      </c>
    </row>
    <row r="11" spans="1:9" x14ac:dyDescent="0.25">
      <c r="A11" s="40" t="s">
        <v>128</v>
      </c>
      <c r="B11" s="66">
        <v>178</v>
      </c>
      <c r="C11" s="33">
        <f t="shared" si="0"/>
        <v>100</v>
      </c>
      <c r="D11" s="32">
        <v>28</v>
      </c>
      <c r="E11" s="33">
        <f t="shared" si="1"/>
        <v>16.666666666666664</v>
      </c>
      <c r="F11" s="39">
        <f t="shared" si="2"/>
        <v>-83.333333333333343</v>
      </c>
      <c r="G11" s="33">
        <f t="shared" si="3"/>
        <v>83.333333333333343</v>
      </c>
    </row>
    <row r="12" spans="1:9" x14ac:dyDescent="0.25">
      <c r="A12" s="40" t="s">
        <v>26</v>
      </c>
      <c r="B12" s="66">
        <v>149</v>
      </c>
      <c r="C12" s="33">
        <f t="shared" si="0"/>
        <v>83.615819209039543</v>
      </c>
      <c r="D12" s="32">
        <v>3</v>
      </c>
      <c r="E12" s="33">
        <f t="shared" si="1"/>
        <v>1.2345679012345678</v>
      </c>
      <c r="F12" s="39">
        <f t="shared" si="2"/>
        <v>-82.381251307804973</v>
      </c>
      <c r="G12" s="33">
        <f t="shared" si="3"/>
        <v>82.381251307804973</v>
      </c>
    </row>
    <row r="13" spans="1:9" x14ac:dyDescent="0.25">
      <c r="A13" s="31" t="s">
        <v>77</v>
      </c>
      <c r="B13" s="32">
        <v>161</v>
      </c>
      <c r="C13" s="33">
        <f t="shared" si="0"/>
        <v>90.395480225988706</v>
      </c>
      <c r="D13" s="32">
        <v>15</v>
      </c>
      <c r="E13" s="33">
        <f t="shared" si="1"/>
        <v>8.6419753086419746</v>
      </c>
      <c r="F13" s="34">
        <f t="shared" si="2"/>
        <v>-81.753504917346731</v>
      </c>
      <c r="G13" s="33">
        <f t="shared" si="3"/>
        <v>81.753504917346731</v>
      </c>
    </row>
    <row r="14" spans="1:9" x14ac:dyDescent="0.25">
      <c r="A14" s="31" t="s">
        <v>16</v>
      </c>
      <c r="B14" s="32">
        <v>28</v>
      </c>
      <c r="C14" s="33">
        <f t="shared" si="0"/>
        <v>15.254237288135593</v>
      </c>
      <c r="D14" s="32">
        <v>149</v>
      </c>
      <c r="E14" s="33">
        <f t="shared" si="1"/>
        <v>91.358024691358025</v>
      </c>
      <c r="F14" s="34">
        <f t="shared" si="2"/>
        <v>76.103787403222427</v>
      </c>
      <c r="G14" s="33">
        <f t="shared" si="3"/>
        <v>76.103787403222427</v>
      </c>
    </row>
    <row r="15" spans="1:9" x14ac:dyDescent="0.25">
      <c r="A15" s="31" t="s">
        <v>4</v>
      </c>
      <c r="B15" s="32">
        <v>41</v>
      </c>
      <c r="C15" s="33">
        <f t="shared" si="0"/>
        <v>22.598870056497177</v>
      </c>
      <c r="D15" s="32">
        <v>160</v>
      </c>
      <c r="E15" s="33">
        <f t="shared" si="1"/>
        <v>98.148148148148152</v>
      </c>
      <c r="F15" s="34">
        <f t="shared" si="2"/>
        <v>75.549278091650976</v>
      </c>
      <c r="G15" s="33">
        <f t="shared" si="3"/>
        <v>75.549278091650976</v>
      </c>
    </row>
    <row r="16" spans="1:9" x14ac:dyDescent="0.25">
      <c r="A16" s="31" t="s">
        <v>42</v>
      </c>
      <c r="B16" s="32">
        <v>152</v>
      </c>
      <c r="C16" s="33">
        <f t="shared" si="0"/>
        <v>85.310734463276845</v>
      </c>
      <c r="D16" s="32">
        <v>17</v>
      </c>
      <c r="E16" s="33">
        <f t="shared" si="1"/>
        <v>9.8765432098765427</v>
      </c>
      <c r="F16" s="34">
        <f t="shared" si="2"/>
        <v>-75.4341912534003</v>
      </c>
      <c r="G16" s="33">
        <f t="shared" si="3"/>
        <v>75.4341912534003</v>
      </c>
    </row>
    <row r="17" spans="1:7" x14ac:dyDescent="0.25">
      <c r="A17" s="31" t="s">
        <v>32</v>
      </c>
      <c r="B17" s="32">
        <v>168</v>
      </c>
      <c r="C17" s="33">
        <f t="shared" si="0"/>
        <v>94.350282485875709</v>
      </c>
      <c r="D17" s="32">
        <v>32</v>
      </c>
      <c r="E17" s="33">
        <f t="shared" si="1"/>
        <v>19.1358024691358</v>
      </c>
      <c r="F17" s="34">
        <f t="shared" si="2"/>
        <v>-75.214480016739913</v>
      </c>
      <c r="G17" s="33">
        <f t="shared" si="3"/>
        <v>75.214480016739913</v>
      </c>
    </row>
    <row r="18" spans="1:7" x14ac:dyDescent="0.25">
      <c r="A18" s="31" t="s">
        <v>40</v>
      </c>
      <c r="B18" s="32">
        <v>136</v>
      </c>
      <c r="C18" s="33">
        <f t="shared" si="0"/>
        <v>76.271186440677965</v>
      </c>
      <c r="D18" s="32">
        <v>7</v>
      </c>
      <c r="E18" s="33">
        <f t="shared" si="1"/>
        <v>3.7037037037037033</v>
      </c>
      <c r="F18" s="34">
        <f t="shared" si="2"/>
        <v>-72.567482736974256</v>
      </c>
      <c r="G18" s="33">
        <f t="shared" si="3"/>
        <v>72.567482736974256</v>
      </c>
    </row>
    <row r="19" spans="1:7" x14ac:dyDescent="0.25">
      <c r="A19" s="31" t="s">
        <v>34</v>
      </c>
      <c r="B19" s="32">
        <v>157</v>
      </c>
      <c r="C19" s="33">
        <f t="shared" si="0"/>
        <v>88.135593220338976</v>
      </c>
      <c r="D19" s="32">
        <v>30</v>
      </c>
      <c r="E19" s="33">
        <f t="shared" si="1"/>
        <v>17.901234567901234</v>
      </c>
      <c r="F19" s="34">
        <f t="shared" si="2"/>
        <v>-70.234358652437749</v>
      </c>
      <c r="G19" s="33">
        <f t="shared" si="3"/>
        <v>70.234358652437749</v>
      </c>
    </row>
    <row r="20" spans="1:7" x14ac:dyDescent="0.25">
      <c r="A20" s="31" t="s">
        <v>67</v>
      </c>
      <c r="B20" s="32">
        <v>52</v>
      </c>
      <c r="C20" s="33">
        <f t="shared" si="0"/>
        <v>28.8135593220339</v>
      </c>
      <c r="D20" s="32">
        <v>161</v>
      </c>
      <c r="E20" s="33">
        <f t="shared" si="1"/>
        <v>98.76543209876543</v>
      </c>
      <c r="F20" s="34">
        <f t="shared" si="2"/>
        <v>69.951872776731534</v>
      </c>
      <c r="G20" s="33">
        <f t="shared" si="3"/>
        <v>69.951872776731534</v>
      </c>
    </row>
    <row r="21" spans="1:7" x14ac:dyDescent="0.25">
      <c r="A21" s="31" t="s">
        <v>129</v>
      </c>
      <c r="B21" s="32">
        <v>130</v>
      </c>
      <c r="C21" s="33">
        <f t="shared" si="0"/>
        <v>72.881355932203391</v>
      </c>
      <c r="D21" s="32">
        <v>6</v>
      </c>
      <c r="E21" s="33">
        <f t="shared" si="1"/>
        <v>3.0864197530864197</v>
      </c>
      <c r="F21" s="34">
        <f t="shared" si="2"/>
        <v>-69.794936179116974</v>
      </c>
      <c r="G21" s="33">
        <f t="shared" si="3"/>
        <v>69.794936179116974</v>
      </c>
    </row>
    <row r="22" spans="1:7" x14ac:dyDescent="0.25">
      <c r="A22" s="31" t="s">
        <v>130</v>
      </c>
      <c r="B22" s="32">
        <v>34</v>
      </c>
      <c r="C22" s="33">
        <f t="shared" si="0"/>
        <v>18.64406779661017</v>
      </c>
      <c r="D22" s="32">
        <v>144</v>
      </c>
      <c r="E22" s="33">
        <f t="shared" si="1"/>
        <v>88.271604938271608</v>
      </c>
      <c r="F22" s="34">
        <f t="shared" si="2"/>
        <v>69.627537141661435</v>
      </c>
      <c r="G22" s="33">
        <f t="shared" si="3"/>
        <v>69.627537141661435</v>
      </c>
    </row>
    <row r="23" spans="1:7" x14ac:dyDescent="0.25">
      <c r="A23" s="31" t="s">
        <v>111</v>
      </c>
      <c r="B23" s="32">
        <v>137</v>
      </c>
      <c r="C23" s="33">
        <f t="shared" si="0"/>
        <v>76.836158192090394</v>
      </c>
      <c r="D23" s="32">
        <v>14</v>
      </c>
      <c r="E23" s="33">
        <f t="shared" si="1"/>
        <v>8.0246913580246915</v>
      </c>
      <c r="F23" s="34">
        <f t="shared" si="2"/>
        <v>-68.811466834065698</v>
      </c>
      <c r="G23" s="33">
        <f t="shared" si="3"/>
        <v>68.811466834065698</v>
      </c>
    </row>
    <row r="24" spans="1:7" x14ac:dyDescent="0.25">
      <c r="A24" s="31" t="s">
        <v>87</v>
      </c>
      <c r="B24" s="32">
        <v>154</v>
      </c>
      <c r="C24" s="33">
        <f t="shared" si="0"/>
        <v>86.440677966101703</v>
      </c>
      <c r="D24" s="32">
        <v>31</v>
      </c>
      <c r="E24" s="33">
        <f t="shared" si="1"/>
        <v>18.518518518518519</v>
      </c>
      <c r="F24" s="34">
        <f t="shared" si="2"/>
        <v>-67.922159447583184</v>
      </c>
      <c r="G24" s="33">
        <f t="shared" si="3"/>
        <v>67.922159447583184</v>
      </c>
    </row>
    <row r="25" spans="1:7" x14ac:dyDescent="0.25">
      <c r="A25" s="31" t="s">
        <v>46</v>
      </c>
      <c r="B25" s="32">
        <v>24</v>
      </c>
      <c r="C25" s="33">
        <f t="shared" si="0"/>
        <v>12.994350282485875</v>
      </c>
      <c r="D25" s="32">
        <v>132</v>
      </c>
      <c r="E25" s="33">
        <f t="shared" si="1"/>
        <v>80.864197530864203</v>
      </c>
      <c r="F25" s="34">
        <f t="shared" si="2"/>
        <v>67.869847248378335</v>
      </c>
      <c r="G25" s="33">
        <f t="shared" si="3"/>
        <v>67.869847248378335</v>
      </c>
    </row>
    <row r="26" spans="1:7" x14ac:dyDescent="0.25">
      <c r="A26" s="31" t="s">
        <v>70</v>
      </c>
      <c r="B26" s="32">
        <v>35</v>
      </c>
      <c r="C26" s="33">
        <f t="shared" si="0"/>
        <v>19.209039548022599</v>
      </c>
      <c r="D26" s="32">
        <v>142</v>
      </c>
      <c r="E26" s="33">
        <f t="shared" si="1"/>
        <v>87.037037037037038</v>
      </c>
      <c r="F26" s="34">
        <f t="shared" si="2"/>
        <v>67.827997489014436</v>
      </c>
      <c r="G26" s="33">
        <f t="shared" si="3"/>
        <v>67.827997489014436</v>
      </c>
    </row>
    <row r="27" spans="1:7" x14ac:dyDescent="0.25">
      <c r="A27" s="31" t="s">
        <v>76</v>
      </c>
      <c r="B27" s="32">
        <v>169</v>
      </c>
      <c r="C27" s="33">
        <f t="shared" si="0"/>
        <v>94.915254237288138</v>
      </c>
      <c r="D27" s="32">
        <v>47</v>
      </c>
      <c r="E27" s="33">
        <f t="shared" si="1"/>
        <v>28.39506172839506</v>
      </c>
      <c r="F27" s="34">
        <f t="shared" si="2"/>
        <v>-66.520192508893075</v>
      </c>
      <c r="G27" s="33">
        <f t="shared" si="3"/>
        <v>66.520192508893075</v>
      </c>
    </row>
    <row r="28" spans="1:7" x14ac:dyDescent="0.25">
      <c r="A28" s="31" t="s">
        <v>14</v>
      </c>
      <c r="B28" s="32">
        <v>32</v>
      </c>
      <c r="C28" s="33">
        <f t="shared" si="0"/>
        <v>17.514124293785311</v>
      </c>
      <c r="D28" s="32">
        <v>137</v>
      </c>
      <c r="E28" s="33">
        <f t="shared" si="1"/>
        <v>83.950617283950606</v>
      </c>
      <c r="F28" s="34">
        <f t="shared" si="2"/>
        <v>66.436492990165291</v>
      </c>
      <c r="G28" s="33">
        <f t="shared" si="3"/>
        <v>66.436492990165291</v>
      </c>
    </row>
    <row r="29" spans="1:7" x14ac:dyDescent="0.25">
      <c r="A29" s="31" t="s">
        <v>99</v>
      </c>
      <c r="B29" s="32">
        <v>143</v>
      </c>
      <c r="C29" s="33">
        <f t="shared" si="0"/>
        <v>80.225988700564983</v>
      </c>
      <c r="D29" s="32">
        <v>25</v>
      </c>
      <c r="E29" s="33">
        <f t="shared" si="1"/>
        <v>14.814814814814813</v>
      </c>
      <c r="F29" s="34">
        <f t="shared" si="2"/>
        <v>-65.411173885750173</v>
      </c>
      <c r="G29" s="33">
        <f t="shared" si="3"/>
        <v>65.411173885750173</v>
      </c>
    </row>
    <row r="30" spans="1:7" x14ac:dyDescent="0.25">
      <c r="A30" s="31" t="s">
        <v>88</v>
      </c>
      <c r="B30" s="32">
        <v>170</v>
      </c>
      <c r="C30" s="33">
        <f t="shared" si="0"/>
        <v>95.480225988700568</v>
      </c>
      <c r="D30" s="32">
        <v>50</v>
      </c>
      <c r="E30" s="33">
        <f t="shared" si="1"/>
        <v>30.246913580246915</v>
      </c>
      <c r="F30" s="34">
        <f t="shared" si="2"/>
        <v>-65.233312408453656</v>
      </c>
      <c r="G30" s="33">
        <f t="shared" si="3"/>
        <v>65.233312408453656</v>
      </c>
    </row>
    <row r="31" spans="1:7" x14ac:dyDescent="0.25">
      <c r="A31" s="31" t="s">
        <v>29</v>
      </c>
      <c r="B31" s="32">
        <v>122</v>
      </c>
      <c r="C31" s="33">
        <f t="shared" si="0"/>
        <v>68.361581920903959</v>
      </c>
      <c r="D31" s="32">
        <v>9</v>
      </c>
      <c r="E31" s="33">
        <f t="shared" si="1"/>
        <v>4.9382716049382713</v>
      </c>
      <c r="F31" s="34">
        <f t="shared" si="2"/>
        <v>-63.423310315965686</v>
      </c>
      <c r="G31" s="33">
        <f t="shared" si="3"/>
        <v>63.423310315965686</v>
      </c>
    </row>
    <row r="32" spans="1:7" x14ac:dyDescent="0.25">
      <c r="A32" s="31" t="s">
        <v>66</v>
      </c>
      <c r="B32" s="32">
        <v>171</v>
      </c>
      <c r="C32" s="33">
        <f t="shared" si="0"/>
        <v>96.045197740112997</v>
      </c>
      <c r="D32" s="32">
        <v>54</v>
      </c>
      <c r="E32" s="33">
        <f t="shared" si="1"/>
        <v>32.716049382716051</v>
      </c>
      <c r="F32" s="34">
        <f t="shared" si="2"/>
        <v>-63.329148357396946</v>
      </c>
      <c r="G32" s="33">
        <f t="shared" si="3"/>
        <v>63.329148357396946</v>
      </c>
    </row>
    <row r="33" spans="1:7" x14ac:dyDescent="0.25">
      <c r="A33" s="31" t="s">
        <v>55</v>
      </c>
      <c r="B33" s="32">
        <v>131</v>
      </c>
      <c r="C33" s="33">
        <f t="shared" si="0"/>
        <v>73.44632768361582</v>
      </c>
      <c r="D33" s="32">
        <v>18</v>
      </c>
      <c r="E33" s="33">
        <f t="shared" si="1"/>
        <v>10.493827160493826</v>
      </c>
      <c r="F33" s="34">
        <f t="shared" si="2"/>
        <v>-62.952500523121998</v>
      </c>
      <c r="G33" s="33">
        <f t="shared" si="3"/>
        <v>62.952500523121998</v>
      </c>
    </row>
    <row r="34" spans="1:7" x14ac:dyDescent="0.25">
      <c r="A34" s="31" t="s">
        <v>131</v>
      </c>
      <c r="B34" s="32">
        <v>10</v>
      </c>
      <c r="C34" s="33">
        <f t="shared" si="0"/>
        <v>5.0847457627118651</v>
      </c>
      <c r="D34" s="32">
        <v>111</v>
      </c>
      <c r="E34" s="33">
        <f t="shared" si="1"/>
        <v>67.901234567901241</v>
      </c>
      <c r="F34" s="34">
        <f t="shared" si="2"/>
        <v>62.81648880518938</v>
      </c>
      <c r="G34" s="33">
        <f t="shared" si="3"/>
        <v>62.81648880518938</v>
      </c>
    </row>
    <row r="35" spans="1:7" x14ac:dyDescent="0.25">
      <c r="A35" s="31" t="s">
        <v>38</v>
      </c>
      <c r="B35" s="32">
        <v>45</v>
      </c>
      <c r="C35" s="33">
        <f t="shared" ref="C35:C66" si="4">(B35-1)/(178-1)*100</f>
        <v>24.858757062146893</v>
      </c>
      <c r="D35" s="32">
        <v>141</v>
      </c>
      <c r="E35" s="33">
        <f t="shared" ref="E35:E66" si="5">(D35-1)/(163-1)*100</f>
        <v>86.419753086419746</v>
      </c>
      <c r="F35" s="34">
        <f t="shared" ref="F35:F66" si="6">E35-C35</f>
        <v>61.560996024272853</v>
      </c>
      <c r="G35" s="33">
        <f t="shared" ref="G35:G66" si="7">ABS(F35)</f>
        <v>61.560996024272853</v>
      </c>
    </row>
    <row r="36" spans="1:7" x14ac:dyDescent="0.25">
      <c r="A36" s="31" t="s">
        <v>30</v>
      </c>
      <c r="B36" s="32">
        <v>132</v>
      </c>
      <c r="C36" s="33">
        <f t="shared" si="4"/>
        <v>74.011299435028249</v>
      </c>
      <c r="D36" s="32">
        <v>22</v>
      </c>
      <c r="E36" s="33">
        <f t="shared" si="5"/>
        <v>12.962962962962962</v>
      </c>
      <c r="F36" s="34">
        <f t="shared" si="6"/>
        <v>-61.048336472065287</v>
      </c>
      <c r="G36" s="33">
        <f t="shared" si="7"/>
        <v>61.048336472065287</v>
      </c>
    </row>
    <row r="37" spans="1:7" x14ac:dyDescent="0.25">
      <c r="A37" s="31" t="s">
        <v>132</v>
      </c>
      <c r="B37" s="32">
        <v>3</v>
      </c>
      <c r="C37" s="33">
        <f t="shared" si="4"/>
        <v>1.1299435028248588</v>
      </c>
      <c r="D37" s="32">
        <v>101</v>
      </c>
      <c r="E37" s="33">
        <f t="shared" si="5"/>
        <v>61.728395061728392</v>
      </c>
      <c r="F37" s="34">
        <f t="shared" si="6"/>
        <v>60.598451558903534</v>
      </c>
      <c r="G37" s="33">
        <f t="shared" si="7"/>
        <v>60.598451558903534</v>
      </c>
    </row>
    <row r="38" spans="1:7" x14ac:dyDescent="0.25">
      <c r="A38" s="31" t="s">
        <v>101</v>
      </c>
      <c r="B38" s="32">
        <v>36</v>
      </c>
      <c r="C38" s="33">
        <f t="shared" si="4"/>
        <v>19.774011299435028</v>
      </c>
      <c r="D38" s="32">
        <v>129</v>
      </c>
      <c r="E38" s="33">
        <f t="shared" si="5"/>
        <v>79.012345679012341</v>
      </c>
      <c r="F38" s="34">
        <f t="shared" si="6"/>
        <v>59.23833437957731</v>
      </c>
      <c r="G38" s="33">
        <f t="shared" si="7"/>
        <v>59.23833437957731</v>
      </c>
    </row>
    <row r="39" spans="1:7" x14ac:dyDescent="0.25">
      <c r="A39" s="31" t="s">
        <v>36</v>
      </c>
      <c r="B39" s="32">
        <v>141</v>
      </c>
      <c r="C39" s="33">
        <f t="shared" si="4"/>
        <v>79.096045197740111</v>
      </c>
      <c r="D39" s="32">
        <v>34</v>
      </c>
      <c r="E39" s="33">
        <f t="shared" si="5"/>
        <v>20.37037037037037</v>
      </c>
      <c r="F39" s="34">
        <f t="shared" si="6"/>
        <v>-58.725674827369744</v>
      </c>
      <c r="G39" s="33">
        <f t="shared" si="7"/>
        <v>58.725674827369744</v>
      </c>
    </row>
    <row r="40" spans="1:7" x14ac:dyDescent="0.25">
      <c r="A40" s="31" t="s">
        <v>100</v>
      </c>
      <c r="B40" s="32">
        <v>167</v>
      </c>
      <c r="C40" s="33">
        <f t="shared" si="4"/>
        <v>93.78531073446328</v>
      </c>
      <c r="D40" s="32">
        <v>58</v>
      </c>
      <c r="E40" s="33">
        <f t="shared" si="5"/>
        <v>35.185185185185183</v>
      </c>
      <c r="F40" s="34">
        <f t="shared" si="6"/>
        <v>-58.600125549278097</v>
      </c>
      <c r="G40" s="33">
        <f t="shared" si="7"/>
        <v>58.600125549278097</v>
      </c>
    </row>
    <row r="41" spans="1:7" x14ac:dyDescent="0.25">
      <c r="A41" s="31" t="s">
        <v>133</v>
      </c>
      <c r="B41" s="32">
        <v>26</v>
      </c>
      <c r="C41" s="33">
        <f t="shared" si="4"/>
        <v>14.124293785310735</v>
      </c>
      <c r="D41" s="32">
        <v>117</v>
      </c>
      <c r="E41" s="33">
        <f t="shared" si="5"/>
        <v>71.604938271604937</v>
      </c>
      <c r="F41" s="34">
        <f t="shared" si="6"/>
        <v>57.480644486294203</v>
      </c>
      <c r="G41" s="33">
        <f t="shared" si="7"/>
        <v>57.480644486294203</v>
      </c>
    </row>
    <row r="42" spans="1:7" x14ac:dyDescent="0.25">
      <c r="A42" s="31" t="s">
        <v>90</v>
      </c>
      <c r="B42" s="32">
        <v>121</v>
      </c>
      <c r="C42" s="33">
        <f t="shared" si="4"/>
        <v>67.796610169491515</v>
      </c>
      <c r="D42" s="32">
        <v>19</v>
      </c>
      <c r="E42" s="33">
        <f t="shared" si="5"/>
        <v>11.111111111111111</v>
      </c>
      <c r="F42" s="34">
        <f t="shared" si="6"/>
        <v>-56.685499058380401</v>
      </c>
      <c r="G42" s="33">
        <f t="shared" si="7"/>
        <v>56.685499058380401</v>
      </c>
    </row>
    <row r="43" spans="1:7" x14ac:dyDescent="0.25">
      <c r="A43" s="31" t="s">
        <v>104</v>
      </c>
      <c r="B43" s="32">
        <v>173</v>
      </c>
      <c r="C43" s="33">
        <f t="shared" si="4"/>
        <v>97.175141242937855</v>
      </c>
      <c r="D43" s="32">
        <v>67</v>
      </c>
      <c r="E43" s="33">
        <f t="shared" si="5"/>
        <v>40.74074074074074</v>
      </c>
      <c r="F43" s="34">
        <f t="shared" si="6"/>
        <v>-56.434400502197114</v>
      </c>
      <c r="G43" s="33">
        <f t="shared" si="7"/>
        <v>56.434400502197114</v>
      </c>
    </row>
    <row r="44" spans="1:7" x14ac:dyDescent="0.25">
      <c r="A44" s="31" t="s">
        <v>134</v>
      </c>
      <c r="B44" s="32">
        <v>48</v>
      </c>
      <c r="C44" s="33">
        <f t="shared" si="4"/>
        <v>26.55367231638418</v>
      </c>
      <c r="D44" s="32">
        <v>135</v>
      </c>
      <c r="E44" s="33">
        <f t="shared" si="5"/>
        <v>82.716049382716051</v>
      </c>
      <c r="F44" s="34">
        <f t="shared" si="6"/>
        <v>56.162377066331871</v>
      </c>
      <c r="G44" s="33">
        <f t="shared" si="7"/>
        <v>56.162377066331871</v>
      </c>
    </row>
    <row r="45" spans="1:7" x14ac:dyDescent="0.25">
      <c r="A45" s="31" t="s">
        <v>64</v>
      </c>
      <c r="B45" s="32">
        <v>139</v>
      </c>
      <c r="C45" s="33">
        <f t="shared" si="4"/>
        <v>77.966101694915253</v>
      </c>
      <c r="D45" s="32">
        <v>37</v>
      </c>
      <c r="E45" s="33">
        <f t="shared" si="5"/>
        <v>22.222222222222221</v>
      </c>
      <c r="F45" s="34">
        <f t="shared" si="6"/>
        <v>-55.743879472693031</v>
      </c>
      <c r="G45" s="33">
        <f t="shared" si="7"/>
        <v>55.743879472693031</v>
      </c>
    </row>
    <row r="46" spans="1:7" x14ac:dyDescent="0.25">
      <c r="A46" s="31" t="s">
        <v>25</v>
      </c>
      <c r="B46" s="32">
        <v>109</v>
      </c>
      <c r="C46" s="33">
        <f t="shared" si="4"/>
        <v>61.016949152542374</v>
      </c>
      <c r="D46" s="32">
        <v>10</v>
      </c>
      <c r="E46" s="33">
        <f t="shared" si="5"/>
        <v>5.5555555555555554</v>
      </c>
      <c r="F46" s="34">
        <f t="shared" si="6"/>
        <v>-55.461393596986817</v>
      </c>
      <c r="G46" s="33">
        <f t="shared" si="7"/>
        <v>55.461393596986817</v>
      </c>
    </row>
    <row r="47" spans="1:7" x14ac:dyDescent="0.25">
      <c r="A47" s="31" t="s">
        <v>68</v>
      </c>
      <c r="B47" s="32">
        <v>145</v>
      </c>
      <c r="C47" s="33">
        <f t="shared" si="4"/>
        <v>81.355932203389841</v>
      </c>
      <c r="D47" s="32">
        <v>43</v>
      </c>
      <c r="E47" s="33">
        <f t="shared" si="5"/>
        <v>25.925925925925924</v>
      </c>
      <c r="F47" s="34">
        <f t="shared" si="6"/>
        <v>-55.430006277463917</v>
      </c>
      <c r="G47" s="33">
        <f t="shared" si="7"/>
        <v>55.430006277463917</v>
      </c>
    </row>
    <row r="48" spans="1:7" x14ac:dyDescent="0.25">
      <c r="A48" s="31" t="s">
        <v>72</v>
      </c>
      <c r="B48" s="32">
        <v>25</v>
      </c>
      <c r="C48" s="33">
        <f t="shared" si="4"/>
        <v>13.559322033898304</v>
      </c>
      <c r="D48" s="32">
        <v>112</v>
      </c>
      <c r="E48" s="33">
        <f t="shared" si="5"/>
        <v>68.518518518518519</v>
      </c>
      <c r="F48" s="34">
        <f t="shared" si="6"/>
        <v>54.959196484620215</v>
      </c>
      <c r="G48" s="33">
        <f t="shared" si="7"/>
        <v>54.959196484620215</v>
      </c>
    </row>
    <row r="49" spans="1:7" x14ac:dyDescent="0.25">
      <c r="A49" s="31" t="s">
        <v>19</v>
      </c>
      <c r="B49" s="32">
        <v>44</v>
      </c>
      <c r="C49" s="33">
        <f t="shared" si="4"/>
        <v>24.293785310734464</v>
      </c>
      <c r="D49" s="32">
        <v>128</v>
      </c>
      <c r="E49" s="33">
        <f t="shared" si="5"/>
        <v>78.395061728395063</v>
      </c>
      <c r="F49" s="34">
        <f t="shared" si="6"/>
        <v>54.1012764176606</v>
      </c>
      <c r="G49" s="33">
        <f t="shared" si="7"/>
        <v>54.1012764176606</v>
      </c>
    </row>
    <row r="50" spans="1:7" x14ac:dyDescent="0.25">
      <c r="A50" s="31" t="s">
        <v>135</v>
      </c>
      <c r="B50" s="32">
        <v>69</v>
      </c>
      <c r="C50" s="33">
        <f t="shared" si="4"/>
        <v>38.418079096045197</v>
      </c>
      <c r="D50" s="32">
        <v>150</v>
      </c>
      <c r="E50" s="33">
        <f t="shared" si="5"/>
        <v>91.975308641975303</v>
      </c>
      <c r="F50" s="34">
        <f t="shared" si="6"/>
        <v>53.557229545930106</v>
      </c>
      <c r="G50" s="33">
        <f t="shared" si="7"/>
        <v>53.557229545930106</v>
      </c>
    </row>
    <row r="51" spans="1:7" x14ac:dyDescent="0.25">
      <c r="A51" s="31" t="s">
        <v>54</v>
      </c>
      <c r="B51" s="32">
        <v>165</v>
      </c>
      <c r="C51" s="33">
        <f t="shared" si="4"/>
        <v>92.655367231638422</v>
      </c>
      <c r="D51" s="32">
        <v>66</v>
      </c>
      <c r="E51" s="33">
        <f t="shared" si="5"/>
        <v>40.123456790123456</v>
      </c>
      <c r="F51" s="34">
        <f t="shared" si="6"/>
        <v>-52.531910441514967</v>
      </c>
      <c r="G51" s="33">
        <f t="shared" si="7"/>
        <v>52.531910441514967</v>
      </c>
    </row>
    <row r="52" spans="1:7" x14ac:dyDescent="0.25">
      <c r="A52" s="31" t="s">
        <v>20</v>
      </c>
      <c r="B52" s="32">
        <v>61</v>
      </c>
      <c r="C52" s="33">
        <f t="shared" si="4"/>
        <v>33.898305084745758</v>
      </c>
      <c r="D52" s="32">
        <v>140</v>
      </c>
      <c r="E52" s="33">
        <f t="shared" si="5"/>
        <v>85.802469135802468</v>
      </c>
      <c r="F52" s="34">
        <f t="shared" si="6"/>
        <v>51.904164051056711</v>
      </c>
      <c r="G52" s="33">
        <f t="shared" si="7"/>
        <v>51.904164051056711</v>
      </c>
    </row>
    <row r="53" spans="1:7" x14ac:dyDescent="0.25">
      <c r="A53" s="31" t="s">
        <v>136</v>
      </c>
      <c r="B53" s="32">
        <v>57</v>
      </c>
      <c r="C53" s="33">
        <f t="shared" si="4"/>
        <v>31.638418079096049</v>
      </c>
      <c r="D53" s="32">
        <v>136</v>
      </c>
      <c r="E53" s="33">
        <f t="shared" si="5"/>
        <v>83.333333333333343</v>
      </c>
      <c r="F53" s="34">
        <f t="shared" si="6"/>
        <v>51.694915254237294</v>
      </c>
      <c r="G53" s="33">
        <f t="shared" si="7"/>
        <v>51.694915254237294</v>
      </c>
    </row>
    <row r="54" spans="1:7" x14ac:dyDescent="0.25">
      <c r="A54" s="31" t="s">
        <v>137</v>
      </c>
      <c r="B54" s="32">
        <v>20</v>
      </c>
      <c r="C54" s="33">
        <f t="shared" si="4"/>
        <v>10.734463276836157</v>
      </c>
      <c r="D54" s="32">
        <v>100</v>
      </c>
      <c r="E54" s="33">
        <f t="shared" si="5"/>
        <v>61.111111111111114</v>
      </c>
      <c r="F54" s="34">
        <f t="shared" si="6"/>
        <v>50.376647834274955</v>
      </c>
      <c r="G54" s="33">
        <f t="shared" si="7"/>
        <v>50.376647834274955</v>
      </c>
    </row>
    <row r="55" spans="1:7" x14ac:dyDescent="0.25">
      <c r="A55" s="31" t="s">
        <v>41</v>
      </c>
      <c r="B55" s="32">
        <v>16</v>
      </c>
      <c r="C55" s="33">
        <f t="shared" si="4"/>
        <v>8.4745762711864394</v>
      </c>
      <c r="D55" s="32">
        <v>95</v>
      </c>
      <c r="E55" s="33">
        <f t="shared" si="5"/>
        <v>58.024691358024697</v>
      </c>
      <c r="F55" s="34">
        <f t="shared" si="6"/>
        <v>49.550115086838261</v>
      </c>
      <c r="G55" s="33">
        <f t="shared" si="7"/>
        <v>49.550115086838261</v>
      </c>
    </row>
    <row r="56" spans="1:7" x14ac:dyDescent="0.25">
      <c r="A56" s="31" t="s">
        <v>89</v>
      </c>
      <c r="B56" s="32">
        <v>156</v>
      </c>
      <c r="C56" s="33">
        <f t="shared" si="4"/>
        <v>87.570621468926561</v>
      </c>
      <c r="D56" s="32">
        <v>63</v>
      </c>
      <c r="E56" s="33">
        <f t="shared" si="5"/>
        <v>38.271604938271601</v>
      </c>
      <c r="F56" s="34">
        <f t="shared" si="6"/>
        <v>-49.29901653065496</v>
      </c>
      <c r="G56" s="33">
        <f t="shared" si="7"/>
        <v>49.29901653065496</v>
      </c>
    </row>
    <row r="57" spans="1:7" x14ac:dyDescent="0.25">
      <c r="A57" s="31" t="s">
        <v>84</v>
      </c>
      <c r="B57" s="32">
        <v>113</v>
      </c>
      <c r="C57" s="33">
        <f t="shared" si="4"/>
        <v>63.276836158192097</v>
      </c>
      <c r="D57" s="32">
        <v>24</v>
      </c>
      <c r="E57" s="33">
        <f t="shared" si="5"/>
        <v>14.19753086419753</v>
      </c>
      <c r="F57" s="34">
        <f t="shared" si="6"/>
        <v>-49.079305293994565</v>
      </c>
      <c r="G57" s="33">
        <f t="shared" si="7"/>
        <v>49.079305293994565</v>
      </c>
    </row>
    <row r="58" spans="1:7" x14ac:dyDescent="0.25">
      <c r="A58" s="31" t="s">
        <v>138</v>
      </c>
      <c r="B58" s="32">
        <v>56</v>
      </c>
      <c r="C58" s="33">
        <f t="shared" si="4"/>
        <v>31.073446327683619</v>
      </c>
      <c r="D58" s="32">
        <v>130</v>
      </c>
      <c r="E58" s="33">
        <f t="shared" si="5"/>
        <v>79.629629629629633</v>
      </c>
      <c r="F58" s="34">
        <f t="shared" si="6"/>
        <v>48.556183301946014</v>
      </c>
      <c r="G58" s="33">
        <f t="shared" si="7"/>
        <v>48.556183301946014</v>
      </c>
    </row>
    <row r="59" spans="1:7" x14ac:dyDescent="0.25">
      <c r="A59" s="31" t="s">
        <v>59</v>
      </c>
      <c r="B59" s="32">
        <v>15</v>
      </c>
      <c r="C59" s="33">
        <f t="shared" si="4"/>
        <v>7.9096045197740121</v>
      </c>
      <c r="D59" s="32">
        <v>92</v>
      </c>
      <c r="E59" s="33">
        <f t="shared" si="5"/>
        <v>56.172839506172842</v>
      </c>
      <c r="F59" s="34">
        <f t="shared" si="6"/>
        <v>48.263234986398828</v>
      </c>
      <c r="G59" s="33">
        <f t="shared" si="7"/>
        <v>48.263234986398828</v>
      </c>
    </row>
    <row r="60" spans="1:7" x14ac:dyDescent="0.25">
      <c r="A60" s="31" t="s">
        <v>139</v>
      </c>
      <c r="B60" s="32">
        <v>47</v>
      </c>
      <c r="C60" s="33">
        <f t="shared" si="4"/>
        <v>25.988700564971751</v>
      </c>
      <c r="D60" s="32">
        <v>119</v>
      </c>
      <c r="E60" s="33">
        <f t="shared" si="5"/>
        <v>72.839506172839506</v>
      </c>
      <c r="F60" s="34">
        <f t="shared" si="6"/>
        <v>46.850805607867755</v>
      </c>
      <c r="G60" s="33">
        <f t="shared" si="7"/>
        <v>46.850805607867755</v>
      </c>
    </row>
    <row r="61" spans="1:7" x14ac:dyDescent="0.25">
      <c r="A61" s="31" t="s">
        <v>71</v>
      </c>
      <c r="B61" s="32">
        <v>138</v>
      </c>
      <c r="C61" s="33">
        <f t="shared" si="4"/>
        <v>77.401129943502823</v>
      </c>
      <c r="D61" s="32">
        <v>52</v>
      </c>
      <c r="E61" s="33">
        <f t="shared" si="5"/>
        <v>31.481481481481481</v>
      </c>
      <c r="F61" s="34">
        <f t="shared" si="6"/>
        <v>-45.919648462021343</v>
      </c>
      <c r="G61" s="33">
        <f t="shared" si="7"/>
        <v>45.919648462021343</v>
      </c>
    </row>
    <row r="62" spans="1:7" x14ac:dyDescent="0.25">
      <c r="A62" s="31" t="s">
        <v>49</v>
      </c>
      <c r="B62" s="32">
        <v>116</v>
      </c>
      <c r="C62" s="33">
        <f t="shared" si="4"/>
        <v>64.971751412429384</v>
      </c>
      <c r="D62" s="32">
        <v>33</v>
      </c>
      <c r="E62" s="33">
        <f t="shared" si="5"/>
        <v>19.753086419753085</v>
      </c>
      <c r="F62" s="34">
        <f t="shared" si="6"/>
        <v>-45.218664992676295</v>
      </c>
      <c r="G62" s="33">
        <f t="shared" si="7"/>
        <v>45.218664992676295</v>
      </c>
    </row>
    <row r="63" spans="1:7" x14ac:dyDescent="0.25">
      <c r="A63" s="31" t="s">
        <v>33</v>
      </c>
      <c r="B63" s="32">
        <v>119</v>
      </c>
      <c r="C63" s="33">
        <f t="shared" si="4"/>
        <v>66.666666666666657</v>
      </c>
      <c r="D63" s="32">
        <v>36</v>
      </c>
      <c r="E63" s="33">
        <f t="shared" si="5"/>
        <v>21.604938271604937</v>
      </c>
      <c r="F63" s="34">
        <f t="shared" si="6"/>
        <v>-45.061728395061721</v>
      </c>
      <c r="G63" s="33">
        <f t="shared" si="7"/>
        <v>45.061728395061721</v>
      </c>
    </row>
    <row r="64" spans="1:7" x14ac:dyDescent="0.25">
      <c r="A64" s="31" t="s">
        <v>23</v>
      </c>
      <c r="B64" s="32">
        <v>97</v>
      </c>
      <c r="C64" s="33">
        <f t="shared" si="4"/>
        <v>54.237288135593218</v>
      </c>
      <c r="D64" s="32">
        <v>16</v>
      </c>
      <c r="E64" s="33">
        <f t="shared" si="5"/>
        <v>9.2592592592592595</v>
      </c>
      <c r="F64" s="34">
        <f t="shared" si="6"/>
        <v>-44.978028876333958</v>
      </c>
      <c r="G64" s="33">
        <f t="shared" si="7"/>
        <v>44.978028876333958</v>
      </c>
    </row>
    <row r="65" spans="1:7" x14ac:dyDescent="0.25">
      <c r="A65" s="31" t="s">
        <v>140</v>
      </c>
      <c r="B65" s="32">
        <v>83</v>
      </c>
      <c r="C65" s="33">
        <f t="shared" si="4"/>
        <v>46.327683615819211</v>
      </c>
      <c r="D65" s="32">
        <v>146</v>
      </c>
      <c r="E65" s="33">
        <f t="shared" si="5"/>
        <v>89.506172839506178</v>
      </c>
      <c r="F65" s="34">
        <f t="shared" si="6"/>
        <v>43.178489223686967</v>
      </c>
      <c r="G65" s="33">
        <f t="shared" si="7"/>
        <v>43.178489223686967</v>
      </c>
    </row>
    <row r="66" spans="1:7" x14ac:dyDescent="0.25">
      <c r="A66" s="31" t="s">
        <v>31</v>
      </c>
      <c r="B66" s="32">
        <v>40</v>
      </c>
      <c r="C66" s="33">
        <f t="shared" si="4"/>
        <v>22.033898305084744</v>
      </c>
      <c r="D66" s="32">
        <v>106</v>
      </c>
      <c r="E66" s="33">
        <f t="shared" si="5"/>
        <v>64.81481481481481</v>
      </c>
      <c r="F66" s="34">
        <f t="shared" si="6"/>
        <v>42.780916509730062</v>
      </c>
      <c r="G66" s="33">
        <f t="shared" si="7"/>
        <v>42.780916509730062</v>
      </c>
    </row>
    <row r="67" spans="1:7" x14ac:dyDescent="0.25">
      <c r="A67" s="31" t="s">
        <v>141</v>
      </c>
      <c r="B67" s="32">
        <v>51</v>
      </c>
      <c r="C67" s="33">
        <f t="shared" ref="C67:C98" si="8">(B67-1)/(178-1)*100</f>
        <v>28.248587570621471</v>
      </c>
      <c r="D67" s="32">
        <v>116</v>
      </c>
      <c r="E67" s="33">
        <f t="shared" ref="E67:E98" si="9">(D67-1)/(163-1)*100</f>
        <v>70.987654320987659</v>
      </c>
      <c r="F67" s="34">
        <f t="shared" ref="F67:F98" si="10">E67-C67</f>
        <v>42.739066750366192</v>
      </c>
      <c r="G67" s="33">
        <f t="shared" ref="G67:G98" si="11">ABS(F67)</f>
        <v>42.739066750366192</v>
      </c>
    </row>
    <row r="68" spans="1:7" x14ac:dyDescent="0.25">
      <c r="A68" s="31" t="s">
        <v>142</v>
      </c>
      <c r="B68" s="32">
        <v>39</v>
      </c>
      <c r="C68" s="33">
        <f t="shared" si="8"/>
        <v>21.468926553672315</v>
      </c>
      <c r="D68" s="32">
        <v>105</v>
      </c>
      <c r="E68" s="33">
        <f t="shared" si="9"/>
        <v>64.197530864197532</v>
      </c>
      <c r="F68" s="34">
        <f t="shared" si="10"/>
        <v>42.728604310525213</v>
      </c>
      <c r="G68" s="33">
        <f t="shared" si="11"/>
        <v>42.728604310525213</v>
      </c>
    </row>
    <row r="69" spans="1:7" x14ac:dyDescent="0.25">
      <c r="A69" s="31" t="s">
        <v>94</v>
      </c>
      <c r="B69" s="32">
        <v>33</v>
      </c>
      <c r="C69" s="33">
        <f t="shared" si="8"/>
        <v>18.07909604519774</v>
      </c>
      <c r="D69" s="32">
        <v>99</v>
      </c>
      <c r="E69" s="33">
        <f t="shared" si="9"/>
        <v>60.493827160493829</v>
      </c>
      <c r="F69" s="34">
        <f t="shared" si="10"/>
        <v>42.414731115296092</v>
      </c>
      <c r="G69" s="33">
        <f t="shared" si="11"/>
        <v>42.414731115296092</v>
      </c>
    </row>
    <row r="70" spans="1:7" x14ac:dyDescent="0.25">
      <c r="A70" s="31" t="s">
        <v>60</v>
      </c>
      <c r="B70" s="32">
        <v>43</v>
      </c>
      <c r="C70" s="33">
        <f t="shared" si="8"/>
        <v>23.728813559322035</v>
      </c>
      <c r="D70" s="32">
        <v>108</v>
      </c>
      <c r="E70" s="33">
        <f t="shared" si="9"/>
        <v>66.049382716049394</v>
      </c>
      <c r="F70" s="34">
        <f t="shared" si="10"/>
        <v>42.320569156727359</v>
      </c>
      <c r="G70" s="33">
        <f t="shared" si="11"/>
        <v>42.320569156727359</v>
      </c>
    </row>
    <row r="71" spans="1:7" x14ac:dyDescent="0.25">
      <c r="A71" s="31" t="s">
        <v>91</v>
      </c>
      <c r="B71" s="32">
        <v>177</v>
      </c>
      <c r="C71" s="33">
        <f t="shared" si="8"/>
        <v>99.435028248587571</v>
      </c>
      <c r="D71" s="32">
        <v>94</v>
      </c>
      <c r="E71" s="33">
        <f t="shared" si="9"/>
        <v>57.407407407407405</v>
      </c>
      <c r="F71" s="34">
        <f t="shared" si="10"/>
        <v>-42.027620841180166</v>
      </c>
      <c r="G71" s="33">
        <f t="shared" si="11"/>
        <v>42.027620841180166</v>
      </c>
    </row>
    <row r="72" spans="1:7" x14ac:dyDescent="0.25">
      <c r="A72" s="31" t="s">
        <v>110</v>
      </c>
      <c r="B72" s="32">
        <v>92</v>
      </c>
      <c r="C72" s="33">
        <f t="shared" si="8"/>
        <v>51.41242937853108</v>
      </c>
      <c r="D72" s="32">
        <v>152</v>
      </c>
      <c r="E72" s="33">
        <f t="shared" si="9"/>
        <v>93.209876543209873</v>
      </c>
      <c r="F72" s="34">
        <f t="shared" si="10"/>
        <v>41.797447164678793</v>
      </c>
      <c r="G72" s="33">
        <f t="shared" si="11"/>
        <v>41.797447164678793</v>
      </c>
    </row>
    <row r="73" spans="1:7" x14ac:dyDescent="0.25">
      <c r="A73" s="31" t="s">
        <v>143</v>
      </c>
      <c r="B73" s="32">
        <v>9</v>
      </c>
      <c r="C73" s="33">
        <f t="shared" si="8"/>
        <v>4.5197740112994351</v>
      </c>
      <c r="D73" s="32">
        <v>75</v>
      </c>
      <c r="E73" s="33">
        <f t="shared" si="9"/>
        <v>45.679012345679013</v>
      </c>
      <c r="F73" s="34">
        <f t="shared" si="10"/>
        <v>41.15923833437958</v>
      </c>
      <c r="G73" s="33">
        <f t="shared" si="11"/>
        <v>41.15923833437958</v>
      </c>
    </row>
    <row r="74" spans="1:7" x14ac:dyDescent="0.25">
      <c r="A74" s="31" t="s">
        <v>105</v>
      </c>
      <c r="B74" s="32">
        <v>103</v>
      </c>
      <c r="C74" s="33">
        <f t="shared" si="8"/>
        <v>57.627118644067799</v>
      </c>
      <c r="D74" s="32">
        <v>159</v>
      </c>
      <c r="E74" s="33">
        <f t="shared" si="9"/>
        <v>97.53086419753086</v>
      </c>
      <c r="F74" s="34">
        <f t="shared" si="10"/>
        <v>39.903745553463061</v>
      </c>
      <c r="G74" s="33">
        <f t="shared" si="11"/>
        <v>39.903745553463061</v>
      </c>
    </row>
    <row r="75" spans="1:7" x14ac:dyDescent="0.25">
      <c r="A75" s="31" t="s">
        <v>13</v>
      </c>
      <c r="B75" s="32">
        <v>98</v>
      </c>
      <c r="C75" s="33">
        <f t="shared" si="8"/>
        <v>54.802259887005647</v>
      </c>
      <c r="D75" s="32">
        <v>154</v>
      </c>
      <c r="E75" s="33">
        <f t="shared" si="9"/>
        <v>94.444444444444443</v>
      </c>
      <c r="F75" s="34">
        <f t="shared" si="10"/>
        <v>39.642184557438796</v>
      </c>
      <c r="G75" s="33">
        <f t="shared" si="11"/>
        <v>39.642184557438796</v>
      </c>
    </row>
    <row r="76" spans="1:7" x14ac:dyDescent="0.25">
      <c r="A76" s="31" t="s">
        <v>144</v>
      </c>
      <c r="B76" s="32">
        <v>66</v>
      </c>
      <c r="C76" s="33">
        <f t="shared" si="8"/>
        <v>36.72316384180791</v>
      </c>
      <c r="D76" s="32">
        <v>124</v>
      </c>
      <c r="E76" s="33">
        <f t="shared" si="9"/>
        <v>75.925925925925924</v>
      </c>
      <c r="F76" s="34">
        <f t="shared" si="10"/>
        <v>39.202762084118014</v>
      </c>
      <c r="G76" s="33">
        <f t="shared" si="11"/>
        <v>39.202762084118014</v>
      </c>
    </row>
    <row r="77" spans="1:7" x14ac:dyDescent="0.25">
      <c r="A77" s="31" t="s">
        <v>102</v>
      </c>
      <c r="B77" s="32">
        <v>71</v>
      </c>
      <c r="C77" s="33">
        <f t="shared" si="8"/>
        <v>39.548022598870055</v>
      </c>
      <c r="D77" s="32">
        <v>2</v>
      </c>
      <c r="E77" s="33">
        <f t="shared" si="9"/>
        <v>0.61728395061728392</v>
      </c>
      <c r="F77" s="34">
        <f t="shared" si="10"/>
        <v>-38.93073864825277</v>
      </c>
      <c r="G77" s="33">
        <f t="shared" si="11"/>
        <v>38.93073864825277</v>
      </c>
    </row>
    <row r="78" spans="1:7" x14ac:dyDescent="0.25">
      <c r="A78" s="31" t="s">
        <v>75</v>
      </c>
      <c r="B78" s="32">
        <v>106</v>
      </c>
      <c r="C78" s="33">
        <f t="shared" si="8"/>
        <v>59.322033898305079</v>
      </c>
      <c r="D78" s="32">
        <v>38</v>
      </c>
      <c r="E78" s="33">
        <f t="shared" si="9"/>
        <v>22.839506172839506</v>
      </c>
      <c r="F78" s="34">
        <f t="shared" si="10"/>
        <v>-36.482527725465573</v>
      </c>
      <c r="G78" s="33">
        <f t="shared" si="11"/>
        <v>36.482527725465573</v>
      </c>
    </row>
    <row r="79" spans="1:7" x14ac:dyDescent="0.25">
      <c r="A79" s="31" t="s">
        <v>145</v>
      </c>
      <c r="B79" s="32">
        <v>53</v>
      </c>
      <c r="C79" s="33">
        <f t="shared" si="8"/>
        <v>29.378531073446329</v>
      </c>
      <c r="D79" s="32">
        <v>107</v>
      </c>
      <c r="E79" s="33">
        <f t="shared" si="9"/>
        <v>65.432098765432102</v>
      </c>
      <c r="F79" s="34">
        <f t="shared" si="10"/>
        <v>36.053567691985776</v>
      </c>
      <c r="G79" s="33">
        <f t="shared" si="11"/>
        <v>36.053567691985776</v>
      </c>
    </row>
    <row r="80" spans="1:7" x14ac:dyDescent="0.25">
      <c r="A80" s="31" t="s">
        <v>146</v>
      </c>
      <c r="B80" s="32">
        <v>27</v>
      </c>
      <c r="C80" s="33">
        <f t="shared" si="8"/>
        <v>14.689265536723164</v>
      </c>
      <c r="D80" s="32">
        <v>82</v>
      </c>
      <c r="E80" s="33">
        <f t="shared" si="9"/>
        <v>50</v>
      </c>
      <c r="F80" s="34">
        <f t="shared" si="10"/>
        <v>35.310734463276837</v>
      </c>
      <c r="G80" s="33">
        <f t="shared" si="11"/>
        <v>35.310734463276837</v>
      </c>
    </row>
    <row r="81" spans="1:7" x14ac:dyDescent="0.25">
      <c r="A81" s="31" t="s">
        <v>62</v>
      </c>
      <c r="B81" s="32">
        <v>85</v>
      </c>
      <c r="C81" s="33">
        <f t="shared" si="8"/>
        <v>47.457627118644069</v>
      </c>
      <c r="D81" s="32">
        <v>21</v>
      </c>
      <c r="E81" s="33">
        <f t="shared" si="9"/>
        <v>12.345679012345679</v>
      </c>
      <c r="F81" s="34">
        <f t="shared" si="10"/>
        <v>-35.111948106298392</v>
      </c>
      <c r="G81" s="33">
        <f t="shared" si="11"/>
        <v>35.111948106298392</v>
      </c>
    </row>
    <row r="82" spans="1:7" x14ac:dyDescent="0.25">
      <c r="A82" s="31" t="s">
        <v>82</v>
      </c>
      <c r="B82" s="32">
        <v>84</v>
      </c>
      <c r="C82" s="33">
        <f t="shared" si="8"/>
        <v>46.89265536723164</v>
      </c>
      <c r="D82" s="32">
        <v>131</v>
      </c>
      <c r="E82" s="33">
        <f t="shared" si="9"/>
        <v>80.246913580246911</v>
      </c>
      <c r="F82" s="34">
        <f t="shared" si="10"/>
        <v>33.354258213015271</v>
      </c>
      <c r="G82" s="33">
        <f t="shared" si="11"/>
        <v>33.354258213015271</v>
      </c>
    </row>
    <row r="83" spans="1:7" x14ac:dyDescent="0.25">
      <c r="A83" s="31" t="s">
        <v>112</v>
      </c>
      <c r="B83" s="32">
        <v>124</v>
      </c>
      <c r="C83" s="33">
        <f t="shared" si="8"/>
        <v>69.491525423728817</v>
      </c>
      <c r="D83" s="32">
        <v>61</v>
      </c>
      <c r="E83" s="33">
        <f t="shared" si="9"/>
        <v>37.037037037037038</v>
      </c>
      <c r="F83" s="34">
        <f t="shared" si="10"/>
        <v>-32.454488386691779</v>
      </c>
      <c r="G83" s="33">
        <f t="shared" si="11"/>
        <v>32.454488386691779</v>
      </c>
    </row>
    <row r="84" spans="1:7" x14ac:dyDescent="0.25">
      <c r="A84" s="31" t="s">
        <v>103</v>
      </c>
      <c r="B84" s="32">
        <v>81</v>
      </c>
      <c r="C84" s="33">
        <f t="shared" si="8"/>
        <v>45.197740112994353</v>
      </c>
      <c r="D84" s="32">
        <v>126</v>
      </c>
      <c r="E84" s="33">
        <f t="shared" si="9"/>
        <v>77.160493827160494</v>
      </c>
      <c r="F84" s="34">
        <f t="shared" si="10"/>
        <v>31.962753714166141</v>
      </c>
      <c r="G84" s="33">
        <f t="shared" si="11"/>
        <v>31.962753714166141</v>
      </c>
    </row>
    <row r="85" spans="1:7" x14ac:dyDescent="0.25">
      <c r="A85" s="31" t="s">
        <v>21</v>
      </c>
      <c r="B85" s="32">
        <v>89</v>
      </c>
      <c r="C85" s="33">
        <f t="shared" si="8"/>
        <v>49.717514124293785</v>
      </c>
      <c r="D85" s="32">
        <v>133</v>
      </c>
      <c r="E85" s="33">
        <f t="shared" si="9"/>
        <v>81.481481481481481</v>
      </c>
      <c r="F85" s="34">
        <f t="shared" si="10"/>
        <v>31.763967357187695</v>
      </c>
      <c r="G85" s="33">
        <f t="shared" si="11"/>
        <v>31.763967357187695</v>
      </c>
    </row>
    <row r="86" spans="1:7" x14ac:dyDescent="0.25">
      <c r="A86" s="31" t="s">
        <v>61</v>
      </c>
      <c r="B86" s="32">
        <v>31</v>
      </c>
      <c r="C86" s="33">
        <f t="shared" si="8"/>
        <v>16.949152542372879</v>
      </c>
      <c r="D86" s="32">
        <v>79</v>
      </c>
      <c r="E86" s="33">
        <f t="shared" si="9"/>
        <v>48.148148148148145</v>
      </c>
      <c r="F86" s="34">
        <f t="shared" si="10"/>
        <v>31.198995605775266</v>
      </c>
      <c r="G86" s="33">
        <f t="shared" si="11"/>
        <v>31.198995605775266</v>
      </c>
    </row>
    <row r="87" spans="1:7" x14ac:dyDescent="0.25">
      <c r="A87" s="31" t="s">
        <v>114</v>
      </c>
      <c r="B87" s="32">
        <v>148</v>
      </c>
      <c r="C87" s="33">
        <f t="shared" si="8"/>
        <v>83.050847457627114</v>
      </c>
      <c r="D87" s="32">
        <v>85</v>
      </c>
      <c r="E87" s="33">
        <f t="shared" si="9"/>
        <v>51.851851851851848</v>
      </c>
      <c r="F87" s="34">
        <f t="shared" si="10"/>
        <v>-31.198995605775266</v>
      </c>
      <c r="G87" s="33">
        <f t="shared" si="11"/>
        <v>31.198995605775266</v>
      </c>
    </row>
    <row r="88" spans="1:7" x14ac:dyDescent="0.25">
      <c r="A88" s="31" t="s">
        <v>9</v>
      </c>
      <c r="B88" s="32">
        <v>37</v>
      </c>
      <c r="C88" s="33">
        <f t="shared" si="8"/>
        <v>20.33898305084746</v>
      </c>
      <c r="D88" s="32">
        <v>84</v>
      </c>
      <c r="E88" s="33">
        <f t="shared" si="9"/>
        <v>51.23456790123457</v>
      </c>
      <c r="F88" s="34">
        <f t="shared" si="10"/>
        <v>30.89558485038711</v>
      </c>
      <c r="G88" s="33">
        <f t="shared" si="11"/>
        <v>30.89558485038711</v>
      </c>
    </row>
    <row r="89" spans="1:7" x14ac:dyDescent="0.25">
      <c r="A89" s="31" t="s">
        <v>53</v>
      </c>
      <c r="B89" s="32">
        <v>101</v>
      </c>
      <c r="C89" s="33">
        <f t="shared" si="8"/>
        <v>56.497175141242941</v>
      </c>
      <c r="D89" s="32">
        <v>44</v>
      </c>
      <c r="E89" s="33">
        <f t="shared" si="9"/>
        <v>26.543209876543212</v>
      </c>
      <c r="F89" s="34">
        <f t="shared" si="10"/>
        <v>-29.953965264699729</v>
      </c>
      <c r="G89" s="33">
        <f t="shared" si="11"/>
        <v>29.953965264699729</v>
      </c>
    </row>
    <row r="90" spans="1:7" x14ac:dyDescent="0.25">
      <c r="A90" s="31" t="s">
        <v>147</v>
      </c>
      <c r="B90" s="32">
        <v>125</v>
      </c>
      <c r="C90" s="33">
        <f t="shared" si="8"/>
        <v>70.056497175141246</v>
      </c>
      <c r="D90" s="32">
        <v>163</v>
      </c>
      <c r="E90" s="33">
        <f t="shared" si="9"/>
        <v>100</v>
      </c>
      <c r="F90" s="34">
        <f t="shared" si="10"/>
        <v>29.943502824858754</v>
      </c>
      <c r="G90" s="33">
        <f t="shared" si="11"/>
        <v>29.943502824858754</v>
      </c>
    </row>
    <row r="91" spans="1:7" x14ac:dyDescent="0.25">
      <c r="A91" s="31" t="s">
        <v>148</v>
      </c>
      <c r="B91" s="32">
        <v>175</v>
      </c>
      <c r="C91" s="33">
        <f t="shared" si="8"/>
        <v>98.305084745762713</v>
      </c>
      <c r="D91" s="32">
        <v>113</v>
      </c>
      <c r="E91" s="33">
        <f t="shared" si="9"/>
        <v>69.135802469135797</v>
      </c>
      <c r="F91" s="34">
        <f t="shared" si="10"/>
        <v>-29.169282276626916</v>
      </c>
      <c r="G91" s="33">
        <f t="shared" si="11"/>
        <v>29.169282276626916</v>
      </c>
    </row>
    <row r="92" spans="1:7" x14ac:dyDescent="0.25">
      <c r="A92" s="31" t="s">
        <v>96</v>
      </c>
      <c r="B92" s="32">
        <v>65</v>
      </c>
      <c r="C92" s="33">
        <f t="shared" si="8"/>
        <v>36.158192090395481</v>
      </c>
      <c r="D92" s="32">
        <v>13</v>
      </c>
      <c r="E92" s="33">
        <f t="shared" si="9"/>
        <v>7.4074074074074066</v>
      </c>
      <c r="F92" s="34">
        <f t="shared" si="10"/>
        <v>-28.750784682988076</v>
      </c>
      <c r="G92" s="33">
        <f t="shared" si="11"/>
        <v>28.750784682988076</v>
      </c>
    </row>
    <row r="93" spans="1:7" x14ac:dyDescent="0.25">
      <c r="A93" s="31" t="s">
        <v>8</v>
      </c>
      <c r="B93" s="32">
        <v>58</v>
      </c>
      <c r="C93" s="33">
        <f t="shared" si="8"/>
        <v>32.20338983050847</v>
      </c>
      <c r="D93" s="32">
        <v>8</v>
      </c>
      <c r="E93" s="33">
        <f t="shared" si="9"/>
        <v>4.3209876543209873</v>
      </c>
      <c r="F93" s="34">
        <f t="shared" si="10"/>
        <v>-27.882402176187483</v>
      </c>
      <c r="G93" s="33">
        <f t="shared" si="11"/>
        <v>27.882402176187483</v>
      </c>
    </row>
    <row r="94" spans="1:7" x14ac:dyDescent="0.25">
      <c r="A94" s="31" t="s">
        <v>80</v>
      </c>
      <c r="B94" s="32">
        <v>118</v>
      </c>
      <c r="C94" s="33">
        <f t="shared" si="8"/>
        <v>66.101694915254242</v>
      </c>
      <c r="D94" s="32">
        <v>153</v>
      </c>
      <c r="E94" s="33">
        <f t="shared" si="9"/>
        <v>93.827160493827151</v>
      </c>
      <c r="F94" s="34">
        <f t="shared" si="10"/>
        <v>27.725465578572908</v>
      </c>
      <c r="G94" s="33">
        <f t="shared" si="11"/>
        <v>27.725465578572908</v>
      </c>
    </row>
    <row r="95" spans="1:7" x14ac:dyDescent="0.25">
      <c r="A95" s="31" t="s">
        <v>56</v>
      </c>
      <c r="B95" s="32">
        <v>146</v>
      </c>
      <c r="C95" s="33">
        <f t="shared" si="8"/>
        <v>81.920903954802256</v>
      </c>
      <c r="D95" s="32">
        <v>89</v>
      </c>
      <c r="E95" s="33">
        <f t="shared" si="9"/>
        <v>54.320987654320987</v>
      </c>
      <c r="F95" s="34">
        <f t="shared" si="10"/>
        <v>-27.599916300481269</v>
      </c>
      <c r="G95" s="33">
        <f t="shared" si="11"/>
        <v>27.599916300481269</v>
      </c>
    </row>
    <row r="96" spans="1:7" x14ac:dyDescent="0.25">
      <c r="A96" s="31" t="s">
        <v>115</v>
      </c>
      <c r="B96" s="32">
        <v>93</v>
      </c>
      <c r="C96" s="33">
        <f t="shared" si="8"/>
        <v>51.977401129943502</v>
      </c>
      <c r="D96" s="32">
        <v>127</v>
      </c>
      <c r="E96" s="33">
        <f t="shared" si="9"/>
        <v>77.777777777777786</v>
      </c>
      <c r="F96" s="34">
        <f t="shared" si="10"/>
        <v>25.800376647834284</v>
      </c>
      <c r="G96" s="33">
        <f t="shared" si="11"/>
        <v>25.800376647834284</v>
      </c>
    </row>
    <row r="97" spans="1:7" x14ac:dyDescent="0.25">
      <c r="A97" s="31" t="s">
        <v>97</v>
      </c>
      <c r="B97" s="32">
        <v>104</v>
      </c>
      <c r="C97" s="33">
        <f t="shared" si="8"/>
        <v>58.192090395480221</v>
      </c>
      <c r="D97" s="32">
        <v>55</v>
      </c>
      <c r="E97" s="33">
        <f t="shared" si="9"/>
        <v>33.333333333333329</v>
      </c>
      <c r="F97" s="34">
        <f t="shared" si="10"/>
        <v>-24.858757062146893</v>
      </c>
      <c r="G97" s="33">
        <f t="shared" si="11"/>
        <v>24.858757062146893</v>
      </c>
    </row>
    <row r="98" spans="1:7" x14ac:dyDescent="0.25">
      <c r="A98" s="31" t="s">
        <v>85</v>
      </c>
      <c r="B98" s="32">
        <v>107</v>
      </c>
      <c r="C98" s="33">
        <f t="shared" si="8"/>
        <v>59.887005649717516</v>
      </c>
      <c r="D98" s="32">
        <v>138</v>
      </c>
      <c r="E98" s="33">
        <f t="shared" si="9"/>
        <v>84.567901234567898</v>
      </c>
      <c r="F98" s="34">
        <f t="shared" si="10"/>
        <v>24.680895584850383</v>
      </c>
      <c r="G98" s="33">
        <f t="shared" si="11"/>
        <v>24.680895584850383</v>
      </c>
    </row>
    <row r="99" spans="1:7" x14ac:dyDescent="0.25">
      <c r="A99" s="31" t="s">
        <v>17</v>
      </c>
      <c r="B99" s="32">
        <v>111</v>
      </c>
      <c r="C99" s="33">
        <f t="shared" ref="C99:C130" si="12">(B99-1)/(178-1)*100</f>
        <v>62.146892655367239</v>
      </c>
      <c r="D99" s="32">
        <v>62</v>
      </c>
      <c r="E99" s="33">
        <f t="shared" ref="E99:E130" si="13">(D99-1)/(163-1)*100</f>
        <v>37.654320987654323</v>
      </c>
      <c r="F99" s="34">
        <f t="shared" ref="F99:F130" si="14">E99-C99</f>
        <v>-24.492571667712916</v>
      </c>
      <c r="G99" s="33">
        <f t="shared" ref="G99:G130" si="15">ABS(F99)</f>
        <v>24.492571667712916</v>
      </c>
    </row>
    <row r="100" spans="1:7" x14ac:dyDescent="0.25">
      <c r="A100" s="31" t="s">
        <v>149</v>
      </c>
      <c r="B100" s="32">
        <v>176</v>
      </c>
      <c r="C100" s="33">
        <f t="shared" si="12"/>
        <v>98.870056497175142</v>
      </c>
      <c r="D100" s="32">
        <v>122</v>
      </c>
      <c r="E100" s="33">
        <f t="shared" si="13"/>
        <v>74.691358024691354</v>
      </c>
      <c r="F100" s="34">
        <f t="shared" si="14"/>
        <v>-24.178698472483788</v>
      </c>
      <c r="G100" s="33">
        <f t="shared" si="15"/>
        <v>24.178698472483788</v>
      </c>
    </row>
    <row r="101" spans="1:7" x14ac:dyDescent="0.25">
      <c r="A101" s="31" t="s">
        <v>113</v>
      </c>
      <c r="B101" s="32">
        <v>112</v>
      </c>
      <c r="C101" s="33">
        <f t="shared" si="12"/>
        <v>62.711864406779661</v>
      </c>
      <c r="D101" s="32">
        <v>64</v>
      </c>
      <c r="E101" s="33">
        <f t="shared" si="13"/>
        <v>38.888888888888893</v>
      </c>
      <c r="F101" s="34">
        <f t="shared" si="14"/>
        <v>-23.822975517890768</v>
      </c>
      <c r="G101" s="33">
        <f t="shared" si="15"/>
        <v>23.822975517890768</v>
      </c>
    </row>
    <row r="102" spans="1:7" x14ac:dyDescent="0.25">
      <c r="A102" s="31" t="s">
        <v>47</v>
      </c>
      <c r="B102" s="32">
        <v>128</v>
      </c>
      <c r="C102" s="33">
        <f t="shared" si="12"/>
        <v>71.751412429378533</v>
      </c>
      <c r="D102" s="32">
        <v>155</v>
      </c>
      <c r="E102" s="33">
        <f t="shared" si="13"/>
        <v>95.061728395061735</v>
      </c>
      <c r="F102" s="34">
        <f t="shared" si="14"/>
        <v>23.310315965683202</v>
      </c>
      <c r="G102" s="33">
        <f t="shared" si="15"/>
        <v>23.310315965683202</v>
      </c>
    </row>
    <row r="103" spans="1:7" x14ac:dyDescent="0.25">
      <c r="A103" s="31" t="s">
        <v>81</v>
      </c>
      <c r="B103" s="32">
        <v>46</v>
      </c>
      <c r="C103" s="33">
        <f t="shared" si="12"/>
        <v>25.423728813559322</v>
      </c>
      <c r="D103" s="32">
        <v>5</v>
      </c>
      <c r="E103" s="33">
        <f t="shared" si="13"/>
        <v>2.4691358024691357</v>
      </c>
      <c r="F103" s="34">
        <f t="shared" si="14"/>
        <v>-22.954593011090186</v>
      </c>
      <c r="G103" s="33">
        <f t="shared" si="15"/>
        <v>22.954593011090186</v>
      </c>
    </row>
    <row r="104" spans="1:7" x14ac:dyDescent="0.25">
      <c r="A104" s="31" t="s">
        <v>18</v>
      </c>
      <c r="B104" s="32">
        <v>110</v>
      </c>
      <c r="C104" s="33">
        <f t="shared" si="12"/>
        <v>61.581920903954803</v>
      </c>
      <c r="D104" s="32">
        <v>65</v>
      </c>
      <c r="E104" s="33">
        <f t="shared" si="13"/>
        <v>39.506172839506171</v>
      </c>
      <c r="F104" s="34">
        <f t="shared" si="14"/>
        <v>-22.075748064448632</v>
      </c>
      <c r="G104" s="33">
        <f t="shared" si="15"/>
        <v>22.075748064448632</v>
      </c>
    </row>
    <row r="105" spans="1:7" x14ac:dyDescent="0.25">
      <c r="A105" s="31" t="s">
        <v>15</v>
      </c>
      <c r="B105" s="32">
        <v>68</v>
      </c>
      <c r="C105" s="33">
        <f t="shared" si="12"/>
        <v>37.853107344632768</v>
      </c>
      <c r="D105" s="32">
        <v>98</v>
      </c>
      <c r="E105" s="33">
        <f t="shared" si="13"/>
        <v>59.876543209876544</v>
      </c>
      <c r="F105" s="34">
        <f t="shared" si="14"/>
        <v>22.023435865243776</v>
      </c>
      <c r="G105" s="33">
        <f t="shared" si="15"/>
        <v>22.023435865243776</v>
      </c>
    </row>
    <row r="106" spans="1:7" x14ac:dyDescent="0.25">
      <c r="A106" s="31" t="s">
        <v>28</v>
      </c>
      <c r="B106" s="32">
        <v>77</v>
      </c>
      <c r="C106" s="33">
        <f t="shared" si="12"/>
        <v>42.93785310734463</v>
      </c>
      <c r="D106" s="32">
        <v>35</v>
      </c>
      <c r="E106" s="33">
        <f t="shared" si="13"/>
        <v>20.987654320987652</v>
      </c>
      <c r="F106" s="34">
        <f t="shared" si="14"/>
        <v>-21.950198786356978</v>
      </c>
      <c r="G106" s="33">
        <f t="shared" si="15"/>
        <v>21.950198786356978</v>
      </c>
    </row>
    <row r="107" spans="1:7" x14ac:dyDescent="0.25">
      <c r="A107" s="31" t="s">
        <v>150</v>
      </c>
      <c r="B107" s="32">
        <v>67</v>
      </c>
      <c r="C107" s="33">
        <f t="shared" si="12"/>
        <v>37.288135593220339</v>
      </c>
      <c r="D107" s="32">
        <v>26</v>
      </c>
      <c r="E107" s="33">
        <f t="shared" si="13"/>
        <v>15.432098765432098</v>
      </c>
      <c r="F107" s="34">
        <f t="shared" si="14"/>
        <v>-21.856036827788241</v>
      </c>
      <c r="G107" s="33">
        <f t="shared" si="15"/>
        <v>21.856036827788241</v>
      </c>
    </row>
    <row r="108" spans="1:7" x14ac:dyDescent="0.25">
      <c r="A108" s="31" t="s">
        <v>109</v>
      </c>
      <c r="B108" s="32">
        <v>133</v>
      </c>
      <c r="C108" s="33">
        <f t="shared" si="12"/>
        <v>74.576271186440678</v>
      </c>
      <c r="D108" s="32">
        <v>87</v>
      </c>
      <c r="E108" s="33">
        <f t="shared" si="13"/>
        <v>53.086419753086425</v>
      </c>
      <c r="F108" s="34">
        <f t="shared" si="14"/>
        <v>-21.489851433354254</v>
      </c>
      <c r="G108" s="33">
        <f t="shared" si="15"/>
        <v>21.489851433354254</v>
      </c>
    </row>
    <row r="109" spans="1:7" x14ac:dyDescent="0.25">
      <c r="A109" s="31" t="s">
        <v>45</v>
      </c>
      <c r="B109" s="32">
        <v>151</v>
      </c>
      <c r="C109" s="33">
        <f t="shared" si="12"/>
        <v>84.745762711864401</v>
      </c>
      <c r="D109" s="32">
        <v>104</v>
      </c>
      <c r="E109" s="33">
        <f t="shared" si="13"/>
        <v>63.580246913580254</v>
      </c>
      <c r="F109" s="34">
        <f t="shared" si="14"/>
        <v>-21.165515798284147</v>
      </c>
      <c r="G109" s="33">
        <f t="shared" si="15"/>
        <v>21.165515798284147</v>
      </c>
    </row>
    <row r="110" spans="1:7" x14ac:dyDescent="0.25">
      <c r="A110" s="31" t="s">
        <v>95</v>
      </c>
      <c r="B110" s="32">
        <v>120</v>
      </c>
      <c r="C110" s="33">
        <f t="shared" si="12"/>
        <v>67.2316384180791</v>
      </c>
      <c r="D110" s="32">
        <v>143</v>
      </c>
      <c r="E110" s="33">
        <f t="shared" si="13"/>
        <v>87.654320987654316</v>
      </c>
      <c r="F110" s="34">
        <f t="shared" si="14"/>
        <v>20.422682569575215</v>
      </c>
      <c r="G110" s="33">
        <f t="shared" si="15"/>
        <v>20.422682569575215</v>
      </c>
    </row>
    <row r="111" spans="1:7" x14ac:dyDescent="0.25">
      <c r="A111" s="31" t="s">
        <v>63</v>
      </c>
      <c r="B111" s="32">
        <v>134</v>
      </c>
      <c r="C111" s="33">
        <f t="shared" si="12"/>
        <v>75.141242937853107</v>
      </c>
      <c r="D111" s="32">
        <v>90</v>
      </c>
      <c r="E111" s="33">
        <f t="shared" si="13"/>
        <v>54.938271604938272</v>
      </c>
      <c r="F111" s="34">
        <f t="shared" si="14"/>
        <v>-20.202971332914835</v>
      </c>
      <c r="G111" s="33">
        <f t="shared" si="15"/>
        <v>20.202971332914835</v>
      </c>
    </row>
    <row r="112" spans="1:7" x14ac:dyDescent="0.25">
      <c r="A112" s="31" t="s">
        <v>6</v>
      </c>
      <c r="B112" s="32">
        <v>117</v>
      </c>
      <c r="C112" s="33">
        <f t="shared" si="12"/>
        <v>65.536723163841799</v>
      </c>
      <c r="D112" s="32">
        <v>76</v>
      </c>
      <c r="E112" s="33">
        <f t="shared" si="13"/>
        <v>46.296296296296298</v>
      </c>
      <c r="F112" s="34">
        <f t="shared" si="14"/>
        <v>-19.240426867545501</v>
      </c>
      <c r="G112" s="33">
        <f t="shared" si="15"/>
        <v>19.240426867545501</v>
      </c>
    </row>
    <row r="113" spans="1:7" x14ac:dyDescent="0.25">
      <c r="A113" s="31" t="s">
        <v>3</v>
      </c>
      <c r="B113" s="32">
        <v>79</v>
      </c>
      <c r="C113" s="33">
        <f t="shared" si="12"/>
        <v>44.067796610169488</v>
      </c>
      <c r="D113" s="32">
        <v>42</v>
      </c>
      <c r="E113" s="33">
        <f t="shared" si="13"/>
        <v>25.308641975308642</v>
      </c>
      <c r="F113" s="34">
        <f t="shared" si="14"/>
        <v>-18.759154634860845</v>
      </c>
      <c r="G113" s="33">
        <f t="shared" si="15"/>
        <v>18.759154634860845</v>
      </c>
    </row>
    <row r="114" spans="1:7" x14ac:dyDescent="0.25">
      <c r="A114" s="31" t="s">
        <v>92</v>
      </c>
      <c r="B114" s="32">
        <v>82</v>
      </c>
      <c r="C114" s="33">
        <f t="shared" si="12"/>
        <v>45.762711864406782</v>
      </c>
      <c r="D114" s="32">
        <v>45</v>
      </c>
      <c r="E114" s="33">
        <f t="shared" si="13"/>
        <v>27.160493827160494</v>
      </c>
      <c r="F114" s="34">
        <f t="shared" si="14"/>
        <v>-18.602218037246288</v>
      </c>
      <c r="G114" s="33">
        <f t="shared" si="15"/>
        <v>18.602218037246288</v>
      </c>
    </row>
    <row r="115" spans="1:7" x14ac:dyDescent="0.25">
      <c r="A115" s="31" t="s">
        <v>151</v>
      </c>
      <c r="B115" s="32">
        <v>11</v>
      </c>
      <c r="C115" s="33">
        <f t="shared" si="12"/>
        <v>5.6497175141242941</v>
      </c>
      <c r="D115" s="32">
        <v>40</v>
      </c>
      <c r="E115" s="33">
        <f t="shared" si="13"/>
        <v>24.074074074074073</v>
      </c>
      <c r="F115" s="34">
        <f t="shared" si="14"/>
        <v>18.424356559949779</v>
      </c>
      <c r="G115" s="33">
        <f t="shared" si="15"/>
        <v>18.424356559949779</v>
      </c>
    </row>
    <row r="116" spans="1:7" x14ac:dyDescent="0.25">
      <c r="A116" s="31" t="s">
        <v>27</v>
      </c>
      <c r="B116" s="32">
        <v>80</v>
      </c>
      <c r="C116" s="33">
        <f t="shared" si="12"/>
        <v>44.632768361581924</v>
      </c>
      <c r="D116" s="32">
        <v>102</v>
      </c>
      <c r="E116" s="33">
        <f t="shared" si="13"/>
        <v>62.345679012345677</v>
      </c>
      <c r="F116" s="34">
        <f t="shared" si="14"/>
        <v>17.712910650763753</v>
      </c>
      <c r="G116" s="33">
        <f t="shared" si="15"/>
        <v>17.712910650763753</v>
      </c>
    </row>
    <row r="117" spans="1:7" x14ac:dyDescent="0.25">
      <c r="A117" s="31" t="s">
        <v>152</v>
      </c>
      <c r="B117" s="32">
        <v>155</v>
      </c>
      <c r="C117" s="33">
        <f t="shared" si="12"/>
        <v>87.005649717514117</v>
      </c>
      <c r="D117" s="32">
        <v>114</v>
      </c>
      <c r="E117" s="33">
        <f t="shared" si="13"/>
        <v>69.753086419753089</v>
      </c>
      <c r="F117" s="34">
        <f t="shared" si="14"/>
        <v>-17.252563297761029</v>
      </c>
      <c r="G117" s="33">
        <f t="shared" si="15"/>
        <v>17.252563297761029</v>
      </c>
    </row>
    <row r="118" spans="1:7" x14ac:dyDescent="0.25">
      <c r="A118" s="31" t="s">
        <v>48</v>
      </c>
      <c r="B118" s="32">
        <v>159</v>
      </c>
      <c r="C118" s="33">
        <f t="shared" si="12"/>
        <v>89.265536723163848</v>
      </c>
      <c r="D118" s="32">
        <v>118</v>
      </c>
      <c r="E118" s="33">
        <f t="shared" si="13"/>
        <v>72.222222222222214</v>
      </c>
      <c r="F118" s="34">
        <f t="shared" si="14"/>
        <v>-17.043314500941634</v>
      </c>
      <c r="G118" s="33">
        <f t="shared" si="15"/>
        <v>17.043314500941634</v>
      </c>
    </row>
    <row r="119" spans="1:7" x14ac:dyDescent="0.25">
      <c r="A119" s="31" t="s">
        <v>24</v>
      </c>
      <c r="B119" s="32">
        <v>162</v>
      </c>
      <c r="C119" s="33">
        <f t="shared" si="12"/>
        <v>90.960451977401121</v>
      </c>
      <c r="D119" s="32">
        <v>121</v>
      </c>
      <c r="E119" s="33">
        <f t="shared" si="13"/>
        <v>74.074074074074076</v>
      </c>
      <c r="F119" s="34">
        <f t="shared" si="14"/>
        <v>-16.886377903327045</v>
      </c>
      <c r="G119" s="33">
        <f t="shared" si="15"/>
        <v>16.886377903327045</v>
      </c>
    </row>
    <row r="120" spans="1:7" x14ac:dyDescent="0.25">
      <c r="A120" s="31" t="s">
        <v>22</v>
      </c>
      <c r="B120" s="32">
        <v>21</v>
      </c>
      <c r="C120" s="33">
        <f t="shared" si="12"/>
        <v>11.299435028248588</v>
      </c>
      <c r="D120" s="32">
        <v>46</v>
      </c>
      <c r="E120" s="33">
        <f t="shared" si="13"/>
        <v>27.777777777777779</v>
      </c>
      <c r="F120" s="34">
        <f t="shared" si="14"/>
        <v>16.47834274952919</v>
      </c>
      <c r="G120" s="33">
        <f t="shared" si="15"/>
        <v>16.47834274952919</v>
      </c>
    </row>
    <row r="121" spans="1:7" x14ac:dyDescent="0.25">
      <c r="A121" s="31" t="s">
        <v>12</v>
      </c>
      <c r="B121" s="32">
        <v>123</v>
      </c>
      <c r="C121" s="33">
        <f t="shared" si="12"/>
        <v>68.926553672316388</v>
      </c>
      <c r="D121" s="32">
        <v>88</v>
      </c>
      <c r="E121" s="33">
        <f t="shared" si="13"/>
        <v>53.703703703703709</v>
      </c>
      <c r="F121" s="34">
        <f t="shared" si="14"/>
        <v>-15.222849968612678</v>
      </c>
      <c r="G121" s="33">
        <f t="shared" si="15"/>
        <v>15.222849968612678</v>
      </c>
    </row>
    <row r="122" spans="1:7" x14ac:dyDescent="0.25">
      <c r="A122" s="31" t="s">
        <v>153</v>
      </c>
      <c r="B122" s="32">
        <v>30</v>
      </c>
      <c r="C122" s="33">
        <f t="shared" si="12"/>
        <v>16.38418079096045</v>
      </c>
      <c r="D122" s="32">
        <v>4</v>
      </c>
      <c r="E122" s="33">
        <f t="shared" si="13"/>
        <v>1.8518518518518516</v>
      </c>
      <c r="F122" s="34">
        <f t="shared" si="14"/>
        <v>-14.532328939108599</v>
      </c>
      <c r="G122" s="33">
        <f t="shared" si="15"/>
        <v>14.532328939108599</v>
      </c>
    </row>
    <row r="123" spans="1:7" x14ac:dyDescent="0.25">
      <c r="A123" s="31" t="s">
        <v>154</v>
      </c>
      <c r="B123" s="32">
        <v>4</v>
      </c>
      <c r="C123" s="33">
        <f t="shared" si="12"/>
        <v>1.6949152542372881</v>
      </c>
      <c r="D123" s="32">
        <v>27</v>
      </c>
      <c r="E123" s="33">
        <f t="shared" si="13"/>
        <v>16.049382716049383</v>
      </c>
      <c r="F123" s="34">
        <f t="shared" si="14"/>
        <v>14.354467461812096</v>
      </c>
      <c r="G123" s="33">
        <f t="shared" si="15"/>
        <v>14.354467461812096</v>
      </c>
    </row>
    <row r="124" spans="1:7" x14ac:dyDescent="0.25">
      <c r="A124" s="31" t="s">
        <v>35</v>
      </c>
      <c r="B124" s="32">
        <v>99</v>
      </c>
      <c r="C124" s="33">
        <f t="shared" si="12"/>
        <v>55.367231638418076</v>
      </c>
      <c r="D124" s="32">
        <v>68</v>
      </c>
      <c r="E124" s="33">
        <f t="shared" si="13"/>
        <v>41.358024691358025</v>
      </c>
      <c r="F124" s="34">
        <f t="shared" si="14"/>
        <v>-14.009206947060051</v>
      </c>
      <c r="G124" s="33">
        <f t="shared" si="15"/>
        <v>14.009206947060051</v>
      </c>
    </row>
    <row r="125" spans="1:7" x14ac:dyDescent="0.25">
      <c r="A125" s="31" t="s">
        <v>73</v>
      </c>
      <c r="B125" s="32">
        <v>144</v>
      </c>
      <c r="C125" s="33">
        <f t="shared" si="12"/>
        <v>80.790960451977398</v>
      </c>
      <c r="D125" s="32">
        <v>110</v>
      </c>
      <c r="E125" s="33">
        <f t="shared" si="13"/>
        <v>67.283950617283949</v>
      </c>
      <c r="F125" s="34">
        <f t="shared" si="14"/>
        <v>-13.507009834693449</v>
      </c>
      <c r="G125" s="33">
        <f t="shared" si="15"/>
        <v>13.507009834693449</v>
      </c>
    </row>
    <row r="126" spans="1:7" x14ac:dyDescent="0.25">
      <c r="A126" s="31" t="s">
        <v>155</v>
      </c>
      <c r="B126" s="32">
        <v>19</v>
      </c>
      <c r="C126" s="33">
        <f t="shared" si="12"/>
        <v>10.16949152542373</v>
      </c>
      <c r="D126" s="32">
        <v>39</v>
      </c>
      <c r="E126" s="33">
        <f t="shared" si="13"/>
        <v>23.456790123456788</v>
      </c>
      <c r="F126" s="34">
        <f t="shared" si="14"/>
        <v>13.287298598033058</v>
      </c>
      <c r="G126" s="33">
        <f t="shared" si="15"/>
        <v>13.287298598033058</v>
      </c>
    </row>
    <row r="127" spans="1:7" x14ac:dyDescent="0.25">
      <c r="A127" s="31" t="s">
        <v>43</v>
      </c>
      <c r="B127" s="32">
        <v>142</v>
      </c>
      <c r="C127" s="33">
        <f t="shared" si="12"/>
        <v>79.66101694915254</v>
      </c>
      <c r="D127" s="32">
        <v>109</v>
      </c>
      <c r="E127" s="33">
        <f t="shared" si="13"/>
        <v>66.666666666666657</v>
      </c>
      <c r="F127" s="34">
        <f t="shared" si="14"/>
        <v>-12.994350282485883</v>
      </c>
      <c r="G127" s="33">
        <f t="shared" si="15"/>
        <v>12.994350282485883</v>
      </c>
    </row>
    <row r="128" spans="1:7" x14ac:dyDescent="0.25">
      <c r="A128" s="31" t="s">
        <v>156</v>
      </c>
      <c r="B128" s="32">
        <v>42</v>
      </c>
      <c r="C128" s="33">
        <f t="shared" si="12"/>
        <v>23.163841807909606</v>
      </c>
      <c r="D128" s="32">
        <v>59</v>
      </c>
      <c r="E128" s="33">
        <f t="shared" si="13"/>
        <v>35.802469135802468</v>
      </c>
      <c r="F128" s="34">
        <f t="shared" si="14"/>
        <v>12.638627327892863</v>
      </c>
      <c r="G128" s="33">
        <f t="shared" si="15"/>
        <v>12.638627327892863</v>
      </c>
    </row>
    <row r="129" spans="1:7" x14ac:dyDescent="0.25">
      <c r="A129" s="31" t="s">
        <v>52</v>
      </c>
      <c r="B129" s="32">
        <v>63</v>
      </c>
      <c r="C129" s="33">
        <f t="shared" si="12"/>
        <v>35.028248587570623</v>
      </c>
      <c r="D129" s="32">
        <v>78</v>
      </c>
      <c r="E129" s="33">
        <f t="shared" si="13"/>
        <v>47.530864197530867</v>
      </c>
      <c r="F129" s="34">
        <f t="shared" si="14"/>
        <v>12.502615609960245</v>
      </c>
      <c r="G129" s="33">
        <f t="shared" si="15"/>
        <v>12.502615609960245</v>
      </c>
    </row>
    <row r="130" spans="1:7" x14ac:dyDescent="0.25">
      <c r="A130" s="31" t="s">
        <v>157</v>
      </c>
      <c r="B130" s="32">
        <v>78</v>
      </c>
      <c r="C130" s="33">
        <f t="shared" si="12"/>
        <v>43.502824858757059</v>
      </c>
      <c r="D130" s="32">
        <v>91</v>
      </c>
      <c r="E130" s="33">
        <f t="shared" si="13"/>
        <v>55.555555555555557</v>
      </c>
      <c r="F130" s="34">
        <f t="shared" si="14"/>
        <v>12.052730696798498</v>
      </c>
      <c r="G130" s="33">
        <f t="shared" si="15"/>
        <v>12.052730696798498</v>
      </c>
    </row>
    <row r="131" spans="1:7" x14ac:dyDescent="0.25">
      <c r="A131" s="31" t="s">
        <v>108</v>
      </c>
      <c r="B131" s="32">
        <v>105</v>
      </c>
      <c r="C131" s="33">
        <f t="shared" ref="C131:C160" si="16">(B131-1)/(178-1)*100</f>
        <v>58.757062146892657</v>
      </c>
      <c r="D131" s="32">
        <v>77</v>
      </c>
      <c r="E131" s="33">
        <f t="shared" ref="E131:E160" si="17">(D131-1)/(163-1)*100</f>
        <v>46.913580246913575</v>
      </c>
      <c r="F131" s="34">
        <f t="shared" ref="F131:F160" si="18">E131-C131</f>
        <v>-11.843481899979082</v>
      </c>
      <c r="G131" s="33">
        <f t="shared" ref="G131:G160" si="19">ABS(F131)</f>
        <v>11.843481899979082</v>
      </c>
    </row>
    <row r="132" spans="1:7" x14ac:dyDescent="0.25">
      <c r="A132" s="31" t="s">
        <v>51</v>
      </c>
      <c r="B132" s="32">
        <v>166</v>
      </c>
      <c r="C132" s="33">
        <f t="shared" si="16"/>
        <v>93.220338983050837</v>
      </c>
      <c r="D132" s="32">
        <v>134</v>
      </c>
      <c r="E132" s="33">
        <f t="shared" si="17"/>
        <v>82.098765432098759</v>
      </c>
      <c r="F132" s="34">
        <f t="shared" si="18"/>
        <v>-11.121573550952078</v>
      </c>
      <c r="G132" s="33">
        <f t="shared" si="19"/>
        <v>11.121573550952078</v>
      </c>
    </row>
    <row r="133" spans="1:7" x14ac:dyDescent="0.25">
      <c r="A133" s="31" t="s">
        <v>69</v>
      </c>
      <c r="B133" s="32">
        <v>75</v>
      </c>
      <c r="C133" s="33">
        <f t="shared" si="16"/>
        <v>41.807909604519772</v>
      </c>
      <c r="D133" s="32">
        <v>86</v>
      </c>
      <c r="E133" s="33">
        <f t="shared" si="17"/>
        <v>52.469135802469133</v>
      </c>
      <c r="F133" s="34">
        <f t="shared" si="18"/>
        <v>10.661226197949361</v>
      </c>
      <c r="G133" s="33">
        <f t="shared" si="19"/>
        <v>10.661226197949361</v>
      </c>
    </row>
    <row r="134" spans="1:7" x14ac:dyDescent="0.25">
      <c r="A134" s="31" t="s">
        <v>158</v>
      </c>
      <c r="B134" s="32">
        <v>70</v>
      </c>
      <c r="C134" s="33">
        <f t="shared" si="16"/>
        <v>38.983050847457626</v>
      </c>
      <c r="D134" s="32">
        <v>49</v>
      </c>
      <c r="E134" s="33">
        <f t="shared" si="17"/>
        <v>29.629629629629626</v>
      </c>
      <c r="F134" s="34">
        <f t="shared" si="18"/>
        <v>-9.3534212178280001</v>
      </c>
      <c r="G134" s="33">
        <f t="shared" si="19"/>
        <v>9.3534212178280001</v>
      </c>
    </row>
    <row r="135" spans="1:7" x14ac:dyDescent="0.25">
      <c r="A135" s="31" t="s">
        <v>86</v>
      </c>
      <c r="B135" s="32">
        <v>49</v>
      </c>
      <c r="C135" s="33">
        <f t="shared" si="16"/>
        <v>27.118644067796609</v>
      </c>
      <c r="D135" s="32">
        <v>60</v>
      </c>
      <c r="E135" s="33">
        <f t="shared" si="17"/>
        <v>36.419753086419753</v>
      </c>
      <c r="F135" s="34">
        <f t="shared" si="18"/>
        <v>9.3011090186231442</v>
      </c>
      <c r="G135" s="33">
        <f t="shared" si="19"/>
        <v>9.3011090186231442</v>
      </c>
    </row>
    <row r="136" spans="1:7" x14ac:dyDescent="0.25">
      <c r="A136" s="31" t="s">
        <v>106</v>
      </c>
      <c r="B136" s="32">
        <v>96</v>
      </c>
      <c r="C136" s="33">
        <f t="shared" si="16"/>
        <v>53.672316384180796</v>
      </c>
      <c r="D136" s="32">
        <v>103</v>
      </c>
      <c r="E136" s="33">
        <f t="shared" si="17"/>
        <v>62.962962962962962</v>
      </c>
      <c r="F136" s="34">
        <f t="shared" si="18"/>
        <v>9.2906465787821659</v>
      </c>
      <c r="G136" s="33">
        <f t="shared" si="19"/>
        <v>9.2906465787821659</v>
      </c>
    </row>
    <row r="137" spans="1:7" x14ac:dyDescent="0.25">
      <c r="A137" s="31" t="s">
        <v>93</v>
      </c>
      <c r="B137" s="32">
        <v>59</v>
      </c>
      <c r="C137" s="33">
        <f t="shared" si="16"/>
        <v>32.7683615819209</v>
      </c>
      <c r="D137" s="32">
        <v>69</v>
      </c>
      <c r="E137" s="33">
        <f t="shared" si="17"/>
        <v>41.975308641975303</v>
      </c>
      <c r="F137" s="34">
        <f t="shared" si="18"/>
        <v>9.2069470600544037</v>
      </c>
      <c r="G137" s="33">
        <f t="shared" si="19"/>
        <v>9.2069470600544037</v>
      </c>
    </row>
    <row r="138" spans="1:7" x14ac:dyDescent="0.25">
      <c r="A138" s="31" t="s">
        <v>11</v>
      </c>
      <c r="B138" s="32">
        <v>74</v>
      </c>
      <c r="C138" s="33">
        <f t="shared" si="16"/>
        <v>41.242937853107343</v>
      </c>
      <c r="D138" s="32">
        <v>53</v>
      </c>
      <c r="E138" s="33">
        <f t="shared" si="17"/>
        <v>32.098765432098766</v>
      </c>
      <c r="F138" s="34">
        <f t="shared" si="18"/>
        <v>-9.1441724210085766</v>
      </c>
      <c r="G138" s="33">
        <f t="shared" si="19"/>
        <v>9.1441724210085766</v>
      </c>
    </row>
    <row r="139" spans="1:7" x14ac:dyDescent="0.25">
      <c r="A139" s="31" t="s">
        <v>39</v>
      </c>
      <c r="B139" s="32">
        <v>29</v>
      </c>
      <c r="C139" s="33">
        <f t="shared" si="16"/>
        <v>15.819209039548024</v>
      </c>
      <c r="D139" s="32">
        <v>12</v>
      </c>
      <c r="E139" s="33">
        <f t="shared" si="17"/>
        <v>6.7901234567901234</v>
      </c>
      <c r="F139" s="34">
        <f t="shared" si="18"/>
        <v>-9.0290855827579009</v>
      </c>
      <c r="G139" s="33">
        <f t="shared" si="19"/>
        <v>9.0290855827579009</v>
      </c>
    </row>
    <row r="140" spans="1:7" x14ac:dyDescent="0.25">
      <c r="A140" s="31" t="s">
        <v>74</v>
      </c>
      <c r="B140" s="32">
        <v>73</v>
      </c>
      <c r="C140" s="33">
        <f t="shared" si="16"/>
        <v>40.677966101694921</v>
      </c>
      <c r="D140" s="32">
        <v>81</v>
      </c>
      <c r="E140" s="33">
        <f t="shared" si="17"/>
        <v>49.382716049382715</v>
      </c>
      <c r="F140" s="34">
        <f t="shared" si="18"/>
        <v>8.7047499476877945</v>
      </c>
      <c r="G140" s="33">
        <f t="shared" si="19"/>
        <v>8.7047499476877945</v>
      </c>
    </row>
    <row r="141" spans="1:7" x14ac:dyDescent="0.25">
      <c r="A141" s="31" t="s">
        <v>159</v>
      </c>
      <c r="B141" s="32">
        <v>102</v>
      </c>
      <c r="C141" s="33">
        <f t="shared" si="16"/>
        <v>57.062146892655363</v>
      </c>
      <c r="D141" s="32">
        <v>80</v>
      </c>
      <c r="E141" s="33">
        <f t="shared" si="17"/>
        <v>48.76543209876543</v>
      </c>
      <c r="F141" s="34">
        <f t="shared" si="18"/>
        <v>-8.296714793889933</v>
      </c>
      <c r="G141" s="33">
        <f t="shared" si="19"/>
        <v>8.296714793889933</v>
      </c>
    </row>
    <row r="142" spans="1:7" x14ac:dyDescent="0.25">
      <c r="A142" s="31" t="s">
        <v>5</v>
      </c>
      <c r="B142" s="32">
        <v>91</v>
      </c>
      <c r="C142" s="33">
        <f t="shared" si="16"/>
        <v>50.847457627118644</v>
      </c>
      <c r="D142" s="32">
        <v>70</v>
      </c>
      <c r="E142" s="33">
        <f t="shared" si="17"/>
        <v>42.592592592592595</v>
      </c>
      <c r="F142" s="34">
        <f t="shared" si="18"/>
        <v>-8.2548650345260484</v>
      </c>
      <c r="G142" s="33">
        <f t="shared" si="19"/>
        <v>8.2548650345260484</v>
      </c>
    </row>
    <row r="143" spans="1:7" x14ac:dyDescent="0.25">
      <c r="A143" s="31" t="s">
        <v>160</v>
      </c>
      <c r="B143" s="32">
        <v>76</v>
      </c>
      <c r="C143" s="33">
        <f t="shared" si="16"/>
        <v>42.372881355932201</v>
      </c>
      <c r="D143" s="32">
        <v>83</v>
      </c>
      <c r="E143" s="33">
        <f t="shared" si="17"/>
        <v>50.617283950617285</v>
      </c>
      <c r="F143" s="34">
        <f t="shared" si="18"/>
        <v>8.2444025946850843</v>
      </c>
      <c r="G143" s="33">
        <f t="shared" si="19"/>
        <v>8.2444025946850843</v>
      </c>
    </row>
    <row r="144" spans="1:7" x14ac:dyDescent="0.25">
      <c r="A144" s="31" t="s">
        <v>98</v>
      </c>
      <c r="B144" s="32">
        <v>140</v>
      </c>
      <c r="C144" s="33">
        <f t="shared" si="16"/>
        <v>78.531073446327682</v>
      </c>
      <c r="D144" s="32">
        <v>115</v>
      </c>
      <c r="E144" s="33">
        <f t="shared" si="17"/>
        <v>70.370370370370367</v>
      </c>
      <c r="F144" s="34">
        <f t="shared" si="18"/>
        <v>-8.1607030759573149</v>
      </c>
      <c r="G144" s="33">
        <f t="shared" si="19"/>
        <v>8.1607030759573149</v>
      </c>
    </row>
    <row r="145" spans="1:7" x14ac:dyDescent="0.25">
      <c r="A145" s="31" t="s">
        <v>78</v>
      </c>
      <c r="B145" s="32">
        <v>115</v>
      </c>
      <c r="C145" s="33">
        <f t="shared" si="16"/>
        <v>64.406779661016941</v>
      </c>
      <c r="D145" s="32">
        <v>93</v>
      </c>
      <c r="E145" s="33">
        <f t="shared" si="17"/>
        <v>56.79012345679012</v>
      </c>
      <c r="F145" s="34">
        <f t="shared" si="18"/>
        <v>-7.6166562042268211</v>
      </c>
      <c r="G145" s="33">
        <f t="shared" si="19"/>
        <v>7.6166562042268211</v>
      </c>
    </row>
    <row r="146" spans="1:7" x14ac:dyDescent="0.25">
      <c r="A146" s="31" t="s">
        <v>2</v>
      </c>
      <c r="B146" s="32">
        <v>38</v>
      </c>
      <c r="C146" s="33">
        <f t="shared" si="16"/>
        <v>20.903954802259886</v>
      </c>
      <c r="D146" s="32">
        <v>23</v>
      </c>
      <c r="E146" s="33">
        <f t="shared" si="17"/>
        <v>13.580246913580247</v>
      </c>
      <c r="F146" s="34">
        <f t="shared" si="18"/>
        <v>-7.323707888679639</v>
      </c>
      <c r="G146" s="33">
        <f t="shared" si="19"/>
        <v>7.323707888679639</v>
      </c>
    </row>
    <row r="147" spans="1:7" x14ac:dyDescent="0.25">
      <c r="A147" s="31" t="s">
        <v>50</v>
      </c>
      <c r="B147" s="32">
        <v>147</v>
      </c>
      <c r="C147" s="33">
        <f t="shared" si="16"/>
        <v>82.485875706214685</v>
      </c>
      <c r="D147" s="32">
        <v>123</v>
      </c>
      <c r="E147" s="33">
        <f t="shared" si="17"/>
        <v>75.308641975308646</v>
      </c>
      <c r="F147" s="34">
        <f t="shared" si="18"/>
        <v>-7.177233730906039</v>
      </c>
      <c r="G147" s="33">
        <f t="shared" si="19"/>
        <v>7.177233730906039</v>
      </c>
    </row>
    <row r="148" spans="1:7" x14ac:dyDescent="0.25">
      <c r="A148" s="31" t="s">
        <v>10</v>
      </c>
      <c r="B148" s="32">
        <v>164</v>
      </c>
      <c r="C148" s="33">
        <f t="shared" si="16"/>
        <v>92.090395480225979</v>
      </c>
      <c r="D148" s="32">
        <v>139</v>
      </c>
      <c r="E148" s="33">
        <f t="shared" si="17"/>
        <v>85.18518518518519</v>
      </c>
      <c r="F148" s="34">
        <f t="shared" si="18"/>
        <v>-6.9052102950407885</v>
      </c>
      <c r="G148" s="33">
        <f t="shared" si="19"/>
        <v>6.9052102950407885</v>
      </c>
    </row>
    <row r="149" spans="1:7" x14ac:dyDescent="0.25">
      <c r="A149" s="31" t="s">
        <v>83</v>
      </c>
      <c r="B149" s="32">
        <v>126</v>
      </c>
      <c r="C149" s="33">
        <f t="shared" si="16"/>
        <v>70.621468926553675</v>
      </c>
      <c r="D149" s="32">
        <v>125</v>
      </c>
      <c r="E149" s="33">
        <f t="shared" si="17"/>
        <v>76.543209876543202</v>
      </c>
      <c r="F149" s="34">
        <f t="shared" si="18"/>
        <v>5.9217409499895268</v>
      </c>
      <c r="G149" s="33">
        <f t="shared" si="19"/>
        <v>5.9217409499895268</v>
      </c>
    </row>
    <row r="150" spans="1:7" x14ac:dyDescent="0.25">
      <c r="A150" s="31" t="s">
        <v>161</v>
      </c>
      <c r="B150" s="32">
        <v>55</v>
      </c>
      <c r="C150" s="33">
        <f t="shared" si="16"/>
        <v>30.508474576271187</v>
      </c>
      <c r="D150" s="32">
        <v>41</v>
      </c>
      <c r="E150" s="33">
        <f t="shared" si="17"/>
        <v>24.691358024691358</v>
      </c>
      <c r="F150" s="34">
        <f t="shared" si="18"/>
        <v>-5.8171165515798293</v>
      </c>
      <c r="G150" s="33">
        <f t="shared" si="19"/>
        <v>5.8171165515798293</v>
      </c>
    </row>
    <row r="151" spans="1:7" x14ac:dyDescent="0.25">
      <c r="A151" s="31" t="s">
        <v>44</v>
      </c>
      <c r="B151" s="32">
        <v>87</v>
      </c>
      <c r="C151" s="33">
        <f t="shared" si="16"/>
        <v>48.587570621468927</v>
      </c>
      <c r="D151" s="32">
        <v>71</v>
      </c>
      <c r="E151" s="33">
        <f t="shared" si="17"/>
        <v>43.209876543209873</v>
      </c>
      <c r="F151" s="67">
        <f t="shared" si="18"/>
        <v>-5.3776940782590543</v>
      </c>
      <c r="G151" s="33">
        <f t="shared" si="19"/>
        <v>5.3776940782590543</v>
      </c>
    </row>
    <row r="152" spans="1:7" x14ac:dyDescent="0.25">
      <c r="A152" s="31" t="s">
        <v>162</v>
      </c>
      <c r="B152" s="32">
        <v>153</v>
      </c>
      <c r="C152" s="33">
        <f t="shared" si="16"/>
        <v>85.875706214689259</v>
      </c>
      <c r="D152" s="32">
        <v>148</v>
      </c>
      <c r="E152" s="33">
        <f t="shared" si="17"/>
        <v>90.740740740740748</v>
      </c>
      <c r="F152" s="67">
        <f t="shared" si="18"/>
        <v>4.8650345260514882</v>
      </c>
      <c r="G152" s="33">
        <f t="shared" si="19"/>
        <v>4.8650345260514882</v>
      </c>
    </row>
    <row r="153" spans="1:7" x14ac:dyDescent="0.25">
      <c r="A153" s="31" t="s">
        <v>58</v>
      </c>
      <c r="B153" s="32">
        <v>114</v>
      </c>
      <c r="C153" s="33">
        <f t="shared" si="16"/>
        <v>63.841807909604519</v>
      </c>
      <c r="D153" s="32">
        <v>97</v>
      </c>
      <c r="E153" s="33">
        <f t="shared" si="17"/>
        <v>59.259259259259252</v>
      </c>
      <c r="F153" s="67">
        <f t="shared" si="18"/>
        <v>-4.5825486503452666</v>
      </c>
      <c r="G153" s="33">
        <f t="shared" si="19"/>
        <v>4.5825486503452666</v>
      </c>
    </row>
    <row r="154" spans="1:7" x14ac:dyDescent="0.25">
      <c r="A154" s="31" t="s">
        <v>163</v>
      </c>
      <c r="B154" s="32">
        <v>72</v>
      </c>
      <c r="C154" s="33">
        <f t="shared" si="16"/>
        <v>40.112994350282491</v>
      </c>
      <c r="D154" s="32">
        <v>73</v>
      </c>
      <c r="E154" s="33">
        <f t="shared" si="17"/>
        <v>44.444444444444443</v>
      </c>
      <c r="F154" s="67">
        <f t="shared" si="18"/>
        <v>4.3314500941619514</v>
      </c>
      <c r="G154" s="33">
        <f t="shared" si="19"/>
        <v>4.3314500941619514</v>
      </c>
    </row>
    <row r="155" spans="1:7" x14ac:dyDescent="0.25">
      <c r="A155" s="31" t="s">
        <v>107</v>
      </c>
      <c r="B155" s="32">
        <v>88</v>
      </c>
      <c r="C155" s="33">
        <f t="shared" si="16"/>
        <v>49.152542372881356</v>
      </c>
      <c r="D155" s="32">
        <v>74</v>
      </c>
      <c r="E155" s="33">
        <f t="shared" si="17"/>
        <v>45.061728395061728</v>
      </c>
      <c r="F155" s="67">
        <f t="shared" si="18"/>
        <v>-4.0908139778196286</v>
      </c>
      <c r="G155" s="33">
        <f t="shared" si="19"/>
        <v>4.0908139778196286</v>
      </c>
    </row>
    <row r="156" spans="1:7" x14ac:dyDescent="0.25">
      <c r="A156" s="31" t="s">
        <v>7</v>
      </c>
      <c r="B156" s="32">
        <v>60</v>
      </c>
      <c r="C156" s="33">
        <f t="shared" si="16"/>
        <v>33.333333333333329</v>
      </c>
      <c r="D156" s="32">
        <v>51</v>
      </c>
      <c r="E156" s="33">
        <f t="shared" si="17"/>
        <v>30.864197530864196</v>
      </c>
      <c r="F156" s="67">
        <f t="shared" si="18"/>
        <v>-2.4691358024691326</v>
      </c>
      <c r="G156" s="33">
        <f t="shared" si="19"/>
        <v>2.4691358024691326</v>
      </c>
    </row>
    <row r="157" spans="1:7" x14ac:dyDescent="0.25">
      <c r="A157" s="31" t="s">
        <v>65</v>
      </c>
      <c r="B157" s="32">
        <v>127</v>
      </c>
      <c r="C157" s="33">
        <f t="shared" si="16"/>
        <v>71.186440677966104</v>
      </c>
      <c r="D157" s="32">
        <v>120</v>
      </c>
      <c r="E157" s="33">
        <f t="shared" si="17"/>
        <v>73.456790123456798</v>
      </c>
      <c r="F157" s="67">
        <f t="shared" si="18"/>
        <v>2.2703494454906945</v>
      </c>
      <c r="G157" s="33">
        <f t="shared" si="19"/>
        <v>2.2703494454906945</v>
      </c>
    </row>
    <row r="158" spans="1:7" x14ac:dyDescent="0.25">
      <c r="A158" s="31" t="s">
        <v>164</v>
      </c>
      <c r="B158" s="32">
        <v>64</v>
      </c>
      <c r="C158" s="33">
        <f t="shared" si="16"/>
        <v>35.593220338983052</v>
      </c>
      <c r="D158" s="32">
        <v>56</v>
      </c>
      <c r="E158" s="33">
        <f t="shared" si="17"/>
        <v>33.950617283950621</v>
      </c>
      <c r="F158" s="67">
        <f t="shared" si="18"/>
        <v>-1.6426030550324313</v>
      </c>
      <c r="G158" s="33">
        <f t="shared" si="19"/>
        <v>1.6426030550324313</v>
      </c>
    </row>
    <row r="159" spans="1:7" x14ac:dyDescent="0.25">
      <c r="A159" s="31" t="s">
        <v>165</v>
      </c>
      <c r="B159" s="32">
        <v>158</v>
      </c>
      <c r="C159" s="33">
        <f t="shared" si="16"/>
        <v>88.700564971751419</v>
      </c>
      <c r="D159" s="32">
        <v>147</v>
      </c>
      <c r="E159" s="33">
        <f t="shared" si="17"/>
        <v>90.123456790123456</v>
      </c>
      <c r="F159" s="67">
        <f t="shared" si="18"/>
        <v>1.4228918183720367</v>
      </c>
      <c r="G159" s="33">
        <f t="shared" si="19"/>
        <v>1.4228918183720367</v>
      </c>
    </row>
    <row r="160" spans="1:7" x14ac:dyDescent="0.25">
      <c r="A160" s="36" t="s">
        <v>37</v>
      </c>
      <c r="B160" s="27">
        <v>62</v>
      </c>
      <c r="C160" s="28">
        <f t="shared" si="16"/>
        <v>34.463276836158194</v>
      </c>
      <c r="D160" s="27">
        <v>57</v>
      </c>
      <c r="E160" s="28">
        <f t="shared" si="17"/>
        <v>34.567901234567898</v>
      </c>
      <c r="F160" s="29">
        <f t="shared" si="18"/>
        <v>0.10462439840970461</v>
      </c>
      <c r="G160" s="28">
        <f t="shared" si="19"/>
        <v>0.10462439840970461</v>
      </c>
    </row>
  </sheetData>
  <autoFilter ref="A2:G2" xr:uid="{F01D5629-B7F1-47FE-AEED-B2DD25C2803E}">
    <sortState xmlns:xlrd2="http://schemas.microsoft.com/office/spreadsheetml/2017/richdata2" ref="A3:G160">
      <sortCondition descending="1" ref="G2"/>
    </sortState>
  </autoFilter>
  <mergeCells count="2">
    <mergeCell ref="B1:C1"/>
    <mergeCell ref="D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8739E-E96F-4E31-982A-DECD7CF0AF75}">
  <dimension ref="A1:I109"/>
  <sheetViews>
    <sheetView workbookViewId="0">
      <selection activeCell="I4" sqref="I4"/>
    </sheetView>
  </sheetViews>
  <sheetFormatPr defaultRowHeight="15.75" x14ac:dyDescent="0.25"/>
  <cols>
    <col min="1" max="1" width="13.375" style="3" customWidth="1"/>
    <col min="2" max="2" width="17.375" style="3" customWidth="1"/>
    <col min="3" max="3" width="16.25" style="34" customWidth="1"/>
    <col min="4" max="4" width="16.75" style="3" customWidth="1"/>
    <col min="5" max="5" width="16.125" style="34" customWidth="1"/>
    <col min="6" max="6" width="14.25" style="34" customWidth="1"/>
    <col min="7" max="7" width="15.125" style="3" customWidth="1"/>
    <col min="8" max="9" width="8.75" style="3"/>
  </cols>
  <sheetData>
    <row r="1" spans="1:9" x14ac:dyDescent="0.25">
      <c r="A1" s="31"/>
      <c r="B1" s="72" t="s">
        <v>202</v>
      </c>
      <c r="C1" s="73"/>
      <c r="D1" s="72" t="s">
        <v>166</v>
      </c>
      <c r="E1" s="73"/>
      <c r="F1" s="39"/>
      <c r="G1" s="40"/>
    </row>
    <row r="2" spans="1:9" ht="16.5" thickBot="1" x14ac:dyDescent="0.3">
      <c r="A2" s="31" t="s">
        <v>188</v>
      </c>
      <c r="B2" s="32" t="s">
        <v>167</v>
      </c>
      <c r="C2" s="33" t="s">
        <v>117</v>
      </c>
      <c r="D2" s="32" t="s">
        <v>167</v>
      </c>
      <c r="E2" s="33" t="s">
        <v>168</v>
      </c>
      <c r="F2" s="39" t="s">
        <v>169</v>
      </c>
      <c r="G2" s="41" t="s">
        <v>120</v>
      </c>
    </row>
    <row r="3" spans="1:9" x14ac:dyDescent="0.25">
      <c r="A3" s="42" t="s">
        <v>20</v>
      </c>
      <c r="B3" s="43">
        <v>15</v>
      </c>
      <c r="C3" s="44">
        <f t="shared" ref="C3:C34" si="0">(B3-1)/(185-1)*100</f>
        <v>7.608695652173914</v>
      </c>
      <c r="D3" s="45">
        <v>180</v>
      </c>
      <c r="E3" s="46">
        <f t="shared" ref="E3:E34" si="1">(D3-1)/(180-1)*100</f>
        <v>100</v>
      </c>
      <c r="F3" s="47">
        <f t="shared" ref="F3:F34" si="2">E3-C3</f>
        <v>92.391304347826093</v>
      </c>
      <c r="G3" s="48">
        <f t="shared" ref="G3:G34" si="3">ABS(F3)</f>
        <v>92.391304347826093</v>
      </c>
      <c r="I3" s="3" t="s">
        <v>209</v>
      </c>
    </row>
    <row r="4" spans="1:9" x14ac:dyDescent="0.25">
      <c r="A4" s="49" t="s">
        <v>47</v>
      </c>
      <c r="B4" s="32">
        <v>9</v>
      </c>
      <c r="C4" s="34">
        <f t="shared" si="0"/>
        <v>4.3478260869565215</v>
      </c>
      <c r="D4" s="3">
        <v>174</v>
      </c>
      <c r="E4" s="33">
        <f t="shared" si="1"/>
        <v>96.648044692737429</v>
      </c>
      <c r="F4" s="39">
        <f t="shared" si="2"/>
        <v>92.300218605780913</v>
      </c>
      <c r="G4" s="50">
        <f t="shared" si="3"/>
        <v>92.300218605780913</v>
      </c>
      <c r="I4" s="9">
        <f>AVERAGE(G3:G109)</f>
        <v>45.622237633337058</v>
      </c>
    </row>
    <row r="5" spans="1:9" x14ac:dyDescent="0.25">
      <c r="A5" s="49" t="s">
        <v>10</v>
      </c>
      <c r="B5" s="32">
        <v>18</v>
      </c>
      <c r="C5" s="34">
        <f t="shared" si="0"/>
        <v>9.2391304347826075</v>
      </c>
      <c r="D5" s="3">
        <v>179</v>
      </c>
      <c r="E5" s="33">
        <f t="shared" si="1"/>
        <v>99.441340782122893</v>
      </c>
      <c r="F5" s="39">
        <f t="shared" si="2"/>
        <v>90.202210347340284</v>
      </c>
      <c r="G5" s="50">
        <f t="shared" si="3"/>
        <v>90.202210347340284</v>
      </c>
    </row>
    <row r="6" spans="1:9" x14ac:dyDescent="0.25">
      <c r="A6" s="49" t="s">
        <v>32</v>
      </c>
      <c r="B6" s="32">
        <v>167</v>
      </c>
      <c r="C6" s="34">
        <f t="shared" si="0"/>
        <v>90.217391304347828</v>
      </c>
      <c r="D6" s="3">
        <v>3</v>
      </c>
      <c r="E6" s="33">
        <f t="shared" si="1"/>
        <v>1.1173184357541899</v>
      </c>
      <c r="F6" s="39">
        <f t="shared" si="2"/>
        <v>-89.100072868593642</v>
      </c>
      <c r="G6" s="50">
        <f t="shared" si="3"/>
        <v>89.100072868593642</v>
      </c>
      <c r="I6" s="3" t="s">
        <v>220</v>
      </c>
    </row>
    <row r="7" spans="1:9" x14ac:dyDescent="0.25">
      <c r="A7" s="49" t="s">
        <v>83</v>
      </c>
      <c r="B7" s="32">
        <v>12</v>
      </c>
      <c r="C7" s="34">
        <f t="shared" si="0"/>
        <v>5.9782608695652177</v>
      </c>
      <c r="D7" s="3">
        <v>169</v>
      </c>
      <c r="E7" s="33">
        <f t="shared" si="1"/>
        <v>93.85474860335195</v>
      </c>
      <c r="F7" s="39">
        <f t="shared" si="2"/>
        <v>87.876487733786732</v>
      </c>
      <c r="G7" s="50">
        <f t="shared" si="3"/>
        <v>87.876487733786732</v>
      </c>
    </row>
    <row r="8" spans="1:9" x14ac:dyDescent="0.25">
      <c r="A8" s="49" t="s">
        <v>65</v>
      </c>
      <c r="B8" s="32">
        <v>19</v>
      </c>
      <c r="C8" s="34">
        <f t="shared" si="0"/>
        <v>9.7826086956521738</v>
      </c>
      <c r="D8" s="3">
        <v>175</v>
      </c>
      <c r="E8" s="33">
        <f t="shared" si="1"/>
        <v>97.206703910614522</v>
      </c>
      <c r="F8" s="39">
        <f t="shared" si="2"/>
        <v>87.42409521496235</v>
      </c>
      <c r="G8" s="50">
        <f t="shared" si="3"/>
        <v>87.42409521496235</v>
      </c>
    </row>
    <row r="9" spans="1:9" x14ac:dyDescent="0.25">
      <c r="A9" s="49" t="s">
        <v>4</v>
      </c>
      <c r="B9" s="32">
        <v>16</v>
      </c>
      <c r="C9" s="34">
        <f t="shared" si="0"/>
        <v>8.1521739130434785</v>
      </c>
      <c r="D9" s="3">
        <v>170</v>
      </c>
      <c r="E9" s="33">
        <f t="shared" si="1"/>
        <v>94.413407821229043</v>
      </c>
      <c r="F9" s="39">
        <f t="shared" si="2"/>
        <v>86.261233908185559</v>
      </c>
      <c r="G9" s="50">
        <f t="shared" si="3"/>
        <v>86.261233908185559</v>
      </c>
    </row>
    <row r="10" spans="1:9" x14ac:dyDescent="0.25">
      <c r="A10" s="49" t="s">
        <v>39</v>
      </c>
      <c r="B10" s="32">
        <v>166</v>
      </c>
      <c r="C10" s="34">
        <f t="shared" si="0"/>
        <v>89.673913043478265</v>
      </c>
      <c r="D10" s="3">
        <v>10</v>
      </c>
      <c r="E10" s="33">
        <f t="shared" si="1"/>
        <v>5.027932960893855</v>
      </c>
      <c r="F10" s="39">
        <f t="shared" si="2"/>
        <v>-84.645980082584416</v>
      </c>
      <c r="G10" s="50">
        <f t="shared" si="3"/>
        <v>84.645980082584416</v>
      </c>
    </row>
    <row r="11" spans="1:9" x14ac:dyDescent="0.25">
      <c r="A11" s="49" t="s">
        <v>8</v>
      </c>
      <c r="B11" s="32">
        <v>162</v>
      </c>
      <c r="C11" s="34">
        <f t="shared" si="0"/>
        <v>87.5</v>
      </c>
      <c r="D11" s="3">
        <v>8</v>
      </c>
      <c r="E11" s="33">
        <f t="shared" si="1"/>
        <v>3.9106145251396649</v>
      </c>
      <c r="F11" s="39">
        <f t="shared" si="2"/>
        <v>-83.589385474860336</v>
      </c>
      <c r="G11" s="50">
        <f t="shared" si="3"/>
        <v>83.589385474860336</v>
      </c>
    </row>
    <row r="12" spans="1:9" ht="16.5" thickBot="1" x14ac:dyDescent="0.3">
      <c r="A12" s="51" t="s">
        <v>12</v>
      </c>
      <c r="B12" s="52">
        <v>168</v>
      </c>
      <c r="C12" s="53">
        <f t="shared" si="0"/>
        <v>90.760869565217391</v>
      </c>
      <c r="D12" s="54">
        <v>15</v>
      </c>
      <c r="E12" s="55">
        <f t="shared" si="1"/>
        <v>7.8212290502793298</v>
      </c>
      <c r="F12" s="56">
        <f t="shared" si="2"/>
        <v>-82.939640514938063</v>
      </c>
      <c r="G12" s="57">
        <f t="shared" si="3"/>
        <v>82.939640514938063</v>
      </c>
    </row>
    <row r="13" spans="1:9" x14ac:dyDescent="0.25">
      <c r="A13" s="31" t="s">
        <v>75</v>
      </c>
      <c r="B13" s="32">
        <v>31</v>
      </c>
      <c r="C13" s="34">
        <f t="shared" si="0"/>
        <v>16.304347826086957</v>
      </c>
      <c r="D13" s="3">
        <v>176</v>
      </c>
      <c r="E13" s="33">
        <f t="shared" si="1"/>
        <v>97.765363128491629</v>
      </c>
      <c r="F13" s="39">
        <f t="shared" si="2"/>
        <v>81.461015302404675</v>
      </c>
      <c r="G13" s="33">
        <f t="shared" si="3"/>
        <v>81.461015302404675</v>
      </c>
    </row>
    <row r="14" spans="1:9" x14ac:dyDescent="0.25">
      <c r="A14" s="31" t="s">
        <v>22</v>
      </c>
      <c r="B14" s="32">
        <v>175</v>
      </c>
      <c r="C14" s="34">
        <f t="shared" si="0"/>
        <v>94.565217391304344</v>
      </c>
      <c r="D14" s="3">
        <v>25</v>
      </c>
      <c r="E14" s="33">
        <f t="shared" si="1"/>
        <v>13.407821229050279</v>
      </c>
      <c r="F14" s="39">
        <f t="shared" si="2"/>
        <v>-81.157396162254059</v>
      </c>
      <c r="G14" s="33">
        <f t="shared" si="3"/>
        <v>81.157396162254059</v>
      </c>
    </row>
    <row r="15" spans="1:9" x14ac:dyDescent="0.25">
      <c r="A15" s="31" t="s">
        <v>112</v>
      </c>
      <c r="B15" s="32">
        <v>177</v>
      </c>
      <c r="C15" s="34">
        <f t="shared" si="0"/>
        <v>95.652173913043484</v>
      </c>
      <c r="D15" s="3">
        <v>27</v>
      </c>
      <c r="E15" s="33">
        <f t="shared" si="1"/>
        <v>14.52513966480447</v>
      </c>
      <c r="F15" s="39">
        <f t="shared" si="2"/>
        <v>-81.127034248239013</v>
      </c>
      <c r="G15" s="33">
        <f t="shared" si="3"/>
        <v>81.127034248239013</v>
      </c>
    </row>
    <row r="16" spans="1:9" x14ac:dyDescent="0.25">
      <c r="A16" s="31" t="s">
        <v>50</v>
      </c>
      <c r="B16" s="32">
        <v>34</v>
      </c>
      <c r="C16" s="34">
        <f t="shared" si="0"/>
        <v>17.934782608695652</v>
      </c>
      <c r="D16" s="3">
        <v>177</v>
      </c>
      <c r="E16" s="33">
        <f t="shared" si="1"/>
        <v>98.324022346368707</v>
      </c>
      <c r="F16" s="39">
        <f t="shared" si="2"/>
        <v>80.389239737673051</v>
      </c>
      <c r="G16" s="33">
        <f t="shared" si="3"/>
        <v>80.389239737673051</v>
      </c>
    </row>
    <row r="17" spans="1:7" x14ac:dyDescent="0.25">
      <c r="A17" s="31" t="s">
        <v>7</v>
      </c>
      <c r="B17" s="32">
        <v>169</v>
      </c>
      <c r="C17" s="34">
        <f t="shared" si="0"/>
        <v>91.304347826086953</v>
      </c>
      <c r="D17" s="3">
        <v>21</v>
      </c>
      <c r="E17" s="33">
        <f t="shared" si="1"/>
        <v>11.173184357541899</v>
      </c>
      <c r="F17" s="39">
        <f t="shared" si="2"/>
        <v>-80.131163468545054</v>
      </c>
      <c r="G17" s="33">
        <f t="shared" si="3"/>
        <v>80.131163468545054</v>
      </c>
    </row>
    <row r="18" spans="1:7" x14ac:dyDescent="0.25">
      <c r="A18" s="31" t="s">
        <v>81</v>
      </c>
      <c r="B18" s="32">
        <v>157</v>
      </c>
      <c r="C18" s="34">
        <f t="shared" si="0"/>
        <v>84.782608695652172</v>
      </c>
      <c r="D18" s="3">
        <v>14</v>
      </c>
      <c r="E18" s="33">
        <f t="shared" si="1"/>
        <v>7.2625698324022352</v>
      </c>
      <c r="F18" s="39">
        <f t="shared" si="2"/>
        <v>-77.520038863249937</v>
      </c>
      <c r="G18" s="33">
        <f t="shared" si="3"/>
        <v>77.520038863249937</v>
      </c>
    </row>
    <row r="19" spans="1:7" x14ac:dyDescent="0.25">
      <c r="A19" s="31" t="s">
        <v>53</v>
      </c>
      <c r="B19" s="32">
        <v>151</v>
      </c>
      <c r="C19" s="34">
        <f t="shared" si="0"/>
        <v>81.521739130434781</v>
      </c>
      <c r="D19" s="3">
        <v>9</v>
      </c>
      <c r="E19" s="33">
        <f t="shared" si="1"/>
        <v>4.4692737430167595</v>
      </c>
      <c r="F19" s="39">
        <f t="shared" si="2"/>
        <v>-77.052465387418025</v>
      </c>
      <c r="G19" s="33">
        <f t="shared" si="3"/>
        <v>77.052465387418025</v>
      </c>
    </row>
    <row r="20" spans="1:7" x14ac:dyDescent="0.25">
      <c r="A20" s="31" t="s">
        <v>76</v>
      </c>
      <c r="B20" s="32">
        <v>158</v>
      </c>
      <c r="C20" s="34">
        <f t="shared" si="0"/>
        <v>85.326086956521735</v>
      </c>
      <c r="D20" s="3">
        <v>18</v>
      </c>
      <c r="E20" s="33">
        <f t="shared" si="1"/>
        <v>9.4972067039106136</v>
      </c>
      <c r="F20" s="39">
        <f t="shared" si="2"/>
        <v>-75.828880252611128</v>
      </c>
      <c r="G20" s="33">
        <f t="shared" si="3"/>
        <v>75.828880252611128</v>
      </c>
    </row>
    <row r="21" spans="1:7" x14ac:dyDescent="0.25">
      <c r="A21" s="31" t="s">
        <v>40</v>
      </c>
      <c r="B21" s="32">
        <v>139</v>
      </c>
      <c r="C21" s="34">
        <f t="shared" si="0"/>
        <v>75</v>
      </c>
      <c r="D21" s="3">
        <v>2</v>
      </c>
      <c r="E21" s="33">
        <f t="shared" si="1"/>
        <v>0.55865921787709494</v>
      </c>
      <c r="F21" s="39">
        <f t="shared" si="2"/>
        <v>-74.441340782122907</v>
      </c>
      <c r="G21" s="33">
        <f t="shared" si="3"/>
        <v>74.441340782122907</v>
      </c>
    </row>
    <row r="22" spans="1:7" x14ac:dyDescent="0.25">
      <c r="A22" s="31" t="s">
        <v>106</v>
      </c>
      <c r="B22" s="32">
        <v>171</v>
      </c>
      <c r="C22" s="34">
        <f t="shared" si="0"/>
        <v>92.391304347826093</v>
      </c>
      <c r="D22" s="3">
        <v>35</v>
      </c>
      <c r="E22" s="33">
        <f t="shared" si="1"/>
        <v>18.994413407821227</v>
      </c>
      <c r="F22" s="39">
        <f t="shared" si="2"/>
        <v>-73.396890940004866</v>
      </c>
      <c r="G22" s="33">
        <f t="shared" si="3"/>
        <v>73.396890940004866</v>
      </c>
    </row>
    <row r="23" spans="1:7" x14ac:dyDescent="0.25">
      <c r="A23" s="31" t="s">
        <v>102</v>
      </c>
      <c r="B23" s="32">
        <v>136</v>
      </c>
      <c r="C23" s="34">
        <f t="shared" si="0"/>
        <v>73.369565217391312</v>
      </c>
      <c r="D23" s="3">
        <v>1</v>
      </c>
      <c r="E23" s="33">
        <f t="shared" si="1"/>
        <v>0</v>
      </c>
      <c r="F23" s="39">
        <f t="shared" si="2"/>
        <v>-73.369565217391312</v>
      </c>
      <c r="G23" s="33">
        <f t="shared" si="3"/>
        <v>73.369565217391312</v>
      </c>
    </row>
    <row r="24" spans="1:7" x14ac:dyDescent="0.25">
      <c r="A24" s="31" t="s">
        <v>77</v>
      </c>
      <c r="B24" s="32">
        <v>152</v>
      </c>
      <c r="C24" s="34">
        <f t="shared" si="0"/>
        <v>82.065217391304344</v>
      </c>
      <c r="D24" s="3">
        <v>17</v>
      </c>
      <c r="E24" s="33">
        <f t="shared" si="1"/>
        <v>8.938547486033519</v>
      </c>
      <c r="F24" s="39">
        <f t="shared" si="2"/>
        <v>-73.12666990527083</v>
      </c>
      <c r="G24" s="33">
        <f t="shared" si="3"/>
        <v>73.12666990527083</v>
      </c>
    </row>
    <row r="25" spans="1:7" x14ac:dyDescent="0.25">
      <c r="A25" s="31" t="s">
        <v>64</v>
      </c>
      <c r="B25" s="32">
        <v>161</v>
      </c>
      <c r="C25" s="34">
        <f t="shared" si="0"/>
        <v>86.956521739130437</v>
      </c>
      <c r="D25" s="3">
        <v>29</v>
      </c>
      <c r="E25" s="33">
        <f t="shared" si="1"/>
        <v>15.64245810055866</v>
      </c>
      <c r="F25" s="39">
        <f t="shared" si="2"/>
        <v>-71.314063638571781</v>
      </c>
      <c r="G25" s="33">
        <f t="shared" si="3"/>
        <v>71.314063638571781</v>
      </c>
    </row>
    <row r="26" spans="1:7" x14ac:dyDescent="0.25">
      <c r="A26" s="31" t="s">
        <v>42</v>
      </c>
      <c r="B26" s="32">
        <v>144</v>
      </c>
      <c r="C26" s="34">
        <f t="shared" si="0"/>
        <v>77.717391304347828</v>
      </c>
      <c r="D26" s="3">
        <v>13</v>
      </c>
      <c r="E26" s="33">
        <f t="shared" si="1"/>
        <v>6.7039106145251397</v>
      </c>
      <c r="F26" s="39">
        <f t="shared" si="2"/>
        <v>-71.013480689822686</v>
      </c>
      <c r="G26" s="33">
        <f t="shared" si="3"/>
        <v>71.013480689822686</v>
      </c>
    </row>
    <row r="27" spans="1:7" x14ac:dyDescent="0.25">
      <c r="A27" s="31" t="s">
        <v>21</v>
      </c>
      <c r="B27" s="32">
        <v>35</v>
      </c>
      <c r="C27" s="34">
        <f t="shared" si="0"/>
        <v>18.478260869565215</v>
      </c>
      <c r="D27" s="3">
        <v>161</v>
      </c>
      <c r="E27" s="33">
        <f t="shared" si="1"/>
        <v>89.385474860335194</v>
      </c>
      <c r="F27" s="39">
        <f t="shared" si="2"/>
        <v>70.907213990769975</v>
      </c>
      <c r="G27" s="33">
        <f t="shared" si="3"/>
        <v>70.907213990769975</v>
      </c>
    </row>
    <row r="28" spans="1:7" x14ac:dyDescent="0.25">
      <c r="A28" s="31" t="s">
        <v>62</v>
      </c>
      <c r="B28" s="32">
        <v>165</v>
      </c>
      <c r="C28" s="34">
        <f t="shared" si="0"/>
        <v>89.130434782608688</v>
      </c>
      <c r="D28" s="3">
        <v>37</v>
      </c>
      <c r="E28" s="33">
        <f t="shared" si="1"/>
        <v>20.11173184357542</v>
      </c>
      <c r="F28" s="39">
        <f t="shared" si="2"/>
        <v>-69.018702939033261</v>
      </c>
      <c r="G28" s="33">
        <f t="shared" si="3"/>
        <v>69.018702939033261</v>
      </c>
    </row>
    <row r="29" spans="1:7" x14ac:dyDescent="0.25">
      <c r="A29" s="31" t="s">
        <v>72</v>
      </c>
      <c r="B29" s="32">
        <v>13</v>
      </c>
      <c r="C29" s="34">
        <f t="shared" si="0"/>
        <v>6.5217391304347823</v>
      </c>
      <c r="D29" s="3">
        <v>135</v>
      </c>
      <c r="E29" s="33">
        <f t="shared" si="1"/>
        <v>74.860335195530723</v>
      </c>
      <c r="F29" s="39">
        <f t="shared" si="2"/>
        <v>68.338596065095942</v>
      </c>
      <c r="G29" s="33">
        <f t="shared" si="3"/>
        <v>68.338596065095942</v>
      </c>
    </row>
    <row r="30" spans="1:7" x14ac:dyDescent="0.25">
      <c r="A30" s="31" t="s">
        <v>170</v>
      </c>
      <c r="B30" s="32">
        <v>159</v>
      </c>
      <c r="C30" s="34">
        <f t="shared" si="0"/>
        <v>85.869565217391312</v>
      </c>
      <c r="D30" s="3">
        <v>33</v>
      </c>
      <c r="E30" s="33">
        <f t="shared" si="1"/>
        <v>17.877094972067038</v>
      </c>
      <c r="F30" s="39">
        <f t="shared" si="2"/>
        <v>-67.99247024532427</v>
      </c>
      <c r="G30" s="33">
        <f t="shared" si="3"/>
        <v>67.99247024532427</v>
      </c>
    </row>
    <row r="31" spans="1:7" x14ac:dyDescent="0.25">
      <c r="A31" s="31" t="s">
        <v>79</v>
      </c>
      <c r="B31" s="32">
        <v>52</v>
      </c>
      <c r="C31" s="34">
        <f t="shared" si="0"/>
        <v>27.717391304347828</v>
      </c>
      <c r="D31" s="3">
        <v>172</v>
      </c>
      <c r="E31" s="33">
        <f t="shared" si="1"/>
        <v>95.530726256983243</v>
      </c>
      <c r="F31" s="39">
        <f t="shared" si="2"/>
        <v>67.813334952635415</v>
      </c>
      <c r="G31" s="33">
        <f t="shared" si="3"/>
        <v>67.813334952635415</v>
      </c>
    </row>
    <row r="32" spans="1:7" x14ac:dyDescent="0.25">
      <c r="A32" s="31" t="s">
        <v>99</v>
      </c>
      <c r="B32" s="32">
        <v>137</v>
      </c>
      <c r="C32" s="34">
        <f t="shared" si="0"/>
        <v>73.91304347826086</v>
      </c>
      <c r="D32" s="3">
        <v>12</v>
      </c>
      <c r="E32" s="33">
        <f t="shared" si="1"/>
        <v>6.1452513966480442</v>
      </c>
      <c r="F32" s="39">
        <f t="shared" si="2"/>
        <v>-67.767792081612811</v>
      </c>
      <c r="G32" s="33">
        <f t="shared" si="3"/>
        <v>67.767792081612811</v>
      </c>
    </row>
    <row r="33" spans="1:7" x14ac:dyDescent="0.25">
      <c r="A33" s="31" t="s">
        <v>37</v>
      </c>
      <c r="B33" s="32">
        <v>174</v>
      </c>
      <c r="C33" s="34">
        <f t="shared" si="0"/>
        <v>94.021739130434781</v>
      </c>
      <c r="D33" s="3">
        <v>48</v>
      </c>
      <c r="E33" s="33">
        <f t="shared" si="1"/>
        <v>26.256983240223462</v>
      </c>
      <c r="F33" s="39">
        <f t="shared" si="2"/>
        <v>-67.764755890211319</v>
      </c>
      <c r="G33" s="33">
        <f t="shared" si="3"/>
        <v>67.764755890211319</v>
      </c>
    </row>
    <row r="34" spans="1:7" x14ac:dyDescent="0.25">
      <c r="A34" s="31" t="s">
        <v>111</v>
      </c>
      <c r="B34" s="32">
        <v>130</v>
      </c>
      <c r="C34" s="34">
        <f t="shared" si="0"/>
        <v>70.108695652173907</v>
      </c>
      <c r="D34" s="3">
        <v>6</v>
      </c>
      <c r="E34" s="33">
        <f t="shared" si="1"/>
        <v>2.7932960893854748</v>
      </c>
      <c r="F34" s="39">
        <f t="shared" si="2"/>
        <v>-67.315399562788429</v>
      </c>
      <c r="G34" s="33">
        <f t="shared" si="3"/>
        <v>67.315399562788429</v>
      </c>
    </row>
    <row r="35" spans="1:7" x14ac:dyDescent="0.25">
      <c r="A35" s="31" t="s">
        <v>54</v>
      </c>
      <c r="B35" s="32">
        <v>143</v>
      </c>
      <c r="C35" s="34">
        <f t="shared" ref="C35:C66" si="4">(B35-1)/(185-1)*100</f>
        <v>77.173913043478265</v>
      </c>
      <c r="D35" s="3">
        <v>19</v>
      </c>
      <c r="E35" s="33">
        <f t="shared" ref="E35:E66" si="5">(D35-1)/(180-1)*100</f>
        <v>10.05586592178771</v>
      </c>
      <c r="F35" s="39">
        <f t="shared" ref="F35:F66" si="6">E35-C35</f>
        <v>-67.118047121690552</v>
      </c>
      <c r="G35" s="33">
        <f t="shared" ref="G35:G66" si="7">ABS(F35)</f>
        <v>67.118047121690552</v>
      </c>
    </row>
    <row r="36" spans="1:7" x14ac:dyDescent="0.25">
      <c r="A36" s="31" t="s">
        <v>38</v>
      </c>
      <c r="B36" s="32">
        <v>22</v>
      </c>
      <c r="C36" s="34">
        <f t="shared" si="4"/>
        <v>11.413043478260869</v>
      </c>
      <c r="D36" s="3">
        <v>141</v>
      </c>
      <c r="E36" s="33">
        <f t="shared" si="5"/>
        <v>78.212290502793294</v>
      </c>
      <c r="F36" s="39">
        <f t="shared" si="6"/>
        <v>66.79924702453242</v>
      </c>
      <c r="G36" s="33">
        <f t="shared" si="7"/>
        <v>66.79924702453242</v>
      </c>
    </row>
    <row r="37" spans="1:7" x14ac:dyDescent="0.25">
      <c r="A37" s="31" t="s">
        <v>49</v>
      </c>
      <c r="B37" s="32">
        <v>125</v>
      </c>
      <c r="C37" s="34">
        <f t="shared" si="4"/>
        <v>67.391304347826093</v>
      </c>
      <c r="D37" s="3">
        <v>4</v>
      </c>
      <c r="E37" s="33">
        <f t="shared" si="5"/>
        <v>1.6759776536312849</v>
      </c>
      <c r="F37" s="39">
        <f t="shared" si="6"/>
        <v>-65.715326694194815</v>
      </c>
      <c r="G37" s="33">
        <f t="shared" si="7"/>
        <v>65.715326694194815</v>
      </c>
    </row>
    <row r="38" spans="1:7" x14ac:dyDescent="0.25">
      <c r="A38" s="31" t="s">
        <v>57</v>
      </c>
      <c r="B38" s="32">
        <v>141</v>
      </c>
      <c r="C38" s="34">
        <f t="shared" si="4"/>
        <v>76.08695652173914</v>
      </c>
      <c r="D38" s="3">
        <v>20</v>
      </c>
      <c r="E38" s="33">
        <f t="shared" si="5"/>
        <v>10.614525139664805</v>
      </c>
      <c r="F38" s="39">
        <f t="shared" si="6"/>
        <v>-65.472431382074333</v>
      </c>
      <c r="G38" s="33">
        <f t="shared" si="7"/>
        <v>65.472431382074333</v>
      </c>
    </row>
    <row r="39" spans="1:7" x14ac:dyDescent="0.25">
      <c r="A39" s="31" t="s">
        <v>19</v>
      </c>
      <c r="B39" s="32">
        <v>39</v>
      </c>
      <c r="C39" s="34">
        <f t="shared" si="4"/>
        <v>20.652173913043477</v>
      </c>
      <c r="D39" s="3">
        <v>154</v>
      </c>
      <c r="E39" s="33">
        <f t="shared" si="5"/>
        <v>85.47486033519553</v>
      </c>
      <c r="F39" s="39">
        <f t="shared" si="6"/>
        <v>64.82268642215206</v>
      </c>
      <c r="G39" s="33">
        <f t="shared" si="7"/>
        <v>64.82268642215206</v>
      </c>
    </row>
    <row r="40" spans="1:7" x14ac:dyDescent="0.25">
      <c r="A40" s="31" t="s">
        <v>97</v>
      </c>
      <c r="B40" s="32">
        <v>154</v>
      </c>
      <c r="C40" s="34">
        <f t="shared" si="4"/>
        <v>83.152173913043484</v>
      </c>
      <c r="D40" s="3">
        <v>34</v>
      </c>
      <c r="E40" s="33">
        <f t="shared" si="5"/>
        <v>18.435754189944134</v>
      </c>
      <c r="F40" s="39">
        <f t="shared" si="6"/>
        <v>-64.716419723099349</v>
      </c>
      <c r="G40" s="33">
        <f t="shared" si="7"/>
        <v>64.716419723099349</v>
      </c>
    </row>
    <row r="41" spans="1:7" x14ac:dyDescent="0.25">
      <c r="A41" s="31" t="s">
        <v>55</v>
      </c>
      <c r="B41" s="32">
        <v>135</v>
      </c>
      <c r="C41" s="34">
        <f t="shared" si="4"/>
        <v>72.826086956521735</v>
      </c>
      <c r="D41" s="3">
        <v>16</v>
      </c>
      <c r="E41" s="33">
        <f t="shared" si="5"/>
        <v>8.3798882681564244</v>
      </c>
      <c r="F41" s="39">
        <f t="shared" si="6"/>
        <v>-64.446198688365314</v>
      </c>
      <c r="G41" s="33">
        <f t="shared" si="7"/>
        <v>64.446198688365314</v>
      </c>
    </row>
    <row r="42" spans="1:7" x14ac:dyDescent="0.25">
      <c r="A42" s="31" t="s">
        <v>103</v>
      </c>
      <c r="B42" s="32">
        <v>5</v>
      </c>
      <c r="C42" s="34">
        <f t="shared" si="4"/>
        <v>2.1739130434782608</v>
      </c>
      <c r="D42" s="3">
        <v>119</v>
      </c>
      <c r="E42" s="33">
        <f t="shared" si="5"/>
        <v>65.92178770949721</v>
      </c>
      <c r="F42" s="39">
        <f t="shared" si="6"/>
        <v>63.747874666018951</v>
      </c>
      <c r="G42" s="33">
        <f t="shared" si="7"/>
        <v>63.747874666018951</v>
      </c>
    </row>
    <row r="43" spans="1:7" x14ac:dyDescent="0.25">
      <c r="A43" s="31" t="s">
        <v>96</v>
      </c>
      <c r="B43" s="32">
        <v>145</v>
      </c>
      <c r="C43" s="34">
        <f t="shared" si="4"/>
        <v>78.260869565217391</v>
      </c>
      <c r="D43" s="3">
        <v>28</v>
      </c>
      <c r="E43" s="33">
        <f t="shared" si="5"/>
        <v>15.083798882681565</v>
      </c>
      <c r="F43" s="39">
        <f t="shared" si="6"/>
        <v>-63.177070682535827</v>
      </c>
      <c r="G43" s="33">
        <f t="shared" si="7"/>
        <v>63.177070682535827</v>
      </c>
    </row>
    <row r="44" spans="1:7" x14ac:dyDescent="0.25">
      <c r="A44" s="31" t="s">
        <v>13</v>
      </c>
      <c r="B44" s="32">
        <v>55</v>
      </c>
      <c r="C44" s="34">
        <f t="shared" si="4"/>
        <v>29.347826086956523</v>
      </c>
      <c r="D44" s="3">
        <v>166</v>
      </c>
      <c r="E44" s="33">
        <f t="shared" si="5"/>
        <v>92.178770949720672</v>
      </c>
      <c r="F44" s="39">
        <f t="shared" si="6"/>
        <v>62.830944862764149</v>
      </c>
      <c r="G44" s="33">
        <f t="shared" si="7"/>
        <v>62.830944862764149</v>
      </c>
    </row>
    <row r="45" spans="1:7" x14ac:dyDescent="0.25">
      <c r="A45" s="31" t="s">
        <v>60</v>
      </c>
      <c r="B45" s="32">
        <v>20</v>
      </c>
      <c r="C45" s="34">
        <f t="shared" si="4"/>
        <v>10.326086956521738</v>
      </c>
      <c r="D45" s="3">
        <v>130</v>
      </c>
      <c r="E45" s="33">
        <f t="shared" si="5"/>
        <v>72.067039106145245</v>
      </c>
      <c r="F45" s="39">
        <f t="shared" si="6"/>
        <v>61.74095214962351</v>
      </c>
      <c r="G45" s="33">
        <f t="shared" si="7"/>
        <v>61.74095214962351</v>
      </c>
    </row>
    <row r="46" spans="1:7" x14ac:dyDescent="0.25">
      <c r="A46" s="31" t="s">
        <v>90</v>
      </c>
      <c r="B46" s="32">
        <v>140</v>
      </c>
      <c r="C46" s="34">
        <f t="shared" si="4"/>
        <v>75.543478260869563</v>
      </c>
      <c r="D46" s="3">
        <v>26</v>
      </c>
      <c r="E46" s="33">
        <f t="shared" si="5"/>
        <v>13.966480446927374</v>
      </c>
      <c r="F46" s="39">
        <f t="shared" si="6"/>
        <v>-61.576997813942185</v>
      </c>
      <c r="G46" s="33">
        <f t="shared" si="7"/>
        <v>61.576997813942185</v>
      </c>
    </row>
    <row r="47" spans="1:7" x14ac:dyDescent="0.25">
      <c r="A47" s="31" t="s">
        <v>44</v>
      </c>
      <c r="B47" s="32">
        <v>129</v>
      </c>
      <c r="C47" s="34">
        <f t="shared" si="4"/>
        <v>69.565217391304344</v>
      </c>
      <c r="D47" s="3">
        <v>22</v>
      </c>
      <c r="E47" s="33">
        <f t="shared" si="5"/>
        <v>11.731843575418994</v>
      </c>
      <c r="F47" s="39">
        <f t="shared" si="6"/>
        <v>-57.833373815885352</v>
      </c>
      <c r="G47" s="33">
        <f t="shared" si="7"/>
        <v>57.833373815885352</v>
      </c>
    </row>
    <row r="48" spans="1:7" x14ac:dyDescent="0.25">
      <c r="A48" s="31" t="s">
        <v>85</v>
      </c>
      <c r="B48" s="32">
        <v>63</v>
      </c>
      <c r="C48" s="34">
        <f t="shared" si="4"/>
        <v>33.695652173913047</v>
      </c>
      <c r="D48" s="3">
        <v>164</v>
      </c>
      <c r="E48" s="33">
        <f t="shared" si="5"/>
        <v>91.061452513966472</v>
      </c>
      <c r="F48" s="39">
        <f t="shared" si="6"/>
        <v>57.365800340053426</v>
      </c>
      <c r="G48" s="33">
        <f t="shared" si="7"/>
        <v>57.365800340053426</v>
      </c>
    </row>
    <row r="49" spans="1:7" x14ac:dyDescent="0.25">
      <c r="A49" s="31" t="s">
        <v>174</v>
      </c>
      <c r="B49" s="32">
        <v>43</v>
      </c>
      <c r="C49" s="34">
        <f t="shared" si="4"/>
        <v>22.826086956521738</v>
      </c>
      <c r="D49" s="3">
        <v>139</v>
      </c>
      <c r="E49" s="33">
        <f t="shared" si="5"/>
        <v>77.094972067039109</v>
      </c>
      <c r="F49" s="39">
        <f t="shared" si="6"/>
        <v>54.268885110517374</v>
      </c>
      <c r="G49" s="33">
        <f t="shared" si="7"/>
        <v>54.268885110517374</v>
      </c>
    </row>
    <row r="50" spans="1:7" x14ac:dyDescent="0.25">
      <c r="A50" s="31" t="s">
        <v>172</v>
      </c>
      <c r="B50" s="32">
        <v>153</v>
      </c>
      <c r="C50" s="34">
        <f t="shared" si="4"/>
        <v>82.608695652173907</v>
      </c>
      <c r="D50" s="3">
        <v>52</v>
      </c>
      <c r="E50" s="33">
        <f t="shared" si="5"/>
        <v>28.491620111731841</v>
      </c>
      <c r="F50" s="39">
        <f t="shared" si="6"/>
        <v>-54.117075540442066</v>
      </c>
      <c r="G50" s="33">
        <f t="shared" si="7"/>
        <v>54.117075540442066</v>
      </c>
    </row>
    <row r="51" spans="1:7" x14ac:dyDescent="0.25">
      <c r="A51" s="31" t="s">
        <v>110</v>
      </c>
      <c r="B51" s="32">
        <v>176</v>
      </c>
      <c r="C51" s="34">
        <f t="shared" si="4"/>
        <v>95.108695652173907</v>
      </c>
      <c r="D51" s="3">
        <v>77</v>
      </c>
      <c r="E51" s="33">
        <f t="shared" si="5"/>
        <v>42.458100558659218</v>
      </c>
      <c r="F51" s="39">
        <f t="shared" si="6"/>
        <v>-52.650595093514688</v>
      </c>
      <c r="G51" s="33">
        <f t="shared" si="7"/>
        <v>52.650595093514688</v>
      </c>
    </row>
    <row r="52" spans="1:7" x14ac:dyDescent="0.25">
      <c r="A52" s="31" t="s">
        <v>89</v>
      </c>
      <c r="B52" s="32">
        <v>146</v>
      </c>
      <c r="C52" s="34">
        <f t="shared" si="4"/>
        <v>78.804347826086953</v>
      </c>
      <c r="D52" s="3">
        <v>50</v>
      </c>
      <c r="E52" s="33">
        <f t="shared" si="5"/>
        <v>27.374301675977652</v>
      </c>
      <c r="F52" s="39">
        <f t="shared" si="6"/>
        <v>-51.430046150109305</v>
      </c>
      <c r="G52" s="33">
        <f t="shared" si="7"/>
        <v>51.430046150109305</v>
      </c>
    </row>
    <row r="53" spans="1:7" x14ac:dyDescent="0.25">
      <c r="A53" s="31" t="s">
        <v>11</v>
      </c>
      <c r="B53" s="32">
        <v>138</v>
      </c>
      <c r="C53" s="34">
        <f t="shared" si="4"/>
        <v>74.456521739130437</v>
      </c>
      <c r="D53" s="3">
        <v>44</v>
      </c>
      <c r="E53" s="33">
        <f t="shared" si="5"/>
        <v>24.022346368715084</v>
      </c>
      <c r="F53" s="39">
        <f t="shared" si="6"/>
        <v>-50.434175370415353</v>
      </c>
      <c r="G53" s="33">
        <f t="shared" si="7"/>
        <v>50.434175370415353</v>
      </c>
    </row>
    <row r="54" spans="1:7" x14ac:dyDescent="0.25">
      <c r="A54" s="31" t="s">
        <v>18</v>
      </c>
      <c r="B54" s="32">
        <v>121</v>
      </c>
      <c r="C54" s="34">
        <f t="shared" si="4"/>
        <v>65.217391304347828</v>
      </c>
      <c r="D54" s="3">
        <v>30</v>
      </c>
      <c r="E54" s="33">
        <f t="shared" si="5"/>
        <v>16.201117318435752</v>
      </c>
      <c r="F54" s="39">
        <f t="shared" si="6"/>
        <v>-49.016273985912079</v>
      </c>
      <c r="G54" s="33">
        <f t="shared" si="7"/>
        <v>49.016273985912079</v>
      </c>
    </row>
    <row r="55" spans="1:7" x14ac:dyDescent="0.25">
      <c r="A55" s="31" t="s">
        <v>95</v>
      </c>
      <c r="B55" s="32">
        <v>44</v>
      </c>
      <c r="C55" s="34">
        <f t="shared" si="4"/>
        <v>23.369565217391305</v>
      </c>
      <c r="D55" s="3">
        <v>126</v>
      </c>
      <c r="E55" s="33">
        <f t="shared" si="5"/>
        <v>69.832402234636874</v>
      </c>
      <c r="F55" s="39">
        <f t="shared" si="6"/>
        <v>46.462837017245569</v>
      </c>
      <c r="G55" s="33">
        <f t="shared" si="7"/>
        <v>46.462837017245569</v>
      </c>
    </row>
    <row r="56" spans="1:7" x14ac:dyDescent="0.25">
      <c r="A56" s="31" t="s">
        <v>70</v>
      </c>
      <c r="B56" s="32">
        <v>170</v>
      </c>
      <c r="C56" s="34">
        <f t="shared" si="4"/>
        <v>91.847826086956516</v>
      </c>
      <c r="D56" s="3">
        <v>83</v>
      </c>
      <c r="E56" s="33">
        <f t="shared" si="5"/>
        <v>45.81005586592179</v>
      </c>
      <c r="F56" s="39">
        <f t="shared" si="6"/>
        <v>-46.037770221034727</v>
      </c>
      <c r="G56" s="33">
        <f t="shared" si="7"/>
        <v>46.037770221034727</v>
      </c>
    </row>
    <row r="57" spans="1:7" x14ac:dyDescent="0.25">
      <c r="A57" s="31" t="s">
        <v>28</v>
      </c>
      <c r="B57" s="32">
        <v>126</v>
      </c>
      <c r="C57" s="34">
        <f t="shared" si="4"/>
        <v>67.934782608695656</v>
      </c>
      <c r="D57" s="3">
        <v>41</v>
      </c>
      <c r="E57" s="33">
        <f t="shared" si="5"/>
        <v>22.346368715083798</v>
      </c>
      <c r="F57" s="39">
        <f t="shared" si="6"/>
        <v>-45.588413893611857</v>
      </c>
      <c r="G57" s="33">
        <f t="shared" si="7"/>
        <v>45.588413893611857</v>
      </c>
    </row>
    <row r="58" spans="1:7" x14ac:dyDescent="0.25">
      <c r="A58" s="31" t="s">
        <v>179</v>
      </c>
      <c r="B58" s="32">
        <v>60</v>
      </c>
      <c r="C58" s="34">
        <f t="shared" si="4"/>
        <v>32.065217391304344</v>
      </c>
      <c r="D58" s="3">
        <v>138</v>
      </c>
      <c r="E58" s="33">
        <f t="shared" si="5"/>
        <v>76.536312849162016</v>
      </c>
      <c r="F58" s="39">
        <f t="shared" si="6"/>
        <v>44.471095457857672</v>
      </c>
      <c r="G58" s="33">
        <f t="shared" si="7"/>
        <v>44.471095457857672</v>
      </c>
    </row>
    <row r="59" spans="1:7" x14ac:dyDescent="0.25">
      <c r="A59" s="31" t="s">
        <v>52</v>
      </c>
      <c r="B59" s="32">
        <v>3</v>
      </c>
      <c r="C59" s="34">
        <f t="shared" si="4"/>
        <v>1.0869565217391304</v>
      </c>
      <c r="D59" s="3">
        <v>80</v>
      </c>
      <c r="E59" s="33">
        <f t="shared" si="5"/>
        <v>44.134078212290504</v>
      </c>
      <c r="F59" s="39">
        <f t="shared" si="6"/>
        <v>43.047121690551371</v>
      </c>
      <c r="G59" s="33">
        <f t="shared" si="7"/>
        <v>43.047121690551371</v>
      </c>
    </row>
    <row r="60" spans="1:7" x14ac:dyDescent="0.25">
      <c r="A60" s="31" t="s">
        <v>80</v>
      </c>
      <c r="B60" s="32">
        <v>27</v>
      </c>
      <c r="C60" s="34">
        <f t="shared" si="4"/>
        <v>14.130434782608695</v>
      </c>
      <c r="D60" s="3">
        <v>100</v>
      </c>
      <c r="E60" s="33">
        <f t="shared" si="5"/>
        <v>55.307262569832403</v>
      </c>
      <c r="F60" s="39">
        <f t="shared" si="6"/>
        <v>41.176827787223708</v>
      </c>
      <c r="G60" s="33">
        <f t="shared" si="7"/>
        <v>41.176827787223708</v>
      </c>
    </row>
    <row r="61" spans="1:7" x14ac:dyDescent="0.25">
      <c r="A61" s="31" t="s">
        <v>51</v>
      </c>
      <c r="B61" s="32">
        <v>62</v>
      </c>
      <c r="C61" s="34">
        <f t="shared" si="4"/>
        <v>33.152173913043477</v>
      </c>
      <c r="D61" s="3">
        <v>133</v>
      </c>
      <c r="E61" s="33">
        <f t="shared" si="5"/>
        <v>73.743016759776538</v>
      </c>
      <c r="F61" s="39">
        <f t="shared" si="6"/>
        <v>40.590842846733061</v>
      </c>
      <c r="G61" s="33">
        <f t="shared" si="7"/>
        <v>40.590842846733061</v>
      </c>
    </row>
    <row r="62" spans="1:7" x14ac:dyDescent="0.25">
      <c r="A62" s="31" t="s">
        <v>92</v>
      </c>
      <c r="B62" s="32">
        <v>120</v>
      </c>
      <c r="C62" s="34">
        <f t="shared" si="4"/>
        <v>64.673913043478265</v>
      </c>
      <c r="D62" s="3">
        <v>45</v>
      </c>
      <c r="E62" s="33">
        <f t="shared" si="5"/>
        <v>24.581005586592177</v>
      </c>
      <c r="F62" s="39">
        <f t="shared" si="6"/>
        <v>-40.092907456886088</v>
      </c>
      <c r="G62" s="33">
        <f t="shared" si="7"/>
        <v>40.092907456886088</v>
      </c>
    </row>
    <row r="63" spans="1:7" x14ac:dyDescent="0.25">
      <c r="A63" s="31" t="s">
        <v>101</v>
      </c>
      <c r="B63" s="32">
        <v>48</v>
      </c>
      <c r="C63" s="34">
        <f t="shared" si="4"/>
        <v>25.543478260869566</v>
      </c>
      <c r="D63" s="3">
        <v>115</v>
      </c>
      <c r="E63" s="33">
        <f t="shared" si="5"/>
        <v>63.687150837988824</v>
      </c>
      <c r="F63" s="39">
        <f t="shared" si="6"/>
        <v>38.143672577119261</v>
      </c>
      <c r="G63" s="33">
        <f t="shared" si="7"/>
        <v>38.143672577119261</v>
      </c>
    </row>
    <row r="64" spans="1:7" x14ac:dyDescent="0.25">
      <c r="A64" s="31" t="s">
        <v>67</v>
      </c>
      <c r="B64" s="32">
        <v>101</v>
      </c>
      <c r="C64" s="34">
        <f t="shared" si="4"/>
        <v>54.347826086956516</v>
      </c>
      <c r="D64" s="3">
        <v>166</v>
      </c>
      <c r="E64" s="33">
        <f t="shared" si="5"/>
        <v>92.178770949720672</v>
      </c>
      <c r="F64" s="39">
        <f t="shared" si="6"/>
        <v>37.830944862764156</v>
      </c>
      <c r="G64" s="33">
        <f t="shared" si="7"/>
        <v>37.830944862764156</v>
      </c>
    </row>
    <row r="65" spans="1:7" x14ac:dyDescent="0.25">
      <c r="A65" s="31" t="s">
        <v>26</v>
      </c>
      <c r="B65" s="32">
        <v>97</v>
      </c>
      <c r="C65" s="34">
        <f t="shared" si="4"/>
        <v>52.173913043478258</v>
      </c>
      <c r="D65" s="3">
        <v>30</v>
      </c>
      <c r="E65" s="33">
        <f t="shared" si="5"/>
        <v>16.201117318435752</v>
      </c>
      <c r="F65" s="39">
        <f t="shared" si="6"/>
        <v>-35.972795725042502</v>
      </c>
      <c r="G65" s="33">
        <f t="shared" si="7"/>
        <v>35.972795725042502</v>
      </c>
    </row>
    <row r="66" spans="1:7" x14ac:dyDescent="0.25">
      <c r="A66" s="31" t="s">
        <v>41</v>
      </c>
      <c r="B66" s="32">
        <v>80</v>
      </c>
      <c r="C66" s="34">
        <f t="shared" si="4"/>
        <v>42.934782608695656</v>
      </c>
      <c r="D66" s="3">
        <v>140</v>
      </c>
      <c r="E66" s="33">
        <f t="shared" si="5"/>
        <v>77.653631284916202</v>
      </c>
      <c r="F66" s="39">
        <f t="shared" si="6"/>
        <v>34.718848676220546</v>
      </c>
      <c r="G66" s="33">
        <f t="shared" si="7"/>
        <v>34.718848676220546</v>
      </c>
    </row>
    <row r="67" spans="1:7" x14ac:dyDescent="0.25">
      <c r="A67" s="31" t="s">
        <v>48</v>
      </c>
      <c r="B67" s="32">
        <v>54</v>
      </c>
      <c r="C67" s="34">
        <f t="shared" ref="C67:C98" si="8">(B67-1)/(185-1)*100</f>
        <v>28.804347826086957</v>
      </c>
      <c r="D67" s="3">
        <v>114</v>
      </c>
      <c r="E67" s="33">
        <f t="shared" ref="E67:E98" si="9">(D67-1)/(180-1)*100</f>
        <v>63.128491620111724</v>
      </c>
      <c r="F67" s="39">
        <f t="shared" ref="F67:F98" si="10">E67-C67</f>
        <v>34.324143794024764</v>
      </c>
      <c r="G67" s="33">
        <f t="shared" ref="G67:G98" si="11">ABS(F67)</f>
        <v>34.324143794024764</v>
      </c>
    </row>
    <row r="68" spans="1:7" x14ac:dyDescent="0.25">
      <c r="A68" s="31" t="s">
        <v>94</v>
      </c>
      <c r="B68" s="32">
        <v>149</v>
      </c>
      <c r="C68" s="34">
        <f t="shared" si="8"/>
        <v>80.434782608695656</v>
      </c>
      <c r="D68" s="3">
        <v>86</v>
      </c>
      <c r="E68" s="33">
        <f t="shared" si="9"/>
        <v>47.486033519553075</v>
      </c>
      <c r="F68" s="39">
        <f t="shared" si="10"/>
        <v>-32.948749089142581</v>
      </c>
      <c r="G68" s="33">
        <f t="shared" si="11"/>
        <v>32.948749089142581</v>
      </c>
    </row>
    <row r="69" spans="1:7" x14ac:dyDescent="0.25">
      <c r="A69" s="58" t="s">
        <v>182</v>
      </c>
      <c r="B69" s="32">
        <v>4</v>
      </c>
      <c r="C69" s="34">
        <f t="shared" si="8"/>
        <v>1.6304347826086956</v>
      </c>
      <c r="D69" s="3">
        <v>60</v>
      </c>
      <c r="E69" s="33">
        <f t="shared" si="9"/>
        <v>32.960893854748605</v>
      </c>
      <c r="F69" s="39">
        <f t="shared" si="10"/>
        <v>31.330459072139909</v>
      </c>
      <c r="G69" s="33">
        <f t="shared" si="11"/>
        <v>31.330459072139909</v>
      </c>
    </row>
    <row r="70" spans="1:7" x14ac:dyDescent="0.25">
      <c r="A70" s="31" t="s">
        <v>66</v>
      </c>
      <c r="B70" s="32">
        <v>132</v>
      </c>
      <c r="C70" s="34">
        <f t="shared" si="8"/>
        <v>71.195652173913047</v>
      </c>
      <c r="D70" s="3">
        <v>75</v>
      </c>
      <c r="E70" s="33">
        <f t="shared" si="9"/>
        <v>41.340782122905026</v>
      </c>
      <c r="F70" s="39">
        <f t="shared" si="10"/>
        <v>-29.854870051008021</v>
      </c>
      <c r="G70" s="33">
        <f t="shared" si="11"/>
        <v>29.854870051008021</v>
      </c>
    </row>
    <row r="71" spans="1:7" x14ac:dyDescent="0.25">
      <c r="A71" s="31" t="s">
        <v>78</v>
      </c>
      <c r="B71" s="32">
        <v>45</v>
      </c>
      <c r="C71" s="34">
        <f t="shared" si="8"/>
        <v>23.913043478260871</v>
      </c>
      <c r="D71" s="3">
        <v>97</v>
      </c>
      <c r="E71" s="33">
        <f t="shared" si="9"/>
        <v>53.631284916201118</v>
      </c>
      <c r="F71" s="39">
        <f t="shared" si="10"/>
        <v>29.718241437940247</v>
      </c>
      <c r="G71" s="33">
        <f t="shared" si="11"/>
        <v>29.718241437940247</v>
      </c>
    </row>
    <row r="72" spans="1:7" x14ac:dyDescent="0.25">
      <c r="A72" s="31" t="s">
        <v>61</v>
      </c>
      <c r="B72" s="32">
        <v>51</v>
      </c>
      <c r="C72" s="34">
        <f t="shared" si="8"/>
        <v>27.173913043478258</v>
      </c>
      <c r="D72" s="3">
        <v>99</v>
      </c>
      <c r="E72" s="33">
        <f t="shared" si="9"/>
        <v>54.748603351955303</v>
      </c>
      <c r="F72" s="39">
        <f t="shared" si="10"/>
        <v>27.574690308477045</v>
      </c>
      <c r="G72" s="33">
        <f t="shared" si="11"/>
        <v>27.574690308477045</v>
      </c>
    </row>
    <row r="73" spans="1:7" x14ac:dyDescent="0.25">
      <c r="A73" s="31" t="s">
        <v>84</v>
      </c>
      <c r="B73" s="32">
        <v>107</v>
      </c>
      <c r="C73" s="34">
        <f t="shared" si="8"/>
        <v>57.608695652173914</v>
      </c>
      <c r="D73" s="3">
        <v>56</v>
      </c>
      <c r="E73" s="33">
        <f t="shared" si="9"/>
        <v>30.726256983240223</v>
      </c>
      <c r="F73" s="39">
        <f t="shared" si="10"/>
        <v>-26.882438668933691</v>
      </c>
      <c r="G73" s="33">
        <f t="shared" si="11"/>
        <v>26.882438668933691</v>
      </c>
    </row>
    <row r="74" spans="1:7" x14ac:dyDescent="0.25">
      <c r="A74" s="31" t="s">
        <v>23</v>
      </c>
      <c r="B74" s="32">
        <v>134</v>
      </c>
      <c r="C74" s="34">
        <f t="shared" si="8"/>
        <v>72.282608695652172</v>
      </c>
      <c r="D74" s="3">
        <v>84</v>
      </c>
      <c r="E74" s="33">
        <f t="shared" si="9"/>
        <v>46.368715083798882</v>
      </c>
      <c r="F74" s="39">
        <f t="shared" si="10"/>
        <v>-25.91389361185329</v>
      </c>
      <c r="G74" s="33">
        <f t="shared" si="11"/>
        <v>25.91389361185329</v>
      </c>
    </row>
    <row r="75" spans="1:7" x14ac:dyDescent="0.25">
      <c r="A75" s="31" t="s">
        <v>43</v>
      </c>
      <c r="B75" s="32">
        <v>81</v>
      </c>
      <c r="C75" s="34">
        <f t="shared" si="8"/>
        <v>43.478260869565219</v>
      </c>
      <c r="D75" s="3">
        <v>124</v>
      </c>
      <c r="E75" s="33">
        <f t="shared" si="9"/>
        <v>68.715083798882688</v>
      </c>
      <c r="F75" s="39">
        <f t="shared" si="10"/>
        <v>25.236822929317469</v>
      </c>
      <c r="G75" s="33">
        <f t="shared" si="11"/>
        <v>25.236822929317469</v>
      </c>
    </row>
    <row r="76" spans="1:7" x14ac:dyDescent="0.25">
      <c r="A76" s="31" t="s">
        <v>82</v>
      </c>
      <c r="B76" s="32">
        <v>164</v>
      </c>
      <c r="C76" s="34">
        <f t="shared" si="8"/>
        <v>88.58695652173914</v>
      </c>
      <c r="D76" s="3">
        <v>116</v>
      </c>
      <c r="E76" s="33">
        <f t="shared" si="9"/>
        <v>64.245810055865931</v>
      </c>
      <c r="F76" s="39">
        <f t="shared" si="10"/>
        <v>-24.341146465873209</v>
      </c>
      <c r="G76" s="33">
        <f t="shared" si="11"/>
        <v>24.341146465873209</v>
      </c>
    </row>
    <row r="77" spans="1:7" x14ac:dyDescent="0.25">
      <c r="A77" s="31" t="s">
        <v>59</v>
      </c>
      <c r="B77" s="32">
        <v>148</v>
      </c>
      <c r="C77" s="34">
        <f t="shared" si="8"/>
        <v>79.891304347826093</v>
      </c>
      <c r="D77" s="3">
        <v>101</v>
      </c>
      <c r="E77" s="33">
        <f t="shared" si="9"/>
        <v>55.865921787709496</v>
      </c>
      <c r="F77" s="39">
        <f t="shared" si="10"/>
        <v>-24.025382560116597</v>
      </c>
      <c r="G77" s="33">
        <f t="shared" si="11"/>
        <v>24.025382560116597</v>
      </c>
    </row>
    <row r="78" spans="1:7" x14ac:dyDescent="0.25">
      <c r="A78" s="31" t="s">
        <v>45</v>
      </c>
      <c r="B78" s="32">
        <v>70</v>
      </c>
      <c r="C78" s="34">
        <f t="shared" si="8"/>
        <v>37.5</v>
      </c>
      <c r="D78" s="3">
        <v>110</v>
      </c>
      <c r="E78" s="33">
        <f t="shared" si="9"/>
        <v>60.893854748603346</v>
      </c>
      <c r="F78" s="39">
        <f t="shared" si="10"/>
        <v>23.393854748603346</v>
      </c>
      <c r="G78" s="33">
        <f t="shared" si="11"/>
        <v>23.393854748603346</v>
      </c>
    </row>
    <row r="79" spans="1:7" x14ac:dyDescent="0.25">
      <c r="A79" s="31" t="s">
        <v>5</v>
      </c>
      <c r="B79" s="32">
        <v>116</v>
      </c>
      <c r="C79" s="34">
        <f t="shared" si="8"/>
        <v>62.5</v>
      </c>
      <c r="D79" s="3">
        <v>74</v>
      </c>
      <c r="E79" s="33">
        <f t="shared" si="9"/>
        <v>40.782122905027933</v>
      </c>
      <c r="F79" s="39">
        <f t="shared" si="10"/>
        <v>-21.717877094972067</v>
      </c>
      <c r="G79" s="33">
        <f t="shared" si="11"/>
        <v>21.717877094972067</v>
      </c>
    </row>
    <row r="80" spans="1:7" x14ac:dyDescent="0.25">
      <c r="A80" s="31" t="s">
        <v>63</v>
      </c>
      <c r="B80" s="32">
        <v>108</v>
      </c>
      <c r="C80" s="34">
        <f t="shared" si="8"/>
        <v>58.152173913043484</v>
      </c>
      <c r="D80" s="3">
        <v>67</v>
      </c>
      <c r="E80" s="33">
        <f t="shared" si="9"/>
        <v>36.871508379888269</v>
      </c>
      <c r="F80" s="39">
        <f t="shared" si="10"/>
        <v>-21.280665533155215</v>
      </c>
      <c r="G80" s="33">
        <f t="shared" si="11"/>
        <v>21.280665533155215</v>
      </c>
    </row>
    <row r="81" spans="1:7" x14ac:dyDescent="0.25">
      <c r="A81" s="31" t="s">
        <v>88</v>
      </c>
      <c r="B81" s="32">
        <v>47</v>
      </c>
      <c r="C81" s="34">
        <f t="shared" si="8"/>
        <v>25</v>
      </c>
      <c r="D81" s="3">
        <v>82</v>
      </c>
      <c r="E81" s="33">
        <f t="shared" si="9"/>
        <v>45.251396648044697</v>
      </c>
      <c r="F81" s="39">
        <f t="shared" si="10"/>
        <v>20.251396648044697</v>
      </c>
      <c r="G81" s="33">
        <f t="shared" si="11"/>
        <v>20.251396648044697</v>
      </c>
    </row>
    <row r="82" spans="1:7" x14ac:dyDescent="0.25">
      <c r="A82" s="31" t="s">
        <v>2</v>
      </c>
      <c r="B82" s="32">
        <v>78</v>
      </c>
      <c r="C82" s="34">
        <f t="shared" si="8"/>
        <v>41.847826086956523</v>
      </c>
      <c r="D82" s="3">
        <v>40</v>
      </c>
      <c r="E82" s="33">
        <f t="shared" si="9"/>
        <v>21.787709497206702</v>
      </c>
      <c r="F82" s="39">
        <f t="shared" si="10"/>
        <v>-20.060116589749821</v>
      </c>
      <c r="G82" s="33">
        <f t="shared" si="11"/>
        <v>20.060116589749821</v>
      </c>
    </row>
    <row r="83" spans="1:7" x14ac:dyDescent="0.25">
      <c r="A83" s="31" t="s">
        <v>15</v>
      </c>
      <c r="B83" s="32">
        <v>127</v>
      </c>
      <c r="C83" s="34">
        <f t="shared" si="8"/>
        <v>68.478260869565219</v>
      </c>
      <c r="D83" s="3">
        <v>158</v>
      </c>
      <c r="E83" s="33">
        <f t="shared" si="9"/>
        <v>87.709497206703915</v>
      </c>
      <c r="F83" s="39">
        <f t="shared" si="10"/>
        <v>19.231236337138697</v>
      </c>
      <c r="G83" s="33">
        <f t="shared" si="11"/>
        <v>19.231236337138697</v>
      </c>
    </row>
    <row r="84" spans="1:7" x14ac:dyDescent="0.25">
      <c r="A84" s="31" t="s">
        <v>104</v>
      </c>
      <c r="B84" s="32">
        <v>91</v>
      </c>
      <c r="C84" s="34">
        <f t="shared" si="8"/>
        <v>48.913043478260867</v>
      </c>
      <c r="D84" s="3">
        <v>121</v>
      </c>
      <c r="E84" s="33">
        <f t="shared" si="9"/>
        <v>67.039106145251395</v>
      </c>
      <c r="F84" s="39">
        <f t="shared" si="10"/>
        <v>18.126062666990528</v>
      </c>
      <c r="G84" s="33">
        <f t="shared" si="11"/>
        <v>18.126062666990528</v>
      </c>
    </row>
    <row r="85" spans="1:7" x14ac:dyDescent="0.25">
      <c r="A85" s="31" t="s">
        <v>17</v>
      </c>
      <c r="B85" s="32">
        <v>103</v>
      </c>
      <c r="C85" s="34">
        <f t="shared" si="8"/>
        <v>55.434782608695656</v>
      </c>
      <c r="D85" s="3">
        <v>69</v>
      </c>
      <c r="E85" s="33">
        <f t="shared" si="9"/>
        <v>37.988826815642454</v>
      </c>
      <c r="F85" s="39">
        <f t="shared" si="10"/>
        <v>-17.445955793053201</v>
      </c>
      <c r="G85" s="33">
        <f t="shared" si="11"/>
        <v>17.445955793053201</v>
      </c>
    </row>
    <row r="86" spans="1:7" x14ac:dyDescent="0.25">
      <c r="A86" s="31" t="s">
        <v>25</v>
      </c>
      <c r="B86" s="32">
        <v>75</v>
      </c>
      <c r="C86" s="34">
        <f t="shared" si="8"/>
        <v>40.217391304347828</v>
      </c>
      <c r="D86" s="3">
        <v>42</v>
      </c>
      <c r="E86" s="33">
        <f t="shared" si="9"/>
        <v>22.905027932960895</v>
      </c>
      <c r="F86" s="39">
        <f t="shared" si="10"/>
        <v>-17.312363371386933</v>
      </c>
      <c r="G86" s="33">
        <f t="shared" si="11"/>
        <v>17.312363371386933</v>
      </c>
    </row>
    <row r="87" spans="1:7" x14ac:dyDescent="0.25">
      <c r="A87" s="31" t="s">
        <v>46</v>
      </c>
      <c r="B87" s="32">
        <v>46</v>
      </c>
      <c r="C87" s="34">
        <f t="shared" si="8"/>
        <v>24.456521739130434</v>
      </c>
      <c r="D87" s="3">
        <v>14</v>
      </c>
      <c r="E87" s="33">
        <f t="shared" si="9"/>
        <v>7.2625698324022352</v>
      </c>
      <c r="F87" s="39">
        <f t="shared" si="10"/>
        <v>-17.193951906728199</v>
      </c>
      <c r="G87" s="33">
        <f t="shared" si="11"/>
        <v>17.193951906728199</v>
      </c>
    </row>
    <row r="88" spans="1:7" x14ac:dyDescent="0.25">
      <c r="A88" s="31" t="s">
        <v>34</v>
      </c>
      <c r="B88" s="32">
        <v>61</v>
      </c>
      <c r="C88" s="34">
        <f t="shared" si="8"/>
        <v>32.608695652173914</v>
      </c>
      <c r="D88" s="3">
        <v>87</v>
      </c>
      <c r="E88" s="33">
        <f t="shared" si="9"/>
        <v>48.044692737430168</v>
      </c>
      <c r="F88" s="39">
        <f t="shared" si="10"/>
        <v>15.435997085256254</v>
      </c>
      <c r="G88" s="33">
        <f t="shared" si="11"/>
        <v>15.435997085256254</v>
      </c>
    </row>
    <row r="89" spans="1:7" x14ac:dyDescent="0.25">
      <c r="A89" s="31" t="s">
        <v>87</v>
      </c>
      <c r="B89" s="32">
        <v>92</v>
      </c>
      <c r="C89" s="34">
        <f t="shared" si="8"/>
        <v>49.45652173913043</v>
      </c>
      <c r="D89" s="3">
        <v>64</v>
      </c>
      <c r="E89" s="33">
        <f t="shared" si="9"/>
        <v>35.195530726256983</v>
      </c>
      <c r="F89" s="39">
        <f t="shared" si="10"/>
        <v>-14.260991012873447</v>
      </c>
      <c r="G89" s="33">
        <f t="shared" si="11"/>
        <v>14.260991012873447</v>
      </c>
    </row>
    <row r="90" spans="1:7" x14ac:dyDescent="0.25">
      <c r="A90" s="31" t="s">
        <v>9</v>
      </c>
      <c r="B90" s="32">
        <v>86</v>
      </c>
      <c r="C90" s="34">
        <f t="shared" si="8"/>
        <v>46.195652173913047</v>
      </c>
      <c r="D90" s="3">
        <v>59</v>
      </c>
      <c r="E90" s="33">
        <f t="shared" si="9"/>
        <v>32.402234636871505</v>
      </c>
      <c r="F90" s="39">
        <f t="shared" si="10"/>
        <v>-13.793417537041542</v>
      </c>
      <c r="G90" s="33">
        <f t="shared" si="11"/>
        <v>13.793417537041542</v>
      </c>
    </row>
    <row r="91" spans="1:7" x14ac:dyDescent="0.25">
      <c r="A91" s="31" t="s">
        <v>36</v>
      </c>
      <c r="B91" s="32">
        <v>84</v>
      </c>
      <c r="C91" s="34">
        <f t="shared" si="8"/>
        <v>45.108695652173914</v>
      </c>
      <c r="D91" s="3">
        <v>106</v>
      </c>
      <c r="E91" s="33">
        <f t="shared" si="9"/>
        <v>58.659217877094974</v>
      </c>
      <c r="F91" s="39">
        <f t="shared" si="10"/>
        <v>13.55052222492106</v>
      </c>
      <c r="G91" s="33">
        <f t="shared" si="11"/>
        <v>13.55052222492106</v>
      </c>
    </row>
    <row r="92" spans="1:7" x14ac:dyDescent="0.25">
      <c r="A92" s="31" t="s">
        <v>107</v>
      </c>
      <c r="B92" s="32">
        <v>83</v>
      </c>
      <c r="C92" s="34">
        <f t="shared" si="8"/>
        <v>44.565217391304344</v>
      </c>
      <c r="D92" s="3">
        <v>58</v>
      </c>
      <c r="E92" s="33">
        <f t="shared" si="9"/>
        <v>31.843575418994412</v>
      </c>
      <c r="F92" s="39">
        <f t="shared" si="10"/>
        <v>-12.721641972309932</v>
      </c>
      <c r="G92" s="33">
        <f t="shared" si="11"/>
        <v>12.721641972309932</v>
      </c>
    </row>
    <row r="93" spans="1:7" x14ac:dyDescent="0.25">
      <c r="A93" s="31" t="s">
        <v>16</v>
      </c>
      <c r="B93" s="32">
        <v>93</v>
      </c>
      <c r="C93" s="34">
        <f t="shared" si="8"/>
        <v>50</v>
      </c>
      <c r="D93" s="3">
        <v>113</v>
      </c>
      <c r="E93" s="33">
        <f t="shared" si="9"/>
        <v>62.569832402234638</v>
      </c>
      <c r="F93" s="39">
        <f t="shared" si="10"/>
        <v>12.569832402234638</v>
      </c>
      <c r="G93" s="33">
        <f t="shared" si="11"/>
        <v>12.569832402234638</v>
      </c>
    </row>
    <row r="94" spans="1:7" x14ac:dyDescent="0.25">
      <c r="A94" s="31" t="s">
        <v>98</v>
      </c>
      <c r="B94" s="32">
        <v>123</v>
      </c>
      <c r="C94" s="34">
        <f t="shared" si="8"/>
        <v>66.304347826086953</v>
      </c>
      <c r="D94" s="3">
        <v>142</v>
      </c>
      <c r="E94" s="33">
        <f t="shared" si="9"/>
        <v>78.770949720670387</v>
      </c>
      <c r="F94" s="39">
        <f t="shared" si="10"/>
        <v>12.466601894583434</v>
      </c>
      <c r="G94" s="33">
        <f t="shared" si="11"/>
        <v>12.466601894583434</v>
      </c>
    </row>
    <row r="95" spans="1:7" x14ac:dyDescent="0.25">
      <c r="A95" s="31" t="s">
        <v>56</v>
      </c>
      <c r="B95" s="32">
        <v>58</v>
      </c>
      <c r="C95" s="34">
        <f t="shared" si="8"/>
        <v>30.978260869565215</v>
      </c>
      <c r="D95" s="3">
        <v>78</v>
      </c>
      <c r="E95" s="33">
        <f t="shared" si="9"/>
        <v>43.016759776536311</v>
      </c>
      <c r="F95" s="39">
        <f t="shared" si="10"/>
        <v>12.038498906971096</v>
      </c>
      <c r="G95" s="33">
        <f t="shared" si="11"/>
        <v>12.038498906971096</v>
      </c>
    </row>
    <row r="96" spans="1:7" x14ac:dyDescent="0.25">
      <c r="A96" s="31" t="s">
        <v>100</v>
      </c>
      <c r="B96" s="32">
        <v>50</v>
      </c>
      <c r="C96" s="34">
        <f t="shared" si="8"/>
        <v>26.630434782608699</v>
      </c>
      <c r="D96" s="3">
        <v>70</v>
      </c>
      <c r="E96" s="33">
        <f t="shared" si="9"/>
        <v>38.547486033519554</v>
      </c>
      <c r="F96" s="39">
        <f t="shared" si="10"/>
        <v>11.917051250910855</v>
      </c>
      <c r="G96" s="33">
        <f t="shared" si="11"/>
        <v>11.917051250910855</v>
      </c>
    </row>
    <row r="97" spans="1:7" x14ac:dyDescent="0.25">
      <c r="A97" s="31" t="s">
        <v>68</v>
      </c>
      <c r="B97" s="32">
        <v>94</v>
      </c>
      <c r="C97" s="34">
        <f t="shared" si="8"/>
        <v>50.54347826086957</v>
      </c>
      <c r="D97" s="3">
        <v>72</v>
      </c>
      <c r="E97" s="33">
        <f t="shared" si="9"/>
        <v>39.664804469273747</v>
      </c>
      <c r="F97" s="39">
        <f t="shared" si="10"/>
        <v>-10.878673791595823</v>
      </c>
      <c r="G97" s="33">
        <f t="shared" si="11"/>
        <v>10.878673791595823</v>
      </c>
    </row>
    <row r="98" spans="1:7" x14ac:dyDescent="0.25">
      <c r="A98" s="31" t="s">
        <v>74</v>
      </c>
      <c r="B98" s="32">
        <v>100</v>
      </c>
      <c r="C98" s="34">
        <f t="shared" si="8"/>
        <v>53.804347826086953</v>
      </c>
      <c r="D98" s="3">
        <v>79</v>
      </c>
      <c r="E98" s="33">
        <f t="shared" si="9"/>
        <v>43.575418994413404</v>
      </c>
      <c r="F98" s="39">
        <f t="shared" si="10"/>
        <v>-10.228928831673549</v>
      </c>
      <c r="G98" s="33">
        <f t="shared" si="11"/>
        <v>10.228928831673549</v>
      </c>
    </row>
    <row r="99" spans="1:7" x14ac:dyDescent="0.25">
      <c r="A99" s="31" t="s">
        <v>14</v>
      </c>
      <c r="B99" s="32">
        <v>113</v>
      </c>
      <c r="C99" s="34">
        <f t="shared" ref="C99:C109" si="12">(B99-1)/(185-1)*100</f>
        <v>60.869565217391312</v>
      </c>
      <c r="D99" s="3">
        <v>92</v>
      </c>
      <c r="E99" s="33">
        <f t="shared" ref="E99:E109" si="13">(D99-1)/(180-1)*100</f>
        <v>50.837988826815639</v>
      </c>
      <c r="F99" s="39">
        <f t="shared" ref="F99:F109" si="14">E99-C99</f>
        <v>-10.031576390575673</v>
      </c>
      <c r="G99" s="33">
        <f t="shared" ref="G99:G109" si="15">ABS(F99)</f>
        <v>10.031576390575673</v>
      </c>
    </row>
    <row r="100" spans="1:7" x14ac:dyDescent="0.25">
      <c r="A100" s="31" t="s">
        <v>109</v>
      </c>
      <c r="B100" s="32">
        <v>95</v>
      </c>
      <c r="C100" s="34">
        <f t="shared" si="12"/>
        <v>51.086956521739133</v>
      </c>
      <c r="D100" s="3">
        <v>109</v>
      </c>
      <c r="E100" s="33">
        <f t="shared" si="13"/>
        <v>60.33519553072626</v>
      </c>
      <c r="F100" s="39">
        <f t="shared" si="14"/>
        <v>9.2482390089871274</v>
      </c>
      <c r="G100" s="33">
        <f t="shared" si="15"/>
        <v>9.2482390089871274</v>
      </c>
    </row>
    <row r="101" spans="1:7" x14ac:dyDescent="0.25">
      <c r="A101" s="31" t="s">
        <v>6</v>
      </c>
      <c r="B101" s="32">
        <v>79</v>
      </c>
      <c r="C101" s="34">
        <f t="shared" si="12"/>
        <v>42.391304347826086</v>
      </c>
      <c r="D101" s="3">
        <v>63</v>
      </c>
      <c r="E101" s="33">
        <f t="shared" si="13"/>
        <v>34.63687150837989</v>
      </c>
      <c r="F101" s="39">
        <f t="shared" si="14"/>
        <v>-7.7544328394461957</v>
      </c>
      <c r="G101" s="33">
        <f t="shared" si="15"/>
        <v>7.7544328394461957</v>
      </c>
    </row>
    <row r="102" spans="1:7" x14ac:dyDescent="0.25">
      <c r="A102" s="31" t="s">
        <v>29</v>
      </c>
      <c r="B102" s="32">
        <v>66</v>
      </c>
      <c r="C102" s="34">
        <f t="shared" si="12"/>
        <v>35.326086956521742</v>
      </c>
      <c r="D102" s="3">
        <v>55</v>
      </c>
      <c r="E102" s="33">
        <f t="shared" si="13"/>
        <v>30.16759776536313</v>
      </c>
      <c r="F102" s="39">
        <f t="shared" si="14"/>
        <v>-5.1584891911586119</v>
      </c>
      <c r="G102" s="33">
        <f t="shared" si="15"/>
        <v>5.1584891911586119</v>
      </c>
    </row>
    <row r="103" spans="1:7" x14ac:dyDescent="0.25">
      <c r="A103" s="31" t="s">
        <v>71</v>
      </c>
      <c r="B103" s="32">
        <v>64</v>
      </c>
      <c r="C103" s="34">
        <f t="shared" si="12"/>
        <v>34.239130434782609</v>
      </c>
      <c r="D103" s="3">
        <v>54</v>
      </c>
      <c r="E103" s="33">
        <f t="shared" si="13"/>
        <v>29.608938547486037</v>
      </c>
      <c r="F103" s="39">
        <f t="shared" si="14"/>
        <v>-4.6301918872965722</v>
      </c>
      <c r="G103" s="33">
        <f t="shared" si="15"/>
        <v>4.6301918872965722</v>
      </c>
    </row>
    <row r="104" spans="1:7" x14ac:dyDescent="0.25">
      <c r="A104" s="31" t="s">
        <v>108</v>
      </c>
      <c r="B104" s="32">
        <v>117</v>
      </c>
      <c r="C104" s="34">
        <f t="shared" si="12"/>
        <v>63.04347826086957</v>
      </c>
      <c r="D104" s="3">
        <v>108</v>
      </c>
      <c r="E104" s="33">
        <f t="shared" si="13"/>
        <v>59.77653631284916</v>
      </c>
      <c r="F104" s="39">
        <f t="shared" si="14"/>
        <v>-3.2669419480204098</v>
      </c>
      <c r="G104" s="33">
        <f t="shared" si="15"/>
        <v>3.2669419480204098</v>
      </c>
    </row>
    <row r="105" spans="1:7" x14ac:dyDescent="0.25">
      <c r="A105" s="31" t="s">
        <v>35</v>
      </c>
      <c r="B105" s="32">
        <v>72</v>
      </c>
      <c r="C105" s="34">
        <f t="shared" si="12"/>
        <v>38.586956521739133</v>
      </c>
      <c r="D105" s="3">
        <v>66</v>
      </c>
      <c r="E105" s="33">
        <f t="shared" si="13"/>
        <v>36.312849162011176</v>
      </c>
      <c r="F105" s="39">
        <f t="shared" si="14"/>
        <v>-2.2741073597279566</v>
      </c>
      <c r="G105" s="33">
        <f t="shared" si="15"/>
        <v>2.2741073597279566</v>
      </c>
    </row>
    <row r="106" spans="1:7" x14ac:dyDescent="0.25">
      <c r="A106" s="31" t="s">
        <v>86</v>
      </c>
      <c r="B106" s="32">
        <v>110</v>
      </c>
      <c r="C106" s="34">
        <f t="shared" si="12"/>
        <v>59.239130434782602</v>
      </c>
      <c r="D106" s="3">
        <v>105</v>
      </c>
      <c r="E106" s="33">
        <f t="shared" si="13"/>
        <v>58.100558659217882</v>
      </c>
      <c r="F106" s="39">
        <f t="shared" si="14"/>
        <v>-1.1385717755647207</v>
      </c>
      <c r="G106" s="33">
        <f t="shared" si="15"/>
        <v>1.1385717755647207</v>
      </c>
    </row>
    <row r="107" spans="1:7" x14ac:dyDescent="0.25">
      <c r="A107" s="31" t="s">
        <v>24</v>
      </c>
      <c r="B107" s="32">
        <v>122</v>
      </c>
      <c r="C107" s="34">
        <f t="shared" si="12"/>
        <v>65.760869565217391</v>
      </c>
      <c r="D107" s="3">
        <v>120</v>
      </c>
      <c r="E107" s="33">
        <f t="shared" si="13"/>
        <v>66.480446927374302</v>
      </c>
      <c r="F107" s="39">
        <f t="shared" si="14"/>
        <v>0.7195773621569117</v>
      </c>
      <c r="G107" s="33">
        <f t="shared" si="15"/>
        <v>0.7195773621569117</v>
      </c>
    </row>
    <row r="108" spans="1:7" x14ac:dyDescent="0.25">
      <c r="A108" s="31" t="s">
        <v>58</v>
      </c>
      <c r="B108" s="32">
        <v>65</v>
      </c>
      <c r="C108" s="34">
        <f t="shared" si="12"/>
        <v>34.782608695652172</v>
      </c>
      <c r="D108" s="3">
        <v>62</v>
      </c>
      <c r="E108" s="33">
        <f t="shared" si="13"/>
        <v>34.07821229050279</v>
      </c>
      <c r="F108" s="39">
        <f t="shared" si="14"/>
        <v>-0.70439640514938162</v>
      </c>
      <c r="G108" s="33">
        <f t="shared" si="15"/>
        <v>0.70439640514938162</v>
      </c>
    </row>
    <row r="109" spans="1:7" x14ac:dyDescent="0.25">
      <c r="A109" s="36" t="s">
        <v>3</v>
      </c>
      <c r="B109" s="27">
        <v>90</v>
      </c>
      <c r="C109" s="29">
        <f t="shared" si="12"/>
        <v>48.369565217391305</v>
      </c>
      <c r="D109" s="59">
        <v>88</v>
      </c>
      <c r="E109" s="28">
        <f t="shared" si="13"/>
        <v>48.603351955307261</v>
      </c>
      <c r="F109" s="60">
        <f t="shared" si="14"/>
        <v>0.23378673791595617</v>
      </c>
      <c r="G109" s="28">
        <f t="shared" si="15"/>
        <v>0.23378673791595617</v>
      </c>
    </row>
  </sheetData>
  <autoFilter ref="A2:G2" xr:uid="{8968739E-E96F-4E31-982A-DECD7CF0AF75}">
    <sortState xmlns:xlrd2="http://schemas.microsoft.com/office/spreadsheetml/2017/richdata2" ref="A3:G109">
      <sortCondition descending="1" ref="G2"/>
    </sortState>
  </autoFilter>
  <mergeCells count="2">
    <mergeCell ref="B1:C1"/>
    <mergeCell ref="D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A704-A6C8-4CEA-A9BE-DD2A4AF037E3}">
  <dimension ref="A1:I165"/>
  <sheetViews>
    <sheetView workbookViewId="0">
      <selection activeCell="G3" sqref="G3"/>
    </sheetView>
  </sheetViews>
  <sheetFormatPr defaultRowHeight="15.75" x14ac:dyDescent="0.25"/>
  <cols>
    <col min="1" max="1" width="15.25" style="3" customWidth="1"/>
    <col min="2" max="2" width="17.25" style="3" customWidth="1"/>
    <col min="3" max="3" width="15.875" style="34" customWidth="1"/>
    <col min="4" max="4" width="18.125" style="3" customWidth="1"/>
    <col min="5" max="5" width="16" style="34" customWidth="1"/>
    <col min="6" max="6" width="15.875" style="34" customWidth="1"/>
    <col min="7" max="7" width="13.375" style="34" customWidth="1"/>
  </cols>
  <sheetData>
    <row r="1" spans="1:9" x14ac:dyDescent="0.25">
      <c r="A1" s="23"/>
      <c r="B1" s="70" t="s">
        <v>201</v>
      </c>
      <c r="C1" s="71"/>
      <c r="D1" s="70" t="s">
        <v>166</v>
      </c>
      <c r="E1" s="71"/>
      <c r="F1" s="24"/>
      <c r="G1" s="25"/>
    </row>
    <row r="2" spans="1:9" x14ac:dyDescent="0.25">
      <c r="A2" s="26" t="s">
        <v>188</v>
      </c>
      <c r="B2" s="27" t="s">
        <v>167</v>
      </c>
      <c r="C2" s="28" t="s">
        <v>117</v>
      </c>
      <c r="D2" s="27" t="s">
        <v>167</v>
      </c>
      <c r="E2" s="28" t="s">
        <v>117</v>
      </c>
      <c r="F2" s="29" t="s">
        <v>169</v>
      </c>
      <c r="G2" s="30" t="s">
        <v>120</v>
      </c>
    </row>
    <row r="3" spans="1:9" x14ac:dyDescent="0.25">
      <c r="A3" s="31" t="s">
        <v>40</v>
      </c>
      <c r="B3" s="32">
        <v>168</v>
      </c>
      <c r="C3" s="37">
        <f t="shared" ref="C3:C34" si="0">(B3-1)/(178-1)*100</f>
        <v>94.350282485875709</v>
      </c>
      <c r="D3" s="32">
        <v>2</v>
      </c>
      <c r="E3" s="37">
        <f t="shared" ref="E3:E34" si="1">(D3-1)/(178-1)*100</f>
        <v>0.56497175141242939</v>
      </c>
      <c r="F3" s="61">
        <f t="shared" ref="F3:F34" si="2">E3-C3</f>
        <v>-93.78531073446328</v>
      </c>
      <c r="G3" s="37">
        <f t="shared" ref="G3:G34" si="3">ABS(F3)</f>
        <v>93.78531073446328</v>
      </c>
      <c r="I3" s="34" t="s">
        <v>209</v>
      </c>
    </row>
    <row r="4" spans="1:9" x14ac:dyDescent="0.25">
      <c r="A4" s="31" t="s">
        <v>111</v>
      </c>
      <c r="B4" s="32">
        <v>167</v>
      </c>
      <c r="C4" s="37">
        <f t="shared" si="0"/>
        <v>93.78531073446328</v>
      </c>
      <c r="D4" s="32">
        <v>6</v>
      </c>
      <c r="E4" s="37">
        <f t="shared" si="1"/>
        <v>2.8248587570621471</v>
      </c>
      <c r="F4" s="9">
        <f t="shared" si="2"/>
        <v>-90.960451977401135</v>
      </c>
      <c r="G4" s="37">
        <f t="shared" si="3"/>
        <v>90.960451977401135</v>
      </c>
      <c r="I4" s="9">
        <f>AVERAGE(G3:G165)</f>
        <v>37.669404873314619</v>
      </c>
    </row>
    <row r="5" spans="1:9" x14ac:dyDescent="0.25">
      <c r="A5" s="31" t="s">
        <v>42</v>
      </c>
      <c r="B5" s="32">
        <v>171</v>
      </c>
      <c r="C5" s="37">
        <f t="shared" si="0"/>
        <v>96.045197740112997</v>
      </c>
      <c r="D5" s="32">
        <v>13</v>
      </c>
      <c r="E5" s="37">
        <f t="shared" si="1"/>
        <v>6.7796610169491522</v>
      </c>
      <c r="F5" s="9">
        <f t="shared" si="2"/>
        <v>-89.265536723163848</v>
      </c>
      <c r="G5" s="37">
        <f t="shared" si="3"/>
        <v>89.265536723163848</v>
      </c>
    </row>
    <row r="6" spans="1:9" x14ac:dyDescent="0.25">
      <c r="A6" s="31" t="s">
        <v>57</v>
      </c>
      <c r="B6" s="32">
        <v>174</v>
      </c>
      <c r="C6" s="37">
        <f t="shared" si="0"/>
        <v>97.740112994350284</v>
      </c>
      <c r="D6" s="32">
        <v>20</v>
      </c>
      <c r="E6" s="37">
        <f t="shared" si="1"/>
        <v>10.734463276836157</v>
      </c>
      <c r="F6" s="9">
        <f t="shared" si="2"/>
        <v>-87.005649717514132</v>
      </c>
      <c r="G6" s="37">
        <f t="shared" si="3"/>
        <v>87.005649717514132</v>
      </c>
      <c r="I6" s="3" t="s">
        <v>221</v>
      </c>
    </row>
    <row r="7" spans="1:9" x14ac:dyDescent="0.25">
      <c r="A7" s="31" t="s">
        <v>112</v>
      </c>
      <c r="B7" s="32">
        <v>177</v>
      </c>
      <c r="C7" s="37">
        <f t="shared" si="0"/>
        <v>99.435028248587571</v>
      </c>
      <c r="D7" s="32">
        <v>27</v>
      </c>
      <c r="E7" s="37">
        <f t="shared" si="1"/>
        <v>14.689265536723164</v>
      </c>
      <c r="F7" s="9">
        <f t="shared" si="2"/>
        <v>-84.745762711864401</v>
      </c>
      <c r="G7" s="37">
        <f t="shared" si="3"/>
        <v>84.745762711864401</v>
      </c>
    </row>
    <row r="8" spans="1:9" x14ac:dyDescent="0.25">
      <c r="A8" s="31" t="s">
        <v>55</v>
      </c>
      <c r="B8" s="32">
        <v>165</v>
      </c>
      <c r="C8" s="37">
        <f t="shared" si="0"/>
        <v>92.655367231638422</v>
      </c>
      <c r="D8" s="32">
        <v>16</v>
      </c>
      <c r="E8" s="37">
        <f t="shared" si="1"/>
        <v>8.4745762711864394</v>
      </c>
      <c r="F8" s="9">
        <f t="shared" si="2"/>
        <v>-84.180790960451986</v>
      </c>
      <c r="G8" s="37">
        <f t="shared" si="3"/>
        <v>84.180790960451986</v>
      </c>
    </row>
    <row r="9" spans="1:9" x14ac:dyDescent="0.25">
      <c r="A9" s="31" t="s">
        <v>99</v>
      </c>
      <c r="B9" s="32">
        <v>161</v>
      </c>
      <c r="C9" s="37">
        <f t="shared" si="0"/>
        <v>90.395480225988706</v>
      </c>
      <c r="D9" s="32">
        <v>12</v>
      </c>
      <c r="E9" s="37">
        <f t="shared" si="1"/>
        <v>6.2146892655367232</v>
      </c>
      <c r="F9" s="9">
        <f t="shared" si="2"/>
        <v>-84.180790960451986</v>
      </c>
      <c r="G9" s="37">
        <f t="shared" si="3"/>
        <v>84.180790960451986</v>
      </c>
    </row>
    <row r="10" spans="1:9" x14ac:dyDescent="0.25">
      <c r="A10" s="31" t="s">
        <v>22</v>
      </c>
      <c r="B10" s="32">
        <v>169</v>
      </c>
      <c r="C10" s="37">
        <f t="shared" si="0"/>
        <v>94.915254237288138</v>
      </c>
      <c r="D10" s="32">
        <v>25</v>
      </c>
      <c r="E10" s="37">
        <f t="shared" si="1"/>
        <v>13.559322033898304</v>
      </c>
      <c r="F10" s="9">
        <f t="shared" si="2"/>
        <v>-81.355932203389841</v>
      </c>
      <c r="G10" s="37">
        <f t="shared" si="3"/>
        <v>81.355932203389841</v>
      </c>
    </row>
    <row r="11" spans="1:9" x14ac:dyDescent="0.25">
      <c r="A11" s="31" t="s">
        <v>189</v>
      </c>
      <c r="B11" s="32">
        <v>30</v>
      </c>
      <c r="C11" s="37">
        <f t="shared" si="0"/>
        <v>16.38418079096045</v>
      </c>
      <c r="D11" s="32">
        <v>173</v>
      </c>
      <c r="E11" s="37">
        <f t="shared" si="1"/>
        <v>97.175141242937855</v>
      </c>
      <c r="F11" s="9">
        <f t="shared" si="2"/>
        <v>80.790960451977412</v>
      </c>
      <c r="G11" s="37">
        <f t="shared" si="3"/>
        <v>80.790960451977412</v>
      </c>
    </row>
    <row r="12" spans="1:9" x14ac:dyDescent="0.25">
      <c r="A12" s="31" t="s">
        <v>7</v>
      </c>
      <c r="B12" s="32">
        <v>158</v>
      </c>
      <c r="C12" s="37">
        <f t="shared" si="0"/>
        <v>88.700564971751419</v>
      </c>
      <c r="D12" s="32">
        <v>21</v>
      </c>
      <c r="E12" s="37">
        <f t="shared" si="1"/>
        <v>11.299435028248588</v>
      </c>
      <c r="F12" s="9">
        <f t="shared" si="2"/>
        <v>-77.401129943502838</v>
      </c>
      <c r="G12" s="37">
        <f t="shared" si="3"/>
        <v>77.401129943502838</v>
      </c>
    </row>
    <row r="13" spans="1:9" x14ac:dyDescent="0.25">
      <c r="A13" s="31" t="s">
        <v>137</v>
      </c>
      <c r="B13" s="32">
        <v>28</v>
      </c>
      <c r="C13" s="37">
        <f t="shared" si="0"/>
        <v>15.254237288135593</v>
      </c>
      <c r="D13" s="32">
        <v>165</v>
      </c>
      <c r="E13" s="37">
        <f t="shared" si="1"/>
        <v>92.655367231638422</v>
      </c>
      <c r="F13" s="9">
        <f t="shared" si="2"/>
        <v>77.401129943502823</v>
      </c>
      <c r="G13" s="37">
        <f t="shared" si="3"/>
        <v>77.401129943502823</v>
      </c>
    </row>
    <row r="14" spans="1:9" x14ac:dyDescent="0.25">
      <c r="A14" s="31" t="s">
        <v>190</v>
      </c>
      <c r="B14" s="32">
        <v>14</v>
      </c>
      <c r="C14" s="37">
        <f t="shared" si="0"/>
        <v>7.3446327683615822</v>
      </c>
      <c r="D14" s="32">
        <v>151</v>
      </c>
      <c r="E14" s="37">
        <f t="shared" si="1"/>
        <v>84.745762711864401</v>
      </c>
      <c r="F14" s="9">
        <f t="shared" si="2"/>
        <v>77.401129943502823</v>
      </c>
      <c r="G14" s="37">
        <f t="shared" si="3"/>
        <v>77.401129943502823</v>
      </c>
    </row>
    <row r="15" spans="1:9" x14ac:dyDescent="0.25">
      <c r="A15" s="31" t="s">
        <v>141</v>
      </c>
      <c r="B15" s="32">
        <v>21</v>
      </c>
      <c r="C15" s="37">
        <f t="shared" si="0"/>
        <v>11.299435028248588</v>
      </c>
      <c r="D15" s="32">
        <v>156</v>
      </c>
      <c r="E15" s="37">
        <f t="shared" si="1"/>
        <v>87.570621468926561</v>
      </c>
      <c r="F15" s="9">
        <f t="shared" si="2"/>
        <v>76.27118644067798</v>
      </c>
      <c r="G15" s="37">
        <f t="shared" si="3"/>
        <v>76.27118644067798</v>
      </c>
    </row>
    <row r="16" spans="1:9" x14ac:dyDescent="0.25">
      <c r="A16" s="31" t="s">
        <v>191</v>
      </c>
      <c r="B16" s="32">
        <v>11</v>
      </c>
      <c r="C16" s="37">
        <f t="shared" si="0"/>
        <v>5.6497175141242941</v>
      </c>
      <c r="D16" s="32">
        <v>146</v>
      </c>
      <c r="E16" s="37">
        <f t="shared" si="1"/>
        <v>81.920903954802256</v>
      </c>
      <c r="F16" s="9">
        <f t="shared" si="2"/>
        <v>76.271186440677965</v>
      </c>
      <c r="G16" s="37">
        <f t="shared" si="3"/>
        <v>76.271186440677965</v>
      </c>
    </row>
    <row r="17" spans="1:7" x14ac:dyDescent="0.25">
      <c r="A17" s="31" t="s">
        <v>187</v>
      </c>
      <c r="B17" s="32">
        <v>135</v>
      </c>
      <c r="C17" s="37">
        <f t="shared" si="0"/>
        <v>75.706214689265536</v>
      </c>
      <c r="D17" s="32">
        <v>5</v>
      </c>
      <c r="E17" s="37">
        <f t="shared" si="1"/>
        <v>2.2598870056497176</v>
      </c>
      <c r="F17" s="9">
        <f t="shared" si="2"/>
        <v>-73.44632768361582</v>
      </c>
      <c r="G17" s="37">
        <f t="shared" si="3"/>
        <v>73.44632768361582</v>
      </c>
    </row>
    <row r="18" spans="1:7" x14ac:dyDescent="0.25">
      <c r="A18" s="31" t="s">
        <v>47</v>
      </c>
      <c r="B18" s="32">
        <v>45</v>
      </c>
      <c r="C18" s="37">
        <f t="shared" si="0"/>
        <v>24.858757062146893</v>
      </c>
      <c r="D18" s="32">
        <v>174</v>
      </c>
      <c r="E18" s="37">
        <f t="shared" si="1"/>
        <v>97.740112994350284</v>
      </c>
      <c r="F18" s="9">
        <f t="shared" si="2"/>
        <v>72.881355932203391</v>
      </c>
      <c r="G18" s="37">
        <f t="shared" si="3"/>
        <v>72.881355932203391</v>
      </c>
    </row>
    <row r="19" spans="1:7" x14ac:dyDescent="0.25">
      <c r="A19" s="31" t="s">
        <v>76</v>
      </c>
      <c r="B19" s="32">
        <v>147</v>
      </c>
      <c r="C19" s="37">
        <f t="shared" si="0"/>
        <v>82.485875706214685</v>
      </c>
      <c r="D19" s="32">
        <v>18</v>
      </c>
      <c r="E19" s="37">
        <f t="shared" si="1"/>
        <v>9.6045197740112993</v>
      </c>
      <c r="F19" s="9">
        <f t="shared" si="2"/>
        <v>-72.881355932203391</v>
      </c>
      <c r="G19" s="37">
        <f t="shared" si="3"/>
        <v>72.881355932203391</v>
      </c>
    </row>
    <row r="20" spans="1:7" x14ac:dyDescent="0.25">
      <c r="A20" s="31" t="s">
        <v>12</v>
      </c>
      <c r="B20" s="32">
        <v>142</v>
      </c>
      <c r="C20" s="37">
        <f t="shared" si="0"/>
        <v>79.66101694915254</v>
      </c>
      <c r="D20" s="32">
        <v>15</v>
      </c>
      <c r="E20" s="37">
        <f t="shared" si="1"/>
        <v>7.9096045197740121</v>
      </c>
      <c r="F20" s="9">
        <f t="shared" si="2"/>
        <v>-71.751412429378533</v>
      </c>
      <c r="G20" s="37">
        <f t="shared" si="3"/>
        <v>71.751412429378533</v>
      </c>
    </row>
    <row r="21" spans="1:7" x14ac:dyDescent="0.25">
      <c r="A21" s="31" t="s">
        <v>20</v>
      </c>
      <c r="B21" s="32">
        <v>53</v>
      </c>
      <c r="C21" s="37">
        <f t="shared" si="0"/>
        <v>29.378531073446329</v>
      </c>
      <c r="D21" s="32">
        <v>180</v>
      </c>
      <c r="E21" s="37">
        <f t="shared" si="1"/>
        <v>101.12994350282484</v>
      </c>
      <c r="F21" s="9">
        <f t="shared" si="2"/>
        <v>71.751412429378519</v>
      </c>
      <c r="G21" s="37">
        <f t="shared" si="3"/>
        <v>71.751412429378519</v>
      </c>
    </row>
    <row r="22" spans="1:7" x14ac:dyDescent="0.25">
      <c r="A22" s="31" t="s">
        <v>8</v>
      </c>
      <c r="B22" s="32">
        <v>131</v>
      </c>
      <c r="C22" s="37">
        <f t="shared" si="0"/>
        <v>73.44632768361582</v>
      </c>
      <c r="D22" s="32">
        <v>8</v>
      </c>
      <c r="E22" s="37">
        <f t="shared" si="1"/>
        <v>3.9548022598870061</v>
      </c>
      <c r="F22" s="9">
        <f t="shared" si="2"/>
        <v>-69.491525423728817</v>
      </c>
      <c r="G22" s="37">
        <f t="shared" si="3"/>
        <v>69.491525423728817</v>
      </c>
    </row>
    <row r="23" spans="1:7" x14ac:dyDescent="0.25">
      <c r="A23" s="31" t="s">
        <v>172</v>
      </c>
      <c r="B23" s="32">
        <v>175</v>
      </c>
      <c r="C23" s="37">
        <f t="shared" si="0"/>
        <v>98.305084745762713</v>
      </c>
      <c r="D23" s="32">
        <v>52</v>
      </c>
      <c r="E23" s="37">
        <f t="shared" si="1"/>
        <v>28.8135593220339</v>
      </c>
      <c r="F23" s="9">
        <f t="shared" si="2"/>
        <v>-69.491525423728817</v>
      </c>
      <c r="G23" s="37">
        <f t="shared" si="3"/>
        <v>69.491525423728817</v>
      </c>
    </row>
    <row r="24" spans="1:7" x14ac:dyDescent="0.25">
      <c r="A24" s="31" t="s">
        <v>32</v>
      </c>
      <c r="B24" s="32">
        <v>123</v>
      </c>
      <c r="C24" s="37">
        <f t="shared" si="0"/>
        <v>68.926553672316388</v>
      </c>
      <c r="D24" s="32">
        <v>3</v>
      </c>
      <c r="E24" s="37">
        <f t="shared" si="1"/>
        <v>1.1299435028248588</v>
      </c>
      <c r="F24" s="9">
        <f t="shared" si="2"/>
        <v>-67.79661016949153</v>
      </c>
      <c r="G24" s="37">
        <f t="shared" si="3"/>
        <v>67.79661016949153</v>
      </c>
    </row>
    <row r="25" spans="1:7" x14ac:dyDescent="0.25">
      <c r="A25" s="31" t="s">
        <v>102</v>
      </c>
      <c r="B25" s="32">
        <v>121</v>
      </c>
      <c r="C25" s="37">
        <f t="shared" si="0"/>
        <v>67.796610169491515</v>
      </c>
      <c r="D25" s="32">
        <v>1</v>
      </c>
      <c r="E25" s="37">
        <f t="shared" si="1"/>
        <v>0</v>
      </c>
      <c r="F25" s="9">
        <f t="shared" si="2"/>
        <v>-67.796610169491515</v>
      </c>
      <c r="G25" s="37">
        <f t="shared" si="3"/>
        <v>67.796610169491515</v>
      </c>
    </row>
    <row r="26" spans="1:7" x14ac:dyDescent="0.25">
      <c r="A26" s="31" t="s">
        <v>192</v>
      </c>
      <c r="B26" s="32">
        <v>42</v>
      </c>
      <c r="C26" s="37">
        <f t="shared" si="0"/>
        <v>23.163841807909606</v>
      </c>
      <c r="D26" s="32">
        <v>160</v>
      </c>
      <c r="E26" s="37">
        <f t="shared" si="1"/>
        <v>89.830508474576277</v>
      </c>
      <c r="F26" s="9">
        <f t="shared" si="2"/>
        <v>66.666666666666671</v>
      </c>
      <c r="G26" s="37">
        <f t="shared" si="3"/>
        <v>66.666666666666671</v>
      </c>
    </row>
    <row r="27" spans="1:7" x14ac:dyDescent="0.25">
      <c r="A27" s="31" t="s">
        <v>49</v>
      </c>
      <c r="B27" s="32">
        <v>122</v>
      </c>
      <c r="C27" s="37">
        <f t="shared" si="0"/>
        <v>68.361581920903959</v>
      </c>
      <c r="D27" s="32">
        <v>4</v>
      </c>
      <c r="E27" s="37">
        <f t="shared" si="1"/>
        <v>1.6949152542372881</v>
      </c>
      <c r="F27" s="9">
        <f t="shared" si="2"/>
        <v>-66.666666666666671</v>
      </c>
      <c r="G27" s="37">
        <f t="shared" si="3"/>
        <v>66.666666666666671</v>
      </c>
    </row>
    <row r="28" spans="1:7" x14ac:dyDescent="0.25">
      <c r="A28" s="31" t="s">
        <v>193</v>
      </c>
      <c r="B28" s="32">
        <v>9</v>
      </c>
      <c r="C28" s="37">
        <f t="shared" si="0"/>
        <v>4.5197740112994351</v>
      </c>
      <c r="D28" s="32">
        <v>125</v>
      </c>
      <c r="E28" s="37">
        <f t="shared" si="1"/>
        <v>70.056497175141246</v>
      </c>
      <c r="F28" s="9">
        <f t="shared" si="2"/>
        <v>65.536723163841813</v>
      </c>
      <c r="G28" s="37">
        <f t="shared" si="3"/>
        <v>65.536723163841813</v>
      </c>
    </row>
    <row r="29" spans="1:7" x14ac:dyDescent="0.25">
      <c r="A29" s="31" t="s">
        <v>171</v>
      </c>
      <c r="B29" s="32">
        <v>4</v>
      </c>
      <c r="C29" s="37">
        <f t="shared" si="0"/>
        <v>1.6949152542372881</v>
      </c>
      <c r="D29" s="32">
        <v>118</v>
      </c>
      <c r="E29" s="37">
        <f t="shared" si="1"/>
        <v>66.101694915254242</v>
      </c>
      <c r="F29" s="9">
        <f t="shared" si="2"/>
        <v>64.406779661016955</v>
      </c>
      <c r="G29" s="37">
        <f t="shared" si="3"/>
        <v>64.406779661016955</v>
      </c>
    </row>
    <row r="30" spans="1:7" x14ac:dyDescent="0.25">
      <c r="A30" s="31" t="s">
        <v>105</v>
      </c>
      <c r="B30" s="32">
        <v>49</v>
      </c>
      <c r="C30" s="37">
        <f t="shared" si="0"/>
        <v>27.118644067796609</v>
      </c>
      <c r="D30" s="32">
        <v>159</v>
      </c>
      <c r="E30" s="37">
        <f t="shared" si="1"/>
        <v>89.265536723163848</v>
      </c>
      <c r="F30" s="9">
        <f t="shared" si="2"/>
        <v>62.146892655367239</v>
      </c>
      <c r="G30" s="37">
        <f t="shared" si="3"/>
        <v>62.146892655367239</v>
      </c>
    </row>
    <row r="31" spans="1:7" x14ac:dyDescent="0.25">
      <c r="A31" s="31" t="s">
        <v>39</v>
      </c>
      <c r="B31" s="32">
        <v>120</v>
      </c>
      <c r="C31" s="37">
        <f t="shared" si="0"/>
        <v>67.2316384180791</v>
      </c>
      <c r="D31" s="32">
        <v>10</v>
      </c>
      <c r="E31" s="37">
        <f t="shared" si="1"/>
        <v>5.0847457627118651</v>
      </c>
      <c r="F31" s="9">
        <f t="shared" si="2"/>
        <v>-62.146892655367239</v>
      </c>
      <c r="G31" s="37">
        <f t="shared" si="3"/>
        <v>62.146892655367239</v>
      </c>
    </row>
    <row r="32" spans="1:7" x14ac:dyDescent="0.25">
      <c r="A32" s="31" t="s">
        <v>89</v>
      </c>
      <c r="B32" s="32">
        <v>159</v>
      </c>
      <c r="C32" s="37">
        <f t="shared" si="0"/>
        <v>89.265536723163848</v>
      </c>
      <c r="D32" s="32">
        <v>50</v>
      </c>
      <c r="E32" s="37">
        <f t="shared" si="1"/>
        <v>27.683615819209038</v>
      </c>
      <c r="F32" s="9">
        <f t="shared" si="2"/>
        <v>-61.58192090395481</v>
      </c>
      <c r="G32" s="37">
        <f t="shared" si="3"/>
        <v>61.58192090395481</v>
      </c>
    </row>
    <row r="33" spans="1:7" x14ac:dyDescent="0.25">
      <c r="A33" s="31" t="s">
        <v>41</v>
      </c>
      <c r="B33" s="32">
        <v>33</v>
      </c>
      <c r="C33" s="37">
        <f t="shared" si="0"/>
        <v>18.07909604519774</v>
      </c>
      <c r="D33" s="32">
        <v>140</v>
      </c>
      <c r="E33" s="37">
        <f t="shared" si="1"/>
        <v>78.531073446327682</v>
      </c>
      <c r="F33" s="9">
        <f t="shared" si="2"/>
        <v>60.451977401129938</v>
      </c>
      <c r="G33" s="37">
        <f t="shared" si="3"/>
        <v>60.451977401129938</v>
      </c>
    </row>
    <row r="34" spans="1:7" x14ac:dyDescent="0.25">
      <c r="A34" s="31" t="s">
        <v>67</v>
      </c>
      <c r="B34" s="32">
        <v>60</v>
      </c>
      <c r="C34" s="37">
        <f t="shared" si="0"/>
        <v>33.333333333333329</v>
      </c>
      <c r="D34" s="32">
        <v>166</v>
      </c>
      <c r="E34" s="37">
        <f t="shared" si="1"/>
        <v>93.220338983050837</v>
      </c>
      <c r="F34" s="9">
        <f t="shared" si="2"/>
        <v>59.887005649717509</v>
      </c>
      <c r="G34" s="37">
        <f t="shared" si="3"/>
        <v>59.887005649717509</v>
      </c>
    </row>
    <row r="35" spans="1:7" x14ac:dyDescent="0.25">
      <c r="A35" s="31" t="s">
        <v>44</v>
      </c>
      <c r="B35" s="32">
        <v>127</v>
      </c>
      <c r="C35" s="37">
        <f t="shared" ref="C35:C66" si="4">(B35-1)/(178-1)*100</f>
        <v>71.186440677966104</v>
      </c>
      <c r="D35" s="32">
        <v>22</v>
      </c>
      <c r="E35" s="37">
        <f t="shared" ref="E35:E66" si="5">(D35-1)/(178-1)*100</f>
        <v>11.864406779661017</v>
      </c>
      <c r="F35" s="9">
        <f t="shared" ref="F35:F66" si="6">E35-C35</f>
        <v>-59.322033898305087</v>
      </c>
      <c r="G35" s="37">
        <f t="shared" ref="G35:G66" si="7">ABS(F35)</f>
        <v>59.322033898305087</v>
      </c>
    </row>
    <row r="36" spans="1:7" x14ac:dyDescent="0.25">
      <c r="A36" s="31" t="s">
        <v>54</v>
      </c>
      <c r="B36" s="32">
        <v>124</v>
      </c>
      <c r="C36" s="37">
        <f t="shared" si="4"/>
        <v>69.491525423728817</v>
      </c>
      <c r="D36" s="32">
        <v>19</v>
      </c>
      <c r="E36" s="37">
        <f t="shared" si="5"/>
        <v>10.16949152542373</v>
      </c>
      <c r="F36" s="9">
        <f t="shared" si="6"/>
        <v>-59.322033898305087</v>
      </c>
      <c r="G36" s="37">
        <f t="shared" si="7"/>
        <v>59.322033898305087</v>
      </c>
    </row>
    <row r="37" spans="1:7" x14ac:dyDescent="0.25">
      <c r="A37" s="31" t="s">
        <v>147</v>
      </c>
      <c r="B37" s="32">
        <v>50</v>
      </c>
      <c r="C37" s="37">
        <f t="shared" si="4"/>
        <v>27.683615819209038</v>
      </c>
      <c r="D37" s="32">
        <v>155</v>
      </c>
      <c r="E37" s="37">
        <f t="shared" si="5"/>
        <v>87.005649717514117</v>
      </c>
      <c r="F37" s="9">
        <f t="shared" si="6"/>
        <v>59.322033898305079</v>
      </c>
      <c r="G37" s="37">
        <f t="shared" si="7"/>
        <v>59.322033898305079</v>
      </c>
    </row>
    <row r="38" spans="1:7" x14ac:dyDescent="0.25">
      <c r="A38" s="31" t="s">
        <v>146</v>
      </c>
      <c r="B38" s="32">
        <v>24</v>
      </c>
      <c r="C38" s="37">
        <f t="shared" si="4"/>
        <v>12.994350282485875</v>
      </c>
      <c r="D38" s="32">
        <v>128</v>
      </c>
      <c r="E38" s="37">
        <f t="shared" si="5"/>
        <v>71.751412429378533</v>
      </c>
      <c r="F38" s="9">
        <f t="shared" si="6"/>
        <v>58.757062146892657</v>
      </c>
      <c r="G38" s="37">
        <f t="shared" si="7"/>
        <v>58.757062146892657</v>
      </c>
    </row>
    <row r="39" spans="1:7" x14ac:dyDescent="0.25">
      <c r="A39" s="31" t="s">
        <v>17</v>
      </c>
      <c r="B39" s="32">
        <v>173</v>
      </c>
      <c r="C39" s="37">
        <f t="shared" si="4"/>
        <v>97.175141242937855</v>
      </c>
      <c r="D39" s="32">
        <v>69</v>
      </c>
      <c r="E39" s="37">
        <f t="shared" si="5"/>
        <v>38.418079096045197</v>
      </c>
      <c r="F39" s="9">
        <f t="shared" si="6"/>
        <v>-58.757062146892657</v>
      </c>
      <c r="G39" s="37">
        <f t="shared" si="7"/>
        <v>58.757062146892657</v>
      </c>
    </row>
    <row r="40" spans="1:7" x14ac:dyDescent="0.25">
      <c r="A40" s="31" t="s">
        <v>25</v>
      </c>
      <c r="B40" s="32">
        <v>146</v>
      </c>
      <c r="C40" s="37">
        <f t="shared" si="4"/>
        <v>81.920903954802256</v>
      </c>
      <c r="D40" s="32">
        <v>42</v>
      </c>
      <c r="E40" s="37">
        <f t="shared" si="5"/>
        <v>23.163841807909606</v>
      </c>
      <c r="F40" s="9">
        <f t="shared" si="6"/>
        <v>-58.75706214689265</v>
      </c>
      <c r="G40" s="37">
        <f t="shared" si="7"/>
        <v>58.75706214689265</v>
      </c>
    </row>
    <row r="41" spans="1:7" x14ac:dyDescent="0.25">
      <c r="A41" s="31" t="s">
        <v>90</v>
      </c>
      <c r="B41" s="32">
        <v>129</v>
      </c>
      <c r="C41" s="37">
        <f t="shared" si="4"/>
        <v>72.316384180790962</v>
      </c>
      <c r="D41" s="32">
        <v>26</v>
      </c>
      <c r="E41" s="37">
        <f t="shared" si="5"/>
        <v>14.124293785310735</v>
      </c>
      <c r="F41" s="9">
        <f t="shared" si="6"/>
        <v>-58.192090395480228</v>
      </c>
      <c r="G41" s="37">
        <f t="shared" si="7"/>
        <v>58.192090395480228</v>
      </c>
    </row>
    <row r="42" spans="1:7" x14ac:dyDescent="0.25">
      <c r="A42" s="31" t="s">
        <v>157</v>
      </c>
      <c r="B42" s="32">
        <v>3</v>
      </c>
      <c r="C42" s="37">
        <f t="shared" si="4"/>
        <v>1.1299435028248588</v>
      </c>
      <c r="D42" s="32">
        <v>104</v>
      </c>
      <c r="E42" s="37">
        <f t="shared" si="5"/>
        <v>58.192090395480221</v>
      </c>
      <c r="F42" s="9">
        <f t="shared" si="6"/>
        <v>57.062146892655363</v>
      </c>
      <c r="G42" s="37">
        <f t="shared" si="7"/>
        <v>57.062146892655363</v>
      </c>
    </row>
    <row r="43" spans="1:7" x14ac:dyDescent="0.25">
      <c r="A43" s="31" t="s">
        <v>151</v>
      </c>
      <c r="B43" s="32">
        <v>31</v>
      </c>
      <c r="C43" s="37">
        <f t="shared" si="4"/>
        <v>16.949152542372879</v>
      </c>
      <c r="D43" s="32">
        <v>131</v>
      </c>
      <c r="E43" s="37">
        <f t="shared" si="5"/>
        <v>73.44632768361582</v>
      </c>
      <c r="F43" s="9">
        <f t="shared" si="6"/>
        <v>56.497175141242941</v>
      </c>
      <c r="G43" s="37">
        <f t="shared" si="7"/>
        <v>56.497175141242941</v>
      </c>
    </row>
    <row r="44" spans="1:7" x14ac:dyDescent="0.25">
      <c r="A44" s="31" t="s">
        <v>170</v>
      </c>
      <c r="B44" s="32">
        <v>133</v>
      </c>
      <c r="C44" s="37">
        <f t="shared" si="4"/>
        <v>74.576271186440678</v>
      </c>
      <c r="D44" s="32">
        <v>33</v>
      </c>
      <c r="E44" s="37">
        <f t="shared" si="5"/>
        <v>18.07909604519774</v>
      </c>
      <c r="F44" s="9">
        <f t="shared" si="6"/>
        <v>-56.497175141242934</v>
      </c>
      <c r="G44" s="37">
        <f t="shared" si="7"/>
        <v>56.497175141242934</v>
      </c>
    </row>
    <row r="45" spans="1:7" x14ac:dyDescent="0.25">
      <c r="A45" s="31" t="s">
        <v>68</v>
      </c>
      <c r="B45" s="32">
        <v>170</v>
      </c>
      <c r="C45" s="37">
        <f t="shared" si="4"/>
        <v>95.480225988700568</v>
      </c>
      <c r="D45" s="32">
        <v>72</v>
      </c>
      <c r="E45" s="37">
        <f t="shared" si="5"/>
        <v>40.112994350282491</v>
      </c>
      <c r="F45" s="9">
        <f t="shared" si="6"/>
        <v>-55.367231638418076</v>
      </c>
      <c r="G45" s="37">
        <f t="shared" si="7"/>
        <v>55.367231638418076</v>
      </c>
    </row>
    <row r="46" spans="1:7" x14ac:dyDescent="0.25">
      <c r="A46" s="31" t="s">
        <v>35</v>
      </c>
      <c r="B46" s="32">
        <v>160</v>
      </c>
      <c r="C46" s="37">
        <f t="shared" si="4"/>
        <v>89.830508474576277</v>
      </c>
      <c r="D46" s="32">
        <v>66</v>
      </c>
      <c r="E46" s="37">
        <f t="shared" si="5"/>
        <v>36.72316384180791</v>
      </c>
      <c r="F46" s="9">
        <f t="shared" si="6"/>
        <v>-53.107344632768367</v>
      </c>
      <c r="G46" s="37">
        <f t="shared" si="7"/>
        <v>53.107344632768367</v>
      </c>
    </row>
    <row r="47" spans="1:7" x14ac:dyDescent="0.25">
      <c r="A47" s="31" t="s">
        <v>134</v>
      </c>
      <c r="B47" s="32">
        <v>54</v>
      </c>
      <c r="C47" s="37">
        <f t="shared" si="4"/>
        <v>29.943502824858758</v>
      </c>
      <c r="D47" s="32">
        <v>148</v>
      </c>
      <c r="E47" s="37">
        <f t="shared" si="5"/>
        <v>83.050847457627114</v>
      </c>
      <c r="F47" s="9">
        <f t="shared" si="6"/>
        <v>53.10734463276836</v>
      </c>
      <c r="G47" s="37">
        <f t="shared" si="7"/>
        <v>53.10734463276836</v>
      </c>
    </row>
    <row r="48" spans="1:7" x14ac:dyDescent="0.25">
      <c r="A48" s="31" t="s">
        <v>81</v>
      </c>
      <c r="B48" s="32">
        <v>108</v>
      </c>
      <c r="C48" s="37">
        <f t="shared" si="4"/>
        <v>60.451977401129945</v>
      </c>
      <c r="D48" s="32">
        <v>14</v>
      </c>
      <c r="E48" s="37">
        <f t="shared" si="5"/>
        <v>7.3446327683615822</v>
      </c>
      <c r="F48" s="9">
        <f t="shared" si="6"/>
        <v>-53.10734463276836</v>
      </c>
      <c r="G48" s="37">
        <f t="shared" si="7"/>
        <v>53.10734463276836</v>
      </c>
    </row>
    <row r="49" spans="1:7" x14ac:dyDescent="0.25">
      <c r="A49" s="31" t="s">
        <v>92</v>
      </c>
      <c r="B49" s="32">
        <v>139</v>
      </c>
      <c r="C49" s="37">
        <f t="shared" si="4"/>
        <v>77.966101694915253</v>
      </c>
      <c r="D49" s="32">
        <v>45</v>
      </c>
      <c r="E49" s="37">
        <f t="shared" si="5"/>
        <v>24.858757062146893</v>
      </c>
      <c r="F49" s="9">
        <f t="shared" si="6"/>
        <v>-53.10734463276836</v>
      </c>
      <c r="G49" s="37">
        <f t="shared" si="7"/>
        <v>53.10734463276836</v>
      </c>
    </row>
    <row r="50" spans="1:7" x14ac:dyDescent="0.25">
      <c r="A50" s="31" t="s">
        <v>85</v>
      </c>
      <c r="B50" s="32">
        <v>70</v>
      </c>
      <c r="C50" s="37">
        <f t="shared" si="4"/>
        <v>38.983050847457626</v>
      </c>
      <c r="D50" s="32">
        <v>164</v>
      </c>
      <c r="E50" s="37">
        <f t="shared" si="5"/>
        <v>92.090395480225979</v>
      </c>
      <c r="F50" s="9">
        <f t="shared" si="6"/>
        <v>53.107344632768353</v>
      </c>
      <c r="G50" s="37">
        <f t="shared" si="7"/>
        <v>53.107344632768353</v>
      </c>
    </row>
    <row r="51" spans="1:7" x14ac:dyDescent="0.25">
      <c r="A51" s="31" t="s">
        <v>185</v>
      </c>
      <c r="B51" s="32">
        <v>125</v>
      </c>
      <c r="C51" s="37">
        <f t="shared" si="4"/>
        <v>70.056497175141246</v>
      </c>
      <c r="D51" s="32">
        <v>32</v>
      </c>
      <c r="E51" s="37">
        <f t="shared" si="5"/>
        <v>17.514124293785311</v>
      </c>
      <c r="F51" s="9">
        <f t="shared" si="6"/>
        <v>-52.542372881355931</v>
      </c>
      <c r="G51" s="37">
        <f t="shared" si="7"/>
        <v>52.542372881355931</v>
      </c>
    </row>
    <row r="52" spans="1:7" x14ac:dyDescent="0.25">
      <c r="A52" s="31" t="s">
        <v>15</v>
      </c>
      <c r="B52" s="32">
        <v>66</v>
      </c>
      <c r="C52" s="37">
        <f t="shared" si="4"/>
        <v>36.72316384180791</v>
      </c>
      <c r="D52" s="32">
        <v>158</v>
      </c>
      <c r="E52" s="37">
        <f t="shared" si="5"/>
        <v>88.700564971751419</v>
      </c>
      <c r="F52" s="9">
        <f t="shared" si="6"/>
        <v>51.977401129943509</v>
      </c>
      <c r="G52" s="37">
        <f t="shared" si="7"/>
        <v>51.977401129943509</v>
      </c>
    </row>
    <row r="53" spans="1:7" x14ac:dyDescent="0.25">
      <c r="A53" s="31" t="s">
        <v>53</v>
      </c>
      <c r="B53" s="32">
        <v>99</v>
      </c>
      <c r="C53" s="37">
        <f t="shared" si="4"/>
        <v>55.367231638418076</v>
      </c>
      <c r="D53" s="32">
        <v>9</v>
      </c>
      <c r="E53" s="37">
        <f t="shared" si="5"/>
        <v>4.5197740112994351</v>
      </c>
      <c r="F53" s="9">
        <f t="shared" si="6"/>
        <v>-50.847457627118644</v>
      </c>
      <c r="G53" s="37">
        <f t="shared" si="7"/>
        <v>50.847457627118644</v>
      </c>
    </row>
    <row r="54" spans="1:7" x14ac:dyDescent="0.25">
      <c r="A54" s="31" t="s">
        <v>158</v>
      </c>
      <c r="B54" s="32">
        <v>20</v>
      </c>
      <c r="C54" s="37">
        <f t="shared" si="4"/>
        <v>10.734463276836157</v>
      </c>
      <c r="D54" s="32">
        <v>107</v>
      </c>
      <c r="E54" s="37">
        <f t="shared" si="5"/>
        <v>59.887005649717516</v>
      </c>
      <c r="F54" s="9">
        <f t="shared" si="6"/>
        <v>49.152542372881356</v>
      </c>
      <c r="G54" s="37">
        <f t="shared" si="7"/>
        <v>49.152542372881356</v>
      </c>
    </row>
    <row r="55" spans="1:7" x14ac:dyDescent="0.25">
      <c r="A55" s="31" t="s">
        <v>155</v>
      </c>
      <c r="B55" s="32">
        <v>17</v>
      </c>
      <c r="C55" s="37">
        <f t="shared" si="4"/>
        <v>9.0395480225988702</v>
      </c>
      <c r="D55" s="32">
        <v>103</v>
      </c>
      <c r="E55" s="37">
        <f t="shared" si="5"/>
        <v>57.627118644067799</v>
      </c>
      <c r="F55" s="9">
        <f t="shared" si="6"/>
        <v>48.587570621468927</v>
      </c>
      <c r="G55" s="37">
        <f t="shared" si="7"/>
        <v>48.587570621468927</v>
      </c>
    </row>
    <row r="56" spans="1:7" x14ac:dyDescent="0.25">
      <c r="A56" s="31" t="s">
        <v>194</v>
      </c>
      <c r="B56" s="32">
        <v>67</v>
      </c>
      <c r="C56" s="37">
        <f t="shared" si="4"/>
        <v>37.288135593220339</v>
      </c>
      <c r="D56" s="32">
        <v>153</v>
      </c>
      <c r="E56" s="37">
        <f t="shared" si="5"/>
        <v>85.875706214689259</v>
      </c>
      <c r="F56" s="9">
        <f t="shared" si="6"/>
        <v>48.58757062146892</v>
      </c>
      <c r="G56" s="37">
        <f t="shared" si="7"/>
        <v>48.58757062146892</v>
      </c>
    </row>
    <row r="57" spans="1:7" x14ac:dyDescent="0.25">
      <c r="A57" s="31" t="s">
        <v>176</v>
      </c>
      <c r="B57" s="32">
        <v>6</v>
      </c>
      <c r="C57" s="37">
        <f t="shared" si="4"/>
        <v>2.8248587570621471</v>
      </c>
      <c r="D57" s="32">
        <v>91</v>
      </c>
      <c r="E57" s="37">
        <f t="shared" si="5"/>
        <v>50.847457627118644</v>
      </c>
      <c r="F57" s="9">
        <f t="shared" si="6"/>
        <v>48.022598870056498</v>
      </c>
      <c r="G57" s="37">
        <f t="shared" si="7"/>
        <v>48.022598870056498</v>
      </c>
    </row>
    <row r="58" spans="1:7" x14ac:dyDescent="0.25">
      <c r="A58" s="31" t="s">
        <v>13</v>
      </c>
      <c r="B58" s="32">
        <v>81</v>
      </c>
      <c r="C58" s="37">
        <f t="shared" si="4"/>
        <v>45.197740112994353</v>
      </c>
      <c r="D58" s="32">
        <v>166</v>
      </c>
      <c r="E58" s="37">
        <f t="shared" si="5"/>
        <v>93.220338983050837</v>
      </c>
      <c r="F58" s="9">
        <f t="shared" si="6"/>
        <v>48.022598870056484</v>
      </c>
      <c r="G58" s="37">
        <f t="shared" si="7"/>
        <v>48.022598870056484</v>
      </c>
    </row>
    <row r="59" spans="1:7" x14ac:dyDescent="0.25">
      <c r="A59" s="31" t="s">
        <v>173</v>
      </c>
      <c r="B59" s="32">
        <v>16</v>
      </c>
      <c r="C59" s="37">
        <f t="shared" si="4"/>
        <v>8.4745762711864394</v>
      </c>
      <c r="D59" s="32">
        <v>98</v>
      </c>
      <c r="E59" s="37">
        <f t="shared" si="5"/>
        <v>54.802259887005647</v>
      </c>
      <c r="F59" s="9">
        <f t="shared" si="6"/>
        <v>46.327683615819211</v>
      </c>
      <c r="G59" s="37">
        <f t="shared" si="7"/>
        <v>46.327683615819211</v>
      </c>
    </row>
    <row r="60" spans="1:7" x14ac:dyDescent="0.25">
      <c r="A60" s="31" t="s">
        <v>11</v>
      </c>
      <c r="B60" s="32">
        <v>126</v>
      </c>
      <c r="C60" s="37">
        <f t="shared" si="4"/>
        <v>70.621468926553675</v>
      </c>
      <c r="D60" s="32">
        <v>44</v>
      </c>
      <c r="E60" s="37">
        <f t="shared" si="5"/>
        <v>24.293785310734464</v>
      </c>
      <c r="F60" s="9">
        <f t="shared" si="6"/>
        <v>-46.327683615819211</v>
      </c>
      <c r="G60" s="37">
        <f t="shared" si="7"/>
        <v>46.327683615819211</v>
      </c>
    </row>
    <row r="61" spans="1:7" x14ac:dyDescent="0.25">
      <c r="A61" s="31" t="s">
        <v>71</v>
      </c>
      <c r="B61" s="32">
        <v>136</v>
      </c>
      <c r="C61" s="37">
        <f t="shared" si="4"/>
        <v>76.271186440677965</v>
      </c>
      <c r="D61" s="32">
        <v>54</v>
      </c>
      <c r="E61" s="37">
        <f t="shared" si="5"/>
        <v>29.943502824858758</v>
      </c>
      <c r="F61" s="9">
        <f t="shared" si="6"/>
        <v>-46.327683615819211</v>
      </c>
      <c r="G61" s="37">
        <f t="shared" si="7"/>
        <v>46.327683615819211</v>
      </c>
    </row>
    <row r="62" spans="1:7" x14ac:dyDescent="0.25">
      <c r="A62" s="31" t="s">
        <v>77</v>
      </c>
      <c r="B62" s="32">
        <v>98</v>
      </c>
      <c r="C62" s="37">
        <f t="shared" si="4"/>
        <v>54.802259887005647</v>
      </c>
      <c r="D62" s="32">
        <v>17</v>
      </c>
      <c r="E62" s="37">
        <f t="shared" si="5"/>
        <v>9.0395480225988702</v>
      </c>
      <c r="F62" s="9">
        <f t="shared" si="6"/>
        <v>-45.762711864406775</v>
      </c>
      <c r="G62" s="37">
        <f t="shared" si="7"/>
        <v>45.762711864406775</v>
      </c>
    </row>
    <row r="63" spans="1:7" x14ac:dyDescent="0.25">
      <c r="A63" s="31" t="s">
        <v>175</v>
      </c>
      <c r="B63" s="32">
        <v>13</v>
      </c>
      <c r="C63" s="37">
        <f t="shared" si="4"/>
        <v>6.7796610169491522</v>
      </c>
      <c r="D63" s="32">
        <v>93</v>
      </c>
      <c r="E63" s="37">
        <f t="shared" si="5"/>
        <v>51.977401129943502</v>
      </c>
      <c r="F63" s="9">
        <f t="shared" si="6"/>
        <v>45.197740112994353</v>
      </c>
      <c r="G63" s="37">
        <f t="shared" si="7"/>
        <v>45.197740112994353</v>
      </c>
    </row>
    <row r="64" spans="1:7" x14ac:dyDescent="0.25">
      <c r="A64" s="31" t="s">
        <v>5</v>
      </c>
      <c r="B64" s="32">
        <v>153</v>
      </c>
      <c r="C64" s="37">
        <f t="shared" si="4"/>
        <v>85.875706214689259</v>
      </c>
      <c r="D64" s="32">
        <v>74</v>
      </c>
      <c r="E64" s="37">
        <f t="shared" si="5"/>
        <v>41.242937853107343</v>
      </c>
      <c r="F64" s="9">
        <f t="shared" si="6"/>
        <v>-44.632768361581917</v>
      </c>
      <c r="G64" s="37">
        <f t="shared" si="7"/>
        <v>44.632768361581917</v>
      </c>
    </row>
    <row r="65" spans="1:7" x14ac:dyDescent="0.25">
      <c r="A65" s="31" t="s">
        <v>65</v>
      </c>
      <c r="B65" s="32">
        <v>97</v>
      </c>
      <c r="C65" s="37">
        <f t="shared" si="4"/>
        <v>54.237288135593218</v>
      </c>
      <c r="D65" s="32">
        <v>175</v>
      </c>
      <c r="E65" s="37">
        <f t="shared" si="5"/>
        <v>98.305084745762713</v>
      </c>
      <c r="F65" s="9">
        <f t="shared" si="6"/>
        <v>44.067796610169495</v>
      </c>
      <c r="G65" s="37">
        <f t="shared" si="7"/>
        <v>44.067796610169495</v>
      </c>
    </row>
    <row r="66" spans="1:7" x14ac:dyDescent="0.25">
      <c r="A66" s="31" t="s">
        <v>177</v>
      </c>
      <c r="B66" s="32">
        <v>12</v>
      </c>
      <c r="C66" s="37">
        <f t="shared" si="4"/>
        <v>6.2146892655367232</v>
      </c>
      <c r="D66" s="32">
        <v>89</v>
      </c>
      <c r="E66" s="37">
        <f t="shared" si="5"/>
        <v>49.717514124293785</v>
      </c>
      <c r="F66" s="9">
        <f t="shared" si="6"/>
        <v>43.502824858757066</v>
      </c>
      <c r="G66" s="37">
        <f t="shared" si="7"/>
        <v>43.502824858757066</v>
      </c>
    </row>
    <row r="67" spans="1:7" x14ac:dyDescent="0.25">
      <c r="A67" s="31" t="s">
        <v>16</v>
      </c>
      <c r="B67" s="32">
        <v>37</v>
      </c>
      <c r="C67" s="37">
        <f t="shared" ref="C67:C98" si="8">(B67-1)/(178-1)*100</f>
        <v>20.33898305084746</v>
      </c>
      <c r="D67" s="32">
        <v>113</v>
      </c>
      <c r="E67" s="37">
        <f t="shared" ref="E67:E98" si="9">(D67-1)/(178-1)*100</f>
        <v>63.276836158192097</v>
      </c>
      <c r="F67" s="9">
        <f t="shared" ref="F67:F98" si="10">E67-C67</f>
        <v>42.937853107344637</v>
      </c>
      <c r="G67" s="37">
        <f t="shared" ref="G67:G98" si="11">ABS(F67)</f>
        <v>42.937853107344637</v>
      </c>
    </row>
    <row r="68" spans="1:7" x14ac:dyDescent="0.25">
      <c r="A68" s="31" t="s">
        <v>66</v>
      </c>
      <c r="B68" s="32">
        <v>151</v>
      </c>
      <c r="C68" s="37">
        <f t="shared" si="8"/>
        <v>84.745762711864401</v>
      </c>
      <c r="D68" s="32">
        <v>75</v>
      </c>
      <c r="E68" s="37">
        <f t="shared" si="9"/>
        <v>41.807909604519772</v>
      </c>
      <c r="F68" s="9">
        <f t="shared" si="10"/>
        <v>-42.93785310734463</v>
      </c>
      <c r="G68" s="37">
        <f t="shared" si="11"/>
        <v>42.93785310734463</v>
      </c>
    </row>
    <row r="69" spans="1:7" x14ac:dyDescent="0.25">
      <c r="A69" s="31" t="s">
        <v>87</v>
      </c>
      <c r="B69" s="32">
        <v>140</v>
      </c>
      <c r="C69" s="37">
        <f t="shared" si="8"/>
        <v>78.531073446327682</v>
      </c>
      <c r="D69" s="32">
        <v>64</v>
      </c>
      <c r="E69" s="37">
        <f t="shared" si="9"/>
        <v>35.593220338983052</v>
      </c>
      <c r="F69" s="9">
        <f t="shared" si="10"/>
        <v>-42.93785310734463</v>
      </c>
      <c r="G69" s="37">
        <f t="shared" si="11"/>
        <v>42.93785310734463</v>
      </c>
    </row>
    <row r="70" spans="1:7" x14ac:dyDescent="0.25">
      <c r="A70" s="31" t="s">
        <v>96</v>
      </c>
      <c r="B70" s="32">
        <v>103</v>
      </c>
      <c r="C70" s="37">
        <f t="shared" si="8"/>
        <v>57.627118644067799</v>
      </c>
      <c r="D70" s="32">
        <v>28</v>
      </c>
      <c r="E70" s="37">
        <f t="shared" si="9"/>
        <v>15.254237288135593</v>
      </c>
      <c r="F70" s="9">
        <f t="shared" si="10"/>
        <v>-42.372881355932208</v>
      </c>
      <c r="G70" s="37">
        <f t="shared" si="11"/>
        <v>42.372881355932208</v>
      </c>
    </row>
    <row r="71" spans="1:7" x14ac:dyDescent="0.25">
      <c r="A71" s="31" t="s">
        <v>88</v>
      </c>
      <c r="B71" s="32">
        <v>154</v>
      </c>
      <c r="C71" s="37">
        <f t="shared" si="8"/>
        <v>86.440677966101703</v>
      </c>
      <c r="D71" s="32">
        <v>82</v>
      </c>
      <c r="E71" s="37">
        <f t="shared" si="9"/>
        <v>45.762711864406782</v>
      </c>
      <c r="F71" s="9">
        <f t="shared" si="10"/>
        <v>-40.677966101694921</v>
      </c>
      <c r="G71" s="37">
        <f t="shared" si="11"/>
        <v>40.677966101694921</v>
      </c>
    </row>
    <row r="72" spans="1:7" x14ac:dyDescent="0.25">
      <c r="A72" s="31" t="s">
        <v>195</v>
      </c>
      <c r="B72" s="32">
        <v>57</v>
      </c>
      <c r="C72" s="37">
        <f t="shared" si="8"/>
        <v>31.638418079096049</v>
      </c>
      <c r="D72" s="32">
        <v>129</v>
      </c>
      <c r="E72" s="37">
        <f t="shared" si="9"/>
        <v>72.316384180790962</v>
      </c>
      <c r="F72" s="9">
        <f t="shared" si="10"/>
        <v>40.677966101694913</v>
      </c>
      <c r="G72" s="37">
        <f t="shared" si="11"/>
        <v>40.677966101694913</v>
      </c>
    </row>
    <row r="73" spans="1:7" x14ac:dyDescent="0.25">
      <c r="A73" s="31" t="s">
        <v>180</v>
      </c>
      <c r="B73" s="32">
        <v>2</v>
      </c>
      <c r="C73" s="37">
        <f t="shared" si="8"/>
        <v>0.56497175141242939</v>
      </c>
      <c r="D73" s="32">
        <v>73</v>
      </c>
      <c r="E73" s="37">
        <f t="shared" si="9"/>
        <v>40.677966101694921</v>
      </c>
      <c r="F73" s="9">
        <f t="shared" si="10"/>
        <v>40.112994350282491</v>
      </c>
      <c r="G73" s="37">
        <f t="shared" si="11"/>
        <v>40.112994350282491</v>
      </c>
    </row>
    <row r="74" spans="1:7" x14ac:dyDescent="0.25">
      <c r="A74" s="31" t="s">
        <v>18</v>
      </c>
      <c r="B74" s="32">
        <v>101</v>
      </c>
      <c r="C74" s="37">
        <f t="shared" si="8"/>
        <v>56.497175141242941</v>
      </c>
      <c r="D74" s="32">
        <v>30</v>
      </c>
      <c r="E74" s="37">
        <f t="shared" si="9"/>
        <v>16.38418079096045</v>
      </c>
      <c r="F74" s="9">
        <f t="shared" si="10"/>
        <v>-40.112994350282491</v>
      </c>
      <c r="G74" s="37">
        <f t="shared" si="11"/>
        <v>40.112994350282491</v>
      </c>
    </row>
    <row r="75" spans="1:7" x14ac:dyDescent="0.25">
      <c r="A75" s="31" t="s">
        <v>115</v>
      </c>
      <c r="B75" s="32">
        <v>78</v>
      </c>
      <c r="C75" s="37">
        <f t="shared" si="8"/>
        <v>43.502824858757059</v>
      </c>
      <c r="D75" s="32">
        <v>149</v>
      </c>
      <c r="E75" s="37">
        <f t="shared" si="9"/>
        <v>83.615819209039543</v>
      </c>
      <c r="F75" s="61">
        <f t="shared" si="10"/>
        <v>40.112994350282484</v>
      </c>
      <c r="G75" s="37">
        <f t="shared" si="11"/>
        <v>40.112994350282484</v>
      </c>
    </row>
    <row r="76" spans="1:7" x14ac:dyDescent="0.25">
      <c r="A76" s="31" t="s">
        <v>94</v>
      </c>
      <c r="B76" s="32">
        <v>157</v>
      </c>
      <c r="C76" s="37">
        <f t="shared" si="8"/>
        <v>88.135593220338976</v>
      </c>
      <c r="D76" s="32">
        <v>86</v>
      </c>
      <c r="E76" s="37">
        <f t="shared" si="9"/>
        <v>48.022598870056498</v>
      </c>
      <c r="F76" s="9">
        <f t="shared" si="10"/>
        <v>-40.112994350282477</v>
      </c>
      <c r="G76" s="37">
        <f t="shared" si="11"/>
        <v>40.112994350282477</v>
      </c>
    </row>
    <row r="77" spans="1:7" x14ac:dyDescent="0.25">
      <c r="A77" s="31" t="s">
        <v>154</v>
      </c>
      <c r="B77" s="32">
        <v>7</v>
      </c>
      <c r="C77" s="37">
        <f t="shared" si="8"/>
        <v>3.3898305084745761</v>
      </c>
      <c r="D77" s="32">
        <v>76</v>
      </c>
      <c r="E77" s="37">
        <f t="shared" si="9"/>
        <v>42.372881355932201</v>
      </c>
      <c r="F77" s="9">
        <f t="shared" si="10"/>
        <v>38.983050847457626</v>
      </c>
      <c r="G77" s="37">
        <f t="shared" si="11"/>
        <v>38.983050847457626</v>
      </c>
    </row>
    <row r="78" spans="1:7" x14ac:dyDescent="0.25">
      <c r="A78" s="31" t="s">
        <v>196</v>
      </c>
      <c r="B78" s="32">
        <v>100</v>
      </c>
      <c r="C78" s="37">
        <f t="shared" si="8"/>
        <v>55.932203389830505</v>
      </c>
      <c r="D78" s="32">
        <v>168</v>
      </c>
      <c r="E78" s="37">
        <f t="shared" si="9"/>
        <v>94.350282485875709</v>
      </c>
      <c r="F78" s="9">
        <f t="shared" si="10"/>
        <v>38.418079096045204</v>
      </c>
      <c r="G78" s="37">
        <f t="shared" si="11"/>
        <v>38.418079096045204</v>
      </c>
    </row>
    <row r="79" spans="1:7" x14ac:dyDescent="0.25">
      <c r="A79" s="31" t="s">
        <v>126</v>
      </c>
      <c r="B79" s="32">
        <v>106</v>
      </c>
      <c r="C79" s="37">
        <f t="shared" si="8"/>
        <v>59.322033898305079</v>
      </c>
      <c r="D79" s="32">
        <v>38</v>
      </c>
      <c r="E79" s="37">
        <f t="shared" si="9"/>
        <v>20.903954802259886</v>
      </c>
      <c r="F79" s="9">
        <f t="shared" si="10"/>
        <v>-38.41807909604519</v>
      </c>
      <c r="G79" s="37">
        <f t="shared" si="11"/>
        <v>38.41807909604519</v>
      </c>
    </row>
    <row r="80" spans="1:7" x14ac:dyDescent="0.25">
      <c r="A80" s="31" t="s">
        <v>128</v>
      </c>
      <c r="B80" s="32">
        <v>116</v>
      </c>
      <c r="C80" s="37">
        <f t="shared" si="8"/>
        <v>64.971751412429384</v>
      </c>
      <c r="D80" s="32">
        <v>49</v>
      </c>
      <c r="E80" s="37">
        <f t="shared" si="9"/>
        <v>27.118644067796609</v>
      </c>
      <c r="F80" s="9">
        <f t="shared" si="10"/>
        <v>-37.853107344632775</v>
      </c>
      <c r="G80" s="37">
        <f t="shared" si="11"/>
        <v>37.853107344632775</v>
      </c>
    </row>
    <row r="81" spans="1:7" x14ac:dyDescent="0.25">
      <c r="A81" s="31" t="s">
        <v>4</v>
      </c>
      <c r="B81" s="32">
        <v>104</v>
      </c>
      <c r="C81" s="37">
        <f t="shared" si="8"/>
        <v>58.192090395480221</v>
      </c>
      <c r="D81" s="32">
        <v>170</v>
      </c>
      <c r="E81" s="37">
        <f t="shared" si="9"/>
        <v>95.480225988700568</v>
      </c>
      <c r="F81" s="9">
        <f t="shared" si="10"/>
        <v>37.288135593220346</v>
      </c>
      <c r="G81" s="37">
        <f t="shared" si="11"/>
        <v>37.288135593220346</v>
      </c>
    </row>
    <row r="82" spans="1:7" x14ac:dyDescent="0.25">
      <c r="A82" s="31" t="s">
        <v>110</v>
      </c>
      <c r="B82" s="32">
        <v>141</v>
      </c>
      <c r="C82" s="37">
        <f t="shared" si="8"/>
        <v>79.096045197740111</v>
      </c>
      <c r="D82" s="32">
        <v>77</v>
      </c>
      <c r="E82" s="37">
        <f t="shared" si="9"/>
        <v>42.93785310734463</v>
      </c>
      <c r="F82" s="9">
        <f t="shared" si="10"/>
        <v>-36.158192090395481</v>
      </c>
      <c r="G82" s="37">
        <f t="shared" si="11"/>
        <v>36.158192090395481</v>
      </c>
    </row>
    <row r="83" spans="1:7" x14ac:dyDescent="0.25">
      <c r="A83" s="31" t="s">
        <v>80</v>
      </c>
      <c r="B83" s="32">
        <v>162</v>
      </c>
      <c r="C83" s="37">
        <f t="shared" si="8"/>
        <v>90.960451977401121</v>
      </c>
      <c r="D83" s="32">
        <v>100</v>
      </c>
      <c r="E83" s="37">
        <f t="shared" si="9"/>
        <v>55.932203389830505</v>
      </c>
      <c r="F83" s="9">
        <f t="shared" si="10"/>
        <v>-35.028248587570616</v>
      </c>
      <c r="G83" s="37">
        <f t="shared" si="11"/>
        <v>35.028248587570616</v>
      </c>
    </row>
    <row r="84" spans="1:7" x14ac:dyDescent="0.25">
      <c r="A84" s="31" t="s">
        <v>75</v>
      </c>
      <c r="B84" s="32">
        <v>115</v>
      </c>
      <c r="C84" s="37">
        <f t="shared" si="8"/>
        <v>64.406779661016941</v>
      </c>
      <c r="D84" s="32">
        <v>176</v>
      </c>
      <c r="E84" s="37">
        <f t="shared" si="9"/>
        <v>98.870056497175142</v>
      </c>
      <c r="F84" s="9">
        <f t="shared" si="10"/>
        <v>34.463276836158201</v>
      </c>
      <c r="G84" s="37">
        <f t="shared" si="11"/>
        <v>34.463276836158201</v>
      </c>
    </row>
    <row r="85" spans="1:7" x14ac:dyDescent="0.25">
      <c r="A85" s="31" t="s">
        <v>3</v>
      </c>
      <c r="B85" s="32">
        <v>148</v>
      </c>
      <c r="C85" s="37">
        <f t="shared" si="8"/>
        <v>83.050847457627114</v>
      </c>
      <c r="D85" s="32">
        <v>88</v>
      </c>
      <c r="E85" s="37">
        <f t="shared" si="9"/>
        <v>49.152542372881356</v>
      </c>
      <c r="F85" s="9">
        <f t="shared" si="10"/>
        <v>-33.898305084745758</v>
      </c>
      <c r="G85" s="37">
        <f t="shared" si="11"/>
        <v>33.898305084745758</v>
      </c>
    </row>
    <row r="86" spans="1:7" x14ac:dyDescent="0.25">
      <c r="A86" s="31" t="s">
        <v>23</v>
      </c>
      <c r="B86" s="32">
        <v>143</v>
      </c>
      <c r="C86" s="37">
        <f t="shared" si="8"/>
        <v>80.225988700564983</v>
      </c>
      <c r="D86" s="32">
        <v>84</v>
      </c>
      <c r="E86" s="37">
        <f t="shared" si="9"/>
        <v>46.89265536723164</v>
      </c>
      <c r="F86" s="9">
        <f t="shared" si="10"/>
        <v>-33.333333333333343</v>
      </c>
      <c r="G86" s="37">
        <f t="shared" si="11"/>
        <v>33.333333333333343</v>
      </c>
    </row>
    <row r="87" spans="1:7" x14ac:dyDescent="0.25">
      <c r="A87" s="31" t="s">
        <v>19</v>
      </c>
      <c r="B87" s="32">
        <v>96</v>
      </c>
      <c r="C87" s="37">
        <f t="shared" si="8"/>
        <v>53.672316384180796</v>
      </c>
      <c r="D87" s="32">
        <v>154</v>
      </c>
      <c r="E87" s="37">
        <f t="shared" si="9"/>
        <v>86.440677966101703</v>
      </c>
      <c r="F87" s="9">
        <f t="shared" si="10"/>
        <v>32.768361581920907</v>
      </c>
      <c r="G87" s="37">
        <f t="shared" si="11"/>
        <v>32.768361581920907</v>
      </c>
    </row>
    <row r="88" spans="1:7" x14ac:dyDescent="0.25">
      <c r="A88" s="31" t="s">
        <v>129</v>
      </c>
      <c r="B88" s="32">
        <v>32</v>
      </c>
      <c r="C88" s="37">
        <f t="shared" si="8"/>
        <v>17.514124293785311</v>
      </c>
      <c r="D88" s="32">
        <v>90</v>
      </c>
      <c r="E88" s="37">
        <f t="shared" si="9"/>
        <v>50.282485875706215</v>
      </c>
      <c r="F88" s="9">
        <f t="shared" si="10"/>
        <v>32.7683615819209</v>
      </c>
      <c r="G88" s="37">
        <f t="shared" si="11"/>
        <v>32.7683615819209</v>
      </c>
    </row>
    <row r="89" spans="1:7" x14ac:dyDescent="0.25">
      <c r="A89" s="31" t="s">
        <v>24</v>
      </c>
      <c r="B89" s="32">
        <v>178</v>
      </c>
      <c r="C89" s="37">
        <f t="shared" si="8"/>
        <v>100</v>
      </c>
      <c r="D89" s="32">
        <v>120</v>
      </c>
      <c r="E89" s="37">
        <f t="shared" si="9"/>
        <v>67.2316384180791</v>
      </c>
      <c r="F89" s="9">
        <f t="shared" si="10"/>
        <v>-32.7683615819209</v>
      </c>
      <c r="G89" s="37">
        <f t="shared" si="11"/>
        <v>32.7683615819209</v>
      </c>
    </row>
    <row r="90" spans="1:7" x14ac:dyDescent="0.25">
      <c r="A90" s="31" t="s">
        <v>108</v>
      </c>
      <c r="B90" s="32">
        <v>166</v>
      </c>
      <c r="C90" s="37">
        <f t="shared" si="8"/>
        <v>93.220338983050837</v>
      </c>
      <c r="D90" s="32">
        <v>108</v>
      </c>
      <c r="E90" s="37">
        <f t="shared" si="9"/>
        <v>60.451977401129945</v>
      </c>
      <c r="F90" s="9">
        <f t="shared" si="10"/>
        <v>-32.768361581920892</v>
      </c>
      <c r="G90" s="37">
        <f t="shared" si="11"/>
        <v>32.768361581920892</v>
      </c>
    </row>
    <row r="91" spans="1:7" x14ac:dyDescent="0.25">
      <c r="A91" s="31" t="s">
        <v>79</v>
      </c>
      <c r="B91" s="32">
        <v>117</v>
      </c>
      <c r="C91" s="37">
        <f t="shared" si="8"/>
        <v>65.536723163841799</v>
      </c>
      <c r="D91" s="32">
        <v>172</v>
      </c>
      <c r="E91" s="37">
        <f t="shared" si="9"/>
        <v>96.610169491525426</v>
      </c>
      <c r="F91" s="9">
        <f t="shared" si="10"/>
        <v>31.073446327683627</v>
      </c>
      <c r="G91" s="37">
        <f t="shared" si="11"/>
        <v>31.073446327683627</v>
      </c>
    </row>
    <row r="92" spans="1:7" x14ac:dyDescent="0.25">
      <c r="A92" s="31" t="s">
        <v>162</v>
      </c>
      <c r="B92" s="32">
        <v>95</v>
      </c>
      <c r="C92" s="37">
        <f t="shared" si="8"/>
        <v>53.10734463276836</v>
      </c>
      <c r="D92" s="32">
        <v>150</v>
      </c>
      <c r="E92" s="37">
        <f t="shared" si="9"/>
        <v>84.180790960451972</v>
      </c>
      <c r="F92" s="9">
        <f t="shared" si="10"/>
        <v>31.073446327683612</v>
      </c>
      <c r="G92" s="37">
        <f t="shared" si="11"/>
        <v>31.073446327683612</v>
      </c>
    </row>
    <row r="93" spans="1:7" x14ac:dyDescent="0.25">
      <c r="A93" s="31" t="s">
        <v>145</v>
      </c>
      <c r="B93" s="32">
        <v>74</v>
      </c>
      <c r="C93" s="37">
        <f t="shared" si="8"/>
        <v>41.242937853107343</v>
      </c>
      <c r="D93" s="32">
        <v>127</v>
      </c>
      <c r="E93" s="37">
        <f t="shared" si="9"/>
        <v>71.186440677966104</v>
      </c>
      <c r="F93" s="9">
        <f t="shared" si="10"/>
        <v>29.943502824858761</v>
      </c>
      <c r="G93" s="37">
        <f t="shared" si="11"/>
        <v>29.943502824858761</v>
      </c>
    </row>
    <row r="94" spans="1:7" x14ac:dyDescent="0.25">
      <c r="A94" s="31" t="s">
        <v>148</v>
      </c>
      <c r="B94" s="32">
        <v>114</v>
      </c>
      <c r="C94" s="37">
        <f t="shared" si="8"/>
        <v>63.841807909604519</v>
      </c>
      <c r="D94" s="32">
        <v>61</v>
      </c>
      <c r="E94" s="37">
        <f t="shared" si="9"/>
        <v>33.898305084745758</v>
      </c>
      <c r="F94" s="9">
        <f t="shared" si="10"/>
        <v>-29.943502824858761</v>
      </c>
      <c r="G94" s="37">
        <f t="shared" si="11"/>
        <v>29.943502824858761</v>
      </c>
    </row>
    <row r="95" spans="1:7" x14ac:dyDescent="0.25">
      <c r="A95" s="31" t="s">
        <v>150</v>
      </c>
      <c r="B95" s="32">
        <v>29</v>
      </c>
      <c r="C95" s="37">
        <f t="shared" si="8"/>
        <v>15.819209039548024</v>
      </c>
      <c r="D95" s="32">
        <v>81</v>
      </c>
      <c r="E95" s="37">
        <f t="shared" si="9"/>
        <v>45.197740112994353</v>
      </c>
      <c r="F95" s="9">
        <f t="shared" si="10"/>
        <v>29.378531073446329</v>
      </c>
      <c r="G95" s="37">
        <f t="shared" si="11"/>
        <v>29.378531073446329</v>
      </c>
    </row>
    <row r="96" spans="1:7" x14ac:dyDescent="0.25">
      <c r="A96" s="31" t="s">
        <v>21</v>
      </c>
      <c r="B96" s="32">
        <v>110</v>
      </c>
      <c r="C96" s="37">
        <f t="shared" si="8"/>
        <v>61.581920903954803</v>
      </c>
      <c r="D96" s="32">
        <v>161</v>
      </c>
      <c r="E96" s="37">
        <f t="shared" si="9"/>
        <v>90.395480225988706</v>
      </c>
      <c r="F96" s="9">
        <f t="shared" si="10"/>
        <v>28.813559322033903</v>
      </c>
      <c r="G96" s="37">
        <f t="shared" si="11"/>
        <v>28.813559322033903</v>
      </c>
    </row>
    <row r="97" spans="1:7" x14ac:dyDescent="0.25">
      <c r="A97" s="31" t="s">
        <v>140</v>
      </c>
      <c r="B97" s="32">
        <v>23</v>
      </c>
      <c r="C97" s="37">
        <f t="shared" si="8"/>
        <v>12.429378531073446</v>
      </c>
      <c r="D97" s="32">
        <v>71</v>
      </c>
      <c r="E97" s="37">
        <f t="shared" si="9"/>
        <v>39.548022598870055</v>
      </c>
      <c r="F97" s="9">
        <f t="shared" si="10"/>
        <v>27.118644067796609</v>
      </c>
      <c r="G97" s="37">
        <f t="shared" si="11"/>
        <v>27.118644067796609</v>
      </c>
    </row>
    <row r="98" spans="1:7" x14ac:dyDescent="0.25">
      <c r="A98" s="31" t="s">
        <v>64</v>
      </c>
      <c r="B98" s="32">
        <v>76</v>
      </c>
      <c r="C98" s="37">
        <f t="shared" si="8"/>
        <v>42.372881355932201</v>
      </c>
      <c r="D98" s="32">
        <v>29</v>
      </c>
      <c r="E98" s="37">
        <f t="shared" si="9"/>
        <v>15.819209039548024</v>
      </c>
      <c r="F98" s="9">
        <f t="shared" si="10"/>
        <v>-26.553672316384176</v>
      </c>
      <c r="G98" s="37">
        <f t="shared" si="11"/>
        <v>26.553672316384176</v>
      </c>
    </row>
    <row r="99" spans="1:7" x14ac:dyDescent="0.25">
      <c r="A99" s="31" t="s">
        <v>78</v>
      </c>
      <c r="B99" s="32">
        <v>51</v>
      </c>
      <c r="C99" s="37">
        <f t="shared" ref="C99:C130" si="12">(B99-1)/(178-1)*100</f>
        <v>28.248587570621471</v>
      </c>
      <c r="D99" s="32">
        <v>97</v>
      </c>
      <c r="E99" s="37">
        <f t="shared" ref="E99:E130" si="13">(D99-1)/(178-1)*100</f>
        <v>54.237288135593218</v>
      </c>
      <c r="F99" s="9">
        <f t="shared" ref="F99:F130" si="14">E99-C99</f>
        <v>25.988700564971747</v>
      </c>
      <c r="G99" s="37">
        <f t="shared" ref="G99:G130" si="15">ABS(F99)</f>
        <v>25.988700564971747</v>
      </c>
    </row>
    <row r="100" spans="1:7" x14ac:dyDescent="0.25">
      <c r="A100" s="31" t="s">
        <v>103</v>
      </c>
      <c r="B100" s="32">
        <v>73</v>
      </c>
      <c r="C100" s="37">
        <f t="shared" si="12"/>
        <v>40.677966101694921</v>
      </c>
      <c r="D100" s="32">
        <v>119</v>
      </c>
      <c r="E100" s="37">
        <f t="shared" si="13"/>
        <v>66.666666666666657</v>
      </c>
      <c r="F100" s="9">
        <f t="shared" si="14"/>
        <v>25.988700564971737</v>
      </c>
      <c r="G100" s="37">
        <f t="shared" si="15"/>
        <v>25.988700564971737</v>
      </c>
    </row>
    <row r="101" spans="1:7" x14ac:dyDescent="0.25">
      <c r="A101" s="31" t="s">
        <v>59</v>
      </c>
      <c r="B101" s="32">
        <v>145</v>
      </c>
      <c r="C101" s="37">
        <f t="shared" si="12"/>
        <v>81.355932203389841</v>
      </c>
      <c r="D101" s="32">
        <v>101</v>
      </c>
      <c r="E101" s="37">
        <f t="shared" si="13"/>
        <v>56.497175141242941</v>
      </c>
      <c r="F101" s="9">
        <f t="shared" si="14"/>
        <v>-24.8587570621469</v>
      </c>
      <c r="G101" s="37">
        <f t="shared" si="15"/>
        <v>24.8587570621469</v>
      </c>
    </row>
    <row r="102" spans="1:7" x14ac:dyDescent="0.25">
      <c r="A102" s="31" t="s">
        <v>100</v>
      </c>
      <c r="B102" s="32">
        <v>113</v>
      </c>
      <c r="C102" s="37">
        <f t="shared" si="12"/>
        <v>63.276836158192097</v>
      </c>
      <c r="D102" s="32">
        <v>70</v>
      </c>
      <c r="E102" s="37">
        <f t="shared" si="13"/>
        <v>38.983050847457626</v>
      </c>
      <c r="F102" s="9">
        <f t="shared" si="14"/>
        <v>-24.293785310734471</v>
      </c>
      <c r="G102" s="37">
        <f t="shared" si="15"/>
        <v>24.293785310734471</v>
      </c>
    </row>
    <row r="103" spans="1:7" x14ac:dyDescent="0.25">
      <c r="A103" s="31" t="s">
        <v>136</v>
      </c>
      <c r="B103" s="32">
        <v>91</v>
      </c>
      <c r="C103" s="37">
        <f t="shared" si="12"/>
        <v>50.847457627118644</v>
      </c>
      <c r="D103" s="32">
        <v>134</v>
      </c>
      <c r="E103" s="37">
        <f t="shared" si="13"/>
        <v>75.141242937853107</v>
      </c>
      <c r="F103" s="9">
        <f t="shared" si="14"/>
        <v>24.293785310734464</v>
      </c>
      <c r="G103" s="37">
        <f t="shared" si="15"/>
        <v>24.293785310734464</v>
      </c>
    </row>
    <row r="104" spans="1:7" x14ac:dyDescent="0.25">
      <c r="A104" s="31" t="s">
        <v>48</v>
      </c>
      <c r="B104" s="32">
        <v>71</v>
      </c>
      <c r="C104" s="37">
        <f t="shared" si="12"/>
        <v>39.548022598870055</v>
      </c>
      <c r="D104" s="32">
        <v>114</v>
      </c>
      <c r="E104" s="37">
        <f t="shared" si="13"/>
        <v>63.841807909604519</v>
      </c>
      <c r="F104" s="9">
        <f t="shared" si="14"/>
        <v>24.293785310734464</v>
      </c>
      <c r="G104" s="37">
        <f t="shared" si="15"/>
        <v>24.293785310734464</v>
      </c>
    </row>
    <row r="105" spans="1:7" x14ac:dyDescent="0.25">
      <c r="A105" s="31" t="s">
        <v>61</v>
      </c>
      <c r="B105" s="32">
        <v>56</v>
      </c>
      <c r="C105" s="37">
        <f t="shared" si="12"/>
        <v>31.073446327683619</v>
      </c>
      <c r="D105" s="32">
        <v>99</v>
      </c>
      <c r="E105" s="37">
        <f t="shared" si="13"/>
        <v>55.367231638418076</v>
      </c>
      <c r="F105" s="9">
        <f t="shared" si="14"/>
        <v>24.293785310734457</v>
      </c>
      <c r="G105" s="37">
        <f t="shared" si="15"/>
        <v>24.293785310734457</v>
      </c>
    </row>
    <row r="106" spans="1:7" x14ac:dyDescent="0.25">
      <c r="A106" s="31" t="s">
        <v>156</v>
      </c>
      <c r="B106" s="32">
        <v>52</v>
      </c>
      <c r="C106" s="37">
        <f t="shared" si="12"/>
        <v>28.8135593220339</v>
      </c>
      <c r="D106" s="32">
        <v>94</v>
      </c>
      <c r="E106" s="37">
        <f t="shared" si="13"/>
        <v>52.542372881355938</v>
      </c>
      <c r="F106" s="9">
        <f t="shared" si="14"/>
        <v>23.728813559322038</v>
      </c>
      <c r="G106" s="37">
        <f t="shared" si="15"/>
        <v>23.728813559322038</v>
      </c>
    </row>
    <row r="107" spans="1:7" x14ac:dyDescent="0.25">
      <c r="A107" s="31" t="s">
        <v>56</v>
      </c>
      <c r="B107" s="32">
        <v>36</v>
      </c>
      <c r="C107" s="37">
        <f t="shared" si="12"/>
        <v>19.774011299435028</v>
      </c>
      <c r="D107" s="32">
        <v>78</v>
      </c>
      <c r="E107" s="37">
        <f t="shared" si="13"/>
        <v>43.502824858757059</v>
      </c>
      <c r="F107" s="9">
        <f t="shared" si="14"/>
        <v>23.728813559322031</v>
      </c>
      <c r="G107" s="37">
        <f t="shared" si="15"/>
        <v>23.728813559322031</v>
      </c>
    </row>
    <row r="108" spans="1:7" x14ac:dyDescent="0.25">
      <c r="A108" s="31" t="s">
        <v>72</v>
      </c>
      <c r="B108" s="32">
        <v>94</v>
      </c>
      <c r="C108" s="37">
        <f t="shared" si="12"/>
        <v>52.542372881355938</v>
      </c>
      <c r="D108" s="32">
        <v>135</v>
      </c>
      <c r="E108" s="37">
        <f t="shared" si="13"/>
        <v>75.706214689265536</v>
      </c>
      <c r="F108" s="9">
        <f t="shared" si="14"/>
        <v>23.163841807909598</v>
      </c>
      <c r="G108" s="37">
        <f t="shared" si="15"/>
        <v>23.163841807909598</v>
      </c>
    </row>
    <row r="109" spans="1:7" x14ac:dyDescent="0.25">
      <c r="A109" s="31" t="s">
        <v>181</v>
      </c>
      <c r="B109" s="32">
        <v>25</v>
      </c>
      <c r="C109" s="37">
        <f t="shared" si="12"/>
        <v>13.559322033898304</v>
      </c>
      <c r="D109" s="32">
        <v>65</v>
      </c>
      <c r="E109" s="37">
        <f t="shared" si="13"/>
        <v>36.158192090395481</v>
      </c>
      <c r="F109" s="9">
        <f t="shared" si="14"/>
        <v>22.598870056497177</v>
      </c>
      <c r="G109" s="37">
        <f t="shared" si="15"/>
        <v>22.598870056497177</v>
      </c>
    </row>
    <row r="110" spans="1:7" x14ac:dyDescent="0.25">
      <c r="A110" s="31" t="s">
        <v>161</v>
      </c>
      <c r="B110" s="32">
        <v>47</v>
      </c>
      <c r="C110" s="37">
        <f t="shared" si="12"/>
        <v>25.988700564971751</v>
      </c>
      <c r="D110" s="32">
        <v>7</v>
      </c>
      <c r="E110" s="37">
        <f t="shared" si="13"/>
        <v>3.3898305084745761</v>
      </c>
      <c r="F110" s="9">
        <f t="shared" si="14"/>
        <v>-22.598870056497177</v>
      </c>
      <c r="G110" s="37">
        <f t="shared" si="15"/>
        <v>22.598870056497177</v>
      </c>
    </row>
    <row r="111" spans="1:7" x14ac:dyDescent="0.25">
      <c r="A111" s="31" t="s">
        <v>109</v>
      </c>
      <c r="B111" s="32">
        <v>149</v>
      </c>
      <c r="C111" s="37">
        <f t="shared" si="12"/>
        <v>83.615819209039543</v>
      </c>
      <c r="D111" s="32">
        <v>109</v>
      </c>
      <c r="E111" s="37">
        <f t="shared" si="13"/>
        <v>61.016949152542374</v>
      </c>
      <c r="F111" s="9">
        <f t="shared" si="14"/>
        <v>-22.598870056497169</v>
      </c>
      <c r="G111" s="37">
        <f t="shared" si="15"/>
        <v>22.598870056497169</v>
      </c>
    </row>
    <row r="112" spans="1:7" x14ac:dyDescent="0.25">
      <c r="A112" s="31" t="s">
        <v>51</v>
      </c>
      <c r="B112" s="32">
        <v>172</v>
      </c>
      <c r="C112" s="37">
        <f t="shared" si="12"/>
        <v>96.610169491525426</v>
      </c>
      <c r="D112" s="32">
        <v>133</v>
      </c>
      <c r="E112" s="37">
        <f t="shared" si="13"/>
        <v>74.576271186440678</v>
      </c>
      <c r="F112" s="9">
        <f t="shared" si="14"/>
        <v>-22.033898305084747</v>
      </c>
      <c r="G112" s="37">
        <f t="shared" si="15"/>
        <v>22.033898305084747</v>
      </c>
    </row>
    <row r="113" spans="1:7" x14ac:dyDescent="0.25">
      <c r="A113" s="31" t="s">
        <v>36</v>
      </c>
      <c r="B113" s="32">
        <v>68</v>
      </c>
      <c r="C113" s="37">
        <f t="shared" si="12"/>
        <v>37.853107344632768</v>
      </c>
      <c r="D113" s="32">
        <v>106</v>
      </c>
      <c r="E113" s="37">
        <f t="shared" si="13"/>
        <v>59.322033898305079</v>
      </c>
      <c r="F113" s="9">
        <f t="shared" si="14"/>
        <v>21.468926553672311</v>
      </c>
      <c r="G113" s="37">
        <f t="shared" si="15"/>
        <v>21.468926553672311</v>
      </c>
    </row>
    <row r="114" spans="1:7" x14ac:dyDescent="0.25">
      <c r="A114" s="31" t="s">
        <v>95</v>
      </c>
      <c r="B114" s="32">
        <v>89</v>
      </c>
      <c r="C114" s="37">
        <f t="shared" si="12"/>
        <v>49.717514124293785</v>
      </c>
      <c r="D114" s="32">
        <v>126</v>
      </c>
      <c r="E114" s="37">
        <f t="shared" si="13"/>
        <v>70.621468926553675</v>
      </c>
      <c r="F114" s="9">
        <f t="shared" si="14"/>
        <v>20.903954802259889</v>
      </c>
      <c r="G114" s="37">
        <f t="shared" si="15"/>
        <v>20.903954802259889</v>
      </c>
    </row>
    <row r="115" spans="1:7" x14ac:dyDescent="0.25">
      <c r="A115" s="31" t="s">
        <v>199</v>
      </c>
      <c r="B115" s="32">
        <v>87</v>
      </c>
      <c r="C115" s="37">
        <f t="shared" si="12"/>
        <v>48.587570621468927</v>
      </c>
      <c r="D115" s="32">
        <v>123</v>
      </c>
      <c r="E115" s="37">
        <f t="shared" si="13"/>
        <v>68.926553672316388</v>
      </c>
      <c r="F115" s="9">
        <f t="shared" si="14"/>
        <v>20.33898305084746</v>
      </c>
      <c r="G115" s="37">
        <f t="shared" si="15"/>
        <v>20.33898305084746</v>
      </c>
    </row>
    <row r="116" spans="1:7" x14ac:dyDescent="0.25">
      <c r="A116" s="31" t="s">
        <v>33</v>
      </c>
      <c r="B116" s="32">
        <v>82</v>
      </c>
      <c r="C116" s="37">
        <f t="shared" si="12"/>
        <v>45.762711864406782</v>
      </c>
      <c r="D116" s="32">
        <v>46</v>
      </c>
      <c r="E116" s="37">
        <f t="shared" si="13"/>
        <v>25.423728813559322</v>
      </c>
      <c r="F116" s="9">
        <f t="shared" si="14"/>
        <v>-20.33898305084746</v>
      </c>
      <c r="G116" s="37">
        <f t="shared" si="15"/>
        <v>20.33898305084746</v>
      </c>
    </row>
    <row r="117" spans="1:7" x14ac:dyDescent="0.25">
      <c r="A117" s="31" t="s">
        <v>74</v>
      </c>
      <c r="B117" s="32">
        <v>43</v>
      </c>
      <c r="C117" s="37">
        <f t="shared" si="12"/>
        <v>23.728813559322035</v>
      </c>
      <c r="D117" s="32">
        <v>79</v>
      </c>
      <c r="E117" s="37">
        <f t="shared" si="13"/>
        <v>44.067796610169488</v>
      </c>
      <c r="F117" s="9">
        <f t="shared" si="14"/>
        <v>20.338983050847453</v>
      </c>
      <c r="G117" s="37">
        <f t="shared" si="15"/>
        <v>20.338983050847453</v>
      </c>
    </row>
    <row r="118" spans="1:7" x14ac:dyDescent="0.25">
      <c r="A118" s="31" t="s">
        <v>125</v>
      </c>
      <c r="B118" s="32">
        <v>111</v>
      </c>
      <c r="C118" s="37">
        <f t="shared" si="12"/>
        <v>62.146892655367239</v>
      </c>
      <c r="D118" s="32">
        <v>147</v>
      </c>
      <c r="E118" s="37">
        <f t="shared" si="13"/>
        <v>82.485875706214685</v>
      </c>
      <c r="F118" s="9">
        <f t="shared" si="14"/>
        <v>20.338983050847446</v>
      </c>
      <c r="G118" s="37">
        <f t="shared" si="15"/>
        <v>20.338983050847446</v>
      </c>
    </row>
    <row r="119" spans="1:7" x14ac:dyDescent="0.25">
      <c r="A119" s="31" t="s">
        <v>183</v>
      </c>
      <c r="B119" s="32">
        <v>18</v>
      </c>
      <c r="C119" s="37">
        <f t="shared" si="12"/>
        <v>9.6045197740112993</v>
      </c>
      <c r="D119" s="32">
        <v>53</v>
      </c>
      <c r="E119" s="37">
        <f t="shared" si="13"/>
        <v>29.378531073446329</v>
      </c>
      <c r="F119" s="9">
        <f t="shared" si="14"/>
        <v>19.774011299435031</v>
      </c>
      <c r="G119" s="37">
        <f t="shared" si="15"/>
        <v>19.774011299435031</v>
      </c>
    </row>
    <row r="120" spans="1:7" x14ac:dyDescent="0.25">
      <c r="A120" s="31" t="s">
        <v>197</v>
      </c>
      <c r="B120" s="32">
        <v>102</v>
      </c>
      <c r="C120" s="37">
        <f t="shared" si="12"/>
        <v>57.062146892655363</v>
      </c>
      <c r="D120" s="32">
        <v>137</v>
      </c>
      <c r="E120" s="37">
        <f t="shared" si="13"/>
        <v>76.836158192090394</v>
      </c>
      <c r="F120" s="9">
        <f t="shared" si="14"/>
        <v>19.774011299435031</v>
      </c>
      <c r="G120" s="37">
        <f t="shared" si="15"/>
        <v>19.774011299435031</v>
      </c>
    </row>
    <row r="121" spans="1:7" x14ac:dyDescent="0.25">
      <c r="A121" s="31" t="s">
        <v>107</v>
      </c>
      <c r="B121" s="32">
        <v>93</v>
      </c>
      <c r="C121" s="37">
        <f t="shared" si="12"/>
        <v>51.977401129943502</v>
      </c>
      <c r="D121" s="32">
        <v>58</v>
      </c>
      <c r="E121" s="37">
        <f t="shared" si="13"/>
        <v>32.20338983050847</v>
      </c>
      <c r="F121" s="9">
        <f t="shared" si="14"/>
        <v>-19.774011299435031</v>
      </c>
      <c r="G121" s="37">
        <f t="shared" si="15"/>
        <v>19.774011299435031</v>
      </c>
    </row>
    <row r="122" spans="1:7" x14ac:dyDescent="0.25">
      <c r="A122" s="31" t="s">
        <v>104</v>
      </c>
      <c r="B122" s="32">
        <v>155</v>
      </c>
      <c r="C122" s="37">
        <f t="shared" si="12"/>
        <v>87.005649717514117</v>
      </c>
      <c r="D122" s="32">
        <v>121</v>
      </c>
      <c r="E122" s="37">
        <f t="shared" si="13"/>
        <v>67.796610169491515</v>
      </c>
      <c r="F122" s="9">
        <f t="shared" si="14"/>
        <v>-19.209039548022602</v>
      </c>
      <c r="G122" s="37">
        <f t="shared" si="15"/>
        <v>19.209039548022602</v>
      </c>
    </row>
    <row r="123" spans="1:7" x14ac:dyDescent="0.25">
      <c r="A123" s="31" t="s">
        <v>28</v>
      </c>
      <c r="B123" s="32">
        <v>75</v>
      </c>
      <c r="C123" s="37">
        <f t="shared" si="12"/>
        <v>41.807909604519772</v>
      </c>
      <c r="D123" s="32">
        <v>41</v>
      </c>
      <c r="E123" s="37">
        <f t="shared" si="13"/>
        <v>22.598870056497177</v>
      </c>
      <c r="F123" s="9">
        <f t="shared" si="14"/>
        <v>-19.209039548022595</v>
      </c>
      <c r="G123" s="37">
        <f t="shared" si="15"/>
        <v>19.209039548022595</v>
      </c>
    </row>
    <row r="124" spans="1:7" x14ac:dyDescent="0.25">
      <c r="A124" s="31" t="s">
        <v>26</v>
      </c>
      <c r="B124" s="32">
        <v>63</v>
      </c>
      <c r="C124" s="37">
        <f t="shared" si="12"/>
        <v>35.028248587570623</v>
      </c>
      <c r="D124" s="32">
        <v>30</v>
      </c>
      <c r="E124" s="37">
        <f t="shared" si="13"/>
        <v>16.38418079096045</v>
      </c>
      <c r="F124" s="9">
        <f t="shared" si="14"/>
        <v>-18.644067796610173</v>
      </c>
      <c r="G124" s="37">
        <f t="shared" si="15"/>
        <v>18.644067796610173</v>
      </c>
    </row>
    <row r="125" spans="1:7" x14ac:dyDescent="0.25">
      <c r="A125" s="31" t="s">
        <v>52</v>
      </c>
      <c r="B125" s="32">
        <v>48</v>
      </c>
      <c r="C125" s="37">
        <f t="shared" si="12"/>
        <v>26.55367231638418</v>
      </c>
      <c r="D125" s="32">
        <v>80</v>
      </c>
      <c r="E125" s="37">
        <f t="shared" si="13"/>
        <v>44.632768361581924</v>
      </c>
      <c r="F125" s="9">
        <f t="shared" si="14"/>
        <v>18.079096045197744</v>
      </c>
      <c r="G125" s="37">
        <f t="shared" si="15"/>
        <v>18.079096045197744</v>
      </c>
    </row>
    <row r="126" spans="1:7" x14ac:dyDescent="0.25">
      <c r="A126" s="31" t="s">
        <v>124</v>
      </c>
      <c r="B126" s="32">
        <v>65</v>
      </c>
      <c r="C126" s="37">
        <f t="shared" si="12"/>
        <v>36.158192090395481</v>
      </c>
      <c r="D126" s="32">
        <v>96</v>
      </c>
      <c r="E126" s="37">
        <f t="shared" si="13"/>
        <v>53.672316384180796</v>
      </c>
      <c r="F126" s="9">
        <f t="shared" si="14"/>
        <v>17.514124293785315</v>
      </c>
      <c r="G126" s="37">
        <f t="shared" si="15"/>
        <v>17.514124293785315</v>
      </c>
    </row>
    <row r="127" spans="1:7" x14ac:dyDescent="0.25">
      <c r="A127" s="31" t="s">
        <v>198</v>
      </c>
      <c r="B127" s="32">
        <v>163</v>
      </c>
      <c r="C127" s="37">
        <f t="shared" si="12"/>
        <v>91.525423728813564</v>
      </c>
      <c r="D127" s="32">
        <v>132</v>
      </c>
      <c r="E127" s="37">
        <f t="shared" si="13"/>
        <v>74.011299435028249</v>
      </c>
      <c r="F127" s="9">
        <f t="shared" si="14"/>
        <v>-17.514124293785315</v>
      </c>
      <c r="G127" s="37">
        <f t="shared" si="15"/>
        <v>17.514124293785315</v>
      </c>
    </row>
    <row r="128" spans="1:7" x14ac:dyDescent="0.25">
      <c r="A128" s="31" t="s">
        <v>184</v>
      </c>
      <c r="B128" s="32">
        <v>5</v>
      </c>
      <c r="C128" s="37">
        <f t="shared" si="12"/>
        <v>2.2598870056497176</v>
      </c>
      <c r="D128" s="32">
        <v>36</v>
      </c>
      <c r="E128" s="37">
        <f t="shared" si="13"/>
        <v>19.774011299435028</v>
      </c>
      <c r="F128" s="9">
        <f t="shared" si="14"/>
        <v>17.514124293785311</v>
      </c>
      <c r="G128" s="37">
        <f t="shared" si="15"/>
        <v>17.514124293785311</v>
      </c>
    </row>
    <row r="129" spans="1:7" x14ac:dyDescent="0.25">
      <c r="A129" s="31" t="s">
        <v>113</v>
      </c>
      <c r="B129" s="32">
        <v>80</v>
      </c>
      <c r="C129" s="37">
        <f t="shared" si="12"/>
        <v>44.632768361581924</v>
      </c>
      <c r="D129" s="32">
        <v>51</v>
      </c>
      <c r="E129" s="37">
        <f t="shared" si="13"/>
        <v>28.248587570621471</v>
      </c>
      <c r="F129" s="9">
        <f t="shared" si="14"/>
        <v>-16.384180790960453</v>
      </c>
      <c r="G129" s="37">
        <f t="shared" si="15"/>
        <v>16.384180790960453</v>
      </c>
    </row>
    <row r="130" spans="1:7" x14ac:dyDescent="0.25">
      <c r="A130" s="31" t="s">
        <v>138</v>
      </c>
      <c r="B130" s="32">
        <v>88</v>
      </c>
      <c r="C130" s="37">
        <f t="shared" si="12"/>
        <v>49.152542372881356</v>
      </c>
      <c r="D130" s="32">
        <v>117</v>
      </c>
      <c r="E130" s="37">
        <f t="shared" si="13"/>
        <v>65.536723163841799</v>
      </c>
      <c r="F130" s="9">
        <f t="shared" si="14"/>
        <v>16.384180790960443</v>
      </c>
      <c r="G130" s="37">
        <f t="shared" si="15"/>
        <v>16.384180790960443</v>
      </c>
    </row>
    <row r="131" spans="1:7" x14ac:dyDescent="0.25">
      <c r="A131" s="31" t="s">
        <v>29</v>
      </c>
      <c r="B131" s="32">
        <v>83</v>
      </c>
      <c r="C131" s="37">
        <f t="shared" ref="C131:C162" si="16">(B131-1)/(178-1)*100</f>
        <v>46.327683615819211</v>
      </c>
      <c r="D131" s="32">
        <v>55</v>
      </c>
      <c r="E131" s="37">
        <f t="shared" ref="E131:E162" si="17">(D131-1)/(178-1)*100</f>
        <v>30.508474576271187</v>
      </c>
      <c r="F131" s="9">
        <f t="shared" ref="F131:F162" si="18">E131-C131</f>
        <v>-15.819209039548024</v>
      </c>
      <c r="G131" s="37">
        <f t="shared" ref="G131:G162" si="19">ABS(F131)</f>
        <v>15.819209039548024</v>
      </c>
    </row>
    <row r="132" spans="1:7" x14ac:dyDescent="0.25">
      <c r="A132" s="31" t="s">
        <v>62</v>
      </c>
      <c r="B132" s="32">
        <v>64</v>
      </c>
      <c r="C132" s="37">
        <f t="shared" si="16"/>
        <v>35.593220338983052</v>
      </c>
      <c r="D132" s="32">
        <v>37</v>
      </c>
      <c r="E132" s="37">
        <f t="shared" si="17"/>
        <v>20.33898305084746</v>
      </c>
      <c r="F132" s="9">
        <f t="shared" si="18"/>
        <v>-15.254237288135592</v>
      </c>
      <c r="G132" s="37">
        <f t="shared" si="19"/>
        <v>15.254237288135592</v>
      </c>
    </row>
    <row r="133" spans="1:7" x14ac:dyDescent="0.25">
      <c r="A133" s="31" t="s">
        <v>97</v>
      </c>
      <c r="B133" s="32">
        <v>61</v>
      </c>
      <c r="C133" s="37">
        <f t="shared" si="16"/>
        <v>33.898305084745758</v>
      </c>
      <c r="D133" s="32">
        <v>34</v>
      </c>
      <c r="E133" s="37">
        <f t="shared" si="17"/>
        <v>18.64406779661017</v>
      </c>
      <c r="F133" s="9">
        <f t="shared" si="18"/>
        <v>-15.254237288135588</v>
      </c>
      <c r="G133" s="37">
        <f t="shared" si="19"/>
        <v>15.254237288135588</v>
      </c>
    </row>
    <row r="134" spans="1:7" x14ac:dyDescent="0.25">
      <c r="A134" s="31" t="s">
        <v>10</v>
      </c>
      <c r="B134" s="32">
        <v>152</v>
      </c>
      <c r="C134" s="37">
        <f t="shared" si="16"/>
        <v>85.310734463276845</v>
      </c>
      <c r="D134" s="32">
        <v>179</v>
      </c>
      <c r="E134" s="37">
        <f t="shared" si="17"/>
        <v>100.56497175141243</v>
      </c>
      <c r="F134" s="9">
        <f t="shared" si="18"/>
        <v>15.254237288135585</v>
      </c>
      <c r="G134" s="37">
        <f t="shared" si="19"/>
        <v>15.254237288135585</v>
      </c>
    </row>
    <row r="135" spans="1:7" x14ac:dyDescent="0.25">
      <c r="A135" s="31" t="s">
        <v>14</v>
      </c>
      <c r="B135" s="32">
        <v>119</v>
      </c>
      <c r="C135" s="37">
        <f t="shared" si="16"/>
        <v>66.666666666666657</v>
      </c>
      <c r="D135" s="32">
        <v>92</v>
      </c>
      <c r="E135" s="37">
        <f t="shared" si="17"/>
        <v>51.41242937853108</v>
      </c>
      <c r="F135" s="9">
        <f t="shared" si="18"/>
        <v>-15.254237288135577</v>
      </c>
      <c r="G135" s="37">
        <f t="shared" si="19"/>
        <v>15.254237288135577</v>
      </c>
    </row>
    <row r="136" spans="1:7" x14ac:dyDescent="0.25">
      <c r="A136" s="31" t="s">
        <v>9</v>
      </c>
      <c r="B136" s="32">
        <v>85</v>
      </c>
      <c r="C136" s="37">
        <f t="shared" si="16"/>
        <v>47.457627118644069</v>
      </c>
      <c r="D136" s="32">
        <v>59</v>
      </c>
      <c r="E136" s="37">
        <f t="shared" si="17"/>
        <v>32.7683615819209</v>
      </c>
      <c r="F136" s="9">
        <f t="shared" si="18"/>
        <v>-14.68926553672317</v>
      </c>
      <c r="G136" s="37">
        <f t="shared" si="19"/>
        <v>14.68926553672317</v>
      </c>
    </row>
    <row r="137" spans="1:7" x14ac:dyDescent="0.25">
      <c r="A137" s="31" t="s">
        <v>106</v>
      </c>
      <c r="B137" s="32">
        <v>58</v>
      </c>
      <c r="C137" s="37">
        <f t="shared" si="16"/>
        <v>32.20338983050847</v>
      </c>
      <c r="D137" s="32">
        <v>35</v>
      </c>
      <c r="E137" s="37">
        <f t="shared" si="17"/>
        <v>19.209039548022599</v>
      </c>
      <c r="F137" s="9">
        <f t="shared" si="18"/>
        <v>-12.994350282485872</v>
      </c>
      <c r="G137" s="37">
        <f t="shared" si="19"/>
        <v>12.994350282485872</v>
      </c>
    </row>
    <row r="138" spans="1:7" x14ac:dyDescent="0.25">
      <c r="A138" s="31" t="s">
        <v>6</v>
      </c>
      <c r="B138" s="32">
        <v>41</v>
      </c>
      <c r="C138" s="37">
        <f t="shared" si="16"/>
        <v>22.598870056497177</v>
      </c>
      <c r="D138" s="32">
        <v>63</v>
      </c>
      <c r="E138" s="37">
        <f t="shared" si="17"/>
        <v>35.028248587570623</v>
      </c>
      <c r="F138" s="9">
        <f t="shared" si="18"/>
        <v>12.429378531073446</v>
      </c>
      <c r="G138" s="37">
        <f t="shared" si="19"/>
        <v>12.429378531073446</v>
      </c>
    </row>
    <row r="139" spans="1:7" x14ac:dyDescent="0.25">
      <c r="A139" s="31" t="s">
        <v>98</v>
      </c>
      <c r="B139" s="32">
        <v>164</v>
      </c>
      <c r="C139" s="37">
        <f t="shared" si="16"/>
        <v>92.090395480225979</v>
      </c>
      <c r="D139" s="32">
        <v>142</v>
      </c>
      <c r="E139" s="37">
        <f t="shared" si="17"/>
        <v>79.66101694915254</v>
      </c>
      <c r="F139" s="9">
        <f t="shared" si="18"/>
        <v>-12.429378531073439</v>
      </c>
      <c r="G139" s="37">
        <f t="shared" si="19"/>
        <v>12.429378531073439</v>
      </c>
    </row>
    <row r="140" spans="1:7" x14ac:dyDescent="0.25">
      <c r="A140" s="31" t="s">
        <v>178</v>
      </c>
      <c r="B140" s="32">
        <v>105</v>
      </c>
      <c r="C140" s="37">
        <f t="shared" si="16"/>
        <v>58.757062146892657</v>
      </c>
      <c r="D140" s="32">
        <v>84</v>
      </c>
      <c r="E140" s="37">
        <f t="shared" si="17"/>
        <v>46.89265536723164</v>
      </c>
      <c r="F140" s="9">
        <f t="shared" si="18"/>
        <v>-11.864406779661017</v>
      </c>
      <c r="G140" s="37">
        <f t="shared" si="19"/>
        <v>11.864406779661017</v>
      </c>
    </row>
    <row r="141" spans="1:7" x14ac:dyDescent="0.25">
      <c r="A141" s="31" t="s">
        <v>174</v>
      </c>
      <c r="B141" s="32">
        <v>118</v>
      </c>
      <c r="C141" s="37">
        <f t="shared" si="16"/>
        <v>66.101694915254242</v>
      </c>
      <c r="D141" s="32">
        <v>139</v>
      </c>
      <c r="E141" s="37">
        <f t="shared" si="17"/>
        <v>77.966101694915253</v>
      </c>
      <c r="F141" s="9">
        <f t="shared" si="18"/>
        <v>11.86440677966101</v>
      </c>
      <c r="G141" s="37">
        <f t="shared" si="19"/>
        <v>11.86440677966101</v>
      </c>
    </row>
    <row r="142" spans="1:7" x14ac:dyDescent="0.25">
      <c r="A142" s="31" t="s">
        <v>34</v>
      </c>
      <c r="B142" s="32">
        <v>107</v>
      </c>
      <c r="C142" s="37">
        <f t="shared" si="16"/>
        <v>59.887005649717516</v>
      </c>
      <c r="D142" s="32">
        <v>87</v>
      </c>
      <c r="E142" s="37">
        <f t="shared" si="17"/>
        <v>48.587570621468927</v>
      </c>
      <c r="F142" s="9">
        <f t="shared" si="18"/>
        <v>-11.299435028248588</v>
      </c>
      <c r="G142" s="37">
        <f t="shared" si="19"/>
        <v>11.299435028248588</v>
      </c>
    </row>
    <row r="143" spans="1:7" x14ac:dyDescent="0.25">
      <c r="A143" s="31" t="s">
        <v>101</v>
      </c>
      <c r="B143" s="32">
        <v>134</v>
      </c>
      <c r="C143" s="37">
        <f t="shared" si="16"/>
        <v>75.141242937853107</v>
      </c>
      <c r="D143" s="32">
        <v>115</v>
      </c>
      <c r="E143" s="37">
        <f t="shared" si="17"/>
        <v>64.406779661016941</v>
      </c>
      <c r="F143" s="9">
        <f t="shared" si="18"/>
        <v>-10.734463276836166</v>
      </c>
      <c r="G143" s="37">
        <f t="shared" si="19"/>
        <v>10.734463276836166</v>
      </c>
    </row>
    <row r="144" spans="1:7" x14ac:dyDescent="0.25">
      <c r="A144" s="31" t="s">
        <v>86</v>
      </c>
      <c r="B144" s="32">
        <v>86</v>
      </c>
      <c r="C144" s="37">
        <f t="shared" si="16"/>
        <v>48.022598870056498</v>
      </c>
      <c r="D144" s="32">
        <v>105</v>
      </c>
      <c r="E144" s="37">
        <f t="shared" si="17"/>
        <v>58.757062146892657</v>
      </c>
      <c r="F144" s="9">
        <f t="shared" si="18"/>
        <v>10.734463276836159</v>
      </c>
      <c r="G144" s="37">
        <f t="shared" si="19"/>
        <v>10.734463276836159</v>
      </c>
    </row>
    <row r="145" spans="1:7" x14ac:dyDescent="0.25">
      <c r="A145" s="31" t="s">
        <v>127</v>
      </c>
      <c r="B145" s="32">
        <v>22</v>
      </c>
      <c r="C145" s="37">
        <f t="shared" si="16"/>
        <v>11.864406779661017</v>
      </c>
      <c r="D145" s="32">
        <v>4</v>
      </c>
      <c r="E145" s="37">
        <f t="shared" si="17"/>
        <v>1.6949152542372881</v>
      </c>
      <c r="F145" s="9">
        <f t="shared" si="18"/>
        <v>-10.16949152542373</v>
      </c>
      <c r="G145" s="37">
        <f t="shared" si="19"/>
        <v>10.16949152542373</v>
      </c>
    </row>
    <row r="146" spans="1:7" x14ac:dyDescent="0.25">
      <c r="A146" s="31" t="s">
        <v>139</v>
      </c>
      <c r="B146" s="32">
        <v>128</v>
      </c>
      <c r="C146" s="37">
        <f t="shared" si="16"/>
        <v>71.751412429378533</v>
      </c>
      <c r="D146" s="32">
        <v>145</v>
      </c>
      <c r="E146" s="37">
        <f t="shared" si="17"/>
        <v>81.355932203389841</v>
      </c>
      <c r="F146" s="9">
        <f t="shared" si="18"/>
        <v>9.6045197740113082</v>
      </c>
      <c r="G146" s="37">
        <f t="shared" si="19"/>
        <v>9.6045197740113082</v>
      </c>
    </row>
    <row r="147" spans="1:7" x14ac:dyDescent="0.25">
      <c r="A147" s="31" t="s">
        <v>63</v>
      </c>
      <c r="B147" s="32">
        <v>84</v>
      </c>
      <c r="C147" s="37">
        <f t="shared" si="16"/>
        <v>46.89265536723164</v>
      </c>
      <c r="D147" s="32">
        <v>67</v>
      </c>
      <c r="E147" s="37">
        <f t="shared" si="17"/>
        <v>37.288135593220339</v>
      </c>
      <c r="F147" s="9">
        <f t="shared" si="18"/>
        <v>-9.6045197740113011</v>
      </c>
      <c r="G147" s="37">
        <f t="shared" si="19"/>
        <v>9.6045197740113011</v>
      </c>
    </row>
    <row r="148" spans="1:7" x14ac:dyDescent="0.25">
      <c r="A148" s="31" t="s">
        <v>58</v>
      </c>
      <c r="B148" s="32">
        <v>77</v>
      </c>
      <c r="C148" s="37">
        <f t="shared" si="16"/>
        <v>42.93785310734463</v>
      </c>
      <c r="D148" s="32">
        <v>62</v>
      </c>
      <c r="E148" s="37">
        <f t="shared" si="17"/>
        <v>34.463276836158194</v>
      </c>
      <c r="F148" s="9">
        <f t="shared" si="18"/>
        <v>-8.4745762711864359</v>
      </c>
      <c r="G148" s="37">
        <f t="shared" si="19"/>
        <v>8.4745762711864359</v>
      </c>
    </row>
    <row r="149" spans="1:7" x14ac:dyDescent="0.25">
      <c r="A149" s="31" t="s">
        <v>135</v>
      </c>
      <c r="B149" s="32">
        <v>138</v>
      </c>
      <c r="C149" s="37">
        <f t="shared" si="16"/>
        <v>77.401129943502823</v>
      </c>
      <c r="D149" s="32">
        <v>152</v>
      </c>
      <c r="E149" s="37">
        <f t="shared" si="17"/>
        <v>85.310734463276845</v>
      </c>
      <c r="F149" s="9">
        <f t="shared" si="18"/>
        <v>7.909604519774021</v>
      </c>
      <c r="G149" s="37">
        <f t="shared" si="19"/>
        <v>7.909604519774021</v>
      </c>
    </row>
    <row r="150" spans="1:7" x14ac:dyDescent="0.25">
      <c r="A150" s="31" t="s">
        <v>83</v>
      </c>
      <c r="B150" s="32">
        <v>156</v>
      </c>
      <c r="C150" s="37">
        <f t="shared" si="16"/>
        <v>87.570621468926561</v>
      </c>
      <c r="D150" s="32">
        <v>169</v>
      </c>
      <c r="E150" s="37">
        <f t="shared" si="17"/>
        <v>94.915254237288138</v>
      </c>
      <c r="F150" s="9">
        <f t="shared" si="18"/>
        <v>7.3446327683615777</v>
      </c>
      <c r="G150" s="37">
        <f t="shared" si="19"/>
        <v>7.3446327683615777</v>
      </c>
    </row>
    <row r="151" spans="1:7" x14ac:dyDescent="0.25">
      <c r="A151" s="31" t="s">
        <v>46</v>
      </c>
      <c r="B151" s="32">
        <v>26</v>
      </c>
      <c r="C151" s="37">
        <f t="shared" si="16"/>
        <v>14.124293785310735</v>
      </c>
      <c r="D151" s="32">
        <v>14</v>
      </c>
      <c r="E151" s="37">
        <f t="shared" si="17"/>
        <v>7.3446327683615822</v>
      </c>
      <c r="F151" s="9">
        <f t="shared" si="18"/>
        <v>-6.7796610169491531</v>
      </c>
      <c r="G151" s="37">
        <f t="shared" si="19"/>
        <v>6.7796610169491531</v>
      </c>
    </row>
    <row r="152" spans="1:7" x14ac:dyDescent="0.25">
      <c r="A152" s="31" t="s">
        <v>186</v>
      </c>
      <c r="B152" s="32">
        <v>35</v>
      </c>
      <c r="C152" s="37">
        <f t="shared" si="16"/>
        <v>19.209039548022599</v>
      </c>
      <c r="D152" s="32">
        <v>24</v>
      </c>
      <c r="E152" s="37">
        <f t="shared" si="17"/>
        <v>12.994350282485875</v>
      </c>
      <c r="F152" s="9">
        <f t="shared" si="18"/>
        <v>-6.2146892655367232</v>
      </c>
      <c r="G152" s="37">
        <f t="shared" si="19"/>
        <v>6.2146892655367232</v>
      </c>
    </row>
    <row r="153" spans="1:7" x14ac:dyDescent="0.25">
      <c r="A153" s="31" t="s">
        <v>37</v>
      </c>
      <c r="B153" s="32">
        <v>59</v>
      </c>
      <c r="C153" s="37">
        <f t="shared" si="16"/>
        <v>32.7683615819209</v>
      </c>
      <c r="D153" s="32">
        <v>48</v>
      </c>
      <c r="E153" s="37">
        <f t="shared" si="17"/>
        <v>26.55367231638418</v>
      </c>
      <c r="F153" s="9">
        <f t="shared" si="18"/>
        <v>-6.2146892655367196</v>
      </c>
      <c r="G153" s="37">
        <f t="shared" si="19"/>
        <v>6.2146892655367196</v>
      </c>
    </row>
    <row r="154" spans="1:7" x14ac:dyDescent="0.25">
      <c r="A154" s="31" t="s">
        <v>70</v>
      </c>
      <c r="B154" s="32">
        <v>92</v>
      </c>
      <c r="C154" s="37">
        <f t="shared" si="16"/>
        <v>51.41242937853108</v>
      </c>
      <c r="D154" s="32">
        <v>83</v>
      </c>
      <c r="E154" s="37">
        <f t="shared" si="17"/>
        <v>46.327683615819211</v>
      </c>
      <c r="F154" s="9">
        <f t="shared" si="18"/>
        <v>-5.0847457627118686</v>
      </c>
      <c r="G154" s="37">
        <f t="shared" si="19"/>
        <v>5.0847457627118686</v>
      </c>
    </row>
    <row r="155" spans="1:7" x14ac:dyDescent="0.25">
      <c r="A155" s="31" t="s">
        <v>38</v>
      </c>
      <c r="B155" s="32">
        <v>150</v>
      </c>
      <c r="C155" s="37">
        <f t="shared" si="16"/>
        <v>84.180790960451972</v>
      </c>
      <c r="D155" s="32">
        <v>141</v>
      </c>
      <c r="E155" s="37">
        <f t="shared" si="17"/>
        <v>79.096045197740111</v>
      </c>
      <c r="F155" s="9">
        <f t="shared" si="18"/>
        <v>-5.0847457627118615</v>
      </c>
      <c r="G155" s="37">
        <f t="shared" si="19"/>
        <v>5.0847457627118615</v>
      </c>
    </row>
    <row r="156" spans="1:7" x14ac:dyDescent="0.25">
      <c r="A156" s="31" t="s">
        <v>43</v>
      </c>
      <c r="B156" s="32">
        <v>132</v>
      </c>
      <c r="C156" s="37">
        <f t="shared" si="16"/>
        <v>74.011299435028249</v>
      </c>
      <c r="D156" s="32">
        <v>124</v>
      </c>
      <c r="E156" s="37">
        <f t="shared" si="17"/>
        <v>69.491525423728817</v>
      </c>
      <c r="F156" s="9">
        <f t="shared" si="18"/>
        <v>-4.5197740112994325</v>
      </c>
      <c r="G156" s="37">
        <f t="shared" si="19"/>
        <v>4.5197740112994325</v>
      </c>
    </row>
    <row r="157" spans="1:7" x14ac:dyDescent="0.25">
      <c r="A157" s="31" t="s">
        <v>82</v>
      </c>
      <c r="B157" s="32">
        <v>109</v>
      </c>
      <c r="C157" s="37">
        <f t="shared" si="16"/>
        <v>61.016949152542374</v>
      </c>
      <c r="D157" s="32">
        <v>116</v>
      </c>
      <c r="E157" s="37">
        <f t="shared" si="17"/>
        <v>64.971751412429384</v>
      </c>
      <c r="F157" s="9">
        <f t="shared" si="18"/>
        <v>3.9548022598870105</v>
      </c>
      <c r="G157" s="37">
        <f t="shared" si="19"/>
        <v>3.9548022598870105</v>
      </c>
    </row>
    <row r="158" spans="1:7" x14ac:dyDescent="0.25">
      <c r="A158" s="31" t="s">
        <v>179</v>
      </c>
      <c r="B158" s="32">
        <v>144</v>
      </c>
      <c r="C158" s="37">
        <f t="shared" si="16"/>
        <v>80.790960451977398</v>
      </c>
      <c r="D158" s="32">
        <v>138</v>
      </c>
      <c r="E158" s="37">
        <f t="shared" si="17"/>
        <v>77.401129943502823</v>
      </c>
      <c r="F158" s="9">
        <f t="shared" si="18"/>
        <v>-3.3898305084745743</v>
      </c>
      <c r="G158" s="37">
        <f t="shared" si="19"/>
        <v>3.3898305084745743</v>
      </c>
    </row>
    <row r="159" spans="1:7" x14ac:dyDescent="0.25">
      <c r="A159" s="31" t="s">
        <v>84</v>
      </c>
      <c r="B159" s="32">
        <v>62</v>
      </c>
      <c r="C159" s="37">
        <f t="shared" si="16"/>
        <v>34.463276836158194</v>
      </c>
      <c r="D159" s="32">
        <v>56</v>
      </c>
      <c r="E159" s="37">
        <f t="shared" si="17"/>
        <v>31.073446327683619</v>
      </c>
      <c r="F159" s="9">
        <f t="shared" si="18"/>
        <v>-3.3898305084745743</v>
      </c>
      <c r="G159" s="37">
        <f t="shared" si="19"/>
        <v>3.3898305084745743</v>
      </c>
    </row>
    <row r="160" spans="1:7" x14ac:dyDescent="0.25">
      <c r="A160" s="35" t="s">
        <v>200</v>
      </c>
      <c r="B160" s="32">
        <v>55</v>
      </c>
      <c r="C160" s="37">
        <f t="shared" si="16"/>
        <v>30.508474576271187</v>
      </c>
      <c r="D160" s="32">
        <v>60</v>
      </c>
      <c r="E160" s="37">
        <f t="shared" si="17"/>
        <v>33.333333333333329</v>
      </c>
      <c r="F160" s="9">
        <f t="shared" si="18"/>
        <v>2.8248587570621417</v>
      </c>
      <c r="G160" s="37">
        <f t="shared" si="19"/>
        <v>2.8248587570621417</v>
      </c>
    </row>
    <row r="161" spans="1:7" x14ac:dyDescent="0.25">
      <c r="A161" s="31" t="s">
        <v>45</v>
      </c>
      <c r="B161" s="32">
        <v>112</v>
      </c>
      <c r="C161" s="37">
        <f t="shared" si="16"/>
        <v>62.711864406779661</v>
      </c>
      <c r="D161" s="32">
        <v>110</v>
      </c>
      <c r="E161" s="37">
        <f t="shared" si="17"/>
        <v>61.581920903954803</v>
      </c>
      <c r="F161" s="9">
        <f t="shared" si="18"/>
        <v>-1.1299435028248581</v>
      </c>
      <c r="G161" s="37">
        <f t="shared" si="19"/>
        <v>1.1299435028248581</v>
      </c>
    </row>
    <row r="162" spans="1:7" x14ac:dyDescent="0.25">
      <c r="A162" s="31" t="s">
        <v>2</v>
      </c>
      <c r="B162" s="32">
        <v>39</v>
      </c>
      <c r="C162" s="37">
        <f t="shared" si="16"/>
        <v>21.468926553672315</v>
      </c>
      <c r="D162" s="32">
        <v>40</v>
      </c>
      <c r="E162" s="37">
        <f t="shared" si="17"/>
        <v>22.033898305084744</v>
      </c>
      <c r="F162" s="9">
        <f t="shared" si="18"/>
        <v>0.56497175141242906</v>
      </c>
      <c r="G162" s="37">
        <f t="shared" si="19"/>
        <v>0.56497175141242906</v>
      </c>
    </row>
    <row r="163" spans="1:7" x14ac:dyDescent="0.25">
      <c r="A163" s="31" t="s">
        <v>50</v>
      </c>
      <c r="B163" s="32">
        <v>176</v>
      </c>
      <c r="C163" s="37">
        <f t="shared" ref="C163:C165" si="20">(B163-1)/(178-1)*100</f>
        <v>98.870056497175142</v>
      </c>
      <c r="D163" s="32">
        <v>177</v>
      </c>
      <c r="E163" s="37">
        <f t="shared" ref="E163:E165" si="21">(D163-1)/(178-1)*100</f>
        <v>99.435028248587571</v>
      </c>
      <c r="F163" s="9">
        <f t="shared" ref="F163:F165" si="22">E163-C163</f>
        <v>0.56497175141242906</v>
      </c>
      <c r="G163" s="37">
        <f t="shared" ref="G163:G165" si="23">ABS(F163)</f>
        <v>0.56497175141242906</v>
      </c>
    </row>
    <row r="164" spans="1:7" x14ac:dyDescent="0.25">
      <c r="A164" s="31" t="s">
        <v>130</v>
      </c>
      <c r="B164" s="32">
        <v>137</v>
      </c>
      <c r="C164" s="37">
        <f t="shared" si="20"/>
        <v>76.836158192090394</v>
      </c>
      <c r="D164" s="32">
        <v>136</v>
      </c>
      <c r="E164" s="37">
        <f t="shared" si="21"/>
        <v>76.271186440677965</v>
      </c>
      <c r="F164" s="9">
        <f t="shared" si="22"/>
        <v>-0.56497175141242906</v>
      </c>
      <c r="G164" s="37">
        <f t="shared" si="23"/>
        <v>0.56497175141242906</v>
      </c>
    </row>
    <row r="165" spans="1:7" x14ac:dyDescent="0.25">
      <c r="A165" s="36" t="s">
        <v>60</v>
      </c>
      <c r="B165" s="27">
        <v>130</v>
      </c>
      <c r="C165" s="38">
        <f t="shared" si="20"/>
        <v>72.881355932203391</v>
      </c>
      <c r="D165" s="27">
        <v>130</v>
      </c>
      <c r="E165" s="37">
        <f t="shared" si="21"/>
        <v>72.881355932203391</v>
      </c>
      <c r="F165" s="12">
        <f t="shared" si="22"/>
        <v>0</v>
      </c>
      <c r="G165" s="38">
        <f t="shared" si="23"/>
        <v>0</v>
      </c>
    </row>
  </sheetData>
  <autoFilter ref="A2:G2" xr:uid="{2995A704-A6C8-4CEA-A9BE-DD2A4AF037E3}">
    <sortState xmlns:xlrd2="http://schemas.microsoft.com/office/spreadsheetml/2017/richdata2" ref="A3:G165">
      <sortCondition descending="1" ref="G2"/>
    </sortState>
  </autoFilter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41DC6-FD3D-4297-BB7C-F6A6073B8984}">
  <dimension ref="A1:G232"/>
  <sheetViews>
    <sheetView tabSelected="1" workbookViewId="0">
      <selection activeCell="H8" sqref="H8"/>
    </sheetView>
  </sheetViews>
  <sheetFormatPr defaultRowHeight="15.75" x14ac:dyDescent="0.25"/>
  <cols>
    <col min="1" max="1" width="19.625" style="3" customWidth="1"/>
    <col min="2" max="2" width="16" style="3" customWidth="1"/>
    <col min="3" max="3" width="8.25" style="3" customWidth="1"/>
    <col min="4" max="4" width="15.75" style="3" customWidth="1"/>
    <col min="5" max="5" width="8.75" style="3"/>
    <col min="7" max="7" width="13" customWidth="1"/>
  </cols>
  <sheetData>
    <row r="1" spans="1:7" x14ac:dyDescent="0.25">
      <c r="A1" s="13" t="s">
        <v>0</v>
      </c>
      <c r="B1" s="14" t="s">
        <v>206</v>
      </c>
      <c r="C1" s="14" t="s">
        <v>208</v>
      </c>
      <c r="D1" s="14" t="s">
        <v>207</v>
      </c>
      <c r="E1" s="22" t="s">
        <v>208</v>
      </c>
      <c r="G1" s="75" t="s">
        <v>232</v>
      </c>
    </row>
    <row r="2" spans="1:7" x14ac:dyDescent="0.25">
      <c r="A2" s="15" t="s">
        <v>2</v>
      </c>
      <c r="B2" s="18">
        <v>69.925414303622134</v>
      </c>
      <c r="C2" s="18">
        <v>78</v>
      </c>
      <c r="D2" s="18">
        <v>72.9235555989045</v>
      </c>
      <c r="E2" s="19">
        <v>24</v>
      </c>
    </row>
    <row r="3" spans="1:7" x14ac:dyDescent="0.25">
      <c r="A3" s="15" t="s">
        <v>3</v>
      </c>
      <c r="B3" s="18">
        <v>67.577189344987076</v>
      </c>
      <c r="C3" s="18">
        <v>85</v>
      </c>
      <c r="D3" s="18">
        <v>67.247540127371195</v>
      </c>
      <c r="E3" s="19">
        <v>47</v>
      </c>
    </row>
    <row r="4" spans="1:7" x14ac:dyDescent="0.25">
      <c r="A4" s="15" t="s">
        <v>4</v>
      </c>
      <c r="B4" s="18">
        <v>18.291835828482636</v>
      </c>
      <c r="C4" s="18">
        <v>154</v>
      </c>
      <c r="D4" s="18">
        <v>54.404922532680501</v>
      </c>
      <c r="E4" s="19">
        <v>96</v>
      </c>
    </row>
    <row r="5" spans="1:7" x14ac:dyDescent="0.25">
      <c r="A5" s="15" t="s">
        <v>154</v>
      </c>
      <c r="B5" s="18">
        <v>83.207425858346255</v>
      </c>
      <c r="C5" s="18">
        <v>37</v>
      </c>
      <c r="D5" s="18">
        <v>56.377487547186099</v>
      </c>
      <c r="E5" s="19">
        <v>76</v>
      </c>
    </row>
    <row r="6" spans="1:7" x14ac:dyDescent="0.25">
      <c r="A6" s="15" t="s">
        <v>5</v>
      </c>
      <c r="B6" s="18">
        <v>74.493587162366296</v>
      </c>
      <c r="C6" s="18">
        <v>59</v>
      </c>
      <c r="D6" s="18">
        <v>47.5999517212528</v>
      </c>
      <c r="E6" s="19">
        <v>118</v>
      </c>
    </row>
    <row r="7" spans="1:7" x14ac:dyDescent="0.25">
      <c r="A7" s="15" t="s">
        <v>6</v>
      </c>
      <c r="B7" s="18">
        <v>71.626878730713855</v>
      </c>
      <c r="C7" s="18">
        <v>71</v>
      </c>
      <c r="D7" s="18">
        <v>49.260403060477898</v>
      </c>
      <c r="E7" s="19">
        <v>112</v>
      </c>
    </row>
    <row r="8" spans="1:7" x14ac:dyDescent="0.25">
      <c r="A8" s="15" t="s">
        <v>7</v>
      </c>
      <c r="B8" s="18">
        <v>91.727799644809352</v>
      </c>
      <c r="C8" s="18">
        <v>8</v>
      </c>
      <c r="D8" s="18">
        <v>39.583433544385301</v>
      </c>
      <c r="E8" s="19">
        <v>141</v>
      </c>
    </row>
    <row r="9" spans="1:7" x14ac:dyDescent="0.25">
      <c r="A9" s="15" t="s">
        <v>8</v>
      </c>
      <c r="B9" s="18">
        <v>89.46777687453573</v>
      </c>
      <c r="C9" s="18">
        <v>19</v>
      </c>
      <c r="D9" s="18">
        <v>66.801003368081695</v>
      </c>
      <c r="E9" s="19">
        <v>48</v>
      </c>
    </row>
    <row r="10" spans="1:7" x14ac:dyDescent="0.25">
      <c r="A10" s="15" t="s">
        <v>9</v>
      </c>
      <c r="B10" s="18">
        <v>62.721400782927297</v>
      </c>
      <c r="C10" s="18">
        <v>94</v>
      </c>
      <c r="D10" s="18">
        <v>55.4303023105142</v>
      </c>
      <c r="E10" s="19">
        <v>86</v>
      </c>
    </row>
    <row r="11" spans="1:7" x14ac:dyDescent="0.25">
      <c r="A11" s="15" t="s">
        <v>124</v>
      </c>
      <c r="B11" s="18">
        <v>83.693797840946445</v>
      </c>
      <c r="C11" s="18">
        <v>34</v>
      </c>
      <c r="D11" s="18">
        <v>0.22888018136410701</v>
      </c>
      <c r="E11" s="19">
        <v>162</v>
      </c>
    </row>
    <row r="12" spans="1:7" x14ac:dyDescent="0.25">
      <c r="A12" s="15" t="s">
        <v>10</v>
      </c>
      <c r="B12" s="18">
        <v>32.33271408182604</v>
      </c>
      <c r="C12" s="18">
        <v>130</v>
      </c>
      <c r="D12" s="18">
        <v>55.572189118317901</v>
      </c>
      <c r="E12" s="19">
        <v>82</v>
      </c>
    </row>
    <row r="13" spans="1:7" x14ac:dyDescent="0.25">
      <c r="A13" s="15" t="s">
        <v>11</v>
      </c>
      <c r="B13" s="18">
        <v>74.729733248328444</v>
      </c>
      <c r="C13" s="18">
        <v>57</v>
      </c>
      <c r="D13" s="18">
        <v>56.008640050289202</v>
      </c>
      <c r="E13" s="19">
        <v>79</v>
      </c>
    </row>
    <row r="14" spans="1:7" x14ac:dyDescent="0.25">
      <c r="A14" s="15" t="s">
        <v>12</v>
      </c>
      <c r="B14" s="18">
        <v>89.052977987312204</v>
      </c>
      <c r="C14" s="18">
        <v>22</v>
      </c>
      <c r="D14" s="18">
        <v>27.087348027795901</v>
      </c>
      <c r="E14" s="19">
        <v>155</v>
      </c>
    </row>
    <row r="15" spans="1:7" x14ac:dyDescent="0.25">
      <c r="A15" s="15" t="s">
        <v>150</v>
      </c>
      <c r="B15" s="18">
        <v>67.580516092930097</v>
      </c>
      <c r="C15" s="18">
        <v>84</v>
      </c>
      <c r="D15" s="18">
        <v>72.275696268075393</v>
      </c>
      <c r="E15" s="19">
        <v>25</v>
      </c>
    </row>
    <row r="16" spans="1:7" x14ac:dyDescent="0.25">
      <c r="A16" s="15" t="s">
        <v>13</v>
      </c>
      <c r="B16" s="18">
        <v>22.942933755681974</v>
      </c>
      <c r="C16" s="18">
        <v>148</v>
      </c>
      <c r="D16" s="18">
        <v>56.239757573887999</v>
      </c>
      <c r="E16" s="19">
        <v>78</v>
      </c>
    </row>
    <row r="17" spans="1:5" x14ac:dyDescent="0.25">
      <c r="A17" s="15" t="s">
        <v>151</v>
      </c>
      <c r="B17" s="18">
        <v>56.875093685741717</v>
      </c>
      <c r="C17" s="18">
        <v>103</v>
      </c>
      <c r="D17" s="18">
        <v>79.162522913263203</v>
      </c>
      <c r="E17" s="19">
        <v>12</v>
      </c>
    </row>
    <row r="18" spans="1:5" x14ac:dyDescent="0.25">
      <c r="A18" s="15" t="s">
        <v>14</v>
      </c>
      <c r="B18" s="18">
        <v>45.403754714538877</v>
      </c>
      <c r="C18" s="18">
        <v>113</v>
      </c>
      <c r="D18" s="18">
        <v>43.271152230309099</v>
      </c>
      <c r="E18" s="19">
        <v>132</v>
      </c>
    </row>
    <row r="19" spans="1:5" x14ac:dyDescent="0.25">
      <c r="A19" s="15" t="s">
        <v>15</v>
      </c>
      <c r="B19" s="18">
        <v>77.130868102101033</v>
      </c>
      <c r="C19" s="18">
        <v>50</v>
      </c>
      <c r="D19" s="18">
        <v>34.607073494957397</v>
      </c>
      <c r="E19" s="19">
        <v>150</v>
      </c>
    </row>
    <row r="20" spans="1:5" x14ac:dyDescent="0.25">
      <c r="A20" s="15" t="s">
        <v>16</v>
      </c>
      <c r="B20" s="18">
        <v>43.280081262344666</v>
      </c>
      <c r="C20" s="18">
        <v>115</v>
      </c>
      <c r="D20" s="18">
        <v>39.3425612204705</v>
      </c>
      <c r="E20" s="19">
        <v>142</v>
      </c>
    </row>
    <row r="21" spans="1:5" x14ac:dyDescent="0.25">
      <c r="A21" s="15" t="s">
        <v>17</v>
      </c>
      <c r="B21" s="18">
        <v>71.625614626667499</v>
      </c>
      <c r="C21" s="18">
        <v>72</v>
      </c>
      <c r="D21" s="18">
        <v>55.185328201360399</v>
      </c>
      <c r="E21" s="19">
        <v>90</v>
      </c>
    </row>
    <row r="22" spans="1:5" x14ac:dyDescent="0.25">
      <c r="A22" s="15" t="s">
        <v>183</v>
      </c>
      <c r="B22" s="18">
        <v>86.223855379350098</v>
      </c>
      <c r="C22" s="18">
        <v>30</v>
      </c>
      <c r="D22" s="18">
        <v>35.278000941755302</v>
      </c>
      <c r="E22" s="19">
        <v>148</v>
      </c>
    </row>
    <row r="23" spans="1:5" x14ac:dyDescent="0.25">
      <c r="A23" s="15" t="s">
        <v>18</v>
      </c>
      <c r="B23" s="18">
        <v>73.210145757368053</v>
      </c>
      <c r="C23" s="18">
        <v>65</v>
      </c>
      <c r="D23" s="18">
        <v>51.854445181676297</v>
      </c>
      <c r="E23" s="19">
        <v>103</v>
      </c>
    </row>
    <row r="24" spans="1:5" x14ac:dyDescent="0.25">
      <c r="A24" s="15" t="s">
        <v>19</v>
      </c>
      <c r="B24" s="18">
        <v>12.240254188955099</v>
      </c>
      <c r="C24" s="18">
        <v>157</v>
      </c>
      <c r="D24" s="18">
        <v>82.334080995904202</v>
      </c>
      <c r="E24" s="19">
        <v>7</v>
      </c>
    </row>
    <row r="25" spans="1:5" x14ac:dyDescent="0.25">
      <c r="A25" s="15" t="s">
        <v>20</v>
      </c>
      <c r="B25" s="18">
        <v>22.560588640426559</v>
      </c>
      <c r="C25" s="18">
        <v>149</v>
      </c>
      <c r="D25" s="18">
        <v>65.250304363686993</v>
      </c>
      <c r="E25" s="19">
        <v>54</v>
      </c>
    </row>
    <row r="26" spans="1:5" x14ac:dyDescent="0.25">
      <c r="A26" s="15" t="s">
        <v>162</v>
      </c>
      <c r="B26" s="18">
        <v>28.81332631113624</v>
      </c>
      <c r="C26" s="18">
        <v>135</v>
      </c>
      <c r="D26" s="18">
        <v>54.565384400269203</v>
      </c>
      <c r="E26" s="19">
        <v>95</v>
      </c>
    </row>
    <row r="27" spans="1:5" x14ac:dyDescent="0.25">
      <c r="A27" s="15" t="s">
        <v>21</v>
      </c>
      <c r="B27" s="18">
        <v>27.42889736800705</v>
      </c>
      <c r="C27" s="18">
        <v>139</v>
      </c>
      <c r="D27" s="18">
        <v>61.817072623900799</v>
      </c>
      <c r="E27" s="19">
        <v>60</v>
      </c>
    </row>
    <row r="28" spans="1:5" x14ac:dyDescent="0.25">
      <c r="A28" s="15" t="s">
        <v>22</v>
      </c>
      <c r="B28" s="18">
        <v>92.773357579939187</v>
      </c>
      <c r="C28" s="18">
        <v>3</v>
      </c>
      <c r="D28" s="18">
        <v>40.100212202898597</v>
      </c>
      <c r="E28" s="19">
        <v>140</v>
      </c>
    </row>
    <row r="29" spans="1:5" x14ac:dyDescent="0.25">
      <c r="A29" s="15" t="s">
        <v>123</v>
      </c>
      <c r="B29" s="18">
        <v>22.310141694018352</v>
      </c>
      <c r="C29" s="18">
        <v>150</v>
      </c>
      <c r="D29" s="18">
        <v>44.373920729087999</v>
      </c>
      <c r="E29" s="19">
        <v>127</v>
      </c>
    </row>
    <row r="30" spans="1:5" x14ac:dyDescent="0.25">
      <c r="A30" s="15" t="s">
        <v>197</v>
      </c>
      <c r="B30" s="18">
        <v>6.1340354570726578</v>
      </c>
      <c r="C30" s="18">
        <v>162</v>
      </c>
      <c r="D30" s="18">
        <v>75.560328459767405</v>
      </c>
      <c r="E30" s="19">
        <v>20</v>
      </c>
    </row>
    <row r="31" spans="1:5" x14ac:dyDescent="0.25">
      <c r="A31" s="15" t="s">
        <v>23</v>
      </c>
      <c r="B31" s="18">
        <v>81.283242370178073</v>
      </c>
      <c r="C31" s="18">
        <v>44</v>
      </c>
      <c r="D31" s="18">
        <v>65.402268442113694</v>
      </c>
      <c r="E31" s="19">
        <v>53</v>
      </c>
    </row>
    <row r="32" spans="1:5" x14ac:dyDescent="0.25">
      <c r="A32" s="15" t="s">
        <v>24</v>
      </c>
      <c r="B32" s="18">
        <v>58.677181472540248</v>
      </c>
      <c r="C32" s="18">
        <v>100</v>
      </c>
      <c r="D32" s="18">
        <v>39.332281288630902</v>
      </c>
      <c r="E32" s="19">
        <v>143</v>
      </c>
    </row>
    <row r="33" spans="1:5" x14ac:dyDescent="0.25">
      <c r="A33" s="15" t="s">
        <v>25</v>
      </c>
      <c r="B33" s="18">
        <v>74.604959593554938</v>
      </c>
      <c r="C33" s="18">
        <v>58</v>
      </c>
      <c r="D33" s="18">
        <v>78.942830067631803</v>
      </c>
      <c r="E33" s="19">
        <v>13</v>
      </c>
    </row>
    <row r="34" spans="1:5" x14ac:dyDescent="0.25">
      <c r="A34" s="15" t="s">
        <v>142</v>
      </c>
      <c r="B34" s="18">
        <v>29.358582217500587</v>
      </c>
      <c r="C34" s="18">
        <v>134</v>
      </c>
      <c r="D34" s="18">
        <v>78.576822804929193</v>
      </c>
      <c r="E34" s="19">
        <v>15</v>
      </c>
    </row>
    <row r="35" spans="1:5" x14ac:dyDescent="0.25">
      <c r="A35" s="15" t="s">
        <v>26</v>
      </c>
      <c r="B35" s="18">
        <v>82.183341767114058</v>
      </c>
      <c r="C35" s="18">
        <v>41</v>
      </c>
      <c r="D35" s="18">
        <v>90.609923822297503</v>
      </c>
      <c r="E35" s="19">
        <v>4</v>
      </c>
    </row>
    <row r="36" spans="1:5" x14ac:dyDescent="0.25">
      <c r="A36" s="15" t="s">
        <v>27</v>
      </c>
      <c r="B36" s="18">
        <v>26.217690428241809</v>
      </c>
      <c r="C36" s="18">
        <v>141</v>
      </c>
      <c r="D36" s="18">
        <v>82.282459018870796</v>
      </c>
      <c r="E36" s="19">
        <v>8</v>
      </c>
    </row>
    <row r="37" spans="1:5" x14ac:dyDescent="0.25">
      <c r="A37" s="15" t="s">
        <v>28</v>
      </c>
      <c r="B37" s="18">
        <v>82.46925179124284</v>
      </c>
      <c r="C37" s="18">
        <v>40</v>
      </c>
      <c r="D37" s="18">
        <v>54.832568158082097</v>
      </c>
      <c r="E37" s="19">
        <v>94</v>
      </c>
    </row>
    <row r="38" spans="1:5" x14ac:dyDescent="0.25">
      <c r="A38" s="15" t="s">
        <v>29</v>
      </c>
      <c r="B38" s="18">
        <v>84.348443176916703</v>
      </c>
      <c r="C38" s="18">
        <v>33</v>
      </c>
      <c r="D38" s="18">
        <v>71.914357921245596</v>
      </c>
      <c r="E38" s="19">
        <v>26</v>
      </c>
    </row>
    <row r="39" spans="1:5" x14ac:dyDescent="0.25">
      <c r="A39" s="15" t="s">
        <v>186</v>
      </c>
      <c r="B39" s="18">
        <v>87.642149661375456</v>
      </c>
      <c r="C39" s="18">
        <v>26</v>
      </c>
      <c r="D39" s="18">
        <v>24.8850983224023</v>
      </c>
      <c r="E39" s="19">
        <v>157</v>
      </c>
    </row>
    <row r="40" spans="1:5" x14ac:dyDescent="0.25">
      <c r="A40" s="15" t="s">
        <v>170</v>
      </c>
      <c r="B40" s="18">
        <v>86.874972052378325</v>
      </c>
      <c r="C40" s="18">
        <v>28</v>
      </c>
      <c r="D40" s="18">
        <v>56.3663538095633</v>
      </c>
      <c r="E40" s="19">
        <v>77</v>
      </c>
    </row>
    <row r="41" spans="1:5" x14ac:dyDescent="0.25">
      <c r="A41" s="15" t="s">
        <v>203</v>
      </c>
      <c r="B41" s="18">
        <v>11.575235989396671</v>
      </c>
      <c r="C41" s="18">
        <v>158</v>
      </c>
      <c r="D41" s="18">
        <v>91.6947664752214</v>
      </c>
      <c r="E41" s="19">
        <v>3</v>
      </c>
    </row>
    <row r="42" spans="1:5" x14ac:dyDescent="0.25">
      <c r="A42" s="15" t="s">
        <v>32</v>
      </c>
      <c r="B42" s="18">
        <v>89.819652612873</v>
      </c>
      <c r="C42" s="18">
        <v>18</v>
      </c>
      <c r="D42" s="18">
        <v>48.488008794040397</v>
      </c>
      <c r="E42" s="19">
        <v>116</v>
      </c>
    </row>
    <row r="43" spans="1:5" x14ac:dyDescent="0.25">
      <c r="A43" s="15" t="s">
        <v>143</v>
      </c>
      <c r="B43" s="18">
        <v>51.451260187320045</v>
      </c>
      <c r="C43" s="18">
        <v>110</v>
      </c>
      <c r="D43" s="18">
        <v>69.636163259299295</v>
      </c>
      <c r="E43" s="19">
        <v>39</v>
      </c>
    </row>
    <row r="44" spans="1:5" x14ac:dyDescent="0.25">
      <c r="A44" s="15" t="s">
        <v>33</v>
      </c>
      <c r="B44" s="18">
        <v>72.505747072710193</v>
      </c>
      <c r="C44" s="18">
        <v>67</v>
      </c>
      <c r="D44" s="18">
        <v>64.376887160162994</v>
      </c>
      <c r="E44" s="19">
        <v>56</v>
      </c>
    </row>
    <row r="45" spans="1:5" x14ac:dyDescent="0.25">
      <c r="A45" s="15" t="s">
        <v>34</v>
      </c>
      <c r="B45" s="18">
        <v>75.770061249303012</v>
      </c>
      <c r="C45" s="18">
        <v>54</v>
      </c>
      <c r="D45" s="18">
        <v>62.915022502509899</v>
      </c>
      <c r="E45" s="19">
        <v>57</v>
      </c>
    </row>
    <row r="46" spans="1:5" x14ac:dyDescent="0.25">
      <c r="A46" s="15" t="s">
        <v>35</v>
      </c>
      <c r="B46" s="18">
        <v>63.036713147655178</v>
      </c>
      <c r="C46" s="18">
        <v>93</v>
      </c>
      <c r="D46" s="18">
        <v>60.971255220793701</v>
      </c>
      <c r="E46" s="19">
        <v>63</v>
      </c>
    </row>
    <row r="47" spans="1:5" x14ac:dyDescent="0.25">
      <c r="A47" s="15" t="s">
        <v>36</v>
      </c>
      <c r="B47" s="18">
        <v>68.886725167397188</v>
      </c>
      <c r="C47" s="18">
        <v>80</v>
      </c>
      <c r="D47" s="18">
        <v>69.260792640763597</v>
      </c>
      <c r="E47" s="19">
        <v>42</v>
      </c>
    </row>
    <row r="48" spans="1:5" x14ac:dyDescent="0.25">
      <c r="A48" s="15" t="s">
        <v>140</v>
      </c>
      <c r="B48" s="18">
        <v>35.037253248411268</v>
      </c>
      <c r="C48" s="18">
        <v>126</v>
      </c>
      <c r="D48" s="18">
        <v>48.767725368708902</v>
      </c>
      <c r="E48" s="19">
        <v>114</v>
      </c>
    </row>
    <row r="49" spans="1:5" x14ac:dyDescent="0.25">
      <c r="A49" s="15" t="s">
        <v>137</v>
      </c>
      <c r="B49" s="18">
        <v>30.536198232582088</v>
      </c>
      <c r="C49" s="18">
        <v>133</v>
      </c>
      <c r="D49" s="18">
        <v>78.724120118617293</v>
      </c>
      <c r="E49" s="19">
        <v>14</v>
      </c>
    </row>
    <row r="50" spans="1:5" x14ac:dyDescent="0.25">
      <c r="A50" s="15" t="s">
        <v>37</v>
      </c>
      <c r="B50" s="18">
        <v>76.845228244505677</v>
      </c>
      <c r="C50" s="18">
        <v>51</v>
      </c>
      <c r="D50" s="18">
        <v>50.761434741956997</v>
      </c>
      <c r="E50" s="19">
        <v>107</v>
      </c>
    </row>
    <row r="51" spans="1:5" x14ac:dyDescent="0.25">
      <c r="A51" s="15" t="s">
        <v>38</v>
      </c>
      <c r="B51" s="18">
        <v>11.042438346101648</v>
      </c>
      <c r="C51" s="18">
        <v>159</v>
      </c>
      <c r="D51" s="18">
        <v>75.2398483190305</v>
      </c>
      <c r="E51" s="19">
        <v>21</v>
      </c>
    </row>
    <row r="52" spans="1:5" x14ac:dyDescent="0.25">
      <c r="A52" s="15" t="s">
        <v>158</v>
      </c>
      <c r="B52" s="18">
        <v>60.405583205483914</v>
      </c>
      <c r="C52" s="18">
        <v>96</v>
      </c>
      <c r="D52" s="18">
        <v>71.415931395973701</v>
      </c>
      <c r="E52" s="19">
        <v>30</v>
      </c>
    </row>
    <row r="53" spans="1:5" x14ac:dyDescent="0.25">
      <c r="A53" s="15" t="s">
        <v>39</v>
      </c>
      <c r="B53" s="18">
        <v>90.745648934084102</v>
      </c>
      <c r="C53" s="18">
        <v>12</v>
      </c>
      <c r="D53" s="18">
        <v>58.735652586626401</v>
      </c>
      <c r="E53" s="19">
        <v>67</v>
      </c>
    </row>
    <row r="54" spans="1:5" x14ac:dyDescent="0.25">
      <c r="A54" s="15" t="s">
        <v>40</v>
      </c>
      <c r="B54" s="18">
        <v>90.745648934084102</v>
      </c>
      <c r="C54" s="18">
        <v>11</v>
      </c>
      <c r="D54" s="18">
        <v>65.691207104260599</v>
      </c>
      <c r="E54" s="19">
        <v>50</v>
      </c>
    </row>
    <row r="55" spans="1:5" x14ac:dyDescent="0.25">
      <c r="A55" s="15" t="s">
        <v>41</v>
      </c>
      <c r="B55" s="18">
        <v>54.029659846464924</v>
      </c>
      <c r="C55" s="18">
        <v>106</v>
      </c>
      <c r="D55" s="18">
        <v>58.857562161380002</v>
      </c>
      <c r="E55" s="19">
        <v>66</v>
      </c>
    </row>
    <row r="56" spans="1:5" x14ac:dyDescent="0.25">
      <c r="A56" s="15" t="s">
        <v>141</v>
      </c>
      <c r="B56" s="18">
        <v>31.057446354544187</v>
      </c>
      <c r="C56" s="18">
        <v>132</v>
      </c>
      <c r="D56" s="18">
        <v>69.588983164755703</v>
      </c>
      <c r="E56" s="19">
        <v>40</v>
      </c>
    </row>
    <row r="57" spans="1:5" x14ac:dyDescent="0.25">
      <c r="A57" s="15" t="s">
        <v>156</v>
      </c>
      <c r="B57" s="18">
        <v>72.136494788545889</v>
      </c>
      <c r="C57" s="18">
        <v>68</v>
      </c>
      <c r="D57" s="18">
        <v>55.152054106672701</v>
      </c>
      <c r="E57" s="19">
        <v>91</v>
      </c>
    </row>
    <row r="58" spans="1:5" x14ac:dyDescent="0.25">
      <c r="A58" s="15" t="s">
        <v>42</v>
      </c>
      <c r="B58" s="18">
        <v>90.745648934084102</v>
      </c>
      <c r="C58" s="18">
        <v>14</v>
      </c>
      <c r="D58" s="18">
        <v>55.698131478536297</v>
      </c>
      <c r="E58" s="19">
        <v>81</v>
      </c>
    </row>
    <row r="59" spans="1:5" x14ac:dyDescent="0.25">
      <c r="A59" s="15" t="s">
        <v>43</v>
      </c>
      <c r="B59" s="18">
        <v>32.88954336019674</v>
      </c>
      <c r="C59" s="18">
        <v>128</v>
      </c>
      <c r="D59" s="18">
        <v>69.7782829116382</v>
      </c>
      <c r="E59" s="19">
        <v>38</v>
      </c>
    </row>
    <row r="60" spans="1:5" x14ac:dyDescent="0.25">
      <c r="A60" s="15" t="s">
        <v>44</v>
      </c>
      <c r="B60" s="18">
        <v>86.597925117942722</v>
      </c>
      <c r="C60" s="18">
        <v>29</v>
      </c>
      <c r="D60" s="18">
        <v>35.1343854426812</v>
      </c>
      <c r="E60" s="19">
        <v>149</v>
      </c>
    </row>
    <row r="61" spans="1:5" x14ac:dyDescent="0.25">
      <c r="A61" s="15" t="s">
        <v>45</v>
      </c>
      <c r="B61" s="18">
        <v>56.38182935215</v>
      </c>
      <c r="C61" s="18">
        <v>104</v>
      </c>
      <c r="D61" s="18">
        <v>51.5627368323021</v>
      </c>
      <c r="E61" s="19">
        <v>104</v>
      </c>
    </row>
    <row r="62" spans="1:5" x14ac:dyDescent="0.25">
      <c r="A62" s="15" t="s">
        <v>136</v>
      </c>
      <c r="B62" s="18">
        <v>19.591874939711158</v>
      </c>
      <c r="C62" s="18">
        <v>153</v>
      </c>
      <c r="D62" s="18">
        <v>69.146476598977401</v>
      </c>
      <c r="E62" s="19">
        <v>43</v>
      </c>
    </row>
    <row r="63" spans="1:5" x14ac:dyDescent="0.25">
      <c r="A63" s="15" t="s">
        <v>46</v>
      </c>
      <c r="B63" s="18">
        <v>12.616006552214184</v>
      </c>
      <c r="C63" s="18">
        <v>156</v>
      </c>
      <c r="D63" s="18">
        <v>76.720918224379403</v>
      </c>
      <c r="E63" s="19">
        <v>19</v>
      </c>
    </row>
    <row r="64" spans="1:5" x14ac:dyDescent="0.25">
      <c r="A64" s="15" t="s">
        <v>146</v>
      </c>
      <c r="B64" s="18">
        <v>66.401935338210052</v>
      </c>
      <c r="C64" s="18">
        <v>87</v>
      </c>
      <c r="D64" s="18">
        <v>52.0902501830452</v>
      </c>
      <c r="E64" s="19">
        <v>102</v>
      </c>
    </row>
    <row r="65" spans="1:5" x14ac:dyDescent="0.25">
      <c r="A65" s="15" t="s">
        <v>47</v>
      </c>
      <c r="B65" s="18">
        <v>28.056734939703691</v>
      </c>
      <c r="C65" s="18">
        <v>136</v>
      </c>
      <c r="D65" s="18">
        <v>50.933685272152999</v>
      </c>
      <c r="E65" s="19">
        <v>106</v>
      </c>
    </row>
    <row r="66" spans="1:5" x14ac:dyDescent="0.25">
      <c r="A66" s="15" t="s">
        <v>48</v>
      </c>
      <c r="B66" s="18">
        <v>58.042138179153085</v>
      </c>
      <c r="C66" s="18">
        <v>102</v>
      </c>
      <c r="D66" s="18">
        <v>41.701382730852004</v>
      </c>
      <c r="E66" s="19">
        <v>138</v>
      </c>
    </row>
    <row r="67" spans="1:5" x14ac:dyDescent="0.25">
      <c r="A67" s="15" t="s">
        <v>49</v>
      </c>
      <c r="B67" s="18">
        <v>82.661729995450543</v>
      </c>
      <c r="C67" s="18">
        <v>39</v>
      </c>
      <c r="D67" s="18">
        <v>55.566179214431401</v>
      </c>
      <c r="E67" s="19">
        <v>83</v>
      </c>
    </row>
    <row r="68" spans="1:5" x14ac:dyDescent="0.25">
      <c r="A68" s="15" t="s">
        <v>121</v>
      </c>
      <c r="B68" s="18">
        <v>95.091666396984351</v>
      </c>
      <c r="C68" s="18">
        <v>1</v>
      </c>
      <c r="D68" s="18">
        <v>91.868828076393996</v>
      </c>
      <c r="E68" s="19">
        <v>2</v>
      </c>
    </row>
    <row r="69" spans="1:5" x14ac:dyDescent="0.25">
      <c r="A69" s="15" t="s">
        <v>50</v>
      </c>
      <c r="B69" s="18">
        <v>41.592832754792468</v>
      </c>
      <c r="C69" s="18">
        <v>120</v>
      </c>
      <c r="D69" s="18">
        <v>55.099547643225499</v>
      </c>
      <c r="E69" s="19">
        <v>92</v>
      </c>
    </row>
    <row r="70" spans="1:5" x14ac:dyDescent="0.25">
      <c r="A70" s="15" t="s">
        <v>51</v>
      </c>
      <c r="B70" s="18">
        <v>44.588789665067459</v>
      </c>
      <c r="C70" s="18">
        <v>114</v>
      </c>
      <c r="D70" s="18">
        <v>44.639849753636497</v>
      </c>
      <c r="E70" s="19">
        <v>126</v>
      </c>
    </row>
    <row r="71" spans="1:5" x14ac:dyDescent="0.25">
      <c r="A71" s="15" t="s">
        <v>52</v>
      </c>
      <c r="B71" s="18">
        <v>70.205138650400329</v>
      </c>
      <c r="C71" s="18">
        <v>76</v>
      </c>
      <c r="D71" s="18">
        <v>49.723638868858103</v>
      </c>
      <c r="E71" s="19">
        <v>110</v>
      </c>
    </row>
    <row r="72" spans="1:5" x14ac:dyDescent="0.25">
      <c r="A72" s="15" t="s">
        <v>135</v>
      </c>
      <c r="B72" s="18">
        <v>39.574491870075754</v>
      </c>
      <c r="C72" s="18">
        <v>122</v>
      </c>
      <c r="D72" s="18">
        <v>42.420760790917598</v>
      </c>
      <c r="E72" s="19">
        <v>137</v>
      </c>
    </row>
    <row r="73" spans="1:5" x14ac:dyDescent="0.25">
      <c r="A73" s="15" t="s">
        <v>53</v>
      </c>
      <c r="B73" s="18">
        <v>91.727799644809352</v>
      </c>
      <c r="C73" s="18">
        <v>7</v>
      </c>
      <c r="D73" s="18">
        <v>42.484300855757702</v>
      </c>
      <c r="E73" s="19">
        <v>136</v>
      </c>
    </row>
    <row r="74" spans="1:5" x14ac:dyDescent="0.25">
      <c r="A74" s="15" t="s">
        <v>54</v>
      </c>
      <c r="B74" s="18">
        <v>92.105079615800236</v>
      </c>
      <c r="C74" s="18">
        <v>6</v>
      </c>
      <c r="D74" s="18">
        <v>32.749849427674697</v>
      </c>
      <c r="E74" s="19">
        <v>152</v>
      </c>
    </row>
    <row r="75" spans="1:5" x14ac:dyDescent="0.25">
      <c r="A75" s="15" t="s">
        <v>55</v>
      </c>
      <c r="B75" s="18">
        <v>90.867790264539735</v>
      </c>
      <c r="C75" s="18">
        <v>9</v>
      </c>
      <c r="D75" s="18">
        <v>55.240126345270902</v>
      </c>
      <c r="E75" s="19">
        <v>89</v>
      </c>
    </row>
    <row r="76" spans="1:5" x14ac:dyDescent="0.25">
      <c r="A76" s="15" t="s">
        <v>56</v>
      </c>
      <c r="B76" s="18">
        <v>70.249397998388233</v>
      </c>
      <c r="C76" s="18">
        <v>75</v>
      </c>
      <c r="D76" s="18">
        <v>45.826420750466703</v>
      </c>
      <c r="E76" s="19">
        <v>122</v>
      </c>
    </row>
    <row r="77" spans="1:5" x14ac:dyDescent="0.25">
      <c r="A77" s="15" t="s">
        <v>57</v>
      </c>
      <c r="B77" s="18">
        <v>90.18200108685636</v>
      </c>
      <c r="C77" s="18">
        <v>16</v>
      </c>
      <c r="D77" s="18">
        <v>54.899579399380301</v>
      </c>
      <c r="E77" s="19">
        <v>93</v>
      </c>
    </row>
    <row r="78" spans="1:5" x14ac:dyDescent="0.25">
      <c r="A78" s="15" t="s">
        <v>58</v>
      </c>
      <c r="B78" s="18">
        <v>76.665736450230725</v>
      </c>
      <c r="C78" s="18">
        <v>52</v>
      </c>
      <c r="D78" s="18">
        <v>35.559285953570999</v>
      </c>
      <c r="E78" s="19">
        <v>147</v>
      </c>
    </row>
    <row r="79" spans="1:5" x14ac:dyDescent="0.25">
      <c r="A79" s="15" t="s">
        <v>59</v>
      </c>
      <c r="B79" s="18">
        <v>69.324437274556786</v>
      </c>
      <c r="C79" s="18">
        <v>79</v>
      </c>
      <c r="D79" s="18">
        <v>45.281233489566802</v>
      </c>
      <c r="E79" s="19">
        <v>123</v>
      </c>
    </row>
    <row r="80" spans="1:5" x14ac:dyDescent="0.25">
      <c r="A80" s="15" t="s">
        <v>60</v>
      </c>
      <c r="B80" s="18">
        <v>32.153544106293879</v>
      </c>
      <c r="C80" s="18">
        <v>131</v>
      </c>
      <c r="D80" s="18">
        <v>70.621588506066601</v>
      </c>
      <c r="E80" s="19">
        <v>33</v>
      </c>
    </row>
    <row r="81" spans="1:5" x14ac:dyDescent="0.25">
      <c r="A81" s="15" t="s">
        <v>148</v>
      </c>
      <c r="B81" s="18">
        <v>83.466212267125911</v>
      </c>
      <c r="C81" s="18">
        <v>36</v>
      </c>
      <c r="D81" s="18">
        <v>18.784775979614398</v>
      </c>
      <c r="E81" s="19">
        <v>160</v>
      </c>
    </row>
    <row r="82" spans="1:5" x14ac:dyDescent="0.25">
      <c r="A82" s="15" t="s">
        <v>61</v>
      </c>
      <c r="B82" s="18">
        <v>65.294627636269581</v>
      </c>
      <c r="C82" s="18">
        <v>90</v>
      </c>
      <c r="D82" s="18">
        <v>54.057962793361902</v>
      </c>
      <c r="E82" s="19">
        <v>97</v>
      </c>
    </row>
    <row r="83" spans="1:5" x14ac:dyDescent="0.25">
      <c r="A83" s="15" t="s">
        <v>159</v>
      </c>
      <c r="B83" s="18">
        <v>32.63268899918036</v>
      </c>
      <c r="C83" s="18">
        <v>129</v>
      </c>
      <c r="D83" s="18">
        <v>86.573991378246305</v>
      </c>
      <c r="E83" s="19">
        <v>5</v>
      </c>
    </row>
    <row r="84" spans="1:5" x14ac:dyDescent="0.25">
      <c r="A84" s="15" t="s">
        <v>62</v>
      </c>
      <c r="B84" s="18">
        <v>75.051329232200729</v>
      </c>
      <c r="C84" s="18">
        <v>56</v>
      </c>
      <c r="D84" s="18">
        <v>69.976007226141803</v>
      </c>
      <c r="E84" s="19">
        <v>35</v>
      </c>
    </row>
    <row r="85" spans="1:5" x14ac:dyDescent="0.25">
      <c r="A85" s="15" t="s">
        <v>63</v>
      </c>
      <c r="B85" s="18">
        <v>77.325962092392871</v>
      </c>
      <c r="C85" s="18">
        <v>48</v>
      </c>
      <c r="D85" s="18">
        <v>38.498362956843899</v>
      </c>
      <c r="E85" s="19">
        <v>145</v>
      </c>
    </row>
    <row r="86" spans="1:5" x14ac:dyDescent="0.25">
      <c r="A86" s="15" t="s">
        <v>199</v>
      </c>
      <c r="B86" s="18">
        <v>68.092900264390011</v>
      </c>
      <c r="C86" s="18">
        <v>83</v>
      </c>
      <c r="D86" s="18">
        <v>32.192345361585502</v>
      </c>
      <c r="E86" s="19">
        <v>153</v>
      </c>
    </row>
    <row r="87" spans="1:5" x14ac:dyDescent="0.25">
      <c r="A87" s="15" t="s">
        <v>64</v>
      </c>
      <c r="B87" s="18">
        <v>74.337825232889287</v>
      </c>
      <c r="C87" s="18">
        <v>61</v>
      </c>
      <c r="D87" s="18">
        <v>62.318959559543401</v>
      </c>
      <c r="E87" s="19">
        <v>59</v>
      </c>
    </row>
    <row r="88" spans="1:5" x14ac:dyDescent="0.25">
      <c r="A88" s="15" t="s">
        <v>161</v>
      </c>
      <c r="B88" s="18">
        <v>90.745648934084102</v>
      </c>
      <c r="C88" s="18">
        <v>15</v>
      </c>
      <c r="D88" s="18">
        <v>44.919267879910102</v>
      </c>
      <c r="E88" s="19">
        <v>125</v>
      </c>
    </row>
    <row r="89" spans="1:5" x14ac:dyDescent="0.25">
      <c r="A89" s="15" t="s">
        <v>163</v>
      </c>
      <c r="B89" s="18">
        <v>77.845492539118155</v>
      </c>
      <c r="C89" s="18">
        <v>47</v>
      </c>
      <c r="D89" s="18">
        <v>43.406853319025103</v>
      </c>
      <c r="E89" s="19">
        <v>130</v>
      </c>
    </row>
    <row r="90" spans="1:5" x14ac:dyDescent="0.25">
      <c r="A90" s="15" t="s">
        <v>65</v>
      </c>
      <c r="B90" s="18">
        <v>21.568336839858461</v>
      </c>
      <c r="C90" s="18">
        <v>151</v>
      </c>
      <c r="D90" s="18">
        <v>76.766470125965</v>
      </c>
      <c r="E90" s="19">
        <v>18</v>
      </c>
    </row>
    <row r="91" spans="1:5" x14ac:dyDescent="0.25">
      <c r="A91" s="15" t="s">
        <v>145</v>
      </c>
      <c r="B91" s="18">
        <v>27.98494038865671</v>
      </c>
      <c r="C91" s="18">
        <v>137</v>
      </c>
      <c r="D91" s="18">
        <v>74.913739213375095</v>
      </c>
      <c r="E91" s="19">
        <v>23</v>
      </c>
    </row>
    <row r="92" spans="1:5" x14ac:dyDescent="0.25">
      <c r="A92" s="15" t="s">
        <v>66</v>
      </c>
      <c r="B92" s="18">
        <v>81.305026312967755</v>
      </c>
      <c r="C92" s="18">
        <v>42</v>
      </c>
      <c r="D92" s="18">
        <v>48.666865661672702</v>
      </c>
      <c r="E92" s="19">
        <v>115</v>
      </c>
    </row>
    <row r="93" spans="1:5" x14ac:dyDescent="0.25">
      <c r="A93" s="15" t="s">
        <v>204</v>
      </c>
      <c r="B93" s="18">
        <v>64.258742103534743</v>
      </c>
      <c r="C93" s="18">
        <v>91</v>
      </c>
      <c r="D93" s="18">
        <v>67.618293786680795</v>
      </c>
      <c r="E93" s="19">
        <v>46</v>
      </c>
    </row>
    <row r="94" spans="1:5" x14ac:dyDescent="0.25">
      <c r="A94" s="15" t="s">
        <v>125</v>
      </c>
      <c r="B94" s="18">
        <v>9.3403986260308578</v>
      </c>
      <c r="C94" s="18">
        <v>160</v>
      </c>
      <c r="D94" s="18">
        <v>69.510861916280007</v>
      </c>
      <c r="E94" s="19">
        <v>41</v>
      </c>
    </row>
    <row r="95" spans="1:5" x14ac:dyDescent="0.25">
      <c r="A95" s="15" t="s">
        <v>127</v>
      </c>
      <c r="B95" s="18">
        <v>92.115462843097092</v>
      </c>
      <c r="C95" s="18">
        <v>5</v>
      </c>
      <c r="D95" s="18">
        <v>60.552892863002199</v>
      </c>
      <c r="E95" s="19">
        <v>64</v>
      </c>
    </row>
    <row r="96" spans="1:5" x14ac:dyDescent="0.25">
      <c r="A96" s="15" t="s">
        <v>67</v>
      </c>
      <c r="B96" s="18">
        <v>25.967086269571524</v>
      </c>
      <c r="C96" s="18">
        <v>142</v>
      </c>
      <c r="D96" s="18">
        <v>41.363415191513802</v>
      </c>
      <c r="E96" s="19">
        <v>139</v>
      </c>
    </row>
    <row r="97" spans="1:5" x14ac:dyDescent="0.25">
      <c r="A97" s="15" t="s">
        <v>129</v>
      </c>
      <c r="B97" s="18">
        <v>83.655963370753511</v>
      </c>
      <c r="C97" s="18">
        <v>35</v>
      </c>
      <c r="D97" s="18">
        <v>77.512926149505006</v>
      </c>
      <c r="E97" s="19">
        <v>16</v>
      </c>
    </row>
    <row r="98" spans="1:5" x14ac:dyDescent="0.25">
      <c r="A98" s="15" t="s">
        <v>68</v>
      </c>
      <c r="B98" s="18">
        <v>76.627939502338577</v>
      </c>
      <c r="C98" s="18">
        <v>53</v>
      </c>
      <c r="D98" s="18">
        <v>58.055193869821302</v>
      </c>
      <c r="E98" s="19">
        <v>72</v>
      </c>
    </row>
    <row r="99" spans="1:5" x14ac:dyDescent="0.25">
      <c r="A99" s="15" t="s">
        <v>69</v>
      </c>
      <c r="B99" s="18">
        <v>68.769273246013796</v>
      </c>
      <c r="C99" s="18">
        <v>81</v>
      </c>
      <c r="D99" s="18">
        <v>48.883234928319702</v>
      </c>
      <c r="E99" s="19">
        <v>113</v>
      </c>
    </row>
    <row r="100" spans="1:5" x14ac:dyDescent="0.25">
      <c r="A100" s="15" t="s">
        <v>70</v>
      </c>
      <c r="B100" s="18">
        <v>42.734158815472355</v>
      </c>
      <c r="C100" s="18">
        <v>118</v>
      </c>
      <c r="D100" s="18">
        <v>42.855997381519103</v>
      </c>
      <c r="E100" s="19">
        <v>133</v>
      </c>
    </row>
    <row r="101" spans="1:5" x14ac:dyDescent="0.25">
      <c r="A101" s="15" t="s">
        <v>71</v>
      </c>
      <c r="B101" s="18">
        <v>73.383561731665139</v>
      </c>
      <c r="C101" s="18">
        <v>64</v>
      </c>
      <c r="D101" s="18">
        <v>57.841730941364602</v>
      </c>
      <c r="E101" s="19">
        <v>73</v>
      </c>
    </row>
    <row r="102" spans="1:5" x14ac:dyDescent="0.25">
      <c r="A102" s="15" t="s">
        <v>72</v>
      </c>
      <c r="B102" s="18">
        <v>23.119053276139187</v>
      </c>
      <c r="C102" s="18">
        <v>147</v>
      </c>
      <c r="D102" s="18">
        <v>79.330292484118004</v>
      </c>
      <c r="E102" s="19">
        <v>10</v>
      </c>
    </row>
    <row r="103" spans="1:5" x14ac:dyDescent="0.25">
      <c r="A103" s="15" t="s">
        <v>179</v>
      </c>
      <c r="B103" s="18">
        <v>42.625916451452511</v>
      </c>
      <c r="C103" s="18">
        <v>119</v>
      </c>
      <c r="D103" s="18">
        <v>59.972446546576798</v>
      </c>
      <c r="E103" s="19">
        <v>65</v>
      </c>
    </row>
    <row r="104" spans="1:5" x14ac:dyDescent="0.25">
      <c r="A104" s="15" t="s">
        <v>74</v>
      </c>
      <c r="B104" s="18">
        <v>52.019193699648568</v>
      </c>
      <c r="C104" s="18">
        <v>109</v>
      </c>
      <c r="D104" s="18">
        <v>66.533934871700694</v>
      </c>
      <c r="E104" s="19">
        <v>49</v>
      </c>
    </row>
    <row r="105" spans="1:5" x14ac:dyDescent="0.25">
      <c r="A105" s="15" t="s">
        <v>75</v>
      </c>
      <c r="B105" s="18">
        <v>41.380388886767733</v>
      </c>
      <c r="C105" s="18">
        <v>121</v>
      </c>
      <c r="D105" s="18">
        <v>95.091666396999997</v>
      </c>
      <c r="E105" s="19">
        <v>1</v>
      </c>
    </row>
    <row r="106" spans="1:5" x14ac:dyDescent="0.25">
      <c r="A106" s="15" t="s">
        <v>76</v>
      </c>
      <c r="B106" s="18">
        <v>89.33346729036009</v>
      </c>
      <c r="C106" s="18">
        <v>20</v>
      </c>
      <c r="D106" s="18">
        <v>43.377373428967502</v>
      </c>
      <c r="E106" s="19">
        <v>131</v>
      </c>
    </row>
    <row r="107" spans="1:5" x14ac:dyDescent="0.25">
      <c r="A107" s="15" t="s">
        <v>77</v>
      </c>
      <c r="B107" s="18">
        <v>90.745648934084102</v>
      </c>
      <c r="C107" s="18">
        <v>13</v>
      </c>
      <c r="D107" s="18">
        <v>55.9740244944621</v>
      </c>
      <c r="E107" s="19">
        <v>80</v>
      </c>
    </row>
    <row r="108" spans="1:5" x14ac:dyDescent="0.25">
      <c r="A108" s="15" t="s">
        <v>78</v>
      </c>
      <c r="B108" s="18">
        <v>58.730209708650506</v>
      </c>
      <c r="C108" s="18">
        <v>99</v>
      </c>
      <c r="D108" s="18">
        <v>55.3765800937338</v>
      </c>
      <c r="E108" s="19">
        <v>87</v>
      </c>
    </row>
    <row r="109" spans="1:5" x14ac:dyDescent="0.25">
      <c r="A109" s="15" t="s">
        <v>79</v>
      </c>
      <c r="B109" s="18">
        <v>5.5226686255698751E-2</v>
      </c>
      <c r="C109" s="18">
        <v>163</v>
      </c>
      <c r="D109" s="18">
        <v>75.082172909572606</v>
      </c>
      <c r="E109" s="19">
        <v>22</v>
      </c>
    </row>
    <row r="110" spans="1:5" x14ac:dyDescent="0.25">
      <c r="A110" s="15" t="s">
        <v>80</v>
      </c>
      <c r="B110" s="18">
        <v>17.638211565456345</v>
      </c>
      <c r="C110" s="18">
        <v>155</v>
      </c>
      <c r="D110" s="18">
        <v>62.743485275217999</v>
      </c>
      <c r="E110" s="19">
        <v>58</v>
      </c>
    </row>
    <row r="111" spans="1:5" x14ac:dyDescent="0.25">
      <c r="A111" s="15" t="s">
        <v>165</v>
      </c>
      <c r="B111" s="18">
        <v>54.084857011433357</v>
      </c>
      <c r="C111" s="18">
        <v>105</v>
      </c>
      <c r="D111" s="18">
        <v>29.542629826133101</v>
      </c>
      <c r="E111" s="19">
        <v>154</v>
      </c>
    </row>
    <row r="112" spans="1:5" x14ac:dyDescent="0.25">
      <c r="A112" s="15" t="s">
        <v>81</v>
      </c>
      <c r="B112" s="18">
        <v>90.745648934084102</v>
      </c>
      <c r="C112" s="18">
        <v>10</v>
      </c>
      <c r="D112" s="18">
        <v>71.518604268275098</v>
      </c>
      <c r="E112" s="19">
        <v>29</v>
      </c>
    </row>
    <row r="113" spans="1:5" x14ac:dyDescent="0.25">
      <c r="A113" s="15" t="s">
        <v>82</v>
      </c>
      <c r="B113" s="18">
        <v>71.276569162879554</v>
      </c>
      <c r="C113" s="18">
        <v>73</v>
      </c>
      <c r="D113" s="18">
        <v>20.468756151642602</v>
      </c>
      <c r="E113" s="19">
        <v>158</v>
      </c>
    </row>
    <row r="114" spans="1:5" x14ac:dyDescent="0.25">
      <c r="A114" s="15" t="s">
        <v>83</v>
      </c>
      <c r="B114" s="18">
        <v>42.820288286679947</v>
      </c>
      <c r="C114" s="18">
        <v>117</v>
      </c>
      <c r="D114" s="18">
        <v>53.108716453817799</v>
      </c>
      <c r="E114" s="19">
        <v>100</v>
      </c>
    </row>
    <row r="115" spans="1:5" x14ac:dyDescent="0.25">
      <c r="A115" s="15" t="s">
        <v>84</v>
      </c>
      <c r="B115" s="18">
        <v>71.746130219981069</v>
      </c>
      <c r="C115" s="18">
        <v>70</v>
      </c>
      <c r="D115" s="18">
        <v>70.986869155489998</v>
      </c>
      <c r="E115" s="19">
        <v>31</v>
      </c>
    </row>
    <row r="116" spans="1:5" x14ac:dyDescent="0.25">
      <c r="A116" s="15" t="s">
        <v>85</v>
      </c>
      <c r="B116" s="18">
        <v>35.098909578202765</v>
      </c>
      <c r="C116" s="18">
        <v>125</v>
      </c>
      <c r="D116" s="18">
        <v>53.493531321782903</v>
      </c>
      <c r="E116" s="19">
        <v>99</v>
      </c>
    </row>
    <row r="117" spans="1:5" x14ac:dyDescent="0.25">
      <c r="A117" s="15" t="s">
        <v>86</v>
      </c>
      <c r="B117" s="18">
        <v>58.067855636994025</v>
      </c>
      <c r="C117" s="18">
        <v>101</v>
      </c>
      <c r="D117" s="18">
        <v>68.955307905453694</v>
      </c>
      <c r="E117" s="19">
        <v>44</v>
      </c>
    </row>
    <row r="118" spans="1:5" x14ac:dyDescent="0.25">
      <c r="A118" s="15" t="s">
        <v>87</v>
      </c>
      <c r="B118" s="18">
        <v>61.343026656141589</v>
      </c>
      <c r="C118" s="18">
        <v>95</v>
      </c>
      <c r="D118" s="18">
        <v>77.210762303599495</v>
      </c>
      <c r="E118" s="19">
        <v>17</v>
      </c>
    </row>
    <row r="119" spans="1:5" x14ac:dyDescent="0.25">
      <c r="A119" s="15" t="s">
        <v>88</v>
      </c>
      <c r="B119" s="18">
        <v>65.876572156066203</v>
      </c>
      <c r="C119" s="18">
        <v>88</v>
      </c>
      <c r="D119" s="18">
        <v>65.492722728413</v>
      </c>
      <c r="E119" s="19">
        <v>52</v>
      </c>
    </row>
    <row r="120" spans="1:5" x14ac:dyDescent="0.25">
      <c r="A120" s="15" t="s">
        <v>89</v>
      </c>
      <c r="B120" s="18">
        <v>75.192839757768269</v>
      </c>
      <c r="C120" s="18">
        <v>55</v>
      </c>
      <c r="D120" s="18">
        <v>51.026889997220202</v>
      </c>
      <c r="E120" s="19">
        <v>105</v>
      </c>
    </row>
    <row r="121" spans="1:5" x14ac:dyDescent="0.25">
      <c r="A121" s="15" t="s">
        <v>90</v>
      </c>
      <c r="B121" s="18">
        <v>87.572564391267974</v>
      </c>
      <c r="C121" s="18">
        <v>27</v>
      </c>
      <c r="D121" s="18">
        <v>58.396429010809001</v>
      </c>
      <c r="E121" s="19">
        <v>70</v>
      </c>
    </row>
    <row r="122" spans="1:5" x14ac:dyDescent="0.25">
      <c r="A122" s="15" t="s">
        <v>185</v>
      </c>
      <c r="B122" s="18">
        <v>87.690901458822509</v>
      </c>
      <c r="C122" s="18">
        <v>25</v>
      </c>
      <c r="D122" s="18">
        <v>10.0819791133585</v>
      </c>
      <c r="E122" s="19">
        <v>161</v>
      </c>
    </row>
    <row r="123" spans="1:5" x14ac:dyDescent="0.25">
      <c r="A123" s="15" t="s">
        <v>92</v>
      </c>
      <c r="B123" s="18">
        <v>72.674368596154437</v>
      </c>
      <c r="C123" s="18">
        <v>66</v>
      </c>
      <c r="D123" s="18">
        <v>61.343080362673803</v>
      </c>
      <c r="E123" s="19">
        <v>62</v>
      </c>
    </row>
    <row r="124" spans="1:5" x14ac:dyDescent="0.25">
      <c r="A124" s="15" t="s">
        <v>93</v>
      </c>
      <c r="B124" s="18">
        <v>68.592299604246094</v>
      </c>
      <c r="C124" s="18">
        <v>82</v>
      </c>
      <c r="D124" s="18">
        <v>53.833487341627603</v>
      </c>
      <c r="E124" s="19">
        <v>98</v>
      </c>
    </row>
    <row r="125" spans="1:5" x14ac:dyDescent="0.25">
      <c r="A125" s="15" t="s">
        <v>134</v>
      </c>
      <c r="B125" s="18">
        <v>20.327622026243468</v>
      </c>
      <c r="C125" s="18">
        <v>152</v>
      </c>
      <c r="D125" s="18">
        <v>68.889366353966906</v>
      </c>
      <c r="E125" s="19">
        <v>45</v>
      </c>
    </row>
    <row r="126" spans="1:5" x14ac:dyDescent="0.25">
      <c r="A126" s="15" t="s">
        <v>157</v>
      </c>
      <c r="B126" s="18">
        <v>43.144711713300126</v>
      </c>
      <c r="C126" s="18">
        <v>116</v>
      </c>
      <c r="D126" s="18">
        <v>71.538531739241293</v>
      </c>
      <c r="E126" s="19">
        <v>28</v>
      </c>
    </row>
    <row r="127" spans="1:5" x14ac:dyDescent="0.25">
      <c r="A127" s="15" t="s">
        <v>94</v>
      </c>
      <c r="B127" s="18">
        <v>66.679703603251411</v>
      </c>
      <c r="C127" s="18">
        <v>86</v>
      </c>
      <c r="D127" s="18">
        <v>43.960944609702203</v>
      </c>
      <c r="E127" s="19">
        <v>129</v>
      </c>
    </row>
    <row r="128" spans="1:5" x14ac:dyDescent="0.25">
      <c r="A128" s="15" t="s">
        <v>95</v>
      </c>
      <c r="B128" s="18">
        <v>27.227875227041764</v>
      </c>
      <c r="C128" s="18">
        <v>140</v>
      </c>
      <c r="D128" s="18">
        <v>57.323427644635103</v>
      </c>
      <c r="E128" s="19">
        <v>75</v>
      </c>
    </row>
    <row r="129" spans="1:5" x14ac:dyDescent="0.25">
      <c r="A129" s="15" t="s">
        <v>205</v>
      </c>
      <c r="B129" s="18">
        <v>83.18236110227825</v>
      </c>
      <c r="C129" s="18">
        <v>38</v>
      </c>
      <c r="D129" s="18">
        <v>55.5604565126648</v>
      </c>
      <c r="E129" s="19">
        <v>84</v>
      </c>
    </row>
    <row r="130" spans="1:5" x14ac:dyDescent="0.25">
      <c r="A130" s="15" t="s">
        <v>147</v>
      </c>
      <c r="B130" s="18">
        <v>8.8785583153590846</v>
      </c>
      <c r="C130" s="18">
        <v>161</v>
      </c>
      <c r="D130" s="18">
        <v>55.355824970435002</v>
      </c>
      <c r="E130" s="19">
        <v>88</v>
      </c>
    </row>
    <row r="131" spans="1:5" x14ac:dyDescent="0.25">
      <c r="A131" s="15" t="s">
        <v>128</v>
      </c>
      <c r="B131" s="18">
        <v>89.182357166407527</v>
      </c>
      <c r="C131" s="18">
        <v>21</v>
      </c>
      <c r="D131" s="18">
        <v>50.0903426384927</v>
      </c>
      <c r="E131" s="19">
        <v>109</v>
      </c>
    </row>
    <row r="132" spans="1:5" x14ac:dyDescent="0.25">
      <c r="A132" s="15" t="s">
        <v>96</v>
      </c>
      <c r="B132" s="18">
        <v>84.497714212504349</v>
      </c>
      <c r="C132" s="18">
        <v>32</v>
      </c>
      <c r="D132" s="18">
        <v>64.413551975530694</v>
      </c>
      <c r="E132" s="19">
        <v>55</v>
      </c>
    </row>
    <row r="133" spans="1:5" x14ac:dyDescent="0.25">
      <c r="A133" s="15" t="s">
        <v>97</v>
      </c>
      <c r="B133" s="18">
        <v>84.975293605990728</v>
      </c>
      <c r="C133" s="18">
        <v>31</v>
      </c>
      <c r="D133" s="18">
        <v>44.926600612599501</v>
      </c>
      <c r="E133" s="19">
        <v>124</v>
      </c>
    </row>
    <row r="134" spans="1:5" x14ac:dyDescent="0.25">
      <c r="A134" s="15" t="s">
        <v>190</v>
      </c>
      <c r="B134" s="18">
        <v>54.01304731581665</v>
      </c>
      <c r="C134" s="18">
        <v>107</v>
      </c>
      <c r="D134" s="18">
        <v>48.191725841513303</v>
      </c>
      <c r="E134" s="19">
        <v>117</v>
      </c>
    </row>
    <row r="135" spans="1:5" x14ac:dyDescent="0.25">
      <c r="A135" s="15" t="s">
        <v>98</v>
      </c>
      <c r="B135" s="18">
        <v>58.999820115439867</v>
      </c>
      <c r="C135" s="18">
        <v>98</v>
      </c>
      <c r="D135" s="18">
        <v>42.570443897416602</v>
      </c>
      <c r="E135" s="19">
        <v>135</v>
      </c>
    </row>
    <row r="136" spans="1:5" x14ac:dyDescent="0.25">
      <c r="A136" s="15" t="s">
        <v>200</v>
      </c>
      <c r="B136" s="18">
        <v>80.153847253575606</v>
      </c>
      <c r="C136" s="18">
        <v>45</v>
      </c>
      <c r="D136" s="18">
        <v>33.935889192833997</v>
      </c>
      <c r="E136" s="19">
        <v>151</v>
      </c>
    </row>
    <row r="137" spans="1:5" x14ac:dyDescent="0.25">
      <c r="A137" s="15" t="s">
        <v>99</v>
      </c>
      <c r="B137" s="18">
        <v>88.712687938561984</v>
      </c>
      <c r="C137" s="18">
        <v>23</v>
      </c>
      <c r="D137" s="18">
        <v>52.5203048944147</v>
      </c>
      <c r="E137" s="19">
        <v>101</v>
      </c>
    </row>
    <row r="138" spans="1:5" x14ac:dyDescent="0.25">
      <c r="A138" s="15" t="s">
        <v>100</v>
      </c>
      <c r="B138" s="18">
        <v>45.839079940433095</v>
      </c>
      <c r="C138" s="18">
        <v>112</v>
      </c>
      <c r="D138" s="18">
        <v>81.589634204211507</v>
      </c>
      <c r="E138" s="19">
        <v>9</v>
      </c>
    </row>
    <row r="139" spans="1:5" x14ac:dyDescent="0.25">
      <c r="A139" s="15" t="s">
        <v>101</v>
      </c>
      <c r="B139" s="18">
        <v>23.613142734757265</v>
      </c>
      <c r="C139" s="18">
        <v>145</v>
      </c>
      <c r="D139" s="18">
        <v>70.575593029989307</v>
      </c>
      <c r="E139" s="19">
        <v>34</v>
      </c>
    </row>
    <row r="140" spans="1:5" x14ac:dyDescent="0.25">
      <c r="A140" s="15" t="s">
        <v>155</v>
      </c>
      <c r="B140" s="18">
        <v>70.734510832814721</v>
      </c>
      <c r="C140" s="18">
        <v>74</v>
      </c>
      <c r="D140" s="18">
        <v>65.620924457062202</v>
      </c>
      <c r="E140" s="19">
        <v>51</v>
      </c>
    </row>
    <row r="141" spans="1:5" x14ac:dyDescent="0.25">
      <c r="A141" s="15" t="s">
        <v>132</v>
      </c>
      <c r="B141" s="18">
        <v>38.04716176100915</v>
      </c>
      <c r="C141" s="18">
        <v>123</v>
      </c>
      <c r="D141" s="18">
        <v>70.738916487231094</v>
      </c>
      <c r="E141" s="19">
        <v>32</v>
      </c>
    </row>
    <row r="142" spans="1:5" x14ac:dyDescent="0.25">
      <c r="A142" s="15" t="s">
        <v>187</v>
      </c>
      <c r="B142" s="18">
        <v>92.773357579939187</v>
      </c>
      <c r="C142" s="18">
        <v>2</v>
      </c>
      <c r="D142" s="18">
        <v>79.322907081562093</v>
      </c>
      <c r="E142" s="19">
        <v>11</v>
      </c>
    </row>
    <row r="143" spans="1:5" x14ac:dyDescent="0.25">
      <c r="A143" s="15" t="s">
        <v>102</v>
      </c>
      <c r="B143" s="18">
        <v>92.288670669649662</v>
      </c>
      <c r="C143" s="18">
        <v>4</v>
      </c>
      <c r="D143" s="18">
        <v>85.896984386772601</v>
      </c>
      <c r="E143" s="19">
        <v>6</v>
      </c>
    </row>
    <row r="144" spans="1:5" x14ac:dyDescent="0.25">
      <c r="A144" s="15" t="s">
        <v>164</v>
      </c>
      <c r="B144" s="18">
        <v>73.667684575947135</v>
      </c>
      <c r="C144" s="18">
        <v>63</v>
      </c>
      <c r="D144" s="18">
        <v>55.4941579071277</v>
      </c>
      <c r="E144" s="19">
        <v>85</v>
      </c>
    </row>
    <row r="145" spans="1:5" x14ac:dyDescent="0.25">
      <c r="A145" s="15" t="s">
        <v>195</v>
      </c>
      <c r="B145" s="18">
        <v>52.04350977729797</v>
      </c>
      <c r="C145" s="18">
        <v>108</v>
      </c>
      <c r="D145" s="18">
        <v>50.530903641056902</v>
      </c>
      <c r="E145" s="19">
        <v>108</v>
      </c>
    </row>
    <row r="146" spans="1:5" x14ac:dyDescent="0.25">
      <c r="A146" s="15" t="s">
        <v>103</v>
      </c>
      <c r="B146" s="18">
        <v>25.912762346131675</v>
      </c>
      <c r="C146" s="18">
        <v>143</v>
      </c>
      <c r="D146" s="18">
        <v>69.894009857275705</v>
      </c>
      <c r="E146" s="19">
        <v>36</v>
      </c>
    </row>
    <row r="147" spans="1:5" x14ac:dyDescent="0.25">
      <c r="A147" s="15" t="s">
        <v>104</v>
      </c>
      <c r="B147" s="18">
        <v>65.579927009396513</v>
      </c>
      <c r="C147" s="18">
        <v>89</v>
      </c>
      <c r="D147" s="18">
        <v>58.729820295290303</v>
      </c>
      <c r="E147" s="19">
        <v>68</v>
      </c>
    </row>
    <row r="148" spans="1:5" x14ac:dyDescent="0.25">
      <c r="A148" s="15" t="s">
        <v>105</v>
      </c>
      <c r="B148" s="18">
        <v>23.152267651605733</v>
      </c>
      <c r="C148" s="18">
        <v>146</v>
      </c>
      <c r="D148" s="18">
        <v>49.712912663590302</v>
      </c>
      <c r="E148" s="19">
        <v>111</v>
      </c>
    </row>
    <row r="149" spans="1:5" x14ac:dyDescent="0.25">
      <c r="A149" s="15" t="s">
        <v>106</v>
      </c>
      <c r="B149" s="18">
        <v>70.168365486399949</v>
      </c>
      <c r="C149" s="18">
        <v>77</v>
      </c>
      <c r="D149" s="18">
        <v>38.325826515385302</v>
      </c>
      <c r="E149" s="19">
        <v>146</v>
      </c>
    </row>
    <row r="150" spans="1:5" x14ac:dyDescent="0.25">
      <c r="A150" s="15" t="s">
        <v>107</v>
      </c>
      <c r="B150" s="18">
        <v>77.163001345710342</v>
      </c>
      <c r="C150" s="18">
        <v>49</v>
      </c>
      <c r="D150" s="18">
        <v>43.998368010719702</v>
      </c>
      <c r="E150" s="19">
        <v>128</v>
      </c>
    </row>
    <row r="151" spans="1:5" x14ac:dyDescent="0.25">
      <c r="A151" s="15" t="s">
        <v>108</v>
      </c>
      <c r="B151" s="18">
        <v>74.453345831932282</v>
      </c>
      <c r="C151" s="18">
        <v>60</v>
      </c>
      <c r="D151" s="18">
        <v>46.341741093845499</v>
      </c>
      <c r="E151" s="19">
        <v>120</v>
      </c>
    </row>
    <row r="152" spans="1:5" x14ac:dyDescent="0.25">
      <c r="A152" s="15" t="s">
        <v>126</v>
      </c>
      <c r="B152" s="18">
        <v>51.23561494421039</v>
      </c>
      <c r="C152" s="18">
        <v>111</v>
      </c>
      <c r="D152" s="18">
        <v>25.553909478831098</v>
      </c>
      <c r="E152" s="19">
        <v>156</v>
      </c>
    </row>
    <row r="153" spans="1:5" x14ac:dyDescent="0.25">
      <c r="A153" s="15" t="s">
        <v>139</v>
      </c>
      <c r="B153" s="18">
        <v>27.938641214754888</v>
      </c>
      <c r="C153" s="18">
        <v>138</v>
      </c>
      <c r="D153" s="18">
        <v>71.602673295842294</v>
      </c>
      <c r="E153" s="19">
        <v>27</v>
      </c>
    </row>
    <row r="154" spans="1:5" x14ac:dyDescent="0.25">
      <c r="A154" s="15" t="s">
        <v>109</v>
      </c>
      <c r="B154" s="18">
        <v>73.850568541623588</v>
      </c>
      <c r="C154" s="18">
        <v>62</v>
      </c>
      <c r="D154" s="18">
        <v>42.584843953776101</v>
      </c>
      <c r="E154" s="19">
        <v>134</v>
      </c>
    </row>
    <row r="155" spans="1:5" x14ac:dyDescent="0.25">
      <c r="A155" s="15" t="s">
        <v>110</v>
      </c>
      <c r="B155" s="18">
        <v>81.285614207080272</v>
      </c>
      <c r="C155" s="18">
        <v>43</v>
      </c>
      <c r="D155" s="18">
        <v>5.5226686300000001E-2</v>
      </c>
      <c r="E155" s="19">
        <v>163</v>
      </c>
    </row>
    <row r="156" spans="1:5" x14ac:dyDescent="0.25">
      <c r="A156" s="15" t="s">
        <v>111</v>
      </c>
      <c r="B156" s="18">
        <v>89.819652612873</v>
      </c>
      <c r="C156" s="18">
        <v>17</v>
      </c>
      <c r="D156" s="18">
        <v>58.655808437906899</v>
      </c>
      <c r="E156" s="19">
        <v>69</v>
      </c>
    </row>
    <row r="157" spans="1:5" x14ac:dyDescent="0.25">
      <c r="A157" s="15" t="s">
        <v>112</v>
      </c>
      <c r="B157" s="18">
        <v>88.300427487193488</v>
      </c>
      <c r="C157" s="18">
        <v>24</v>
      </c>
      <c r="D157" s="18">
        <v>38.649898241199097</v>
      </c>
      <c r="E157" s="19">
        <v>144</v>
      </c>
    </row>
    <row r="158" spans="1:5" x14ac:dyDescent="0.25">
      <c r="A158" s="15" t="s">
        <v>160</v>
      </c>
      <c r="B158" s="18">
        <v>71.997714212504349</v>
      </c>
      <c r="C158" s="18">
        <v>69</v>
      </c>
      <c r="D158" s="18">
        <v>46.212634450862403</v>
      </c>
      <c r="E158" s="19">
        <v>121</v>
      </c>
    </row>
    <row r="159" spans="1:5" x14ac:dyDescent="0.25">
      <c r="A159" s="15" t="s">
        <v>130</v>
      </c>
      <c r="B159" s="18">
        <v>64.117240772522621</v>
      </c>
      <c r="C159" s="18">
        <v>92</v>
      </c>
      <c r="D159" s="18">
        <v>20.420314977061601</v>
      </c>
      <c r="E159" s="19">
        <v>159</v>
      </c>
    </row>
    <row r="160" spans="1:5" x14ac:dyDescent="0.25">
      <c r="A160" s="15" t="s">
        <v>113</v>
      </c>
      <c r="B160" s="18">
        <v>79.131647218442566</v>
      </c>
      <c r="C160" s="18">
        <v>46</v>
      </c>
      <c r="D160" s="18">
        <v>46.668140025351398</v>
      </c>
      <c r="E160" s="19">
        <v>119</v>
      </c>
    </row>
    <row r="161" spans="1:5" x14ac:dyDescent="0.25">
      <c r="A161" s="15" t="s">
        <v>198</v>
      </c>
      <c r="B161" s="18">
        <v>59.888796586517387</v>
      </c>
      <c r="C161" s="18">
        <v>97</v>
      </c>
      <c r="D161" s="18">
        <v>58.109989688529502</v>
      </c>
      <c r="E161" s="19">
        <v>71</v>
      </c>
    </row>
    <row r="162" spans="1:5" x14ac:dyDescent="0.25">
      <c r="A162" s="15" t="s">
        <v>144</v>
      </c>
      <c r="B162" s="18">
        <v>34.948864462527887</v>
      </c>
      <c r="C162" s="18">
        <v>127</v>
      </c>
      <c r="D162" s="18">
        <v>61.676699893894501</v>
      </c>
      <c r="E162" s="19">
        <v>61</v>
      </c>
    </row>
    <row r="163" spans="1:5" x14ac:dyDescent="0.25">
      <c r="A163" s="15" t="s">
        <v>138</v>
      </c>
      <c r="B163" s="18">
        <v>24.211267799754189</v>
      </c>
      <c r="C163" s="18">
        <v>144</v>
      </c>
      <c r="D163" s="18">
        <v>69.7983576474778</v>
      </c>
      <c r="E163" s="19">
        <v>37</v>
      </c>
    </row>
    <row r="164" spans="1:5" x14ac:dyDescent="0.25">
      <c r="A164" s="16" t="s">
        <v>115</v>
      </c>
      <c r="B164" s="20">
        <v>38.038944838525836</v>
      </c>
      <c r="C164" s="20">
        <v>124</v>
      </c>
      <c r="D164" s="20">
        <v>57.596293544784203</v>
      </c>
      <c r="E164" s="21">
        <v>74</v>
      </c>
    </row>
    <row r="165" spans="1:5" x14ac:dyDescent="0.25">
      <c r="A165" s="17"/>
    </row>
    <row r="166" spans="1:5" x14ac:dyDescent="0.25">
      <c r="A166" s="17"/>
    </row>
    <row r="167" spans="1:5" x14ac:dyDescent="0.25">
      <c r="A167" s="17"/>
    </row>
    <row r="168" spans="1:5" x14ac:dyDescent="0.25">
      <c r="A168" s="17"/>
    </row>
    <row r="169" spans="1:5" x14ac:dyDescent="0.25">
      <c r="A169" s="17"/>
    </row>
    <row r="170" spans="1:5" x14ac:dyDescent="0.25">
      <c r="A170" s="17"/>
    </row>
    <row r="171" spans="1:5" x14ac:dyDescent="0.25">
      <c r="A171" s="17"/>
    </row>
    <row r="172" spans="1:5" x14ac:dyDescent="0.25">
      <c r="A172" s="17"/>
    </row>
    <row r="173" spans="1:5" x14ac:dyDescent="0.25">
      <c r="A173" s="17"/>
    </row>
    <row r="174" spans="1:5" x14ac:dyDescent="0.25">
      <c r="A174" s="17"/>
    </row>
    <row r="175" spans="1:5" x14ac:dyDescent="0.25">
      <c r="A175" s="17"/>
    </row>
    <row r="176" spans="1:5" x14ac:dyDescent="0.25">
      <c r="A176" s="17"/>
    </row>
    <row r="177" spans="1:1" x14ac:dyDescent="0.25">
      <c r="A177" s="17"/>
    </row>
    <row r="178" spans="1:1" x14ac:dyDescent="0.25">
      <c r="A178" s="17"/>
    </row>
    <row r="179" spans="1:1" x14ac:dyDescent="0.25">
      <c r="A179" s="17"/>
    </row>
    <row r="180" spans="1:1" x14ac:dyDescent="0.25">
      <c r="A180" s="17"/>
    </row>
    <row r="181" spans="1:1" x14ac:dyDescent="0.25">
      <c r="A181" s="17"/>
    </row>
    <row r="182" spans="1:1" x14ac:dyDescent="0.25">
      <c r="A182" s="17"/>
    </row>
    <row r="183" spans="1:1" x14ac:dyDescent="0.25">
      <c r="A183" s="17"/>
    </row>
    <row r="184" spans="1:1" x14ac:dyDescent="0.25">
      <c r="A184" s="17"/>
    </row>
    <row r="185" spans="1:1" x14ac:dyDescent="0.25">
      <c r="A185" s="17"/>
    </row>
    <row r="186" spans="1:1" x14ac:dyDescent="0.25">
      <c r="A186" s="17"/>
    </row>
    <row r="187" spans="1:1" x14ac:dyDescent="0.25">
      <c r="A187" s="17"/>
    </row>
    <row r="188" spans="1:1" x14ac:dyDescent="0.25">
      <c r="A188" s="17"/>
    </row>
    <row r="189" spans="1:1" x14ac:dyDescent="0.25">
      <c r="A189" s="17"/>
    </row>
    <row r="190" spans="1:1" x14ac:dyDescent="0.25">
      <c r="A190" s="17"/>
    </row>
    <row r="191" spans="1:1" x14ac:dyDescent="0.25">
      <c r="A191" s="17"/>
    </row>
    <row r="192" spans="1:1" x14ac:dyDescent="0.25">
      <c r="A192" s="17"/>
    </row>
    <row r="193" spans="1:1" x14ac:dyDescent="0.25">
      <c r="A193" s="17"/>
    </row>
    <row r="194" spans="1:1" x14ac:dyDescent="0.25">
      <c r="A194" s="17"/>
    </row>
    <row r="195" spans="1:1" x14ac:dyDescent="0.25">
      <c r="A195" s="17"/>
    </row>
    <row r="196" spans="1:1" x14ac:dyDescent="0.25">
      <c r="A196" s="17"/>
    </row>
    <row r="197" spans="1:1" x14ac:dyDescent="0.25">
      <c r="A197" s="17"/>
    </row>
    <row r="198" spans="1:1" x14ac:dyDescent="0.25">
      <c r="A198" s="17"/>
    </row>
    <row r="199" spans="1:1" x14ac:dyDescent="0.25">
      <c r="A199" s="17"/>
    </row>
    <row r="200" spans="1:1" x14ac:dyDescent="0.25">
      <c r="A200" s="17"/>
    </row>
    <row r="201" spans="1:1" x14ac:dyDescent="0.25">
      <c r="A201" s="17"/>
    </row>
    <row r="202" spans="1:1" x14ac:dyDescent="0.25">
      <c r="A202" s="17"/>
    </row>
    <row r="203" spans="1:1" x14ac:dyDescent="0.25">
      <c r="A203" s="17"/>
    </row>
    <row r="204" spans="1:1" x14ac:dyDescent="0.25">
      <c r="A204" s="17"/>
    </row>
    <row r="205" spans="1:1" x14ac:dyDescent="0.25">
      <c r="A205" s="17"/>
    </row>
    <row r="206" spans="1:1" x14ac:dyDescent="0.25">
      <c r="A206" s="17"/>
    </row>
    <row r="207" spans="1:1" x14ac:dyDescent="0.25">
      <c r="A207" s="17"/>
    </row>
    <row r="208" spans="1:1" x14ac:dyDescent="0.25">
      <c r="A208" s="17"/>
    </row>
    <row r="209" spans="1:1" x14ac:dyDescent="0.25">
      <c r="A209" s="17"/>
    </row>
    <row r="210" spans="1:1" x14ac:dyDescent="0.25">
      <c r="A210" s="17"/>
    </row>
    <row r="211" spans="1:1" x14ac:dyDescent="0.25">
      <c r="A211" s="17"/>
    </row>
    <row r="212" spans="1:1" x14ac:dyDescent="0.25">
      <c r="A212" s="17"/>
    </row>
    <row r="213" spans="1:1" x14ac:dyDescent="0.25">
      <c r="A213" s="17"/>
    </row>
    <row r="214" spans="1:1" x14ac:dyDescent="0.25">
      <c r="A214" s="17"/>
    </row>
    <row r="215" spans="1:1" x14ac:dyDescent="0.25">
      <c r="A215" s="17"/>
    </row>
    <row r="216" spans="1:1" x14ac:dyDescent="0.25">
      <c r="A216" s="17"/>
    </row>
    <row r="217" spans="1:1" x14ac:dyDescent="0.25">
      <c r="A217" s="17"/>
    </row>
    <row r="218" spans="1:1" x14ac:dyDescent="0.25">
      <c r="A218" s="17"/>
    </row>
    <row r="219" spans="1:1" x14ac:dyDescent="0.25">
      <c r="A219" s="17"/>
    </row>
    <row r="220" spans="1:1" x14ac:dyDescent="0.25">
      <c r="A220" s="17"/>
    </row>
    <row r="221" spans="1:1" x14ac:dyDescent="0.25">
      <c r="A221" s="17"/>
    </row>
    <row r="222" spans="1:1" x14ac:dyDescent="0.25">
      <c r="A222" s="17"/>
    </row>
    <row r="223" spans="1:1" x14ac:dyDescent="0.25">
      <c r="A223" s="17"/>
    </row>
    <row r="224" spans="1:1" x14ac:dyDescent="0.25">
      <c r="A224" s="17"/>
    </row>
    <row r="225" spans="1:1" x14ac:dyDescent="0.25">
      <c r="A225" s="17"/>
    </row>
    <row r="226" spans="1:1" x14ac:dyDescent="0.25">
      <c r="A226" s="17"/>
    </row>
    <row r="227" spans="1:1" x14ac:dyDescent="0.25">
      <c r="A227" s="17"/>
    </row>
    <row r="228" spans="1:1" x14ac:dyDescent="0.25">
      <c r="A228" s="17"/>
    </row>
    <row r="229" spans="1:1" x14ac:dyDescent="0.25">
      <c r="A229" s="17"/>
    </row>
    <row r="230" spans="1:1" x14ac:dyDescent="0.25">
      <c r="A230" s="17"/>
    </row>
    <row r="231" spans="1:1" x14ac:dyDescent="0.25">
      <c r="A231" s="17"/>
    </row>
    <row r="232" spans="1:1" x14ac:dyDescent="0.25">
      <c r="A232" s="17"/>
    </row>
  </sheetData>
  <autoFilter ref="A1:E1" xr:uid="{33241DC6-FD3D-4297-BB7C-F6A6073B8984}">
    <sortState xmlns:xlrd2="http://schemas.microsoft.com/office/spreadsheetml/2017/richdata2" ref="A2:E164">
      <sortCondition ref="A1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A2D23-A656-437F-B3A6-395AA20BC06A}">
  <dimension ref="A1:U116"/>
  <sheetViews>
    <sheetView workbookViewId="0">
      <selection activeCell="T3" sqref="T3"/>
    </sheetView>
  </sheetViews>
  <sheetFormatPr defaultRowHeight="15.75" x14ac:dyDescent="0.25"/>
  <cols>
    <col min="1" max="1" width="20.75" customWidth="1"/>
    <col min="2" max="21" width="7.75" customWidth="1"/>
  </cols>
  <sheetData>
    <row r="1" spans="1:21" x14ac:dyDescent="0.25">
      <c r="A1" s="2"/>
      <c r="B1" s="74" t="s">
        <v>210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3"/>
      <c r="T1" s="3"/>
      <c r="U1" s="3"/>
    </row>
    <row r="2" spans="1:21" ht="39" x14ac:dyDescent="0.25">
      <c r="A2" s="4" t="s">
        <v>0</v>
      </c>
      <c r="B2" s="5" t="s">
        <v>224</v>
      </c>
      <c r="C2" s="5" t="s">
        <v>211</v>
      </c>
      <c r="D2" s="5" t="s">
        <v>225</v>
      </c>
      <c r="E2" s="5" t="s">
        <v>212</v>
      </c>
      <c r="F2" s="5" t="s">
        <v>202</v>
      </c>
      <c r="G2" s="5" t="s">
        <v>213</v>
      </c>
      <c r="H2" s="5" t="s">
        <v>226</v>
      </c>
      <c r="I2" s="5" t="s">
        <v>214</v>
      </c>
      <c r="J2" s="5" t="s">
        <v>227</v>
      </c>
      <c r="K2" s="5" t="s">
        <v>215</v>
      </c>
      <c r="L2" s="5" t="s">
        <v>1</v>
      </c>
      <c r="M2" s="5" t="s">
        <v>216</v>
      </c>
      <c r="N2" s="5" t="s">
        <v>122</v>
      </c>
      <c r="O2" s="5" t="s">
        <v>217</v>
      </c>
      <c r="P2" s="5" t="s">
        <v>228</v>
      </c>
      <c r="Q2" s="5" t="s">
        <v>229</v>
      </c>
      <c r="R2" s="5" t="s">
        <v>230</v>
      </c>
      <c r="S2" s="5" t="s">
        <v>218</v>
      </c>
      <c r="T2" s="6" t="s">
        <v>231</v>
      </c>
      <c r="U2" s="5" t="s">
        <v>219</v>
      </c>
    </row>
    <row r="3" spans="1:21" ht="15.6" customHeight="1" x14ac:dyDescent="0.25">
      <c r="A3" s="7" t="s">
        <v>2</v>
      </c>
      <c r="B3" s="8">
        <v>65</v>
      </c>
      <c r="C3" s="8">
        <f t="shared" ref="C3:C66" si="0">(B3-1)/(164-1)*100</f>
        <v>39.263803680981596</v>
      </c>
      <c r="D3" s="8">
        <v>131</v>
      </c>
      <c r="E3" s="8">
        <f t="shared" ref="E3:E66" si="1">(D3-1)/(192-1)*100</f>
        <v>68.062827225130889</v>
      </c>
      <c r="F3" s="8">
        <v>46</v>
      </c>
      <c r="G3" s="8">
        <f t="shared" ref="G3:G66" si="2">(F3-1)/(175-1)*100</f>
        <v>25.862068965517242</v>
      </c>
      <c r="H3" s="8">
        <v>6</v>
      </c>
      <c r="I3" s="8">
        <f t="shared" ref="I3:I66" si="3">(H3-1)/(175-1)*100</f>
        <v>2.8735632183908044</v>
      </c>
      <c r="J3" s="8">
        <v>49</v>
      </c>
      <c r="K3" s="8">
        <f t="shared" ref="K3:K66" si="4">(J3-1)/(152-1)*100</f>
        <v>31.788079470198678</v>
      </c>
      <c r="L3" s="8">
        <v>15</v>
      </c>
      <c r="M3" s="8">
        <f t="shared" ref="M3:M66" si="5">(L3-1)/(171-1)*100</f>
        <v>8.235294117647058</v>
      </c>
      <c r="N3" s="8">
        <v>38</v>
      </c>
      <c r="O3" s="8">
        <f t="shared" ref="O3:O66" si="6">(N3-1)/(178-1)*100</f>
        <v>20.903954802259886</v>
      </c>
      <c r="P3" s="8">
        <v>62</v>
      </c>
      <c r="Q3" s="8">
        <f t="shared" ref="Q3:Q66" si="7">(P3-1)/(180-1)*100</f>
        <v>34.07821229050279</v>
      </c>
      <c r="R3" s="8">
        <v>71</v>
      </c>
      <c r="S3" s="9">
        <f t="shared" ref="S3:S66" si="8">(R3-1)/(179-1)*100</f>
        <v>39.325842696629216</v>
      </c>
      <c r="T3" s="8">
        <v>56</v>
      </c>
      <c r="U3" s="9">
        <f t="shared" ref="U3:U66" si="9">(T3-1)/(167-1)*100</f>
        <v>33.132530120481931</v>
      </c>
    </row>
    <row r="4" spans="1:21" ht="15.6" customHeight="1" x14ac:dyDescent="0.25">
      <c r="A4" s="7" t="s">
        <v>3</v>
      </c>
      <c r="B4" s="8">
        <v>62</v>
      </c>
      <c r="C4" s="8">
        <f t="shared" si="0"/>
        <v>37.423312883435585</v>
      </c>
      <c r="D4" s="8">
        <v>66</v>
      </c>
      <c r="E4" s="8">
        <f t="shared" si="1"/>
        <v>34.031413612565444</v>
      </c>
      <c r="F4" s="8">
        <v>54</v>
      </c>
      <c r="G4" s="8">
        <f t="shared" si="2"/>
        <v>30.459770114942529</v>
      </c>
      <c r="H4" s="8">
        <v>84</v>
      </c>
      <c r="I4" s="8">
        <f t="shared" si="3"/>
        <v>47.701149425287355</v>
      </c>
      <c r="J4" s="8">
        <v>78</v>
      </c>
      <c r="K4" s="8">
        <f t="shared" si="4"/>
        <v>50.993377483443716</v>
      </c>
      <c r="L4" s="8">
        <v>99</v>
      </c>
      <c r="M4" s="8">
        <f t="shared" si="5"/>
        <v>57.647058823529406</v>
      </c>
      <c r="N4" s="8">
        <v>79</v>
      </c>
      <c r="O4" s="8">
        <f t="shared" si="6"/>
        <v>44.067796610169488</v>
      </c>
      <c r="P4" s="8">
        <v>84</v>
      </c>
      <c r="Q4" s="8">
        <f t="shared" si="7"/>
        <v>46.368715083798882</v>
      </c>
      <c r="R4" s="8">
        <v>85</v>
      </c>
      <c r="S4" s="9">
        <f t="shared" si="8"/>
        <v>47.191011235955052</v>
      </c>
      <c r="T4" s="8">
        <v>152</v>
      </c>
      <c r="U4" s="9">
        <f t="shared" si="9"/>
        <v>90.963855421686745</v>
      </c>
    </row>
    <row r="5" spans="1:21" ht="15.6" customHeight="1" x14ac:dyDescent="0.25">
      <c r="A5" s="7" t="s">
        <v>4</v>
      </c>
      <c r="B5" s="8">
        <v>114</v>
      </c>
      <c r="C5" s="8">
        <f t="shared" si="0"/>
        <v>69.325153374233125</v>
      </c>
      <c r="D5" s="8">
        <v>16</v>
      </c>
      <c r="E5" s="8">
        <f t="shared" si="1"/>
        <v>7.8534031413612562</v>
      </c>
      <c r="F5" s="8">
        <v>11</v>
      </c>
      <c r="G5" s="8">
        <f t="shared" si="2"/>
        <v>5.7471264367816088</v>
      </c>
      <c r="H5" s="8">
        <v>50</v>
      </c>
      <c r="I5" s="8">
        <f t="shared" si="3"/>
        <v>28.160919540229884</v>
      </c>
      <c r="J5" s="8">
        <v>145</v>
      </c>
      <c r="K5" s="8">
        <f t="shared" si="4"/>
        <v>95.36423841059603</v>
      </c>
      <c r="L5" s="8">
        <v>107</v>
      </c>
      <c r="M5" s="8">
        <f t="shared" si="5"/>
        <v>62.352941176470587</v>
      </c>
      <c r="N5" s="8">
        <v>41</v>
      </c>
      <c r="O5" s="8">
        <f t="shared" si="6"/>
        <v>22.598870056497177</v>
      </c>
      <c r="P5" s="8">
        <v>158</v>
      </c>
      <c r="Q5" s="8">
        <f t="shared" si="7"/>
        <v>87.709497206703915</v>
      </c>
      <c r="R5" s="8">
        <v>4</v>
      </c>
      <c r="S5" s="9">
        <f t="shared" si="8"/>
        <v>1.6853932584269662</v>
      </c>
      <c r="T5" s="8">
        <v>121</v>
      </c>
      <c r="U5" s="9">
        <f t="shared" si="9"/>
        <v>72.289156626506028</v>
      </c>
    </row>
    <row r="6" spans="1:21" ht="15.6" customHeight="1" x14ac:dyDescent="0.25">
      <c r="A6" s="7" t="s">
        <v>5</v>
      </c>
      <c r="B6" s="8">
        <v>32</v>
      </c>
      <c r="C6" s="8">
        <f t="shared" si="0"/>
        <v>19.018404907975462</v>
      </c>
      <c r="D6" s="8">
        <v>82</v>
      </c>
      <c r="E6" s="8">
        <f t="shared" si="1"/>
        <v>42.408376963350783</v>
      </c>
      <c r="F6" s="8">
        <v>68</v>
      </c>
      <c r="G6" s="8">
        <f t="shared" si="2"/>
        <v>38.505747126436781</v>
      </c>
      <c r="H6" s="8">
        <v>89</v>
      </c>
      <c r="I6" s="8">
        <f t="shared" si="3"/>
        <v>50.574712643678168</v>
      </c>
      <c r="J6" s="8">
        <v>89</v>
      </c>
      <c r="K6" s="8">
        <f t="shared" si="4"/>
        <v>58.278145695364238</v>
      </c>
      <c r="L6" s="8">
        <v>161</v>
      </c>
      <c r="M6" s="8">
        <f t="shared" si="5"/>
        <v>94.117647058823522</v>
      </c>
      <c r="N6" s="8">
        <v>91</v>
      </c>
      <c r="O6" s="8">
        <f t="shared" si="6"/>
        <v>50.847457627118644</v>
      </c>
      <c r="P6" s="8">
        <v>54</v>
      </c>
      <c r="Q6" s="8">
        <f t="shared" si="7"/>
        <v>29.608938547486037</v>
      </c>
      <c r="R6" s="8">
        <v>108</v>
      </c>
      <c r="S6" s="9">
        <f t="shared" si="8"/>
        <v>60.112359550561798</v>
      </c>
      <c r="T6" s="8">
        <v>50</v>
      </c>
      <c r="U6" s="9">
        <f t="shared" si="9"/>
        <v>29.518072289156628</v>
      </c>
    </row>
    <row r="7" spans="1:21" ht="15.6" customHeight="1" x14ac:dyDescent="0.25">
      <c r="A7" s="7" t="s">
        <v>6</v>
      </c>
      <c r="B7" s="8">
        <v>75</v>
      </c>
      <c r="C7" s="8">
        <f t="shared" si="0"/>
        <v>45.398773006134967</v>
      </c>
      <c r="D7" s="8">
        <v>29</v>
      </c>
      <c r="E7" s="8">
        <f t="shared" si="1"/>
        <v>14.659685863874344</v>
      </c>
      <c r="F7" s="8">
        <v>47</v>
      </c>
      <c r="G7" s="8">
        <f t="shared" si="2"/>
        <v>26.436781609195403</v>
      </c>
      <c r="H7" s="8">
        <v>7</v>
      </c>
      <c r="I7" s="8">
        <f t="shared" si="3"/>
        <v>3.4482758620689653</v>
      </c>
      <c r="J7" s="8">
        <v>54</v>
      </c>
      <c r="K7" s="8">
        <f t="shared" si="4"/>
        <v>35.099337748344375</v>
      </c>
      <c r="L7" s="8">
        <v>48</v>
      </c>
      <c r="M7" s="8">
        <f t="shared" si="5"/>
        <v>27.647058823529413</v>
      </c>
      <c r="N7" s="8">
        <v>117</v>
      </c>
      <c r="O7" s="8">
        <f t="shared" si="6"/>
        <v>65.536723163841799</v>
      </c>
      <c r="P7" s="8">
        <v>53</v>
      </c>
      <c r="Q7" s="8">
        <f t="shared" si="7"/>
        <v>29.050279329608941</v>
      </c>
      <c r="R7" s="8">
        <v>42</v>
      </c>
      <c r="S7" s="9">
        <f t="shared" si="8"/>
        <v>23.033707865168541</v>
      </c>
      <c r="T7" s="8">
        <v>91</v>
      </c>
      <c r="U7" s="9">
        <f t="shared" si="9"/>
        <v>54.216867469879517</v>
      </c>
    </row>
    <row r="8" spans="1:21" ht="15.6" customHeight="1" x14ac:dyDescent="0.25">
      <c r="A8" s="7" t="s">
        <v>7</v>
      </c>
      <c r="B8" s="8">
        <v>51</v>
      </c>
      <c r="C8" s="8">
        <f t="shared" si="0"/>
        <v>30.674846625766872</v>
      </c>
      <c r="D8" s="8">
        <v>23</v>
      </c>
      <c r="E8" s="8">
        <f t="shared" si="1"/>
        <v>11.518324607329843</v>
      </c>
      <c r="F8" s="8">
        <v>108</v>
      </c>
      <c r="G8" s="8">
        <f t="shared" si="2"/>
        <v>61.494252873563212</v>
      </c>
      <c r="H8" s="8">
        <v>94</v>
      </c>
      <c r="I8" s="8">
        <f t="shared" si="3"/>
        <v>53.448275862068961</v>
      </c>
      <c r="J8" s="8">
        <v>34</v>
      </c>
      <c r="K8" s="8">
        <f t="shared" si="4"/>
        <v>21.85430463576159</v>
      </c>
      <c r="L8" s="8">
        <v>163</v>
      </c>
      <c r="M8" s="8">
        <f t="shared" si="5"/>
        <v>95.294117647058812</v>
      </c>
      <c r="N8" s="8">
        <v>60</v>
      </c>
      <c r="O8" s="8">
        <f t="shared" si="6"/>
        <v>33.333333333333329</v>
      </c>
      <c r="P8" s="8">
        <v>13</v>
      </c>
      <c r="Q8" s="8">
        <f t="shared" si="7"/>
        <v>6.7039106145251397</v>
      </c>
      <c r="R8" s="8">
        <v>153</v>
      </c>
      <c r="S8" s="9">
        <f t="shared" si="8"/>
        <v>85.393258426966284</v>
      </c>
      <c r="T8" s="8">
        <v>21</v>
      </c>
      <c r="U8" s="9">
        <f t="shared" si="9"/>
        <v>12.048192771084338</v>
      </c>
    </row>
    <row r="9" spans="1:21" ht="15.6" customHeight="1" x14ac:dyDescent="0.25">
      <c r="A9" s="7" t="s">
        <v>8</v>
      </c>
      <c r="B9" s="8">
        <v>2</v>
      </c>
      <c r="C9" s="8">
        <f t="shared" si="0"/>
        <v>0.61349693251533743</v>
      </c>
      <c r="D9" s="8">
        <v>184</v>
      </c>
      <c r="E9" s="8">
        <f t="shared" si="1"/>
        <v>95.81151832460732</v>
      </c>
      <c r="F9" s="8">
        <v>102</v>
      </c>
      <c r="G9" s="8">
        <f t="shared" si="2"/>
        <v>58.045977011494251</v>
      </c>
      <c r="H9" s="8">
        <v>70</v>
      </c>
      <c r="I9" s="8">
        <f t="shared" si="3"/>
        <v>39.655172413793103</v>
      </c>
      <c r="J9" s="8">
        <v>18</v>
      </c>
      <c r="K9" s="8">
        <f t="shared" si="4"/>
        <v>11.258278145695364</v>
      </c>
      <c r="L9" s="8">
        <v>75</v>
      </c>
      <c r="M9" s="8">
        <f t="shared" si="5"/>
        <v>43.529411764705884</v>
      </c>
      <c r="N9" s="8">
        <v>58</v>
      </c>
      <c r="O9" s="8">
        <f t="shared" si="6"/>
        <v>32.20338983050847</v>
      </c>
      <c r="P9" s="8">
        <v>6</v>
      </c>
      <c r="Q9" s="8">
        <f t="shared" si="7"/>
        <v>2.7932960893854748</v>
      </c>
      <c r="R9" s="8">
        <v>101</v>
      </c>
      <c r="S9" s="9">
        <f t="shared" si="8"/>
        <v>56.17977528089888</v>
      </c>
      <c r="T9" s="8">
        <v>5</v>
      </c>
      <c r="U9" s="9">
        <f t="shared" si="9"/>
        <v>2.4096385542168677</v>
      </c>
    </row>
    <row r="10" spans="1:21" ht="15.6" customHeight="1" x14ac:dyDescent="0.25">
      <c r="A10" s="7" t="s">
        <v>9</v>
      </c>
      <c r="B10" s="8">
        <v>71</v>
      </c>
      <c r="C10" s="8">
        <f t="shared" si="0"/>
        <v>42.944785276073624</v>
      </c>
      <c r="D10" s="8">
        <v>155</v>
      </c>
      <c r="E10" s="8">
        <f t="shared" si="1"/>
        <v>80.6282722513089</v>
      </c>
      <c r="F10" s="8">
        <v>52</v>
      </c>
      <c r="G10" s="8">
        <f t="shared" si="2"/>
        <v>29.310344827586203</v>
      </c>
      <c r="H10" s="8">
        <v>38</v>
      </c>
      <c r="I10" s="8">
        <f t="shared" si="3"/>
        <v>21.264367816091951</v>
      </c>
      <c r="J10" s="8">
        <v>96</v>
      </c>
      <c r="K10" s="8">
        <f t="shared" si="4"/>
        <v>62.913907284768214</v>
      </c>
      <c r="L10" s="8">
        <v>47</v>
      </c>
      <c r="M10" s="8">
        <f t="shared" si="5"/>
        <v>27.058823529411764</v>
      </c>
      <c r="N10" s="8">
        <v>37</v>
      </c>
      <c r="O10" s="8">
        <f t="shared" si="6"/>
        <v>20.33898305084746</v>
      </c>
      <c r="P10" s="8">
        <v>72</v>
      </c>
      <c r="Q10" s="8">
        <f t="shared" si="7"/>
        <v>39.664804469273747</v>
      </c>
      <c r="R10" s="8">
        <v>153</v>
      </c>
      <c r="S10" s="9">
        <f t="shared" si="8"/>
        <v>85.393258426966284</v>
      </c>
      <c r="T10" s="8">
        <v>136</v>
      </c>
      <c r="U10" s="9">
        <f t="shared" si="9"/>
        <v>81.325301204819283</v>
      </c>
    </row>
    <row r="11" spans="1:21" ht="15.6" customHeight="1" x14ac:dyDescent="0.25">
      <c r="A11" s="7" t="s">
        <v>10</v>
      </c>
      <c r="B11" s="8">
        <v>134</v>
      </c>
      <c r="C11" s="8">
        <f t="shared" si="0"/>
        <v>81.595092024539866</v>
      </c>
      <c r="D11" s="8">
        <v>142</v>
      </c>
      <c r="E11" s="8">
        <f t="shared" si="1"/>
        <v>73.821989528795811</v>
      </c>
      <c r="F11" s="8">
        <v>9</v>
      </c>
      <c r="G11" s="8">
        <f t="shared" si="2"/>
        <v>4.5977011494252871</v>
      </c>
      <c r="H11" s="8">
        <v>88</v>
      </c>
      <c r="I11" s="8">
        <f t="shared" si="3"/>
        <v>50</v>
      </c>
      <c r="J11" s="8">
        <v>148</v>
      </c>
      <c r="K11" s="8">
        <f t="shared" si="4"/>
        <v>97.350993377483448</v>
      </c>
      <c r="L11" s="8">
        <v>139</v>
      </c>
      <c r="M11" s="8">
        <f t="shared" si="5"/>
        <v>81.17647058823529</v>
      </c>
      <c r="N11" s="8">
        <v>164</v>
      </c>
      <c r="O11" s="8">
        <f t="shared" si="6"/>
        <v>92.090395480225979</v>
      </c>
      <c r="P11" s="8">
        <v>162</v>
      </c>
      <c r="Q11" s="8">
        <f t="shared" si="7"/>
        <v>89.944134078212286</v>
      </c>
      <c r="R11" s="8">
        <v>71</v>
      </c>
      <c r="S11" s="9">
        <f t="shared" si="8"/>
        <v>39.325842696629216</v>
      </c>
      <c r="T11" s="8">
        <v>149</v>
      </c>
      <c r="U11" s="9">
        <f t="shared" si="9"/>
        <v>89.156626506024097</v>
      </c>
    </row>
    <row r="12" spans="1:21" ht="15.6" customHeight="1" x14ac:dyDescent="0.25">
      <c r="A12" s="7" t="s">
        <v>11</v>
      </c>
      <c r="B12" s="8">
        <v>59</v>
      </c>
      <c r="C12" s="8">
        <f t="shared" si="0"/>
        <v>35.582822085889568</v>
      </c>
      <c r="D12" s="8">
        <v>24</v>
      </c>
      <c r="E12" s="8">
        <f t="shared" si="1"/>
        <v>12.041884816753926</v>
      </c>
      <c r="F12" s="8">
        <v>84</v>
      </c>
      <c r="G12" s="8">
        <f t="shared" si="2"/>
        <v>47.701149425287355</v>
      </c>
      <c r="H12" s="8">
        <v>66</v>
      </c>
      <c r="I12" s="8">
        <f t="shared" si="3"/>
        <v>37.356321839080458</v>
      </c>
      <c r="J12" s="8">
        <v>70</v>
      </c>
      <c r="K12" s="8">
        <f t="shared" si="4"/>
        <v>45.695364238410598</v>
      </c>
      <c r="L12" s="8">
        <v>105</v>
      </c>
      <c r="M12" s="8">
        <f t="shared" si="5"/>
        <v>61.176470588235297</v>
      </c>
      <c r="N12" s="8">
        <v>74</v>
      </c>
      <c r="O12" s="8">
        <f t="shared" si="6"/>
        <v>41.242937853107343</v>
      </c>
      <c r="P12" s="8">
        <v>49</v>
      </c>
      <c r="Q12" s="8">
        <f t="shared" si="7"/>
        <v>26.815642458100559</v>
      </c>
      <c r="R12" s="8">
        <v>57</v>
      </c>
      <c r="S12" s="9">
        <f t="shared" si="8"/>
        <v>31.460674157303369</v>
      </c>
      <c r="T12" s="8">
        <v>82</v>
      </c>
      <c r="U12" s="9">
        <f t="shared" si="9"/>
        <v>48.795180722891565</v>
      </c>
    </row>
    <row r="13" spans="1:21" ht="15.6" customHeight="1" x14ac:dyDescent="0.25">
      <c r="A13" s="7" t="s">
        <v>12</v>
      </c>
      <c r="B13" s="8">
        <v>37</v>
      </c>
      <c r="C13" s="8">
        <f t="shared" si="0"/>
        <v>22.085889570552148</v>
      </c>
      <c r="D13" s="8">
        <v>181</v>
      </c>
      <c r="E13" s="8">
        <f t="shared" si="1"/>
        <v>94.240837696335078</v>
      </c>
      <c r="F13" s="8">
        <v>107</v>
      </c>
      <c r="G13" s="8">
        <f t="shared" si="2"/>
        <v>60.919540229885058</v>
      </c>
      <c r="H13" s="8">
        <v>78</v>
      </c>
      <c r="I13" s="8">
        <f t="shared" si="3"/>
        <v>44.252873563218394</v>
      </c>
      <c r="J13" s="8">
        <v>55</v>
      </c>
      <c r="K13" s="8">
        <f t="shared" si="4"/>
        <v>35.76158940397351</v>
      </c>
      <c r="L13" s="8">
        <v>43</v>
      </c>
      <c r="M13" s="8">
        <f t="shared" si="5"/>
        <v>24.705882352941178</v>
      </c>
      <c r="N13" s="8">
        <v>123</v>
      </c>
      <c r="O13" s="8">
        <f t="shared" si="6"/>
        <v>68.926553672316388</v>
      </c>
      <c r="P13" s="8">
        <v>15</v>
      </c>
      <c r="Q13" s="8">
        <f t="shared" si="7"/>
        <v>7.8212290502793298</v>
      </c>
      <c r="R13" s="8">
        <v>169</v>
      </c>
      <c r="S13" s="9">
        <f t="shared" si="8"/>
        <v>94.382022471910105</v>
      </c>
      <c r="T13" s="8">
        <v>55</v>
      </c>
      <c r="U13" s="9">
        <f t="shared" si="9"/>
        <v>32.53012048192771</v>
      </c>
    </row>
    <row r="14" spans="1:21" ht="15.6" customHeight="1" x14ac:dyDescent="0.25">
      <c r="A14" s="7" t="s">
        <v>13</v>
      </c>
      <c r="B14" s="8">
        <v>163</v>
      </c>
      <c r="C14" s="8">
        <f t="shared" si="0"/>
        <v>99.386503067484668</v>
      </c>
      <c r="D14" s="8">
        <v>70</v>
      </c>
      <c r="E14" s="8">
        <f t="shared" si="1"/>
        <v>36.125654450261777</v>
      </c>
      <c r="F14" s="8">
        <v>32</v>
      </c>
      <c r="G14" s="8">
        <f t="shared" si="2"/>
        <v>17.816091954022991</v>
      </c>
      <c r="H14" s="8">
        <v>34</v>
      </c>
      <c r="I14" s="8">
        <f t="shared" si="3"/>
        <v>18.96551724137931</v>
      </c>
      <c r="J14" s="8">
        <v>134</v>
      </c>
      <c r="K14" s="8">
        <f t="shared" si="4"/>
        <v>88.079470198675494</v>
      </c>
      <c r="L14" s="8">
        <v>55</v>
      </c>
      <c r="M14" s="8">
        <f t="shared" si="5"/>
        <v>31.764705882352938</v>
      </c>
      <c r="N14" s="8">
        <v>98</v>
      </c>
      <c r="O14" s="8">
        <f t="shared" si="6"/>
        <v>54.802259887005647</v>
      </c>
      <c r="P14" s="8">
        <v>157</v>
      </c>
      <c r="Q14" s="8">
        <f t="shared" si="7"/>
        <v>87.150837988826808</v>
      </c>
      <c r="R14" s="8">
        <v>2</v>
      </c>
      <c r="S14" s="9">
        <f t="shared" si="8"/>
        <v>0.5617977528089888</v>
      </c>
      <c r="T14" s="8">
        <v>123</v>
      </c>
      <c r="U14" s="9">
        <f t="shared" si="9"/>
        <v>73.493975903614455</v>
      </c>
    </row>
    <row r="15" spans="1:21" ht="15.6" customHeight="1" x14ac:dyDescent="0.25">
      <c r="A15" s="7" t="s">
        <v>14</v>
      </c>
      <c r="B15" s="8">
        <v>97</v>
      </c>
      <c r="C15" s="8">
        <f t="shared" si="0"/>
        <v>58.895705521472394</v>
      </c>
      <c r="D15" s="8">
        <v>35</v>
      </c>
      <c r="E15" s="8">
        <f t="shared" si="1"/>
        <v>17.801047120418847</v>
      </c>
      <c r="F15" s="8">
        <v>67</v>
      </c>
      <c r="G15" s="8">
        <f t="shared" si="2"/>
        <v>37.931034482758619</v>
      </c>
      <c r="H15" s="8">
        <v>60</v>
      </c>
      <c r="I15" s="8">
        <f t="shared" si="3"/>
        <v>33.90804597701149</v>
      </c>
      <c r="J15" s="8">
        <v>75</v>
      </c>
      <c r="K15" s="8">
        <f t="shared" si="4"/>
        <v>49.006622516556291</v>
      </c>
      <c r="L15" s="8">
        <v>136</v>
      </c>
      <c r="M15" s="8">
        <f t="shared" si="5"/>
        <v>79.411764705882348</v>
      </c>
      <c r="N15" s="8">
        <v>32</v>
      </c>
      <c r="O15" s="8">
        <f t="shared" si="6"/>
        <v>17.514124293785311</v>
      </c>
      <c r="P15" s="8">
        <v>88</v>
      </c>
      <c r="Q15" s="8">
        <f t="shared" si="7"/>
        <v>48.603351955307261</v>
      </c>
      <c r="R15" s="8">
        <v>17</v>
      </c>
      <c r="S15" s="9">
        <f t="shared" si="8"/>
        <v>8.9887640449438209</v>
      </c>
      <c r="T15" s="8">
        <v>34</v>
      </c>
      <c r="U15" s="9">
        <f t="shared" si="9"/>
        <v>19.879518072289155</v>
      </c>
    </row>
    <row r="16" spans="1:21" ht="15.6" customHeight="1" x14ac:dyDescent="0.25">
      <c r="A16" s="7" t="s">
        <v>15</v>
      </c>
      <c r="B16" s="8">
        <v>82</v>
      </c>
      <c r="C16" s="8">
        <f t="shared" si="0"/>
        <v>49.693251533742334</v>
      </c>
      <c r="D16" s="8">
        <v>101</v>
      </c>
      <c r="E16" s="8">
        <f t="shared" si="1"/>
        <v>52.356020942408378</v>
      </c>
      <c r="F16" s="8">
        <v>76</v>
      </c>
      <c r="G16" s="8">
        <f t="shared" si="2"/>
        <v>43.103448275862064</v>
      </c>
      <c r="H16" s="8">
        <v>24</v>
      </c>
      <c r="I16" s="8">
        <f t="shared" si="3"/>
        <v>13.218390804597702</v>
      </c>
      <c r="J16" s="8">
        <v>60</v>
      </c>
      <c r="K16" s="8">
        <f t="shared" si="4"/>
        <v>39.072847682119203</v>
      </c>
      <c r="L16" s="8">
        <v>34</v>
      </c>
      <c r="M16" s="8">
        <f t="shared" si="5"/>
        <v>19.411764705882355</v>
      </c>
      <c r="N16" s="8">
        <v>68</v>
      </c>
      <c r="O16" s="8">
        <f t="shared" si="6"/>
        <v>37.853107344632768</v>
      </c>
      <c r="P16" s="8">
        <v>78</v>
      </c>
      <c r="Q16" s="8">
        <f t="shared" si="7"/>
        <v>43.016759776536311</v>
      </c>
      <c r="R16" s="8">
        <v>81</v>
      </c>
      <c r="S16" s="9">
        <f t="shared" si="8"/>
        <v>44.943820224719097</v>
      </c>
      <c r="T16" s="8">
        <v>111</v>
      </c>
      <c r="U16" s="9">
        <f t="shared" si="9"/>
        <v>66.265060240963862</v>
      </c>
    </row>
    <row r="17" spans="1:21" ht="15.6" customHeight="1" x14ac:dyDescent="0.25">
      <c r="A17" s="7" t="s">
        <v>16</v>
      </c>
      <c r="B17" s="8">
        <v>105</v>
      </c>
      <c r="C17" s="8">
        <f t="shared" si="0"/>
        <v>63.803680981595093</v>
      </c>
      <c r="D17" s="8">
        <v>1</v>
      </c>
      <c r="E17" s="8">
        <f t="shared" si="1"/>
        <v>0</v>
      </c>
      <c r="F17" s="8">
        <v>57</v>
      </c>
      <c r="G17" s="8">
        <f t="shared" si="2"/>
        <v>32.183908045977013</v>
      </c>
      <c r="H17" s="8">
        <v>4</v>
      </c>
      <c r="I17" s="8">
        <f t="shared" si="3"/>
        <v>1.7241379310344827</v>
      </c>
      <c r="J17" s="8">
        <v>84</v>
      </c>
      <c r="K17" s="8">
        <f t="shared" si="4"/>
        <v>54.966887417218544</v>
      </c>
      <c r="L17" s="8">
        <v>86</v>
      </c>
      <c r="M17" s="8">
        <f t="shared" si="5"/>
        <v>50</v>
      </c>
      <c r="N17" s="8">
        <v>28</v>
      </c>
      <c r="O17" s="8">
        <f t="shared" si="6"/>
        <v>15.254237288135593</v>
      </c>
      <c r="P17" s="8">
        <v>103</v>
      </c>
      <c r="Q17" s="8">
        <f t="shared" si="7"/>
        <v>56.983240223463682</v>
      </c>
      <c r="R17" s="8">
        <v>3</v>
      </c>
      <c r="S17" s="9">
        <f t="shared" si="8"/>
        <v>1.1235955056179776</v>
      </c>
      <c r="T17" s="8">
        <v>132</v>
      </c>
      <c r="U17" s="9">
        <f t="shared" si="9"/>
        <v>78.915662650602414</v>
      </c>
    </row>
    <row r="18" spans="1:21" ht="15.6" customHeight="1" x14ac:dyDescent="0.25">
      <c r="A18" s="7" t="s">
        <v>17</v>
      </c>
      <c r="B18" s="8">
        <v>12</v>
      </c>
      <c r="C18" s="8">
        <f t="shared" si="0"/>
        <v>6.7484662576687118</v>
      </c>
      <c r="D18" s="8">
        <v>75</v>
      </c>
      <c r="E18" s="8">
        <f t="shared" si="1"/>
        <v>38.7434554973822</v>
      </c>
      <c r="F18" s="8">
        <v>63</v>
      </c>
      <c r="G18" s="8">
        <f t="shared" si="2"/>
        <v>35.632183908045981</v>
      </c>
      <c r="H18" s="8">
        <v>109</v>
      </c>
      <c r="I18" s="8">
        <f t="shared" si="3"/>
        <v>62.068965517241381</v>
      </c>
      <c r="J18" s="8">
        <v>80</v>
      </c>
      <c r="K18" s="8">
        <f t="shared" si="4"/>
        <v>52.317880794701985</v>
      </c>
      <c r="L18" s="8">
        <v>171</v>
      </c>
      <c r="M18" s="8">
        <f t="shared" si="5"/>
        <v>100</v>
      </c>
      <c r="N18" s="8">
        <v>111</v>
      </c>
      <c r="O18" s="8">
        <f t="shared" si="6"/>
        <v>62.146892655367239</v>
      </c>
      <c r="P18" s="8">
        <v>55</v>
      </c>
      <c r="Q18" s="8">
        <f t="shared" si="7"/>
        <v>30.16759776536313</v>
      </c>
      <c r="R18" s="8">
        <v>118</v>
      </c>
      <c r="S18" s="9">
        <f t="shared" si="8"/>
        <v>65.730337078651687</v>
      </c>
      <c r="T18" s="8">
        <v>12</v>
      </c>
      <c r="U18" s="9">
        <f t="shared" si="9"/>
        <v>6.6265060240963862</v>
      </c>
    </row>
    <row r="19" spans="1:21" ht="15.6" customHeight="1" x14ac:dyDescent="0.25">
      <c r="A19" s="7" t="s">
        <v>18</v>
      </c>
      <c r="B19" s="8">
        <v>56</v>
      </c>
      <c r="C19" s="8">
        <f t="shared" si="0"/>
        <v>33.742331288343557</v>
      </c>
      <c r="D19" s="8">
        <v>122</v>
      </c>
      <c r="E19" s="8">
        <f t="shared" si="1"/>
        <v>63.350785340314133</v>
      </c>
      <c r="F19" s="8">
        <v>71</v>
      </c>
      <c r="G19" s="8">
        <f t="shared" si="2"/>
        <v>40.229885057471265</v>
      </c>
      <c r="H19" s="8">
        <v>48</v>
      </c>
      <c r="I19" s="8">
        <f t="shared" si="3"/>
        <v>27.011494252873565</v>
      </c>
      <c r="J19" s="8">
        <v>72</v>
      </c>
      <c r="K19" s="8">
        <f t="shared" si="4"/>
        <v>47.019867549668874</v>
      </c>
      <c r="L19" s="8">
        <v>90</v>
      </c>
      <c r="M19" s="8">
        <f t="shared" si="5"/>
        <v>52.352941176470594</v>
      </c>
      <c r="N19" s="8">
        <v>110</v>
      </c>
      <c r="O19" s="8">
        <f t="shared" si="6"/>
        <v>61.581920903954803</v>
      </c>
      <c r="P19" s="8">
        <v>41</v>
      </c>
      <c r="Q19" s="8">
        <f t="shared" si="7"/>
        <v>22.346368715083798</v>
      </c>
      <c r="R19" s="8">
        <v>139</v>
      </c>
      <c r="S19" s="9">
        <f t="shared" si="8"/>
        <v>77.528089887640448</v>
      </c>
      <c r="T19" s="8">
        <v>84</v>
      </c>
      <c r="U19" s="9">
        <f t="shared" si="9"/>
        <v>50</v>
      </c>
    </row>
    <row r="20" spans="1:21" ht="15.6" customHeight="1" x14ac:dyDescent="0.25">
      <c r="A20" s="7" t="s">
        <v>19</v>
      </c>
      <c r="B20" s="8">
        <v>156</v>
      </c>
      <c r="C20" s="8">
        <f t="shared" si="0"/>
        <v>95.092024539877301</v>
      </c>
      <c r="D20" s="8">
        <v>18</v>
      </c>
      <c r="E20" s="8">
        <f t="shared" si="1"/>
        <v>8.9005235602094235</v>
      </c>
      <c r="F20" s="8">
        <v>21</v>
      </c>
      <c r="G20" s="8">
        <f t="shared" si="2"/>
        <v>11.494252873563218</v>
      </c>
      <c r="H20" s="8">
        <v>44</v>
      </c>
      <c r="I20" s="8">
        <f t="shared" si="3"/>
        <v>24.712643678160919</v>
      </c>
      <c r="J20" s="8">
        <v>138</v>
      </c>
      <c r="K20" s="8">
        <f t="shared" si="4"/>
        <v>90.728476821192046</v>
      </c>
      <c r="L20" s="8">
        <v>74</v>
      </c>
      <c r="M20" s="8">
        <f t="shared" si="5"/>
        <v>42.941176470588232</v>
      </c>
      <c r="N20" s="8">
        <v>44</v>
      </c>
      <c r="O20" s="8">
        <f t="shared" si="6"/>
        <v>24.293785310734464</v>
      </c>
      <c r="P20" s="8">
        <v>112</v>
      </c>
      <c r="Q20" s="8">
        <f t="shared" si="7"/>
        <v>62.011173184357538</v>
      </c>
      <c r="R20" s="8">
        <v>33</v>
      </c>
      <c r="S20" s="9">
        <f t="shared" si="8"/>
        <v>17.977528089887642</v>
      </c>
      <c r="T20" s="8">
        <v>99</v>
      </c>
      <c r="U20" s="9">
        <f t="shared" si="9"/>
        <v>59.036144578313255</v>
      </c>
    </row>
    <row r="21" spans="1:21" ht="15.6" customHeight="1" x14ac:dyDescent="0.25">
      <c r="A21" s="7" t="s">
        <v>20</v>
      </c>
      <c r="B21" s="8">
        <v>154</v>
      </c>
      <c r="C21" s="8">
        <f t="shared" si="0"/>
        <v>93.865030674846622</v>
      </c>
      <c r="D21" s="8">
        <v>84</v>
      </c>
      <c r="E21" s="8">
        <f t="shared" si="1"/>
        <v>43.455497382198956</v>
      </c>
      <c r="F21" s="8">
        <v>10</v>
      </c>
      <c r="G21" s="8">
        <f t="shared" si="2"/>
        <v>5.1724137931034484</v>
      </c>
      <c r="H21" s="8">
        <v>14</v>
      </c>
      <c r="I21" s="8">
        <f t="shared" si="3"/>
        <v>7.4712643678160928</v>
      </c>
      <c r="J21" s="8">
        <v>151</v>
      </c>
      <c r="K21" s="8">
        <f t="shared" si="4"/>
        <v>99.337748344370851</v>
      </c>
      <c r="L21" s="8">
        <v>35</v>
      </c>
      <c r="M21" s="8">
        <f t="shared" si="5"/>
        <v>20</v>
      </c>
      <c r="N21" s="8">
        <v>61</v>
      </c>
      <c r="O21" s="8">
        <f t="shared" si="6"/>
        <v>33.898305084745758</v>
      </c>
      <c r="P21" s="8">
        <v>170</v>
      </c>
      <c r="Q21" s="8">
        <f t="shared" si="7"/>
        <v>94.413407821229043</v>
      </c>
      <c r="R21" s="8">
        <v>28</v>
      </c>
      <c r="S21" s="9">
        <f t="shared" si="8"/>
        <v>15.168539325842698</v>
      </c>
      <c r="T21" s="8">
        <v>124</v>
      </c>
      <c r="U21" s="9">
        <f t="shared" si="9"/>
        <v>74.096385542168676</v>
      </c>
    </row>
    <row r="22" spans="1:21" ht="15.6" customHeight="1" x14ac:dyDescent="0.25">
      <c r="A22" s="7" t="s">
        <v>21</v>
      </c>
      <c r="B22" s="8">
        <v>129</v>
      </c>
      <c r="C22" s="8">
        <f t="shared" si="0"/>
        <v>78.527607361963192</v>
      </c>
      <c r="D22" s="8">
        <v>19</v>
      </c>
      <c r="E22" s="8">
        <f t="shared" si="1"/>
        <v>9.4240837696335085</v>
      </c>
      <c r="F22" s="8">
        <v>22</v>
      </c>
      <c r="G22" s="8">
        <f t="shared" si="2"/>
        <v>12.068965517241379</v>
      </c>
      <c r="H22" s="8">
        <v>59</v>
      </c>
      <c r="I22" s="8">
        <f t="shared" si="3"/>
        <v>33.333333333333329</v>
      </c>
      <c r="J22" s="8">
        <v>130</v>
      </c>
      <c r="K22" s="8">
        <f t="shared" si="4"/>
        <v>85.430463576158942</v>
      </c>
      <c r="L22" s="8">
        <v>137</v>
      </c>
      <c r="M22" s="8">
        <f t="shared" si="5"/>
        <v>80</v>
      </c>
      <c r="N22" s="8">
        <v>89</v>
      </c>
      <c r="O22" s="8">
        <f t="shared" si="6"/>
        <v>49.717514124293785</v>
      </c>
      <c r="P22" s="8">
        <v>139</v>
      </c>
      <c r="Q22" s="8">
        <f t="shared" si="7"/>
        <v>77.094972067039109</v>
      </c>
      <c r="R22" s="8">
        <v>13</v>
      </c>
      <c r="S22" s="9">
        <f t="shared" si="8"/>
        <v>6.7415730337078648</v>
      </c>
      <c r="T22" s="8">
        <v>101</v>
      </c>
      <c r="U22" s="9">
        <f t="shared" si="9"/>
        <v>60.24096385542169</v>
      </c>
    </row>
    <row r="23" spans="1:21" ht="15.6" customHeight="1" x14ac:dyDescent="0.25">
      <c r="A23" s="7" t="s">
        <v>22</v>
      </c>
      <c r="B23" s="8">
        <v>8</v>
      </c>
      <c r="C23" s="8">
        <f t="shared" si="0"/>
        <v>4.294478527607362</v>
      </c>
      <c r="D23" s="8">
        <v>37</v>
      </c>
      <c r="E23" s="8">
        <f t="shared" si="1"/>
        <v>18.848167539267017</v>
      </c>
      <c r="F23" s="8">
        <v>20</v>
      </c>
      <c r="G23" s="8">
        <f t="shared" si="2"/>
        <v>10.919540229885058</v>
      </c>
      <c r="H23" s="8">
        <v>54</v>
      </c>
      <c r="I23" s="8">
        <f t="shared" si="3"/>
        <v>30.459770114942529</v>
      </c>
      <c r="J23" s="8">
        <v>11</v>
      </c>
      <c r="K23" s="8">
        <f t="shared" si="4"/>
        <v>6.6225165562913908</v>
      </c>
      <c r="L23" s="8">
        <v>160</v>
      </c>
      <c r="M23" s="8">
        <f t="shared" si="5"/>
        <v>93.529411764705884</v>
      </c>
      <c r="N23" s="8">
        <v>21</v>
      </c>
      <c r="O23" s="8">
        <f t="shared" si="6"/>
        <v>11.299435028248588</v>
      </c>
      <c r="P23" s="8">
        <v>20</v>
      </c>
      <c r="Q23" s="8">
        <f t="shared" si="7"/>
        <v>10.614525139664805</v>
      </c>
      <c r="R23" s="8">
        <v>94</v>
      </c>
      <c r="S23" s="9">
        <f t="shared" si="8"/>
        <v>52.247191011235962</v>
      </c>
      <c r="T23" s="8">
        <v>13</v>
      </c>
      <c r="U23" s="9">
        <f t="shared" si="9"/>
        <v>7.2289156626506017</v>
      </c>
    </row>
    <row r="24" spans="1:21" ht="15.6" customHeight="1" x14ac:dyDescent="0.25">
      <c r="A24" s="7" t="s">
        <v>23</v>
      </c>
      <c r="B24" s="8">
        <v>10</v>
      </c>
      <c r="C24" s="8">
        <f t="shared" si="0"/>
        <v>5.5214723926380369</v>
      </c>
      <c r="D24" s="8">
        <v>83</v>
      </c>
      <c r="E24" s="8">
        <f t="shared" si="1"/>
        <v>42.931937172774873</v>
      </c>
      <c r="F24" s="8">
        <v>112</v>
      </c>
      <c r="G24" s="8">
        <f t="shared" si="2"/>
        <v>63.793103448275865</v>
      </c>
      <c r="H24" s="8">
        <v>105</v>
      </c>
      <c r="I24" s="8">
        <f t="shared" si="3"/>
        <v>59.770114942528743</v>
      </c>
      <c r="J24" s="8">
        <v>28</v>
      </c>
      <c r="K24" s="8">
        <f t="shared" si="4"/>
        <v>17.880794701986755</v>
      </c>
      <c r="L24" s="8">
        <v>145</v>
      </c>
      <c r="M24" s="8">
        <f t="shared" si="5"/>
        <v>84.705882352941174</v>
      </c>
      <c r="N24" s="8">
        <v>97</v>
      </c>
      <c r="O24" s="8">
        <f t="shared" si="6"/>
        <v>54.237288135593218</v>
      </c>
      <c r="P24" s="8">
        <v>44</v>
      </c>
      <c r="Q24" s="8">
        <f t="shared" si="7"/>
        <v>24.022346368715084</v>
      </c>
      <c r="R24" s="8">
        <v>144</v>
      </c>
      <c r="S24" s="9">
        <f t="shared" si="8"/>
        <v>80.337078651685388</v>
      </c>
      <c r="T24" s="8">
        <v>42</v>
      </c>
      <c r="U24" s="9">
        <f t="shared" si="9"/>
        <v>24.69879518072289</v>
      </c>
    </row>
    <row r="25" spans="1:21" ht="15.6" customHeight="1" x14ac:dyDescent="0.25">
      <c r="A25" s="7" t="s">
        <v>24</v>
      </c>
      <c r="B25" s="8">
        <v>106</v>
      </c>
      <c r="C25" s="8">
        <f t="shared" si="0"/>
        <v>64.417177914110425</v>
      </c>
      <c r="D25" s="8">
        <v>163</v>
      </c>
      <c r="E25" s="8">
        <f t="shared" si="1"/>
        <v>84.816753926701566</v>
      </c>
      <c r="F25" s="8">
        <v>80</v>
      </c>
      <c r="G25" s="8">
        <f t="shared" si="2"/>
        <v>45.402298850574709</v>
      </c>
      <c r="H25" s="8">
        <v>79</v>
      </c>
      <c r="I25" s="8">
        <f t="shared" si="3"/>
        <v>44.827586206896555</v>
      </c>
      <c r="J25" s="8">
        <v>146</v>
      </c>
      <c r="K25" s="8">
        <f t="shared" si="4"/>
        <v>96.026490066225165</v>
      </c>
      <c r="L25" s="8">
        <v>169</v>
      </c>
      <c r="M25" s="8">
        <f t="shared" si="5"/>
        <v>98.82352941176471</v>
      </c>
      <c r="N25" s="8">
        <v>162</v>
      </c>
      <c r="O25" s="8">
        <f t="shared" si="6"/>
        <v>90.960451977401121</v>
      </c>
      <c r="P25" s="8">
        <v>120</v>
      </c>
      <c r="Q25" s="8">
        <f t="shared" si="7"/>
        <v>66.480446927374302</v>
      </c>
      <c r="R25" s="8">
        <v>153</v>
      </c>
      <c r="S25" s="9">
        <f t="shared" si="8"/>
        <v>85.393258426966284</v>
      </c>
      <c r="T25" s="8">
        <v>141</v>
      </c>
      <c r="U25" s="9">
        <f t="shared" si="9"/>
        <v>84.337349397590373</v>
      </c>
    </row>
    <row r="26" spans="1:21" ht="15.6" customHeight="1" x14ac:dyDescent="0.25">
      <c r="A26" s="7" t="s">
        <v>25</v>
      </c>
      <c r="B26" s="8">
        <v>23</v>
      </c>
      <c r="C26" s="8">
        <f t="shared" si="0"/>
        <v>13.496932515337424</v>
      </c>
      <c r="D26" s="8">
        <v>92</v>
      </c>
      <c r="E26" s="8">
        <f t="shared" si="1"/>
        <v>47.643979057591622</v>
      </c>
      <c r="F26" s="8">
        <v>72</v>
      </c>
      <c r="G26" s="8">
        <f t="shared" si="2"/>
        <v>40.804597701149426</v>
      </c>
      <c r="H26" s="8">
        <v>114</v>
      </c>
      <c r="I26" s="8">
        <f t="shared" si="3"/>
        <v>64.942528735632195</v>
      </c>
      <c r="J26" s="8">
        <v>68</v>
      </c>
      <c r="K26" s="8">
        <f t="shared" si="4"/>
        <v>44.370860927152314</v>
      </c>
      <c r="L26" s="8">
        <v>152</v>
      </c>
      <c r="M26" s="8">
        <f t="shared" si="5"/>
        <v>88.823529411764696</v>
      </c>
      <c r="N26" s="8">
        <v>109</v>
      </c>
      <c r="O26" s="8">
        <f t="shared" si="6"/>
        <v>61.016949152542374</v>
      </c>
      <c r="P26" s="8">
        <v>50</v>
      </c>
      <c r="Q26" s="8">
        <f t="shared" si="7"/>
        <v>27.374301675977652</v>
      </c>
      <c r="R26" s="8">
        <v>101</v>
      </c>
      <c r="S26" s="9">
        <f t="shared" si="8"/>
        <v>56.17977528089888</v>
      </c>
      <c r="T26" s="8">
        <v>28</v>
      </c>
      <c r="U26" s="9">
        <f t="shared" si="9"/>
        <v>16.265060240963855</v>
      </c>
    </row>
    <row r="27" spans="1:21" ht="15.6" customHeight="1" x14ac:dyDescent="0.25">
      <c r="A27" s="7" t="s">
        <v>26</v>
      </c>
      <c r="B27" s="8">
        <v>3</v>
      </c>
      <c r="C27" s="8">
        <f t="shared" si="0"/>
        <v>1.2269938650306749</v>
      </c>
      <c r="D27" s="8">
        <v>156</v>
      </c>
      <c r="E27" s="8">
        <f t="shared" si="1"/>
        <v>81.15183246073299</v>
      </c>
      <c r="F27" s="8">
        <v>44</v>
      </c>
      <c r="G27" s="8">
        <f t="shared" si="2"/>
        <v>24.712643678160919</v>
      </c>
      <c r="H27" s="8">
        <v>82</v>
      </c>
      <c r="I27" s="8">
        <f t="shared" si="3"/>
        <v>46.551724137931032</v>
      </c>
      <c r="J27" s="8">
        <v>26</v>
      </c>
      <c r="K27" s="8">
        <f t="shared" si="4"/>
        <v>16.556291390728479</v>
      </c>
      <c r="L27" s="8">
        <v>109</v>
      </c>
      <c r="M27" s="8">
        <f t="shared" si="5"/>
        <v>63.529411764705877</v>
      </c>
      <c r="N27" s="8">
        <v>149</v>
      </c>
      <c r="O27" s="8">
        <f t="shared" si="6"/>
        <v>83.615819209039543</v>
      </c>
      <c r="P27" s="8">
        <v>52</v>
      </c>
      <c r="Q27" s="8">
        <f t="shared" si="7"/>
        <v>28.491620111731841</v>
      </c>
      <c r="R27" s="8">
        <v>107</v>
      </c>
      <c r="S27" s="9">
        <f t="shared" si="8"/>
        <v>59.550561797752813</v>
      </c>
      <c r="T27" s="8">
        <v>23</v>
      </c>
      <c r="U27" s="9">
        <f t="shared" si="9"/>
        <v>13.253012048192772</v>
      </c>
    </row>
    <row r="28" spans="1:21" ht="15.6" customHeight="1" x14ac:dyDescent="0.25">
      <c r="A28" s="7" t="s">
        <v>27</v>
      </c>
      <c r="B28" s="8">
        <v>152</v>
      </c>
      <c r="C28" s="8">
        <f t="shared" si="0"/>
        <v>92.638036809815944</v>
      </c>
      <c r="D28" s="8">
        <v>32</v>
      </c>
      <c r="E28" s="8">
        <f t="shared" si="1"/>
        <v>16.230366492146597</v>
      </c>
      <c r="F28" s="8">
        <v>2</v>
      </c>
      <c r="G28" s="8">
        <f t="shared" si="2"/>
        <v>0.57471264367816088</v>
      </c>
      <c r="H28" s="8">
        <v>5</v>
      </c>
      <c r="I28" s="8">
        <f t="shared" si="3"/>
        <v>2.2988505747126435</v>
      </c>
      <c r="J28" s="8">
        <v>142</v>
      </c>
      <c r="K28" s="8">
        <f t="shared" si="4"/>
        <v>93.377483443708613</v>
      </c>
      <c r="L28" s="8">
        <v>96</v>
      </c>
      <c r="M28" s="8">
        <f t="shared" si="5"/>
        <v>55.882352941176471</v>
      </c>
      <c r="N28" s="8">
        <v>80</v>
      </c>
      <c r="O28" s="8">
        <f t="shared" si="6"/>
        <v>44.632768361581924</v>
      </c>
      <c r="P28" s="8">
        <v>176</v>
      </c>
      <c r="Q28" s="8">
        <f t="shared" si="7"/>
        <v>97.765363128491629</v>
      </c>
      <c r="R28" s="8">
        <v>35</v>
      </c>
      <c r="S28" s="9">
        <f t="shared" si="8"/>
        <v>19.101123595505616</v>
      </c>
      <c r="T28" s="8">
        <v>79</v>
      </c>
      <c r="U28" s="9">
        <f t="shared" si="9"/>
        <v>46.987951807228917</v>
      </c>
    </row>
    <row r="29" spans="1:21" ht="15.6" customHeight="1" x14ac:dyDescent="0.25">
      <c r="A29" s="7" t="s">
        <v>28</v>
      </c>
      <c r="B29" s="8">
        <v>24</v>
      </c>
      <c r="C29" s="8">
        <f t="shared" si="0"/>
        <v>14.110429447852759</v>
      </c>
      <c r="D29" s="8">
        <v>143</v>
      </c>
      <c r="E29" s="8">
        <f t="shared" si="1"/>
        <v>74.345549738219901</v>
      </c>
      <c r="F29" s="8">
        <v>60</v>
      </c>
      <c r="G29" s="8">
        <f t="shared" si="2"/>
        <v>33.90804597701149</v>
      </c>
      <c r="H29" s="8">
        <v>22</v>
      </c>
      <c r="I29" s="8">
        <f t="shared" si="3"/>
        <v>12.068965517241379</v>
      </c>
      <c r="J29" s="8">
        <v>32</v>
      </c>
      <c r="K29" s="8">
        <f t="shared" si="4"/>
        <v>20.52980132450331</v>
      </c>
      <c r="L29" s="8">
        <v>52</v>
      </c>
      <c r="M29" s="8">
        <f t="shared" si="5"/>
        <v>30</v>
      </c>
      <c r="N29" s="8">
        <v>77</v>
      </c>
      <c r="O29" s="8">
        <f t="shared" si="6"/>
        <v>42.93785310734463</v>
      </c>
      <c r="P29" s="8">
        <v>34</v>
      </c>
      <c r="Q29" s="8">
        <f t="shared" si="7"/>
        <v>18.435754189944134</v>
      </c>
      <c r="R29" s="8">
        <v>124</v>
      </c>
      <c r="S29" s="9">
        <f t="shared" si="8"/>
        <v>69.101123595505626</v>
      </c>
      <c r="T29" s="8">
        <v>31</v>
      </c>
      <c r="U29" s="9">
        <f t="shared" si="9"/>
        <v>18.072289156626507</v>
      </c>
    </row>
    <row r="30" spans="1:21" ht="15.6" customHeight="1" x14ac:dyDescent="0.25">
      <c r="A30" s="7" t="s">
        <v>29</v>
      </c>
      <c r="B30" s="8">
        <v>31</v>
      </c>
      <c r="C30" s="8">
        <f t="shared" si="0"/>
        <v>18.404907975460123</v>
      </c>
      <c r="D30" s="8">
        <v>130</v>
      </c>
      <c r="E30" s="8">
        <f t="shared" si="1"/>
        <v>67.539267015706798</v>
      </c>
      <c r="F30" s="8">
        <v>75</v>
      </c>
      <c r="G30" s="8">
        <f t="shared" si="2"/>
        <v>42.528735632183903</v>
      </c>
      <c r="H30" s="8">
        <v>29</v>
      </c>
      <c r="I30" s="8">
        <f t="shared" si="3"/>
        <v>16.091954022988507</v>
      </c>
      <c r="J30" s="8">
        <v>63</v>
      </c>
      <c r="K30" s="8">
        <f t="shared" si="4"/>
        <v>41.059602649006621</v>
      </c>
      <c r="L30" s="8">
        <v>57</v>
      </c>
      <c r="M30" s="8">
        <f t="shared" si="5"/>
        <v>32.941176470588232</v>
      </c>
      <c r="N30" s="8">
        <v>122</v>
      </c>
      <c r="O30" s="8">
        <f t="shared" si="6"/>
        <v>68.361581920903959</v>
      </c>
      <c r="P30" s="8">
        <v>64</v>
      </c>
      <c r="Q30" s="8">
        <f t="shared" si="7"/>
        <v>35.195530726256983</v>
      </c>
      <c r="R30" s="8">
        <v>81</v>
      </c>
      <c r="S30" s="9">
        <f t="shared" si="8"/>
        <v>44.943820224719097</v>
      </c>
      <c r="T30" s="8">
        <v>95</v>
      </c>
      <c r="U30" s="9">
        <f t="shared" si="9"/>
        <v>56.626506024096393</v>
      </c>
    </row>
    <row r="31" spans="1:21" ht="15.6" customHeight="1" x14ac:dyDescent="0.25">
      <c r="A31" s="7" t="s">
        <v>30</v>
      </c>
      <c r="B31" s="8">
        <v>27</v>
      </c>
      <c r="C31" s="8">
        <f t="shared" si="0"/>
        <v>15.950920245398773</v>
      </c>
      <c r="D31" s="8">
        <v>114</v>
      </c>
      <c r="E31" s="8">
        <f t="shared" si="1"/>
        <v>59.162303664921467</v>
      </c>
      <c r="F31" s="8">
        <v>40</v>
      </c>
      <c r="G31" s="8">
        <f t="shared" si="2"/>
        <v>22.413793103448278</v>
      </c>
      <c r="H31" s="8">
        <v>36</v>
      </c>
      <c r="I31" s="8">
        <f t="shared" si="3"/>
        <v>20.114942528735632</v>
      </c>
      <c r="J31" s="8">
        <v>50</v>
      </c>
      <c r="K31" s="8">
        <f t="shared" si="4"/>
        <v>32.450331125827816</v>
      </c>
      <c r="L31" s="8">
        <v>124</v>
      </c>
      <c r="M31" s="8">
        <f t="shared" si="5"/>
        <v>72.35294117647058</v>
      </c>
      <c r="N31" s="8">
        <v>132</v>
      </c>
      <c r="O31" s="8">
        <f t="shared" si="6"/>
        <v>74.011299435028249</v>
      </c>
      <c r="P31" s="8">
        <v>20</v>
      </c>
      <c r="Q31" s="8">
        <f t="shared" si="7"/>
        <v>10.614525139664805</v>
      </c>
      <c r="R31" s="8">
        <v>124</v>
      </c>
      <c r="S31" s="9">
        <f t="shared" si="8"/>
        <v>69.101123595505626</v>
      </c>
      <c r="T31" s="8">
        <v>29</v>
      </c>
      <c r="U31" s="9">
        <f t="shared" si="9"/>
        <v>16.867469879518072</v>
      </c>
    </row>
    <row r="32" spans="1:21" ht="15.6" customHeight="1" x14ac:dyDescent="0.25">
      <c r="A32" s="7" t="s">
        <v>31</v>
      </c>
      <c r="B32" s="8">
        <v>137</v>
      </c>
      <c r="C32" s="8">
        <f t="shared" si="0"/>
        <v>83.435582822085891</v>
      </c>
      <c r="D32" s="8">
        <v>85</v>
      </c>
      <c r="E32" s="8">
        <f t="shared" si="1"/>
        <v>43.97905759162304</v>
      </c>
      <c r="F32" s="8">
        <v>100</v>
      </c>
      <c r="G32" s="8">
        <f t="shared" si="2"/>
        <v>56.896551724137936</v>
      </c>
      <c r="H32" s="8">
        <v>72</v>
      </c>
      <c r="I32" s="8">
        <f t="shared" si="3"/>
        <v>40.804597701149426</v>
      </c>
      <c r="J32" s="8">
        <v>149</v>
      </c>
      <c r="K32" s="8">
        <f t="shared" si="4"/>
        <v>98.013245033112582</v>
      </c>
      <c r="L32" s="8">
        <v>142</v>
      </c>
      <c r="M32" s="8">
        <f t="shared" si="5"/>
        <v>82.941176470588246</v>
      </c>
      <c r="N32" s="8">
        <v>40</v>
      </c>
      <c r="O32" s="8">
        <f t="shared" si="6"/>
        <v>22.033898305084744</v>
      </c>
      <c r="P32" s="8">
        <v>125</v>
      </c>
      <c r="Q32" s="8">
        <f t="shared" si="7"/>
        <v>69.273743016759781</v>
      </c>
      <c r="R32" s="8">
        <v>10</v>
      </c>
      <c r="S32" s="9">
        <f t="shared" si="8"/>
        <v>5.0561797752808983</v>
      </c>
      <c r="T32" s="8">
        <v>102</v>
      </c>
      <c r="U32" s="9">
        <f t="shared" si="9"/>
        <v>60.843373493975903</v>
      </c>
    </row>
    <row r="33" spans="1:21" ht="15.6" customHeight="1" x14ac:dyDescent="0.25">
      <c r="A33" s="7" t="s">
        <v>32</v>
      </c>
      <c r="B33" s="8">
        <v>19</v>
      </c>
      <c r="C33" s="8">
        <f t="shared" si="0"/>
        <v>11.042944785276074</v>
      </c>
      <c r="D33" s="8">
        <v>146</v>
      </c>
      <c r="E33" s="8">
        <f t="shared" si="1"/>
        <v>75.916230366492144</v>
      </c>
      <c r="F33" s="8">
        <v>106</v>
      </c>
      <c r="G33" s="8">
        <f t="shared" si="2"/>
        <v>60.344827586206897</v>
      </c>
      <c r="H33" s="8">
        <v>64</v>
      </c>
      <c r="I33" s="8">
        <f t="shared" si="3"/>
        <v>36.206896551724135</v>
      </c>
      <c r="J33" s="8">
        <v>45</v>
      </c>
      <c r="K33" s="8">
        <f t="shared" si="4"/>
        <v>29.139072847682119</v>
      </c>
      <c r="L33" s="8">
        <v>103</v>
      </c>
      <c r="M33" s="8">
        <f t="shared" si="5"/>
        <v>60</v>
      </c>
      <c r="N33" s="8">
        <v>168</v>
      </c>
      <c r="O33" s="8">
        <f t="shared" si="6"/>
        <v>94.350282485875709</v>
      </c>
      <c r="P33" s="8">
        <v>1</v>
      </c>
      <c r="Q33" s="8">
        <f t="shared" si="7"/>
        <v>0</v>
      </c>
      <c r="R33" s="8">
        <v>139</v>
      </c>
      <c r="S33" s="9">
        <f t="shared" si="8"/>
        <v>77.528089887640448</v>
      </c>
      <c r="T33" s="8">
        <v>8</v>
      </c>
      <c r="U33" s="9">
        <f t="shared" si="9"/>
        <v>4.2168674698795181</v>
      </c>
    </row>
    <row r="34" spans="1:21" ht="15.6" customHeight="1" x14ac:dyDescent="0.25">
      <c r="A34" s="7" t="s">
        <v>33</v>
      </c>
      <c r="B34" s="8">
        <v>54</v>
      </c>
      <c r="C34" s="8">
        <f t="shared" si="0"/>
        <v>32.515337423312886</v>
      </c>
      <c r="D34" s="8">
        <v>124</v>
      </c>
      <c r="E34" s="8">
        <f t="shared" si="1"/>
        <v>64.397905759162299</v>
      </c>
      <c r="F34" s="8">
        <v>41</v>
      </c>
      <c r="G34" s="8">
        <f t="shared" si="2"/>
        <v>22.988505747126435</v>
      </c>
      <c r="H34" s="8">
        <v>35</v>
      </c>
      <c r="I34" s="8">
        <f t="shared" si="3"/>
        <v>19.540229885057471</v>
      </c>
      <c r="J34" s="8">
        <v>81</v>
      </c>
      <c r="K34" s="8">
        <f t="shared" si="4"/>
        <v>52.980132450331126</v>
      </c>
      <c r="L34" s="8">
        <v>54</v>
      </c>
      <c r="M34" s="8">
        <f t="shared" si="5"/>
        <v>31.176470588235293</v>
      </c>
      <c r="N34" s="8">
        <v>119</v>
      </c>
      <c r="O34" s="8">
        <f t="shared" si="6"/>
        <v>66.666666666666657</v>
      </c>
      <c r="P34" s="8">
        <v>74</v>
      </c>
      <c r="Q34" s="8">
        <f t="shared" si="7"/>
        <v>40.782122905027933</v>
      </c>
      <c r="R34" s="8">
        <v>71</v>
      </c>
      <c r="S34" s="9">
        <f t="shared" si="8"/>
        <v>39.325842696629216</v>
      </c>
      <c r="T34" s="8">
        <v>51</v>
      </c>
      <c r="U34" s="9">
        <f t="shared" si="9"/>
        <v>30.120481927710845</v>
      </c>
    </row>
    <row r="35" spans="1:21" ht="15.6" customHeight="1" x14ac:dyDescent="0.25">
      <c r="A35" s="7" t="s">
        <v>34</v>
      </c>
      <c r="B35" s="8">
        <v>25</v>
      </c>
      <c r="C35" s="8">
        <f t="shared" si="0"/>
        <v>14.723926380368098</v>
      </c>
      <c r="D35" s="8">
        <v>98</v>
      </c>
      <c r="E35" s="8">
        <f t="shared" si="1"/>
        <v>50.785340314136128</v>
      </c>
      <c r="F35" s="8">
        <v>35</v>
      </c>
      <c r="G35" s="8">
        <f t="shared" si="2"/>
        <v>19.540229885057471</v>
      </c>
      <c r="H35" s="8">
        <v>51</v>
      </c>
      <c r="I35" s="8">
        <f t="shared" si="3"/>
        <v>28.735632183908045</v>
      </c>
      <c r="J35" s="8">
        <v>43</v>
      </c>
      <c r="K35" s="8">
        <f t="shared" si="4"/>
        <v>27.814569536423839</v>
      </c>
      <c r="L35" s="8">
        <v>151</v>
      </c>
      <c r="M35" s="8">
        <f t="shared" si="5"/>
        <v>88.235294117647058</v>
      </c>
      <c r="N35" s="8">
        <v>157</v>
      </c>
      <c r="O35" s="8">
        <f t="shared" si="6"/>
        <v>88.135593220338976</v>
      </c>
      <c r="P35" s="8">
        <v>56</v>
      </c>
      <c r="Q35" s="8">
        <f t="shared" si="7"/>
        <v>30.726256983240223</v>
      </c>
      <c r="R35" s="8">
        <v>71</v>
      </c>
      <c r="S35" s="9">
        <f t="shared" si="8"/>
        <v>39.325842696629216</v>
      </c>
      <c r="T35" s="8">
        <v>43</v>
      </c>
      <c r="U35" s="9">
        <f t="shared" si="9"/>
        <v>25.301204819277107</v>
      </c>
    </row>
    <row r="36" spans="1:21" ht="15.6" customHeight="1" x14ac:dyDescent="0.25">
      <c r="A36" s="7" t="s">
        <v>35</v>
      </c>
      <c r="B36" s="8">
        <v>63</v>
      </c>
      <c r="C36" s="8">
        <f t="shared" si="0"/>
        <v>38.036809815950924</v>
      </c>
      <c r="D36" s="8">
        <v>93</v>
      </c>
      <c r="E36" s="8">
        <f t="shared" si="1"/>
        <v>48.167539267015705</v>
      </c>
      <c r="F36" s="8">
        <v>43</v>
      </c>
      <c r="G36" s="8">
        <f t="shared" si="2"/>
        <v>24.137931034482758</v>
      </c>
      <c r="H36" s="8">
        <v>96</v>
      </c>
      <c r="I36" s="8">
        <f t="shared" si="3"/>
        <v>54.597701149425291</v>
      </c>
      <c r="J36" s="8">
        <v>65</v>
      </c>
      <c r="K36" s="8">
        <f t="shared" si="4"/>
        <v>42.384105960264904</v>
      </c>
      <c r="L36" s="8">
        <v>130</v>
      </c>
      <c r="M36" s="8">
        <f t="shared" si="5"/>
        <v>75.882352941176464</v>
      </c>
      <c r="N36" s="8">
        <v>99</v>
      </c>
      <c r="O36" s="8">
        <f t="shared" si="6"/>
        <v>55.367231638418076</v>
      </c>
      <c r="P36" s="8">
        <v>94</v>
      </c>
      <c r="Q36" s="8">
        <f t="shared" si="7"/>
        <v>51.955307262569825</v>
      </c>
      <c r="R36" s="8">
        <v>94</v>
      </c>
      <c r="S36" s="9">
        <f t="shared" si="8"/>
        <v>52.247191011235962</v>
      </c>
      <c r="T36" s="8">
        <v>156</v>
      </c>
      <c r="U36" s="9">
        <f t="shared" si="9"/>
        <v>93.373493975903614</v>
      </c>
    </row>
    <row r="37" spans="1:21" ht="15.6" customHeight="1" x14ac:dyDescent="0.25">
      <c r="A37" s="7" t="s">
        <v>36</v>
      </c>
      <c r="B37" s="8">
        <v>61</v>
      </c>
      <c r="C37" s="8">
        <f t="shared" si="0"/>
        <v>36.809815950920246</v>
      </c>
      <c r="D37" s="8">
        <v>148</v>
      </c>
      <c r="E37" s="8">
        <f t="shared" si="1"/>
        <v>76.96335078534031</v>
      </c>
      <c r="F37" s="8">
        <v>51</v>
      </c>
      <c r="G37" s="8">
        <f t="shared" si="2"/>
        <v>28.735632183908045</v>
      </c>
      <c r="H37" s="8">
        <v>25</v>
      </c>
      <c r="I37" s="8">
        <f t="shared" si="3"/>
        <v>13.793103448275861</v>
      </c>
      <c r="J37" s="8">
        <v>104</v>
      </c>
      <c r="K37" s="8">
        <f t="shared" si="4"/>
        <v>68.211920529801333</v>
      </c>
      <c r="L37" s="8">
        <v>60</v>
      </c>
      <c r="M37" s="8">
        <f t="shared" si="5"/>
        <v>34.705882352941174</v>
      </c>
      <c r="N37" s="8">
        <v>141</v>
      </c>
      <c r="O37" s="8">
        <f t="shared" si="6"/>
        <v>79.096045197740111</v>
      </c>
      <c r="P37" s="8">
        <v>95</v>
      </c>
      <c r="Q37" s="8">
        <f t="shared" si="7"/>
        <v>52.513966480446925</v>
      </c>
      <c r="R37" s="8">
        <v>71</v>
      </c>
      <c r="S37" s="9">
        <f t="shared" si="8"/>
        <v>39.325842696629216</v>
      </c>
      <c r="T37" s="8">
        <v>153</v>
      </c>
      <c r="U37" s="9">
        <f t="shared" si="9"/>
        <v>91.566265060240966</v>
      </c>
    </row>
    <row r="38" spans="1:21" ht="15.6" customHeight="1" x14ac:dyDescent="0.25">
      <c r="A38" s="7" t="s">
        <v>37</v>
      </c>
      <c r="B38" s="8">
        <v>41</v>
      </c>
      <c r="C38" s="8">
        <f t="shared" si="0"/>
        <v>24.539877300613497</v>
      </c>
      <c r="D38" s="8">
        <v>73</v>
      </c>
      <c r="E38" s="8">
        <f t="shared" si="1"/>
        <v>37.696335078534034</v>
      </c>
      <c r="F38" s="8">
        <v>111</v>
      </c>
      <c r="G38" s="8">
        <f t="shared" si="2"/>
        <v>63.218390804597703</v>
      </c>
      <c r="H38" s="8">
        <v>18</v>
      </c>
      <c r="I38" s="8">
        <f t="shared" si="3"/>
        <v>9.7701149425287355</v>
      </c>
      <c r="J38" s="8">
        <v>19</v>
      </c>
      <c r="K38" s="8">
        <f t="shared" si="4"/>
        <v>11.920529801324504</v>
      </c>
      <c r="L38" s="8">
        <v>93</v>
      </c>
      <c r="M38" s="8">
        <f t="shared" si="5"/>
        <v>54.117647058823529</v>
      </c>
      <c r="N38" s="8">
        <v>62</v>
      </c>
      <c r="O38" s="8">
        <f t="shared" si="6"/>
        <v>34.463276836158194</v>
      </c>
      <c r="P38" s="8">
        <v>30</v>
      </c>
      <c r="Q38" s="8">
        <f t="shared" si="7"/>
        <v>16.201117318435752</v>
      </c>
      <c r="R38" s="8">
        <v>123</v>
      </c>
      <c r="S38" s="9">
        <f t="shared" si="8"/>
        <v>68.539325842696627</v>
      </c>
      <c r="T38" s="8">
        <v>10</v>
      </c>
      <c r="U38" s="9">
        <f t="shared" si="9"/>
        <v>5.4216867469879517</v>
      </c>
    </row>
    <row r="39" spans="1:21" ht="15.6" customHeight="1" x14ac:dyDescent="0.25">
      <c r="A39" s="7" t="s">
        <v>38</v>
      </c>
      <c r="B39" s="8">
        <v>150</v>
      </c>
      <c r="C39" s="8">
        <f t="shared" si="0"/>
        <v>91.411042944785279</v>
      </c>
      <c r="D39" s="8">
        <v>46</v>
      </c>
      <c r="E39" s="8">
        <f t="shared" si="1"/>
        <v>23.560209424083769</v>
      </c>
      <c r="F39" s="8">
        <v>14</v>
      </c>
      <c r="G39" s="8">
        <f t="shared" si="2"/>
        <v>7.4712643678160928</v>
      </c>
      <c r="H39" s="8">
        <v>86</v>
      </c>
      <c r="I39" s="8">
        <f t="shared" si="3"/>
        <v>48.850574712643677</v>
      </c>
      <c r="J39" s="8">
        <v>132</v>
      </c>
      <c r="K39" s="8">
        <f t="shared" si="4"/>
        <v>86.754966887417211</v>
      </c>
      <c r="L39" s="8">
        <v>117</v>
      </c>
      <c r="M39" s="8">
        <f t="shared" si="5"/>
        <v>68.235294117647058</v>
      </c>
      <c r="N39" s="8">
        <v>45</v>
      </c>
      <c r="O39" s="8">
        <f t="shared" si="6"/>
        <v>24.858757062146893</v>
      </c>
      <c r="P39" s="8">
        <v>134</v>
      </c>
      <c r="Q39" s="8">
        <f t="shared" si="7"/>
        <v>74.30167597765363</v>
      </c>
      <c r="R39" s="8">
        <v>13</v>
      </c>
      <c r="S39" s="9">
        <f t="shared" si="8"/>
        <v>6.7415730337078648</v>
      </c>
      <c r="T39" s="8">
        <v>127</v>
      </c>
      <c r="U39" s="9">
        <f t="shared" si="9"/>
        <v>75.903614457831324</v>
      </c>
    </row>
    <row r="40" spans="1:21" ht="15.6" customHeight="1" x14ac:dyDescent="0.25">
      <c r="A40" s="7" t="s">
        <v>39</v>
      </c>
      <c r="B40" s="8">
        <v>9</v>
      </c>
      <c r="C40" s="8">
        <f t="shared" si="0"/>
        <v>4.9079754601226995</v>
      </c>
      <c r="D40" s="8">
        <v>50</v>
      </c>
      <c r="E40" s="8">
        <f t="shared" si="1"/>
        <v>25.654450261780106</v>
      </c>
      <c r="F40" s="8">
        <v>105</v>
      </c>
      <c r="G40" s="8">
        <f t="shared" si="2"/>
        <v>59.770114942528743</v>
      </c>
      <c r="H40" s="8">
        <v>61</v>
      </c>
      <c r="I40" s="8">
        <f t="shared" si="3"/>
        <v>34.482758620689658</v>
      </c>
      <c r="J40" s="8">
        <v>4</v>
      </c>
      <c r="K40" s="8">
        <f t="shared" si="4"/>
        <v>1.9867549668874174</v>
      </c>
      <c r="L40" s="8">
        <v>68</v>
      </c>
      <c r="M40" s="8">
        <f t="shared" si="5"/>
        <v>39.411764705882355</v>
      </c>
      <c r="N40" s="8">
        <v>29</v>
      </c>
      <c r="O40" s="8">
        <f t="shared" si="6"/>
        <v>15.819209039548024</v>
      </c>
      <c r="P40" s="8">
        <v>7</v>
      </c>
      <c r="Q40" s="8">
        <f t="shared" si="7"/>
        <v>3.3519553072625698</v>
      </c>
      <c r="R40" s="8">
        <v>85</v>
      </c>
      <c r="S40" s="9">
        <f t="shared" si="8"/>
        <v>47.191011235955052</v>
      </c>
      <c r="T40" s="8">
        <v>2</v>
      </c>
      <c r="U40" s="9">
        <f t="shared" si="9"/>
        <v>0.60240963855421692</v>
      </c>
    </row>
    <row r="41" spans="1:21" ht="15.6" customHeight="1" x14ac:dyDescent="0.25">
      <c r="A41" s="7" t="s">
        <v>40</v>
      </c>
      <c r="B41" s="8">
        <v>15</v>
      </c>
      <c r="C41" s="8">
        <f t="shared" si="0"/>
        <v>8.5889570552147241</v>
      </c>
      <c r="D41" s="8">
        <v>164</v>
      </c>
      <c r="E41" s="8">
        <f t="shared" si="1"/>
        <v>85.340314136125656</v>
      </c>
      <c r="F41" s="8">
        <v>85</v>
      </c>
      <c r="G41" s="8">
        <f t="shared" si="2"/>
        <v>48.275862068965516</v>
      </c>
      <c r="H41" s="8">
        <v>104</v>
      </c>
      <c r="I41" s="8">
        <f t="shared" si="3"/>
        <v>59.195402298850574</v>
      </c>
      <c r="J41" s="8">
        <v>52</v>
      </c>
      <c r="K41" s="8">
        <f t="shared" si="4"/>
        <v>33.774834437086092</v>
      </c>
      <c r="L41" s="8">
        <v>154</v>
      </c>
      <c r="M41" s="8">
        <f t="shared" si="5"/>
        <v>90</v>
      </c>
      <c r="N41" s="8">
        <v>136</v>
      </c>
      <c r="O41" s="8">
        <f t="shared" si="6"/>
        <v>76.271186440677965</v>
      </c>
      <c r="P41" s="8">
        <v>5</v>
      </c>
      <c r="Q41" s="8">
        <f t="shared" si="7"/>
        <v>2.2346368715083798</v>
      </c>
      <c r="R41" s="8">
        <v>152</v>
      </c>
      <c r="S41" s="9">
        <f t="shared" si="8"/>
        <v>84.831460674157299</v>
      </c>
      <c r="T41" s="8">
        <v>17</v>
      </c>
      <c r="U41" s="9">
        <f t="shared" si="9"/>
        <v>9.6385542168674707</v>
      </c>
    </row>
    <row r="42" spans="1:21" ht="15.6" customHeight="1" x14ac:dyDescent="0.25">
      <c r="A42" s="7" t="s">
        <v>41</v>
      </c>
      <c r="B42" s="8">
        <v>73</v>
      </c>
      <c r="C42" s="8">
        <f t="shared" si="0"/>
        <v>44.171779141104295</v>
      </c>
      <c r="D42" s="8">
        <v>10</v>
      </c>
      <c r="E42" s="8">
        <f t="shared" si="1"/>
        <v>4.7120418848167542</v>
      </c>
      <c r="F42" s="8">
        <v>48</v>
      </c>
      <c r="G42" s="8">
        <f t="shared" si="2"/>
        <v>27.011494252873565</v>
      </c>
      <c r="H42" s="8">
        <v>2</v>
      </c>
      <c r="I42" s="8">
        <f t="shared" si="3"/>
        <v>0.57471264367816088</v>
      </c>
      <c r="J42" s="8">
        <v>57</v>
      </c>
      <c r="K42" s="8">
        <f t="shared" si="4"/>
        <v>37.086092715231786</v>
      </c>
      <c r="L42" s="8">
        <v>66</v>
      </c>
      <c r="M42" s="8">
        <f t="shared" si="5"/>
        <v>38.235294117647058</v>
      </c>
      <c r="N42" s="8">
        <v>16</v>
      </c>
      <c r="O42" s="8">
        <f t="shared" si="6"/>
        <v>8.4745762711864394</v>
      </c>
      <c r="P42" s="8">
        <v>76</v>
      </c>
      <c r="Q42" s="8">
        <f t="shared" si="7"/>
        <v>41.899441340782126</v>
      </c>
      <c r="R42" s="8">
        <v>21</v>
      </c>
      <c r="S42" s="9">
        <f t="shared" si="8"/>
        <v>11.235955056179774</v>
      </c>
      <c r="T42" s="8">
        <v>59</v>
      </c>
      <c r="U42" s="9">
        <f t="shared" si="9"/>
        <v>34.939759036144579</v>
      </c>
    </row>
    <row r="43" spans="1:21" ht="15.6" customHeight="1" x14ac:dyDescent="0.25">
      <c r="A43" s="7" t="s">
        <v>42</v>
      </c>
      <c r="B43" s="8">
        <v>26</v>
      </c>
      <c r="C43" s="8">
        <f t="shared" si="0"/>
        <v>15.337423312883436</v>
      </c>
      <c r="D43" s="8">
        <v>159</v>
      </c>
      <c r="E43" s="8">
        <f t="shared" si="1"/>
        <v>82.722513089005233</v>
      </c>
      <c r="F43" s="8">
        <v>89</v>
      </c>
      <c r="G43" s="8">
        <f t="shared" si="2"/>
        <v>50.574712643678168</v>
      </c>
      <c r="H43" s="8">
        <v>107</v>
      </c>
      <c r="I43" s="8">
        <f t="shared" si="3"/>
        <v>60.919540229885058</v>
      </c>
      <c r="J43" s="8">
        <v>47</v>
      </c>
      <c r="K43" s="8">
        <f t="shared" si="4"/>
        <v>30.463576158940398</v>
      </c>
      <c r="L43" s="8">
        <v>143</v>
      </c>
      <c r="M43" s="8">
        <f t="shared" si="5"/>
        <v>83.529411764705884</v>
      </c>
      <c r="N43" s="8">
        <v>152</v>
      </c>
      <c r="O43" s="8">
        <f t="shared" si="6"/>
        <v>85.310734463276845</v>
      </c>
      <c r="P43" s="8">
        <v>10</v>
      </c>
      <c r="Q43" s="8">
        <f t="shared" si="7"/>
        <v>5.027932960893855</v>
      </c>
      <c r="R43" s="8">
        <v>118</v>
      </c>
      <c r="S43" s="9">
        <f t="shared" si="8"/>
        <v>65.730337078651687</v>
      </c>
      <c r="T43" s="8">
        <v>19</v>
      </c>
      <c r="U43" s="9">
        <f t="shared" si="9"/>
        <v>10.843373493975903</v>
      </c>
    </row>
    <row r="44" spans="1:21" ht="15.6" customHeight="1" x14ac:dyDescent="0.25">
      <c r="A44" s="7" t="s">
        <v>43</v>
      </c>
      <c r="B44" s="8">
        <v>135</v>
      </c>
      <c r="C44" s="8">
        <f t="shared" si="0"/>
        <v>82.208588957055213</v>
      </c>
      <c r="D44" s="8">
        <v>71</v>
      </c>
      <c r="E44" s="8">
        <f t="shared" si="1"/>
        <v>36.64921465968586</v>
      </c>
      <c r="F44" s="8">
        <v>49</v>
      </c>
      <c r="G44" s="8">
        <f t="shared" si="2"/>
        <v>27.586206896551722</v>
      </c>
      <c r="H44" s="8">
        <v>71</v>
      </c>
      <c r="I44" s="8">
        <f t="shared" si="3"/>
        <v>40.229885057471265</v>
      </c>
      <c r="J44" s="8">
        <v>139</v>
      </c>
      <c r="K44" s="8">
        <f t="shared" si="4"/>
        <v>91.390728476821195</v>
      </c>
      <c r="L44" s="8">
        <v>100</v>
      </c>
      <c r="M44" s="8">
        <f t="shared" si="5"/>
        <v>58.235294117647065</v>
      </c>
      <c r="N44" s="8">
        <v>142</v>
      </c>
      <c r="O44" s="8">
        <f t="shared" si="6"/>
        <v>79.66101694915254</v>
      </c>
      <c r="P44" s="8">
        <v>168</v>
      </c>
      <c r="Q44" s="8">
        <f t="shared" si="7"/>
        <v>93.296089385474858</v>
      </c>
      <c r="R44" s="8">
        <v>113</v>
      </c>
      <c r="S44" s="9">
        <f t="shared" si="8"/>
        <v>62.921348314606739</v>
      </c>
      <c r="T44" s="8">
        <v>100</v>
      </c>
      <c r="U44" s="9">
        <f t="shared" si="9"/>
        <v>59.638554216867469</v>
      </c>
    </row>
    <row r="45" spans="1:21" ht="15.6" customHeight="1" x14ac:dyDescent="0.25">
      <c r="A45" s="7" t="s">
        <v>44</v>
      </c>
      <c r="B45" s="8">
        <v>21</v>
      </c>
      <c r="C45" s="8">
        <f t="shared" si="0"/>
        <v>12.269938650306749</v>
      </c>
      <c r="D45" s="8">
        <v>153</v>
      </c>
      <c r="E45" s="8">
        <f t="shared" si="1"/>
        <v>79.581151832460733</v>
      </c>
      <c r="F45" s="8">
        <v>77</v>
      </c>
      <c r="G45" s="8">
        <f t="shared" si="2"/>
        <v>43.678160919540232</v>
      </c>
      <c r="H45" s="8">
        <v>67</v>
      </c>
      <c r="I45" s="8">
        <f t="shared" si="3"/>
        <v>37.931034482758619</v>
      </c>
      <c r="J45" s="8">
        <v>56</v>
      </c>
      <c r="K45" s="8">
        <f t="shared" si="4"/>
        <v>36.423841059602644</v>
      </c>
      <c r="L45" s="8">
        <v>80</v>
      </c>
      <c r="M45" s="8">
        <f t="shared" si="5"/>
        <v>46.470588235294116</v>
      </c>
      <c r="N45" s="8">
        <v>87</v>
      </c>
      <c r="O45" s="8">
        <f t="shared" si="6"/>
        <v>48.587570621468927</v>
      </c>
      <c r="P45" s="8">
        <v>25</v>
      </c>
      <c r="Q45" s="8">
        <f t="shared" si="7"/>
        <v>13.407821229050279</v>
      </c>
      <c r="R45" s="8">
        <v>124</v>
      </c>
      <c r="S45" s="9">
        <f t="shared" si="8"/>
        <v>69.101123595505626</v>
      </c>
      <c r="T45" s="8">
        <v>32</v>
      </c>
      <c r="U45" s="9">
        <f t="shared" si="9"/>
        <v>18.674698795180721</v>
      </c>
    </row>
    <row r="46" spans="1:21" ht="15.6" customHeight="1" x14ac:dyDescent="0.25">
      <c r="A46" s="7" t="s">
        <v>45</v>
      </c>
      <c r="B46" s="8">
        <v>88</v>
      </c>
      <c r="C46" s="8">
        <f t="shared" si="0"/>
        <v>53.374233128834362</v>
      </c>
      <c r="D46" s="8">
        <v>140</v>
      </c>
      <c r="E46" s="8">
        <f t="shared" si="1"/>
        <v>72.774869109947645</v>
      </c>
      <c r="F46" s="8">
        <v>42</v>
      </c>
      <c r="G46" s="8">
        <f t="shared" si="2"/>
        <v>23.563218390804597</v>
      </c>
      <c r="H46" s="8">
        <v>55</v>
      </c>
      <c r="I46" s="8">
        <f t="shared" si="3"/>
        <v>31.03448275862069</v>
      </c>
      <c r="J46" s="8">
        <v>87</v>
      </c>
      <c r="K46" s="8">
        <f t="shared" si="4"/>
        <v>56.953642384105962</v>
      </c>
      <c r="L46" s="8">
        <v>114</v>
      </c>
      <c r="M46" s="8">
        <f t="shared" si="5"/>
        <v>66.470588235294116</v>
      </c>
      <c r="N46" s="8">
        <v>151</v>
      </c>
      <c r="O46" s="8">
        <f t="shared" si="6"/>
        <v>84.745762711864401</v>
      </c>
      <c r="P46" s="8">
        <v>149</v>
      </c>
      <c r="Q46" s="8">
        <f t="shared" si="7"/>
        <v>82.681564245810051</v>
      </c>
      <c r="R46" s="8">
        <v>85</v>
      </c>
      <c r="S46" s="9">
        <f t="shared" si="8"/>
        <v>47.191011235955052</v>
      </c>
      <c r="T46" s="8">
        <v>92</v>
      </c>
      <c r="U46" s="9">
        <f t="shared" si="9"/>
        <v>54.819277108433738</v>
      </c>
    </row>
    <row r="47" spans="1:21" ht="15.6" customHeight="1" x14ac:dyDescent="0.25">
      <c r="A47" s="7" t="s">
        <v>46</v>
      </c>
      <c r="B47" s="8">
        <v>162</v>
      </c>
      <c r="C47" s="8">
        <f t="shared" si="0"/>
        <v>98.773006134969322</v>
      </c>
      <c r="D47" s="8">
        <v>57</v>
      </c>
      <c r="E47" s="8">
        <f t="shared" si="1"/>
        <v>29.319371727748688</v>
      </c>
      <c r="F47" s="8">
        <v>25</v>
      </c>
      <c r="G47" s="8">
        <f t="shared" si="2"/>
        <v>13.793103448275861</v>
      </c>
      <c r="H47" s="8">
        <v>1</v>
      </c>
      <c r="I47" s="8">
        <f t="shared" si="3"/>
        <v>0</v>
      </c>
      <c r="J47" s="8">
        <v>140</v>
      </c>
      <c r="K47" s="8">
        <f t="shared" si="4"/>
        <v>92.05298013245033</v>
      </c>
      <c r="L47" s="8">
        <v>20</v>
      </c>
      <c r="M47" s="8">
        <f t="shared" si="5"/>
        <v>11.176470588235295</v>
      </c>
      <c r="N47" s="8">
        <v>24</v>
      </c>
      <c r="O47" s="8">
        <f t="shared" si="6"/>
        <v>12.994350282485875</v>
      </c>
      <c r="P47" s="8">
        <v>161</v>
      </c>
      <c r="Q47" s="8">
        <f t="shared" si="7"/>
        <v>89.385474860335194</v>
      </c>
      <c r="R47" s="8">
        <v>6</v>
      </c>
      <c r="S47" s="9">
        <f t="shared" si="8"/>
        <v>2.8089887640449436</v>
      </c>
      <c r="T47" s="8">
        <v>76</v>
      </c>
      <c r="U47" s="9">
        <f t="shared" si="9"/>
        <v>45.180722891566269</v>
      </c>
    </row>
    <row r="48" spans="1:21" ht="15.6" customHeight="1" x14ac:dyDescent="0.25">
      <c r="A48" s="7" t="s">
        <v>47</v>
      </c>
      <c r="B48" s="8">
        <v>143</v>
      </c>
      <c r="C48" s="8">
        <f t="shared" si="0"/>
        <v>87.116564417177912</v>
      </c>
      <c r="D48" s="8">
        <v>144</v>
      </c>
      <c r="E48" s="8">
        <f t="shared" si="1"/>
        <v>74.869109947643977</v>
      </c>
      <c r="F48" s="8">
        <v>6</v>
      </c>
      <c r="G48" s="8">
        <f t="shared" si="2"/>
        <v>2.8735632183908044</v>
      </c>
      <c r="H48" s="8">
        <v>9</v>
      </c>
      <c r="I48" s="8">
        <f t="shared" si="3"/>
        <v>4.5977011494252871</v>
      </c>
      <c r="J48" s="8">
        <v>143</v>
      </c>
      <c r="K48" s="8">
        <f t="shared" si="4"/>
        <v>94.039735099337747</v>
      </c>
      <c r="L48" s="8">
        <v>89</v>
      </c>
      <c r="M48" s="8">
        <f t="shared" si="5"/>
        <v>51.764705882352949</v>
      </c>
      <c r="N48" s="8">
        <v>128</v>
      </c>
      <c r="O48" s="8">
        <f t="shared" si="6"/>
        <v>71.751412429378533</v>
      </c>
      <c r="P48" s="8">
        <v>170</v>
      </c>
      <c r="Q48" s="8">
        <f t="shared" si="7"/>
        <v>94.413407821229043</v>
      </c>
      <c r="R48" s="8">
        <v>94</v>
      </c>
      <c r="S48" s="9">
        <f t="shared" si="8"/>
        <v>52.247191011235962</v>
      </c>
      <c r="T48" s="8">
        <v>154</v>
      </c>
      <c r="U48" s="9">
        <f t="shared" si="9"/>
        <v>92.168674698795186</v>
      </c>
    </row>
    <row r="49" spans="1:21" ht="15.6" customHeight="1" x14ac:dyDescent="0.25">
      <c r="A49" s="7" t="s">
        <v>48</v>
      </c>
      <c r="B49" s="8">
        <v>84</v>
      </c>
      <c r="C49" s="8">
        <f t="shared" si="0"/>
        <v>50.920245398772998</v>
      </c>
      <c r="D49" s="8">
        <v>61</v>
      </c>
      <c r="E49" s="8">
        <f t="shared" si="1"/>
        <v>31.413612565445025</v>
      </c>
      <c r="F49" s="8">
        <v>31</v>
      </c>
      <c r="G49" s="8">
        <f t="shared" si="2"/>
        <v>17.241379310344829</v>
      </c>
      <c r="H49" s="8">
        <v>27</v>
      </c>
      <c r="I49" s="8">
        <f t="shared" si="3"/>
        <v>14.942528735632186</v>
      </c>
      <c r="J49" s="8">
        <v>67</v>
      </c>
      <c r="K49" s="8">
        <f t="shared" si="4"/>
        <v>43.70860927152318</v>
      </c>
      <c r="L49" s="8">
        <v>120</v>
      </c>
      <c r="M49" s="8">
        <f t="shared" si="5"/>
        <v>70</v>
      </c>
      <c r="N49" s="8">
        <v>159</v>
      </c>
      <c r="O49" s="8">
        <f t="shared" si="6"/>
        <v>89.265536723163848</v>
      </c>
      <c r="P49" s="8">
        <v>116</v>
      </c>
      <c r="Q49" s="8">
        <f t="shared" si="7"/>
        <v>64.245810055865931</v>
      </c>
      <c r="R49" s="8">
        <v>81</v>
      </c>
      <c r="S49" s="9">
        <f t="shared" si="8"/>
        <v>44.943820224719097</v>
      </c>
      <c r="T49" s="8">
        <v>80</v>
      </c>
      <c r="U49" s="9">
        <f t="shared" si="9"/>
        <v>47.590361445783131</v>
      </c>
    </row>
    <row r="50" spans="1:21" ht="15.6" customHeight="1" x14ac:dyDescent="0.25">
      <c r="A50" s="7" t="s">
        <v>49</v>
      </c>
      <c r="B50" s="8">
        <v>33</v>
      </c>
      <c r="C50" s="8">
        <f t="shared" si="0"/>
        <v>19.631901840490798</v>
      </c>
      <c r="D50" s="8">
        <v>166</v>
      </c>
      <c r="E50" s="8">
        <f t="shared" si="1"/>
        <v>86.387434554973822</v>
      </c>
      <c r="F50" s="8">
        <v>74</v>
      </c>
      <c r="G50" s="8">
        <f t="shared" si="2"/>
        <v>41.954022988505749</v>
      </c>
      <c r="H50" s="8">
        <v>63</v>
      </c>
      <c r="I50" s="8">
        <f t="shared" si="3"/>
        <v>35.632183908045981</v>
      </c>
      <c r="J50" s="8">
        <v>73</v>
      </c>
      <c r="K50" s="8">
        <f t="shared" si="4"/>
        <v>47.682119205298015</v>
      </c>
      <c r="L50" s="8">
        <v>131</v>
      </c>
      <c r="M50" s="8">
        <f t="shared" si="5"/>
        <v>76.470588235294116</v>
      </c>
      <c r="N50" s="8">
        <v>116</v>
      </c>
      <c r="O50" s="8">
        <f t="shared" si="6"/>
        <v>64.971751412429384</v>
      </c>
      <c r="P50" s="8">
        <v>33</v>
      </c>
      <c r="Q50" s="8">
        <f t="shared" si="7"/>
        <v>17.877094972067038</v>
      </c>
      <c r="R50" s="8">
        <v>124</v>
      </c>
      <c r="S50" s="9">
        <f t="shared" si="8"/>
        <v>69.101123595505626</v>
      </c>
      <c r="T50" s="8">
        <v>35</v>
      </c>
      <c r="U50" s="9">
        <f t="shared" si="9"/>
        <v>20.481927710843372</v>
      </c>
    </row>
    <row r="51" spans="1:21" ht="15.6" customHeight="1" x14ac:dyDescent="0.25">
      <c r="A51" s="7" t="s">
        <v>50</v>
      </c>
      <c r="B51" s="8">
        <v>120</v>
      </c>
      <c r="C51" s="8">
        <f t="shared" si="0"/>
        <v>73.00613496932516</v>
      </c>
      <c r="D51" s="8">
        <v>178</v>
      </c>
      <c r="E51" s="8">
        <f t="shared" si="1"/>
        <v>92.670157068062835</v>
      </c>
      <c r="F51" s="8">
        <v>19</v>
      </c>
      <c r="G51" s="8">
        <f t="shared" si="2"/>
        <v>10.344827586206897</v>
      </c>
      <c r="H51" s="8">
        <v>112</v>
      </c>
      <c r="I51" s="8">
        <f t="shared" si="3"/>
        <v>63.793103448275865</v>
      </c>
      <c r="J51" s="8">
        <v>150</v>
      </c>
      <c r="K51" s="8">
        <f t="shared" si="4"/>
        <v>98.675496688741731</v>
      </c>
      <c r="L51" s="8">
        <v>165</v>
      </c>
      <c r="M51" s="8">
        <f t="shared" si="5"/>
        <v>96.470588235294116</v>
      </c>
      <c r="N51" s="8">
        <v>147</v>
      </c>
      <c r="O51" s="8">
        <f t="shared" si="6"/>
        <v>82.485875706214685</v>
      </c>
      <c r="P51" s="8">
        <v>168</v>
      </c>
      <c r="Q51" s="8">
        <f t="shared" si="7"/>
        <v>93.296089385474858</v>
      </c>
      <c r="R51" s="8">
        <v>159</v>
      </c>
      <c r="S51" s="9">
        <f t="shared" si="8"/>
        <v>88.764044943820224</v>
      </c>
      <c r="T51" s="8">
        <v>162</v>
      </c>
      <c r="U51" s="9">
        <f t="shared" si="9"/>
        <v>96.98795180722891</v>
      </c>
    </row>
    <row r="52" spans="1:21" ht="15.6" customHeight="1" x14ac:dyDescent="0.25">
      <c r="A52" s="7" t="s">
        <v>51</v>
      </c>
      <c r="B52" s="8">
        <v>107</v>
      </c>
      <c r="C52" s="8">
        <f t="shared" si="0"/>
        <v>65.030674846625772</v>
      </c>
      <c r="D52" s="8">
        <v>117</v>
      </c>
      <c r="E52" s="8">
        <f t="shared" si="1"/>
        <v>60.732984293193716</v>
      </c>
      <c r="F52" s="8">
        <v>36</v>
      </c>
      <c r="G52" s="8">
        <f t="shared" si="2"/>
        <v>20.114942528735632</v>
      </c>
      <c r="H52" s="8">
        <v>108</v>
      </c>
      <c r="I52" s="8">
        <f t="shared" si="3"/>
        <v>61.494252873563212</v>
      </c>
      <c r="J52" s="8">
        <v>131</v>
      </c>
      <c r="K52" s="8">
        <f t="shared" si="4"/>
        <v>86.092715231788077</v>
      </c>
      <c r="L52" s="8">
        <v>168</v>
      </c>
      <c r="M52" s="8">
        <f t="shared" si="5"/>
        <v>98.235294117647058</v>
      </c>
      <c r="N52" s="8">
        <v>166</v>
      </c>
      <c r="O52" s="8">
        <f t="shared" si="6"/>
        <v>93.220338983050837</v>
      </c>
      <c r="P52" s="8">
        <v>116</v>
      </c>
      <c r="Q52" s="8">
        <f t="shared" si="7"/>
        <v>64.245810055865931</v>
      </c>
      <c r="R52" s="8">
        <v>68</v>
      </c>
      <c r="S52" s="9">
        <f t="shared" si="8"/>
        <v>37.640449438202246</v>
      </c>
      <c r="T52" s="8">
        <v>68</v>
      </c>
      <c r="U52" s="9">
        <f t="shared" si="9"/>
        <v>40.361445783132531</v>
      </c>
    </row>
    <row r="53" spans="1:21" ht="15.6" customHeight="1" x14ac:dyDescent="0.25">
      <c r="A53" s="7" t="s">
        <v>52</v>
      </c>
      <c r="B53" s="8">
        <v>66</v>
      </c>
      <c r="C53" s="8">
        <f t="shared" si="0"/>
        <v>39.877300613496928</v>
      </c>
      <c r="D53" s="8">
        <v>111</v>
      </c>
      <c r="E53" s="8">
        <f t="shared" si="1"/>
        <v>57.591623036649217</v>
      </c>
      <c r="F53" s="8">
        <v>3</v>
      </c>
      <c r="G53" s="8">
        <f t="shared" si="2"/>
        <v>1.1494252873563218</v>
      </c>
      <c r="H53" s="8">
        <v>11</v>
      </c>
      <c r="I53" s="8">
        <f t="shared" si="3"/>
        <v>5.7471264367816088</v>
      </c>
      <c r="J53" s="8">
        <v>85</v>
      </c>
      <c r="K53" s="8">
        <f t="shared" si="4"/>
        <v>55.629139072847678</v>
      </c>
      <c r="L53" s="8">
        <v>133</v>
      </c>
      <c r="M53" s="8">
        <f t="shared" si="5"/>
        <v>77.64705882352942</v>
      </c>
      <c r="N53" s="8">
        <v>63</v>
      </c>
      <c r="O53" s="8">
        <f t="shared" si="6"/>
        <v>35.028248587570623</v>
      </c>
      <c r="P53" s="8">
        <v>67</v>
      </c>
      <c r="Q53" s="8">
        <f t="shared" si="7"/>
        <v>36.871508379888269</v>
      </c>
      <c r="R53" s="8">
        <v>129</v>
      </c>
      <c r="S53" s="9">
        <f t="shared" si="8"/>
        <v>71.910112359550567</v>
      </c>
      <c r="T53" s="8">
        <v>155</v>
      </c>
      <c r="U53" s="9">
        <f t="shared" si="9"/>
        <v>92.771084337349393</v>
      </c>
    </row>
    <row r="54" spans="1:21" ht="15.6" customHeight="1" x14ac:dyDescent="0.25">
      <c r="A54" s="7" t="s">
        <v>53</v>
      </c>
      <c r="B54" s="8">
        <v>39</v>
      </c>
      <c r="C54" s="8">
        <f t="shared" si="0"/>
        <v>23.312883435582819</v>
      </c>
      <c r="D54" s="8">
        <v>120</v>
      </c>
      <c r="E54" s="8">
        <f t="shared" si="1"/>
        <v>62.303664921465973</v>
      </c>
      <c r="F54" s="8">
        <v>94</v>
      </c>
      <c r="G54" s="8">
        <f t="shared" si="2"/>
        <v>53.448275862068961</v>
      </c>
      <c r="H54" s="8">
        <v>47</v>
      </c>
      <c r="I54" s="8">
        <f t="shared" si="3"/>
        <v>26.436781609195403</v>
      </c>
      <c r="J54" s="8">
        <v>37</v>
      </c>
      <c r="K54" s="8">
        <f t="shared" si="4"/>
        <v>23.841059602649008</v>
      </c>
      <c r="L54" s="8">
        <v>102</v>
      </c>
      <c r="M54" s="8">
        <f t="shared" si="5"/>
        <v>59.411764705882355</v>
      </c>
      <c r="N54" s="8">
        <v>101</v>
      </c>
      <c r="O54" s="8">
        <f t="shared" si="6"/>
        <v>56.497175141242941</v>
      </c>
      <c r="P54" s="8">
        <v>16</v>
      </c>
      <c r="Q54" s="8">
        <f t="shared" si="7"/>
        <v>8.3798882681564244</v>
      </c>
      <c r="R54" s="8">
        <v>129</v>
      </c>
      <c r="S54" s="9">
        <f t="shared" si="8"/>
        <v>71.910112359550567</v>
      </c>
      <c r="T54" s="8">
        <v>15</v>
      </c>
      <c r="U54" s="9">
        <f t="shared" si="9"/>
        <v>8.4337349397590362</v>
      </c>
    </row>
    <row r="55" spans="1:21" ht="15.6" customHeight="1" x14ac:dyDescent="0.25">
      <c r="A55" s="7" t="s">
        <v>54</v>
      </c>
      <c r="B55" s="8">
        <v>17</v>
      </c>
      <c r="C55" s="8">
        <f t="shared" si="0"/>
        <v>9.8159509202453989</v>
      </c>
      <c r="D55" s="8">
        <v>174</v>
      </c>
      <c r="E55" s="8">
        <f t="shared" si="1"/>
        <v>90.575916230366488</v>
      </c>
      <c r="F55" s="8">
        <v>88</v>
      </c>
      <c r="G55" s="8">
        <f t="shared" si="2"/>
        <v>50</v>
      </c>
      <c r="H55" s="8">
        <v>65</v>
      </c>
      <c r="I55" s="8">
        <f t="shared" si="3"/>
        <v>36.781609195402297</v>
      </c>
      <c r="J55" s="8">
        <v>27</v>
      </c>
      <c r="K55" s="8">
        <f t="shared" si="4"/>
        <v>17.218543046357617</v>
      </c>
      <c r="L55" s="8">
        <v>110</v>
      </c>
      <c r="M55" s="8">
        <f t="shared" si="5"/>
        <v>64.117647058823536</v>
      </c>
      <c r="N55" s="8">
        <v>165</v>
      </c>
      <c r="O55" s="8">
        <f t="shared" si="6"/>
        <v>92.655367231638422</v>
      </c>
      <c r="P55" s="8">
        <v>29</v>
      </c>
      <c r="Q55" s="8">
        <f t="shared" si="7"/>
        <v>15.64245810055866</v>
      </c>
      <c r="R55" s="8">
        <v>163</v>
      </c>
      <c r="S55" s="9">
        <f t="shared" si="8"/>
        <v>91.011235955056179</v>
      </c>
      <c r="T55" s="8">
        <v>118</v>
      </c>
      <c r="U55" s="9">
        <f t="shared" si="9"/>
        <v>70.481927710843379</v>
      </c>
    </row>
    <row r="56" spans="1:21" ht="15.6" customHeight="1" x14ac:dyDescent="0.25">
      <c r="A56" s="7" t="s">
        <v>55</v>
      </c>
      <c r="B56" s="8">
        <v>7</v>
      </c>
      <c r="C56" s="8">
        <f t="shared" si="0"/>
        <v>3.6809815950920246</v>
      </c>
      <c r="D56" s="8">
        <v>180</v>
      </c>
      <c r="E56" s="8">
        <f t="shared" si="1"/>
        <v>93.717277486911001</v>
      </c>
      <c r="F56" s="8">
        <v>81</v>
      </c>
      <c r="G56" s="8">
        <f t="shared" si="2"/>
        <v>45.977011494252871</v>
      </c>
      <c r="H56" s="8">
        <v>101</v>
      </c>
      <c r="I56" s="8">
        <f t="shared" si="3"/>
        <v>57.47126436781609</v>
      </c>
      <c r="J56" s="8">
        <v>53</v>
      </c>
      <c r="K56" s="8">
        <f t="shared" si="4"/>
        <v>34.437086092715234</v>
      </c>
      <c r="L56" s="8">
        <v>134</v>
      </c>
      <c r="M56" s="8">
        <f t="shared" si="5"/>
        <v>78.235294117647058</v>
      </c>
      <c r="N56" s="8">
        <v>131</v>
      </c>
      <c r="O56" s="8">
        <f t="shared" si="6"/>
        <v>73.44632768361582</v>
      </c>
      <c r="P56" s="8">
        <v>20</v>
      </c>
      <c r="Q56" s="8">
        <f t="shared" si="7"/>
        <v>10.614525139664805</v>
      </c>
      <c r="R56" s="8">
        <v>144</v>
      </c>
      <c r="S56" s="9">
        <f t="shared" si="8"/>
        <v>80.337078651685388</v>
      </c>
      <c r="T56" s="8">
        <v>46</v>
      </c>
      <c r="U56" s="9">
        <f t="shared" si="9"/>
        <v>27.108433734939759</v>
      </c>
    </row>
    <row r="57" spans="1:21" ht="15.6" customHeight="1" x14ac:dyDescent="0.25">
      <c r="A57" s="7" t="s">
        <v>56</v>
      </c>
      <c r="B57" s="8">
        <v>57</v>
      </c>
      <c r="C57" s="8">
        <f t="shared" si="0"/>
        <v>34.355828220858896</v>
      </c>
      <c r="D57" s="8">
        <v>179</v>
      </c>
      <c r="E57" s="8">
        <f t="shared" si="1"/>
        <v>93.193717277486911</v>
      </c>
      <c r="F57" s="8">
        <v>33</v>
      </c>
      <c r="G57" s="8">
        <f t="shared" si="2"/>
        <v>18.390804597701148</v>
      </c>
      <c r="H57" s="8">
        <v>3</v>
      </c>
      <c r="I57" s="8">
        <f t="shared" si="3"/>
        <v>1.1494252873563218</v>
      </c>
      <c r="J57" s="8">
        <v>40</v>
      </c>
      <c r="K57" s="8">
        <f t="shared" si="4"/>
        <v>25.827814569536422</v>
      </c>
      <c r="L57" s="8">
        <v>39</v>
      </c>
      <c r="M57" s="8">
        <f t="shared" si="5"/>
        <v>22.352941176470591</v>
      </c>
      <c r="N57" s="8">
        <v>146</v>
      </c>
      <c r="O57" s="8">
        <f t="shared" si="6"/>
        <v>81.920903954802256</v>
      </c>
      <c r="P57" s="8">
        <v>66</v>
      </c>
      <c r="Q57" s="8">
        <f t="shared" si="7"/>
        <v>36.312849162011176</v>
      </c>
      <c r="R57" s="8">
        <v>118</v>
      </c>
      <c r="S57" s="9">
        <f t="shared" si="8"/>
        <v>65.730337078651687</v>
      </c>
      <c r="T57" s="8">
        <v>142</v>
      </c>
      <c r="U57" s="9">
        <f t="shared" si="9"/>
        <v>84.939759036144579</v>
      </c>
    </row>
    <row r="58" spans="1:21" ht="15.6" customHeight="1" x14ac:dyDescent="0.25">
      <c r="A58" s="7" t="s">
        <v>57</v>
      </c>
      <c r="B58" s="8">
        <v>18</v>
      </c>
      <c r="C58" s="8">
        <f t="shared" si="0"/>
        <v>10.429447852760736</v>
      </c>
      <c r="D58" s="8">
        <v>185</v>
      </c>
      <c r="E58" s="8">
        <f t="shared" si="1"/>
        <v>96.33507853403141</v>
      </c>
      <c r="F58" s="8">
        <v>87</v>
      </c>
      <c r="G58" s="8">
        <f t="shared" si="2"/>
        <v>49.425287356321839</v>
      </c>
      <c r="H58" s="8">
        <v>110</v>
      </c>
      <c r="I58" s="8">
        <f t="shared" si="3"/>
        <v>62.643678160919535</v>
      </c>
      <c r="J58" s="8">
        <v>31</v>
      </c>
      <c r="K58" s="8">
        <f t="shared" si="4"/>
        <v>19.867549668874172</v>
      </c>
      <c r="L58" s="8">
        <v>167</v>
      </c>
      <c r="M58" s="8">
        <f t="shared" si="5"/>
        <v>97.647058823529406</v>
      </c>
      <c r="N58" s="8">
        <v>174</v>
      </c>
      <c r="O58" s="8">
        <f t="shared" si="6"/>
        <v>97.740112994350284</v>
      </c>
      <c r="P58" s="8">
        <v>12</v>
      </c>
      <c r="Q58" s="8">
        <f t="shared" si="7"/>
        <v>6.1452513966480442</v>
      </c>
      <c r="R58" s="8">
        <v>163</v>
      </c>
      <c r="S58" s="9">
        <f t="shared" si="8"/>
        <v>91.011235955056179</v>
      </c>
      <c r="T58" s="8">
        <v>18</v>
      </c>
      <c r="U58" s="9">
        <f t="shared" si="9"/>
        <v>10.240963855421686</v>
      </c>
    </row>
    <row r="59" spans="1:21" ht="15.6" customHeight="1" x14ac:dyDescent="0.25">
      <c r="A59" s="7" t="s">
        <v>58</v>
      </c>
      <c r="B59" s="8">
        <v>43</v>
      </c>
      <c r="C59" s="8">
        <f t="shared" si="0"/>
        <v>25.766871165644172</v>
      </c>
      <c r="D59" s="8">
        <v>107</v>
      </c>
      <c r="E59" s="8">
        <f t="shared" si="1"/>
        <v>55.497382198952884</v>
      </c>
      <c r="F59" s="8">
        <v>39</v>
      </c>
      <c r="G59" s="8">
        <f t="shared" si="2"/>
        <v>21.839080459770116</v>
      </c>
      <c r="H59" s="8">
        <v>31</v>
      </c>
      <c r="I59" s="8">
        <f t="shared" si="3"/>
        <v>17.241379310344829</v>
      </c>
      <c r="J59" s="8">
        <v>23</v>
      </c>
      <c r="K59" s="8">
        <f t="shared" si="4"/>
        <v>14.569536423841059</v>
      </c>
      <c r="L59" s="8">
        <v>67</v>
      </c>
      <c r="M59" s="8">
        <f t="shared" si="5"/>
        <v>38.82352941176471</v>
      </c>
      <c r="N59" s="8">
        <v>114</v>
      </c>
      <c r="O59" s="8">
        <f t="shared" si="6"/>
        <v>63.841807909604519</v>
      </c>
      <c r="P59" s="8">
        <v>48</v>
      </c>
      <c r="Q59" s="8">
        <f t="shared" si="7"/>
        <v>26.256983240223462</v>
      </c>
      <c r="R59" s="8">
        <v>153</v>
      </c>
      <c r="S59" s="9">
        <f t="shared" si="8"/>
        <v>85.393258426966284</v>
      </c>
      <c r="T59" s="8">
        <v>151</v>
      </c>
      <c r="U59" s="9">
        <f t="shared" si="9"/>
        <v>90.361445783132538</v>
      </c>
    </row>
    <row r="60" spans="1:21" ht="15.6" customHeight="1" x14ac:dyDescent="0.25">
      <c r="A60" s="7" t="s">
        <v>59</v>
      </c>
      <c r="B60" s="8">
        <v>101</v>
      </c>
      <c r="C60" s="8">
        <f t="shared" si="0"/>
        <v>61.349693251533743</v>
      </c>
      <c r="D60" s="8">
        <v>12</v>
      </c>
      <c r="E60" s="8">
        <f t="shared" si="1"/>
        <v>5.7591623036649215</v>
      </c>
      <c r="F60" s="8">
        <v>92</v>
      </c>
      <c r="G60" s="8">
        <f t="shared" si="2"/>
        <v>52.298850574712638</v>
      </c>
      <c r="H60" s="8">
        <v>81</v>
      </c>
      <c r="I60" s="8">
        <f t="shared" si="3"/>
        <v>45.977011494252871</v>
      </c>
      <c r="J60" s="8">
        <v>107</v>
      </c>
      <c r="K60" s="8">
        <f t="shared" si="4"/>
        <v>70.19867549668875</v>
      </c>
      <c r="L60" s="8">
        <v>81</v>
      </c>
      <c r="M60" s="8">
        <f t="shared" si="5"/>
        <v>47.058823529411761</v>
      </c>
      <c r="N60" s="8">
        <v>15</v>
      </c>
      <c r="O60" s="8">
        <f t="shared" si="6"/>
        <v>7.9096045197740121</v>
      </c>
      <c r="P60" s="8">
        <v>85</v>
      </c>
      <c r="Q60" s="8">
        <f t="shared" si="7"/>
        <v>46.927374301675975</v>
      </c>
      <c r="R60" s="8">
        <v>129</v>
      </c>
      <c r="S60" s="9">
        <f t="shared" si="8"/>
        <v>71.910112359550567</v>
      </c>
      <c r="T60" s="8">
        <v>104</v>
      </c>
      <c r="U60" s="9">
        <f t="shared" si="9"/>
        <v>62.048192771084345</v>
      </c>
    </row>
    <row r="61" spans="1:21" ht="15.6" customHeight="1" x14ac:dyDescent="0.25">
      <c r="A61" s="7" t="s">
        <v>60</v>
      </c>
      <c r="B61" s="8">
        <v>133</v>
      </c>
      <c r="C61" s="8">
        <f t="shared" si="0"/>
        <v>80.981595092024534</v>
      </c>
      <c r="D61" s="8">
        <v>49</v>
      </c>
      <c r="E61" s="8">
        <f t="shared" si="1"/>
        <v>25.130890052356019</v>
      </c>
      <c r="F61" s="8">
        <v>13</v>
      </c>
      <c r="G61" s="8">
        <f t="shared" si="2"/>
        <v>6.8965517241379306</v>
      </c>
      <c r="H61" s="8">
        <v>69</v>
      </c>
      <c r="I61" s="8">
        <f t="shared" si="3"/>
        <v>39.080459770114942</v>
      </c>
      <c r="J61" s="8">
        <v>137</v>
      </c>
      <c r="K61" s="8">
        <f t="shared" si="4"/>
        <v>90.066225165562912</v>
      </c>
      <c r="L61" s="8">
        <v>98</v>
      </c>
      <c r="M61" s="8">
        <f t="shared" si="5"/>
        <v>57.058823529411761</v>
      </c>
      <c r="N61" s="8">
        <v>43</v>
      </c>
      <c r="O61" s="8">
        <f t="shared" si="6"/>
        <v>23.728813559322035</v>
      </c>
      <c r="P61" s="8">
        <v>132</v>
      </c>
      <c r="Q61" s="8">
        <f t="shared" si="7"/>
        <v>73.184357541899431</v>
      </c>
      <c r="R61" s="8">
        <v>54</v>
      </c>
      <c r="S61" s="9">
        <f t="shared" si="8"/>
        <v>29.775280898876407</v>
      </c>
      <c r="T61" s="8">
        <v>138</v>
      </c>
      <c r="U61" s="9">
        <f t="shared" si="9"/>
        <v>82.53012048192771</v>
      </c>
    </row>
    <row r="62" spans="1:21" ht="15.6" customHeight="1" x14ac:dyDescent="0.25">
      <c r="A62" s="7" t="s">
        <v>61</v>
      </c>
      <c r="B62" s="8">
        <v>80</v>
      </c>
      <c r="C62" s="8">
        <f t="shared" si="0"/>
        <v>48.466257668711656</v>
      </c>
      <c r="D62" s="8">
        <v>22</v>
      </c>
      <c r="E62" s="8">
        <f t="shared" si="1"/>
        <v>10.99476439790576</v>
      </c>
      <c r="F62" s="8">
        <v>1</v>
      </c>
      <c r="G62" s="8">
        <f t="shared" si="2"/>
        <v>0</v>
      </c>
      <c r="H62" s="8">
        <v>15</v>
      </c>
      <c r="I62" s="8">
        <f t="shared" si="3"/>
        <v>8.0459770114942533</v>
      </c>
      <c r="J62" s="8">
        <v>61</v>
      </c>
      <c r="K62" s="8">
        <f t="shared" si="4"/>
        <v>39.735099337748345</v>
      </c>
      <c r="L62" s="8">
        <v>46</v>
      </c>
      <c r="M62" s="8">
        <f t="shared" si="5"/>
        <v>26.47058823529412</v>
      </c>
      <c r="N62" s="8">
        <v>31</v>
      </c>
      <c r="O62" s="8">
        <f t="shared" si="6"/>
        <v>16.949152542372879</v>
      </c>
      <c r="P62" s="8">
        <v>105</v>
      </c>
      <c r="Q62" s="8">
        <f t="shared" si="7"/>
        <v>58.100558659217882</v>
      </c>
      <c r="R62" s="8">
        <v>101</v>
      </c>
      <c r="S62" s="9">
        <f t="shared" si="8"/>
        <v>56.17977528089888</v>
      </c>
      <c r="T62" s="8">
        <v>65</v>
      </c>
      <c r="U62" s="9">
        <f t="shared" si="9"/>
        <v>38.554216867469883</v>
      </c>
    </row>
    <row r="63" spans="1:21" ht="15.6" customHeight="1" x14ac:dyDescent="0.25">
      <c r="A63" s="7" t="s">
        <v>62</v>
      </c>
      <c r="B63" s="8">
        <v>20</v>
      </c>
      <c r="C63" s="8">
        <f t="shared" si="0"/>
        <v>11.656441717791409</v>
      </c>
      <c r="D63" s="8">
        <v>55</v>
      </c>
      <c r="E63" s="8">
        <f t="shared" si="1"/>
        <v>28.272251308900525</v>
      </c>
      <c r="F63" s="8">
        <v>29</v>
      </c>
      <c r="G63" s="8">
        <f t="shared" si="2"/>
        <v>16.091954022988507</v>
      </c>
      <c r="H63" s="8">
        <v>16</v>
      </c>
      <c r="I63" s="8">
        <f t="shared" si="3"/>
        <v>8.6206896551724146</v>
      </c>
      <c r="J63" s="8">
        <v>33</v>
      </c>
      <c r="K63" s="8">
        <f t="shared" si="4"/>
        <v>21.192052980132452</v>
      </c>
      <c r="L63" s="8">
        <v>59</v>
      </c>
      <c r="M63" s="8">
        <f t="shared" si="5"/>
        <v>34.117647058823529</v>
      </c>
      <c r="N63" s="8">
        <v>85</v>
      </c>
      <c r="O63" s="8">
        <f t="shared" si="6"/>
        <v>47.457627118644069</v>
      </c>
      <c r="P63" s="8">
        <v>36</v>
      </c>
      <c r="Q63" s="8">
        <f t="shared" si="7"/>
        <v>19.553072625698324</v>
      </c>
      <c r="R63" s="8">
        <v>71</v>
      </c>
      <c r="S63" s="9">
        <f t="shared" si="8"/>
        <v>39.325842696629216</v>
      </c>
      <c r="T63" s="8">
        <v>7</v>
      </c>
      <c r="U63" s="9">
        <f t="shared" si="9"/>
        <v>3.6144578313253009</v>
      </c>
    </row>
    <row r="64" spans="1:21" ht="15.6" customHeight="1" x14ac:dyDescent="0.25">
      <c r="A64" s="7" t="s">
        <v>63</v>
      </c>
      <c r="B64" s="8">
        <v>50</v>
      </c>
      <c r="C64" s="8">
        <f t="shared" si="0"/>
        <v>30.061349693251532</v>
      </c>
      <c r="D64" s="8">
        <v>182</v>
      </c>
      <c r="E64" s="8">
        <f t="shared" si="1"/>
        <v>94.764397905759154</v>
      </c>
      <c r="F64" s="8">
        <v>104</v>
      </c>
      <c r="G64" s="8">
        <f t="shared" si="2"/>
        <v>59.195402298850574</v>
      </c>
      <c r="H64" s="8">
        <v>23</v>
      </c>
      <c r="I64" s="8">
        <f t="shared" si="3"/>
        <v>12.643678160919542</v>
      </c>
      <c r="J64" s="8">
        <v>86</v>
      </c>
      <c r="K64" s="8">
        <f t="shared" si="4"/>
        <v>56.29139072847682</v>
      </c>
      <c r="L64" s="8">
        <v>32</v>
      </c>
      <c r="M64" s="8">
        <f t="shared" si="5"/>
        <v>18.235294117647058</v>
      </c>
      <c r="N64" s="8">
        <v>134</v>
      </c>
      <c r="O64" s="8">
        <f t="shared" si="6"/>
        <v>75.141242937853107</v>
      </c>
      <c r="P64" s="8">
        <v>78</v>
      </c>
      <c r="Q64" s="8">
        <f t="shared" si="7"/>
        <v>43.016759776536311</v>
      </c>
      <c r="R64" s="8">
        <v>116</v>
      </c>
      <c r="S64" s="9">
        <f t="shared" si="8"/>
        <v>64.606741573033716</v>
      </c>
      <c r="T64" s="8">
        <v>120</v>
      </c>
      <c r="U64" s="9">
        <f t="shared" si="9"/>
        <v>71.686746987951807</v>
      </c>
    </row>
    <row r="65" spans="1:21" ht="15.6" customHeight="1" x14ac:dyDescent="0.25">
      <c r="A65" s="7" t="s">
        <v>64</v>
      </c>
      <c r="B65" s="8">
        <v>67</v>
      </c>
      <c r="C65" s="8">
        <f t="shared" si="0"/>
        <v>40.490797546012267</v>
      </c>
      <c r="D65" s="8">
        <v>113</v>
      </c>
      <c r="E65" s="8">
        <f t="shared" si="1"/>
        <v>58.638743455497377</v>
      </c>
      <c r="F65" s="8">
        <v>65</v>
      </c>
      <c r="G65" s="8">
        <f t="shared" si="2"/>
        <v>36.781609195402297</v>
      </c>
      <c r="H65" s="8">
        <v>37</v>
      </c>
      <c r="I65" s="8">
        <f t="shared" si="3"/>
        <v>20.689655172413794</v>
      </c>
      <c r="J65" s="8">
        <v>51</v>
      </c>
      <c r="K65" s="8">
        <f t="shared" si="4"/>
        <v>33.112582781456958</v>
      </c>
      <c r="L65" s="8">
        <v>44</v>
      </c>
      <c r="M65" s="8">
        <f t="shared" si="5"/>
        <v>25.294117647058822</v>
      </c>
      <c r="N65" s="8">
        <v>139</v>
      </c>
      <c r="O65" s="8">
        <f t="shared" si="6"/>
        <v>77.966101694915253</v>
      </c>
      <c r="P65" s="8">
        <v>35</v>
      </c>
      <c r="Q65" s="8">
        <f t="shared" si="7"/>
        <v>18.994413407821227</v>
      </c>
      <c r="R65" s="8">
        <v>85</v>
      </c>
      <c r="S65" s="9">
        <f t="shared" si="8"/>
        <v>47.191011235955052</v>
      </c>
      <c r="T65" s="8">
        <v>24</v>
      </c>
      <c r="U65" s="9">
        <f t="shared" si="9"/>
        <v>13.855421686746988</v>
      </c>
    </row>
    <row r="66" spans="1:21" ht="15.6" customHeight="1" x14ac:dyDescent="0.25">
      <c r="A66" s="7" t="s">
        <v>65</v>
      </c>
      <c r="B66" s="8">
        <v>141</v>
      </c>
      <c r="C66" s="8">
        <f t="shared" si="0"/>
        <v>85.889570552147248</v>
      </c>
      <c r="D66" s="8">
        <v>72</v>
      </c>
      <c r="E66" s="8">
        <f t="shared" si="1"/>
        <v>37.172774869109951</v>
      </c>
      <c r="F66" s="8">
        <v>101</v>
      </c>
      <c r="G66" s="8">
        <f t="shared" si="2"/>
        <v>57.47126436781609</v>
      </c>
      <c r="H66" s="8">
        <v>30</v>
      </c>
      <c r="I66" s="8">
        <f t="shared" si="3"/>
        <v>16.666666666666664</v>
      </c>
      <c r="J66" s="8">
        <v>136</v>
      </c>
      <c r="K66" s="8">
        <f t="shared" si="4"/>
        <v>89.403973509933778</v>
      </c>
      <c r="L66" s="8">
        <v>121</v>
      </c>
      <c r="M66" s="8">
        <f t="shared" si="5"/>
        <v>70.588235294117652</v>
      </c>
      <c r="N66" s="8">
        <v>127</v>
      </c>
      <c r="O66" s="8">
        <f t="shared" si="6"/>
        <v>71.186440677966104</v>
      </c>
      <c r="P66" s="8">
        <v>174</v>
      </c>
      <c r="Q66" s="8">
        <f t="shared" si="7"/>
        <v>96.648044692737429</v>
      </c>
      <c r="R66" s="8">
        <v>57</v>
      </c>
      <c r="S66" s="9">
        <f t="shared" si="8"/>
        <v>31.460674157303369</v>
      </c>
      <c r="T66" s="8">
        <v>88</v>
      </c>
      <c r="U66" s="9">
        <f t="shared" si="9"/>
        <v>52.409638554216862</v>
      </c>
    </row>
    <row r="67" spans="1:21" ht="15.6" customHeight="1" x14ac:dyDescent="0.25">
      <c r="A67" s="7" t="s">
        <v>66</v>
      </c>
      <c r="B67" s="8">
        <v>69</v>
      </c>
      <c r="C67" s="8">
        <f t="shared" ref="C67:C116" si="10">(B67-1)/(164-1)*100</f>
        <v>41.717791411042946</v>
      </c>
      <c r="D67" s="8">
        <v>109</v>
      </c>
      <c r="E67" s="8">
        <f t="shared" ref="E67:E116" si="11">(D67-1)/(192-1)*100</f>
        <v>56.544502617801051</v>
      </c>
      <c r="F67" s="8">
        <v>12</v>
      </c>
      <c r="G67" s="8">
        <f t="shared" ref="G67:G116" si="12">(F67-1)/(175-1)*100</f>
        <v>6.3218390804597711</v>
      </c>
      <c r="H67" s="8">
        <v>45</v>
      </c>
      <c r="I67" s="8">
        <f t="shared" ref="I67:I116" si="13">(H67-1)/(175-1)*100</f>
        <v>25.287356321839084</v>
      </c>
      <c r="J67" s="8">
        <v>62</v>
      </c>
      <c r="K67" s="8">
        <f t="shared" ref="K67:K116" si="14">(J67-1)/(152-1)*100</f>
        <v>40.397350993377486</v>
      </c>
      <c r="L67" s="8">
        <v>159</v>
      </c>
      <c r="M67" s="8">
        <f t="shared" ref="M67:M116" si="15">(L67-1)/(171-1)*100</f>
        <v>92.941176470588232</v>
      </c>
      <c r="N67" s="8">
        <v>171</v>
      </c>
      <c r="O67" s="8">
        <f t="shared" ref="O67:O116" si="16">(N67-1)/(178-1)*100</f>
        <v>96.045197740112997</v>
      </c>
      <c r="P67" s="8">
        <v>68</v>
      </c>
      <c r="Q67" s="8">
        <f t="shared" ref="Q67:Q116" si="17">(P67-1)/(180-1)*100</f>
        <v>37.430167597765362</v>
      </c>
      <c r="R67" s="8">
        <v>124</v>
      </c>
      <c r="S67" s="9">
        <f t="shared" ref="S67:S116" si="18">(R67-1)/(179-1)*100</f>
        <v>69.101123595505626</v>
      </c>
      <c r="T67" s="8">
        <v>47</v>
      </c>
      <c r="U67" s="9">
        <f t="shared" ref="U67:U116" si="19">(T67-1)/(167-1)*100</f>
        <v>27.710843373493976</v>
      </c>
    </row>
    <row r="68" spans="1:21" ht="15.6" customHeight="1" x14ac:dyDescent="0.25">
      <c r="A68" s="7" t="s">
        <v>67</v>
      </c>
      <c r="B68" s="8">
        <v>132</v>
      </c>
      <c r="C68" s="8">
        <f t="shared" si="10"/>
        <v>80.368098159509202</v>
      </c>
      <c r="D68" s="8">
        <v>21</v>
      </c>
      <c r="E68" s="8">
        <f t="shared" si="11"/>
        <v>10.471204188481675</v>
      </c>
      <c r="F68" s="8">
        <v>79</v>
      </c>
      <c r="G68" s="8">
        <f t="shared" si="12"/>
        <v>44.827586206896555</v>
      </c>
      <c r="H68" s="8">
        <v>87</v>
      </c>
      <c r="I68" s="8">
        <f t="shared" si="13"/>
        <v>49.425287356321839</v>
      </c>
      <c r="J68" s="8">
        <v>109</v>
      </c>
      <c r="K68" s="8">
        <f t="shared" si="14"/>
        <v>71.523178807947019</v>
      </c>
      <c r="L68" s="8">
        <v>61</v>
      </c>
      <c r="M68" s="8">
        <f t="shared" si="15"/>
        <v>35.294117647058826</v>
      </c>
      <c r="N68" s="8">
        <v>52</v>
      </c>
      <c r="O68" s="8">
        <f t="shared" si="16"/>
        <v>28.8135593220339</v>
      </c>
      <c r="P68" s="8">
        <v>167</v>
      </c>
      <c r="Q68" s="8">
        <f t="shared" si="17"/>
        <v>92.737430167597765</v>
      </c>
      <c r="R68" s="8">
        <v>108</v>
      </c>
      <c r="S68" s="9">
        <f t="shared" si="18"/>
        <v>60.112359550561798</v>
      </c>
      <c r="T68" s="8">
        <v>164</v>
      </c>
      <c r="U68" s="9">
        <f t="shared" si="19"/>
        <v>98.192771084337352</v>
      </c>
    </row>
    <row r="69" spans="1:21" ht="15.6" customHeight="1" x14ac:dyDescent="0.25">
      <c r="A69" s="7" t="s">
        <v>68</v>
      </c>
      <c r="B69" s="8">
        <v>55</v>
      </c>
      <c r="C69" s="8">
        <f t="shared" si="10"/>
        <v>33.128834355828218</v>
      </c>
      <c r="D69" s="8">
        <v>102</v>
      </c>
      <c r="E69" s="8">
        <f t="shared" si="11"/>
        <v>52.879581151832454</v>
      </c>
      <c r="F69" s="8">
        <v>62</v>
      </c>
      <c r="G69" s="8">
        <f t="shared" si="12"/>
        <v>35.05747126436782</v>
      </c>
      <c r="H69" s="8">
        <v>19</v>
      </c>
      <c r="I69" s="8">
        <f t="shared" si="13"/>
        <v>10.344827586206897</v>
      </c>
      <c r="J69" s="8">
        <v>113</v>
      </c>
      <c r="K69" s="8">
        <f t="shared" si="14"/>
        <v>74.172185430463571</v>
      </c>
      <c r="L69" s="8">
        <v>166</v>
      </c>
      <c r="M69" s="8">
        <f t="shared" si="15"/>
        <v>97.058823529411768</v>
      </c>
      <c r="N69" s="8">
        <v>145</v>
      </c>
      <c r="O69" s="8">
        <f t="shared" si="16"/>
        <v>81.355932203389841</v>
      </c>
      <c r="P69" s="8">
        <v>51</v>
      </c>
      <c r="Q69" s="8">
        <f t="shared" si="17"/>
        <v>27.932960893854748</v>
      </c>
      <c r="R69" s="8">
        <v>173</v>
      </c>
      <c r="S69" s="9">
        <f t="shared" si="18"/>
        <v>96.629213483146074</v>
      </c>
      <c r="T69" s="8">
        <v>72</v>
      </c>
      <c r="U69" s="9">
        <f t="shared" si="19"/>
        <v>42.771084337349393</v>
      </c>
    </row>
    <row r="70" spans="1:21" ht="15.6" customHeight="1" x14ac:dyDescent="0.25">
      <c r="A70" s="7" t="s">
        <v>69</v>
      </c>
      <c r="B70" s="8">
        <v>79</v>
      </c>
      <c r="C70" s="8">
        <f t="shared" si="10"/>
        <v>47.852760736196323</v>
      </c>
      <c r="D70" s="8">
        <v>121</v>
      </c>
      <c r="E70" s="8">
        <f t="shared" si="11"/>
        <v>62.827225130890049</v>
      </c>
      <c r="F70" s="8">
        <v>58</v>
      </c>
      <c r="G70" s="8">
        <f t="shared" si="12"/>
        <v>32.758620689655174</v>
      </c>
      <c r="H70" s="8">
        <v>106</v>
      </c>
      <c r="I70" s="8">
        <f t="shared" si="13"/>
        <v>60.344827586206897</v>
      </c>
      <c r="J70" s="8">
        <v>123</v>
      </c>
      <c r="K70" s="8">
        <f t="shared" si="14"/>
        <v>80.794701986754973</v>
      </c>
      <c r="L70" s="8">
        <v>58</v>
      </c>
      <c r="M70" s="8">
        <f t="shared" si="15"/>
        <v>33.529411764705877</v>
      </c>
      <c r="N70" s="8">
        <v>75</v>
      </c>
      <c r="O70" s="8">
        <f t="shared" si="16"/>
        <v>41.807909604519772</v>
      </c>
      <c r="P70" s="8">
        <v>87</v>
      </c>
      <c r="Q70" s="8">
        <f t="shared" si="17"/>
        <v>48.044692737430168</v>
      </c>
      <c r="R70" s="8">
        <v>118</v>
      </c>
      <c r="S70" s="9">
        <f t="shared" si="18"/>
        <v>65.730337078651687</v>
      </c>
      <c r="T70" s="8">
        <v>140</v>
      </c>
      <c r="U70" s="9">
        <f t="shared" si="19"/>
        <v>83.734939759036138</v>
      </c>
    </row>
    <row r="71" spans="1:21" ht="15.6" customHeight="1" x14ac:dyDescent="0.25">
      <c r="A71" s="7" t="s">
        <v>70</v>
      </c>
      <c r="B71" s="8">
        <v>131</v>
      </c>
      <c r="C71" s="8">
        <f t="shared" si="10"/>
        <v>79.754601226993856</v>
      </c>
      <c r="D71" s="8">
        <v>6</v>
      </c>
      <c r="E71" s="8">
        <f t="shared" si="11"/>
        <v>2.6178010471204187</v>
      </c>
      <c r="F71" s="8">
        <v>109</v>
      </c>
      <c r="G71" s="8">
        <f t="shared" si="12"/>
        <v>62.068965517241381</v>
      </c>
      <c r="H71" s="8">
        <v>41</v>
      </c>
      <c r="I71" s="8">
        <f t="shared" si="13"/>
        <v>22.988505747126435</v>
      </c>
      <c r="J71" s="8">
        <v>82</v>
      </c>
      <c r="K71" s="8">
        <f t="shared" si="14"/>
        <v>53.642384105960261</v>
      </c>
      <c r="L71" s="8">
        <v>65</v>
      </c>
      <c r="M71" s="8">
        <f t="shared" si="15"/>
        <v>37.647058823529413</v>
      </c>
      <c r="N71" s="8">
        <v>35</v>
      </c>
      <c r="O71" s="8">
        <f t="shared" si="16"/>
        <v>19.209039548022599</v>
      </c>
      <c r="P71" s="8">
        <v>147</v>
      </c>
      <c r="Q71" s="8">
        <f t="shared" si="17"/>
        <v>81.564245810055866</v>
      </c>
      <c r="R71" s="8">
        <v>28</v>
      </c>
      <c r="S71" s="9">
        <f t="shared" si="18"/>
        <v>15.168539325842698</v>
      </c>
      <c r="T71" s="8">
        <v>116</v>
      </c>
      <c r="U71" s="9">
        <f t="shared" si="19"/>
        <v>69.277108433734938</v>
      </c>
    </row>
    <row r="72" spans="1:21" ht="15.6" customHeight="1" x14ac:dyDescent="0.25">
      <c r="A72" s="7" t="s">
        <v>71</v>
      </c>
      <c r="B72" s="8">
        <v>70</v>
      </c>
      <c r="C72" s="8">
        <f t="shared" si="10"/>
        <v>42.331288343558285</v>
      </c>
      <c r="D72" s="8">
        <v>115</v>
      </c>
      <c r="E72" s="8">
        <f t="shared" si="11"/>
        <v>59.685863874345543</v>
      </c>
      <c r="F72" s="8">
        <v>38</v>
      </c>
      <c r="G72" s="8">
        <f t="shared" si="12"/>
        <v>21.264367816091951</v>
      </c>
      <c r="H72" s="8">
        <v>74</v>
      </c>
      <c r="I72" s="8">
        <f t="shared" si="13"/>
        <v>41.954022988505749</v>
      </c>
      <c r="J72" s="8">
        <v>105</v>
      </c>
      <c r="K72" s="8">
        <f t="shared" si="14"/>
        <v>68.874172185430467</v>
      </c>
      <c r="L72" s="8">
        <v>119</v>
      </c>
      <c r="M72" s="8">
        <f t="shared" si="15"/>
        <v>69.411764705882348</v>
      </c>
      <c r="N72" s="8">
        <v>138</v>
      </c>
      <c r="O72" s="8">
        <f t="shared" si="16"/>
        <v>77.401129943502823</v>
      </c>
      <c r="P72" s="8">
        <v>100</v>
      </c>
      <c r="Q72" s="8">
        <f t="shared" si="17"/>
        <v>55.307262569832403</v>
      </c>
      <c r="R72" s="8">
        <v>129</v>
      </c>
      <c r="S72" s="9">
        <f t="shared" si="18"/>
        <v>71.910112359550567</v>
      </c>
      <c r="T72" s="8">
        <v>126</v>
      </c>
      <c r="U72" s="9">
        <f t="shared" si="19"/>
        <v>75.301204819277118</v>
      </c>
    </row>
    <row r="73" spans="1:21" ht="15.6" customHeight="1" x14ac:dyDescent="0.25">
      <c r="A73" s="7" t="s">
        <v>72</v>
      </c>
      <c r="B73" s="8">
        <v>147</v>
      </c>
      <c r="C73" s="8">
        <f t="shared" si="10"/>
        <v>89.570552147239269</v>
      </c>
      <c r="D73" s="8">
        <v>17</v>
      </c>
      <c r="E73" s="8">
        <f t="shared" si="11"/>
        <v>8.3769633507853403</v>
      </c>
      <c r="F73" s="8">
        <v>8</v>
      </c>
      <c r="G73" s="8">
        <f t="shared" si="12"/>
        <v>4.0229885057471266</v>
      </c>
      <c r="H73" s="8">
        <v>43</v>
      </c>
      <c r="I73" s="8">
        <f t="shared" si="13"/>
        <v>24.137931034482758</v>
      </c>
      <c r="J73" s="8">
        <v>133</v>
      </c>
      <c r="K73" s="8">
        <f t="shared" si="14"/>
        <v>87.41721854304636</v>
      </c>
      <c r="L73" s="8">
        <v>77</v>
      </c>
      <c r="M73" s="8">
        <f t="shared" si="15"/>
        <v>44.705882352941181</v>
      </c>
      <c r="N73" s="8">
        <v>25</v>
      </c>
      <c r="O73" s="8">
        <f t="shared" si="16"/>
        <v>13.559322033898304</v>
      </c>
      <c r="P73" s="8">
        <v>136</v>
      </c>
      <c r="Q73" s="8">
        <f t="shared" si="17"/>
        <v>75.41899441340783</v>
      </c>
      <c r="R73" s="8">
        <v>42</v>
      </c>
      <c r="S73" s="9">
        <f t="shared" si="18"/>
        <v>23.033707865168541</v>
      </c>
      <c r="T73" s="8">
        <v>61</v>
      </c>
      <c r="U73" s="9">
        <f t="shared" si="19"/>
        <v>36.144578313253014</v>
      </c>
    </row>
    <row r="74" spans="1:21" ht="15.6" customHeight="1" x14ac:dyDescent="0.25">
      <c r="A74" s="7" t="s">
        <v>73</v>
      </c>
      <c r="B74" s="8">
        <v>128</v>
      </c>
      <c r="C74" s="8">
        <f t="shared" si="10"/>
        <v>77.914110429447859</v>
      </c>
      <c r="D74" s="8">
        <v>56</v>
      </c>
      <c r="E74" s="8">
        <f t="shared" si="11"/>
        <v>28.795811518324609</v>
      </c>
      <c r="F74" s="8">
        <v>34</v>
      </c>
      <c r="G74" s="8">
        <f t="shared" si="12"/>
        <v>18.96551724137931</v>
      </c>
      <c r="H74" s="8">
        <v>80</v>
      </c>
      <c r="I74" s="8">
        <f t="shared" si="13"/>
        <v>45.402298850574709</v>
      </c>
      <c r="J74" s="8">
        <v>114</v>
      </c>
      <c r="K74" s="8">
        <f t="shared" si="14"/>
        <v>74.83443708609272</v>
      </c>
      <c r="L74" s="8">
        <v>158</v>
      </c>
      <c r="M74" s="8">
        <f t="shared" si="15"/>
        <v>92.352941176470594</v>
      </c>
      <c r="N74" s="8">
        <v>144</v>
      </c>
      <c r="O74" s="8">
        <f t="shared" si="16"/>
        <v>80.790960451977398</v>
      </c>
      <c r="P74" s="8">
        <v>179</v>
      </c>
      <c r="Q74" s="8">
        <f t="shared" si="17"/>
        <v>99.441340782122893</v>
      </c>
      <c r="R74" s="8">
        <v>61</v>
      </c>
      <c r="S74" s="9">
        <f t="shared" si="18"/>
        <v>33.707865168539328</v>
      </c>
      <c r="T74" s="8">
        <v>58</v>
      </c>
      <c r="U74" s="9">
        <f t="shared" si="19"/>
        <v>34.337349397590359</v>
      </c>
    </row>
    <row r="75" spans="1:21" ht="15.6" customHeight="1" x14ac:dyDescent="0.25">
      <c r="A75" s="7" t="s">
        <v>74</v>
      </c>
      <c r="B75" s="8">
        <v>102</v>
      </c>
      <c r="C75" s="8">
        <f t="shared" si="10"/>
        <v>61.963190184049076</v>
      </c>
      <c r="D75" s="8">
        <v>3</v>
      </c>
      <c r="E75" s="8">
        <f t="shared" si="11"/>
        <v>1.0471204188481675</v>
      </c>
      <c r="F75" s="8">
        <v>61</v>
      </c>
      <c r="G75" s="8">
        <f t="shared" si="12"/>
        <v>34.482758620689658</v>
      </c>
      <c r="H75" s="8">
        <v>8</v>
      </c>
      <c r="I75" s="8">
        <f t="shared" si="13"/>
        <v>4.0229885057471266</v>
      </c>
      <c r="J75" s="8">
        <v>90</v>
      </c>
      <c r="K75" s="8">
        <f t="shared" si="14"/>
        <v>58.940397350993379</v>
      </c>
      <c r="L75" s="8">
        <v>87</v>
      </c>
      <c r="M75" s="8">
        <f t="shared" si="15"/>
        <v>50.588235294117645</v>
      </c>
      <c r="N75" s="8">
        <v>73</v>
      </c>
      <c r="O75" s="8">
        <f t="shared" si="16"/>
        <v>40.677966101694921</v>
      </c>
      <c r="P75" s="8">
        <v>104</v>
      </c>
      <c r="Q75" s="8">
        <f t="shared" si="17"/>
        <v>57.541899441340782</v>
      </c>
      <c r="R75" s="8">
        <v>45</v>
      </c>
      <c r="S75" s="9">
        <f t="shared" si="18"/>
        <v>24.719101123595504</v>
      </c>
      <c r="T75" s="8">
        <v>69</v>
      </c>
      <c r="U75" s="9">
        <f t="shared" si="19"/>
        <v>40.963855421686745</v>
      </c>
    </row>
    <row r="76" spans="1:21" ht="15.6" customHeight="1" x14ac:dyDescent="0.25">
      <c r="A76" s="7" t="s">
        <v>75</v>
      </c>
      <c r="B76" s="8">
        <v>121</v>
      </c>
      <c r="C76" s="8">
        <f t="shared" si="10"/>
        <v>73.619631901840492</v>
      </c>
      <c r="D76" s="8">
        <v>99</v>
      </c>
      <c r="E76" s="8">
        <f t="shared" si="11"/>
        <v>51.308900523560212</v>
      </c>
      <c r="F76" s="8">
        <v>18</v>
      </c>
      <c r="G76" s="8">
        <f t="shared" si="12"/>
        <v>9.7701149425287355</v>
      </c>
      <c r="H76" s="8">
        <v>57</v>
      </c>
      <c r="I76" s="8">
        <f t="shared" si="13"/>
        <v>32.183908045977013</v>
      </c>
      <c r="J76" s="8">
        <v>116</v>
      </c>
      <c r="K76" s="8">
        <f t="shared" si="14"/>
        <v>76.158940397350989</v>
      </c>
      <c r="L76" s="8">
        <v>111</v>
      </c>
      <c r="M76" s="8">
        <f t="shared" si="15"/>
        <v>64.705882352941174</v>
      </c>
      <c r="N76" s="8">
        <v>106</v>
      </c>
      <c r="O76" s="8">
        <f t="shared" si="16"/>
        <v>59.322033898305079</v>
      </c>
      <c r="P76" s="8">
        <v>145</v>
      </c>
      <c r="Q76" s="8">
        <f t="shared" si="17"/>
        <v>80.44692737430168</v>
      </c>
      <c r="R76" s="8">
        <v>13</v>
      </c>
      <c r="S76" s="9">
        <f t="shared" si="18"/>
        <v>6.7415730337078648</v>
      </c>
      <c r="T76" s="8">
        <v>145</v>
      </c>
      <c r="U76" s="9">
        <f t="shared" si="19"/>
        <v>86.746987951807228</v>
      </c>
    </row>
    <row r="77" spans="1:21" ht="15.6" customHeight="1" x14ac:dyDescent="0.25">
      <c r="A77" s="7" t="s">
        <v>76</v>
      </c>
      <c r="B77" s="8">
        <v>38</v>
      </c>
      <c r="C77" s="8">
        <f t="shared" si="10"/>
        <v>22.699386503067483</v>
      </c>
      <c r="D77" s="8">
        <v>183</v>
      </c>
      <c r="E77" s="8">
        <f t="shared" si="11"/>
        <v>95.287958115183244</v>
      </c>
      <c r="F77" s="8">
        <v>99</v>
      </c>
      <c r="G77" s="8">
        <f t="shared" si="12"/>
        <v>56.321839080459768</v>
      </c>
      <c r="H77" s="8">
        <v>83</v>
      </c>
      <c r="I77" s="8">
        <f t="shared" si="13"/>
        <v>47.126436781609193</v>
      </c>
      <c r="J77" s="8">
        <v>46</v>
      </c>
      <c r="K77" s="8">
        <f t="shared" si="14"/>
        <v>29.80132450331126</v>
      </c>
      <c r="L77" s="8">
        <v>108</v>
      </c>
      <c r="M77" s="8">
        <f t="shared" si="15"/>
        <v>62.941176470588232</v>
      </c>
      <c r="N77" s="8">
        <v>169</v>
      </c>
      <c r="O77" s="8">
        <f t="shared" si="16"/>
        <v>94.915254237288138</v>
      </c>
      <c r="P77" s="8">
        <v>11</v>
      </c>
      <c r="Q77" s="8">
        <f t="shared" si="17"/>
        <v>5.5865921787709496</v>
      </c>
      <c r="R77" s="8">
        <v>172</v>
      </c>
      <c r="S77" s="9">
        <f t="shared" si="18"/>
        <v>96.067415730337075</v>
      </c>
      <c r="T77" s="8">
        <v>44</v>
      </c>
      <c r="U77" s="9">
        <f t="shared" si="19"/>
        <v>25.903614457831324</v>
      </c>
    </row>
    <row r="78" spans="1:21" ht="15.6" customHeight="1" x14ac:dyDescent="0.25">
      <c r="A78" s="7" t="s">
        <v>77</v>
      </c>
      <c r="B78" s="8">
        <v>35</v>
      </c>
      <c r="C78" s="8">
        <f t="shared" si="10"/>
        <v>20.858895705521473</v>
      </c>
      <c r="D78" s="8">
        <v>89</v>
      </c>
      <c r="E78" s="8">
        <f t="shared" si="11"/>
        <v>46.073298429319372</v>
      </c>
      <c r="F78" s="8">
        <v>95</v>
      </c>
      <c r="G78" s="8">
        <f t="shared" si="12"/>
        <v>54.022988505747129</v>
      </c>
      <c r="H78" s="8">
        <v>46</v>
      </c>
      <c r="I78" s="8">
        <f t="shared" si="13"/>
        <v>25.862068965517242</v>
      </c>
      <c r="J78" s="8">
        <v>22</v>
      </c>
      <c r="K78" s="8">
        <f t="shared" si="14"/>
        <v>13.90728476821192</v>
      </c>
      <c r="L78" s="8">
        <v>125</v>
      </c>
      <c r="M78" s="8">
        <f t="shared" si="15"/>
        <v>72.941176470588232</v>
      </c>
      <c r="N78" s="8">
        <v>161</v>
      </c>
      <c r="O78" s="8">
        <f t="shared" si="16"/>
        <v>90.395480225988706</v>
      </c>
      <c r="P78" s="8">
        <v>19</v>
      </c>
      <c r="Q78" s="8">
        <f t="shared" si="17"/>
        <v>10.05586592178771</v>
      </c>
      <c r="R78" s="8">
        <v>113</v>
      </c>
      <c r="S78" s="9">
        <f t="shared" si="18"/>
        <v>62.921348314606739</v>
      </c>
      <c r="T78" s="8">
        <v>4</v>
      </c>
      <c r="U78" s="9">
        <f t="shared" si="19"/>
        <v>1.8072289156626504</v>
      </c>
    </row>
    <row r="79" spans="1:21" ht="15.6" customHeight="1" x14ac:dyDescent="0.25">
      <c r="A79" s="7" t="s">
        <v>78</v>
      </c>
      <c r="B79" s="8">
        <v>99</v>
      </c>
      <c r="C79" s="8">
        <f t="shared" si="10"/>
        <v>60.122699386503065</v>
      </c>
      <c r="D79" s="8">
        <v>60</v>
      </c>
      <c r="E79" s="8">
        <f t="shared" si="11"/>
        <v>30.890052356020941</v>
      </c>
      <c r="F79" s="8">
        <v>24</v>
      </c>
      <c r="G79" s="8">
        <f t="shared" si="12"/>
        <v>13.218390804597702</v>
      </c>
      <c r="H79" s="8">
        <v>13</v>
      </c>
      <c r="I79" s="8">
        <f t="shared" si="13"/>
        <v>6.8965517241379306</v>
      </c>
      <c r="J79" s="8">
        <v>79</v>
      </c>
      <c r="K79" s="8">
        <f t="shared" si="14"/>
        <v>51.655629139072843</v>
      </c>
      <c r="L79" s="8">
        <v>82</v>
      </c>
      <c r="M79" s="8">
        <f t="shared" si="15"/>
        <v>47.647058823529406</v>
      </c>
      <c r="N79" s="8">
        <v>115</v>
      </c>
      <c r="O79" s="8">
        <f t="shared" si="16"/>
        <v>64.406779661016941</v>
      </c>
      <c r="P79" s="8">
        <v>108</v>
      </c>
      <c r="Q79" s="8">
        <f t="shared" si="17"/>
        <v>59.77653631284916</v>
      </c>
      <c r="R79" s="8">
        <v>61</v>
      </c>
      <c r="S79" s="9">
        <f t="shared" si="18"/>
        <v>33.707865168539328</v>
      </c>
      <c r="T79" s="8">
        <v>48</v>
      </c>
      <c r="U79" s="9">
        <f t="shared" si="19"/>
        <v>28.313253012048197</v>
      </c>
    </row>
    <row r="80" spans="1:21" ht="15.6" customHeight="1" x14ac:dyDescent="0.25">
      <c r="A80" s="7" t="s">
        <v>79</v>
      </c>
      <c r="B80" s="8">
        <v>157</v>
      </c>
      <c r="C80" s="8">
        <f t="shared" si="10"/>
        <v>95.705521472392647</v>
      </c>
      <c r="D80" s="8">
        <v>7</v>
      </c>
      <c r="E80" s="8">
        <f t="shared" si="11"/>
        <v>3.1413612565445024</v>
      </c>
      <c r="F80" s="8">
        <v>30</v>
      </c>
      <c r="G80" s="8">
        <f t="shared" si="12"/>
        <v>16.666666666666664</v>
      </c>
      <c r="H80" s="8">
        <v>58</v>
      </c>
      <c r="I80" s="8">
        <f t="shared" si="13"/>
        <v>32.758620689655174</v>
      </c>
      <c r="J80" s="8">
        <v>125</v>
      </c>
      <c r="K80" s="8">
        <f t="shared" si="14"/>
        <v>82.119205298013242</v>
      </c>
      <c r="L80" s="8">
        <v>26</v>
      </c>
      <c r="M80" s="8">
        <f t="shared" si="15"/>
        <v>14.705882352941178</v>
      </c>
      <c r="N80" s="8">
        <v>5</v>
      </c>
      <c r="O80" s="8">
        <f t="shared" si="16"/>
        <v>2.2598870056497176</v>
      </c>
      <c r="P80" s="8">
        <v>152</v>
      </c>
      <c r="Q80" s="8">
        <f t="shared" si="17"/>
        <v>84.357541899441344</v>
      </c>
      <c r="R80" s="8">
        <v>40</v>
      </c>
      <c r="S80" s="9">
        <f t="shared" si="18"/>
        <v>21.910112359550563</v>
      </c>
      <c r="T80" s="8">
        <v>128</v>
      </c>
      <c r="U80" s="9">
        <f t="shared" si="19"/>
        <v>76.506024096385545</v>
      </c>
    </row>
    <row r="81" spans="1:21" ht="15.6" customHeight="1" x14ac:dyDescent="0.25">
      <c r="A81" s="7" t="s">
        <v>80</v>
      </c>
      <c r="B81" s="8">
        <v>142</v>
      </c>
      <c r="C81" s="8">
        <f t="shared" si="10"/>
        <v>86.50306748466258</v>
      </c>
      <c r="D81" s="8">
        <v>138</v>
      </c>
      <c r="E81" s="8">
        <f t="shared" si="11"/>
        <v>71.727748691099478</v>
      </c>
      <c r="F81" s="8">
        <v>17</v>
      </c>
      <c r="G81" s="8">
        <f t="shared" si="12"/>
        <v>9.1954022988505741</v>
      </c>
      <c r="H81" s="8">
        <v>98</v>
      </c>
      <c r="I81" s="8">
        <f t="shared" si="13"/>
        <v>55.747126436781613</v>
      </c>
      <c r="J81" s="8">
        <v>152</v>
      </c>
      <c r="K81" s="8">
        <f t="shared" si="14"/>
        <v>100</v>
      </c>
      <c r="L81" s="8">
        <v>146</v>
      </c>
      <c r="M81" s="8">
        <f t="shared" si="15"/>
        <v>85.294117647058826</v>
      </c>
      <c r="N81" s="8">
        <v>118</v>
      </c>
      <c r="O81" s="8">
        <f t="shared" si="16"/>
        <v>66.101694915254242</v>
      </c>
      <c r="P81" s="8">
        <v>151</v>
      </c>
      <c r="Q81" s="8">
        <f t="shared" si="17"/>
        <v>83.798882681564251</v>
      </c>
      <c r="R81" s="8">
        <v>40</v>
      </c>
      <c r="S81" s="9">
        <f t="shared" si="18"/>
        <v>21.910112359550563</v>
      </c>
      <c r="T81" s="8">
        <v>130</v>
      </c>
      <c r="U81" s="9">
        <f t="shared" si="19"/>
        <v>77.710843373493972</v>
      </c>
    </row>
    <row r="82" spans="1:21" ht="15.6" customHeight="1" x14ac:dyDescent="0.25">
      <c r="A82" s="7" t="s">
        <v>81</v>
      </c>
      <c r="B82" s="8">
        <v>1</v>
      </c>
      <c r="C82" s="8">
        <f t="shared" si="10"/>
        <v>0</v>
      </c>
      <c r="D82" s="8">
        <v>62</v>
      </c>
      <c r="E82" s="8">
        <f t="shared" si="11"/>
        <v>31.937172774869111</v>
      </c>
      <c r="F82" s="8">
        <v>98</v>
      </c>
      <c r="G82" s="8">
        <f t="shared" si="12"/>
        <v>55.747126436781613</v>
      </c>
      <c r="H82" s="8">
        <v>52</v>
      </c>
      <c r="I82" s="8">
        <f t="shared" si="13"/>
        <v>29.310344827586203</v>
      </c>
      <c r="J82" s="8">
        <v>3</v>
      </c>
      <c r="K82" s="8">
        <f t="shared" si="14"/>
        <v>1.3245033112582782</v>
      </c>
      <c r="L82" s="8">
        <v>106</v>
      </c>
      <c r="M82" s="8">
        <f t="shared" si="15"/>
        <v>61.764705882352942</v>
      </c>
      <c r="N82" s="8">
        <v>46</v>
      </c>
      <c r="O82" s="8">
        <f t="shared" si="16"/>
        <v>25.423728813559322</v>
      </c>
      <c r="P82" s="8">
        <v>9</v>
      </c>
      <c r="Q82" s="8">
        <f t="shared" si="17"/>
        <v>4.4692737430167595</v>
      </c>
      <c r="R82" s="8">
        <v>94</v>
      </c>
      <c r="S82" s="9">
        <f t="shared" si="18"/>
        <v>52.247191011235962</v>
      </c>
      <c r="T82" s="8">
        <v>9</v>
      </c>
      <c r="U82" s="9">
        <f t="shared" si="19"/>
        <v>4.8192771084337354</v>
      </c>
    </row>
    <row r="83" spans="1:21" ht="15.6" customHeight="1" x14ac:dyDescent="0.25">
      <c r="A83" s="7" t="s">
        <v>82</v>
      </c>
      <c r="B83" s="8">
        <v>77</v>
      </c>
      <c r="C83" s="8">
        <f t="shared" si="10"/>
        <v>46.625766871165638</v>
      </c>
      <c r="D83" s="8">
        <v>36</v>
      </c>
      <c r="E83" s="8">
        <f t="shared" si="11"/>
        <v>18.32460732984293</v>
      </c>
      <c r="F83" s="8">
        <v>103</v>
      </c>
      <c r="G83" s="8">
        <f t="shared" si="12"/>
        <v>58.620689655172406</v>
      </c>
      <c r="H83" s="8">
        <v>53</v>
      </c>
      <c r="I83" s="8">
        <f t="shared" si="13"/>
        <v>29.885057471264371</v>
      </c>
      <c r="J83" s="8">
        <v>8</v>
      </c>
      <c r="K83" s="8">
        <f t="shared" si="14"/>
        <v>4.6357615894039732</v>
      </c>
      <c r="L83" s="8">
        <v>84</v>
      </c>
      <c r="M83" s="8">
        <f t="shared" si="15"/>
        <v>48.823529411764703</v>
      </c>
      <c r="N83" s="8">
        <v>84</v>
      </c>
      <c r="O83" s="8">
        <f t="shared" si="16"/>
        <v>46.89265536723164</v>
      </c>
      <c r="P83" s="8">
        <v>110</v>
      </c>
      <c r="Q83" s="8">
        <f t="shared" si="17"/>
        <v>60.893854748603346</v>
      </c>
      <c r="R83" s="8">
        <v>153</v>
      </c>
      <c r="S83" s="9">
        <f t="shared" si="18"/>
        <v>85.393258426966284</v>
      </c>
      <c r="T83" s="8">
        <v>147</v>
      </c>
      <c r="U83" s="9">
        <f t="shared" si="19"/>
        <v>87.951807228915655</v>
      </c>
    </row>
    <row r="84" spans="1:21" ht="15.6" customHeight="1" x14ac:dyDescent="0.25">
      <c r="A84" s="7" t="s">
        <v>83</v>
      </c>
      <c r="B84" s="8">
        <v>126</v>
      </c>
      <c r="C84" s="8">
        <f t="shared" si="10"/>
        <v>76.687116564417181</v>
      </c>
      <c r="D84" s="8">
        <v>172</v>
      </c>
      <c r="E84" s="8">
        <f t="shared" si="11"/>
        <v>89.528795811518322</v>
      </c>
      <c r="F84" s="8">
        <v>7</v>
      </c>
      <c r="G84" s="8">
        <f t="shared" si="12"/>
        <v>3.4482758620689653</v>
      </c>
      <c r="H84" s="8">
        <v>92</v>
      </c>
      <c r="I84" s="8">
        <f t="shared" si="13"/>
        <v>52.298850574712638</v>
      </c>
      <c r="J84" s="8">
        <v>129</v>
      </c>
      <c r="K84" s="8">
        <f t="shared" si="14"/>
        <v>84.768211920529808</v>
      </c>
      <c r="L84" s="8">
        <v>147</v>
      </c>
      <c r="M84" s="8">
        <f t="shared" si="15"/>
        <v>85.882352941176464</v>
      </c>
      <c r="N84" s="8">
        <v>126</v>
      </c>
      <c r="O84" s="8">
        <f t="shared" si="16"/>
        <v>70.621468926553675</v>
      </c>
      <c r="P84" s="8">
        <v>142</v>
      </c>
      <c r="Q84" s="8">
        <f t="shared" si="17"/>
        <v>78.770949720670387</v>
      </c>
      <c r="R84" s="8">
        <v>85</v>
      </c>
      <c r="S84" s="9">
        <f t="shared" si="18"/>
        <v>47.191011235955052</v>
      </c>
      <c r="T84" s="8">
        <v>167</v>
      </c>
      <c r="U84" s="9">
        <f t="shared" si="19"/>
        <v>100</v>
      </c>
    </row>
    <row r="85" spans="1:21" ht="15.6" customHeight="1" x14ac:dyDescent="0.25">
      <c r="A85" s="7" t="s">
        <v>84</v>
      </c>
      <c r="B85" s="8">
        <v>22</v>
      </c>
      <c r="C85" s="8">
        <f t="shared" si="10"/>
        <v>12.883435582822086</v>
      </c>
      <c r="D85" s="8">
        <v>30</v>
      </c>
      <c r="E85" s="8">
        <f t="shared" si="11"/>
        <v>15.183246073298429</v>
      </c>
      <c r="F85" s="8">
        <v>64</v>
      </c>
      <c r="G85" s="8">
        <f t="shared" si="12"/>
        <v>36.206896551724135</v>
      </c>
      <c r="H85" s="8">
        <v>21</v>
      </c>
      <c r="I85" s="8">
        <f t="shared" si="13"/>
        <v>11.494252873563218</v>
      </c>
      <c r="J85" s="8">
        <v>36</v>
      </c>
      <c r="K85" s="8">
        <f t="shared" si="14"/>
        <v>23.178807947019866</v>
      </c>
      <c r="L85" s="8">
        <v>94</v>
      </c>
      <c r="M85" s="8">
        <f t="shared" si="15"/>
        <v>54.705882352941181</v>
      </c>
      <c r="N85" s="8">
        <v>113</v>
      </c>
      <c r="O85" s="8">
        <f t="shared" si="16"/>
        <v>63.276836158192097</v>
      </c>
      <c r="P85" s="8">
        <v>70</v>
      </c>
      <c r="Q85" s="8">
        <f t="shared" si="17"/>
        <v>38.547486033519554</v>
      </c>
      <c r="R85" s="8">
        <v>116</v>
      </c>
      <c r="S85" s="9">
        <f t="shared" si="18"/>
        <v>64.606741573033716</v>
      </c>
      <c r="T85" s="8">
        <v>30</v>
      </c>
      <c r="U85" s="9">
        <f t="shared" si="19"/>
        <v>17.46987951807229</v>
      </c>
    </row>
    <row r="86" spans="1:21" ht="15.6" customHeight="1" x14ac:dyDescent="0.25">
      <c r="A86" s="7" t="s">
        <v>85</v>
      </c>
      <c r="B86" s="8">
        <v>140</v>
      </c>
      <c r="C86" s="8">
        <f t="shared" si="10"/>
        <v>85.276073619631902</v>
      </c>
      <c r="D86" s="8">
        <v>38</v>
      </c>
      <c r="E86" s="8">
        <f t="shared" si="11"/>
        <v>19.3717277486911</v>
      </c>
      <c r="F86" s="8">
        <v>37</v>
      </c>
      <c r="G86" s="8">
        <f t="shared" si="12"/>
        <v>20.689655172413794</v>
      </c>
      <c r="H86" s="8">
        <v>26</v>
      </c>
      <c r="I86" s="8">
        <f t="shared" si="13"/>
        <v>14.367816091954023</v>
      </c>
      <c r="J86" s="8">
        <v>99</v>
      </c>
      <c r="K86" s="8">
        <f t="shared" si="14"/>
        <v>64.900662251655632</v>
      </c>
      <c r="L86" s="8">
        <v>144</v>
      </c>
      <c r="M86" s="8">
        <f t="shared" si="15"/>
        <v>84.117647058823536</v>
      </c>
      <c r="N86" s="8">
        <v>107</v>
      </c>
      <c r="O86" s="8">
        <f t="shared" si="16"/>
        <v>59.887005649717516</v>
      </c>
      <c r="P86" s="8">
        <v>146</v>
      </c>
      <c r="Q86" s="8">
        <f t="shared" si="17"/>
        <v>81.005586592178773</v>
      </c>
      <c r="R86" s="8">
        <v>50</v>
      </c>
      <c r="S86" s="9">
        <f t="shared" si="18"/>
        <v>27.528089887640451</v>
      </c>
      <c r="T86" s="8">
        <v>81</v>
      </c>
      <c r="U86" s="9">
        <f t="shared" si="19"/>
        <v>48.192771084337352</v>
      </c>
    </row>
    <row r="87" spans="1:21" ht="15.6" customHeight="1" x14ac:dyDescent="0.25">
      <c r="A87" s="7" t="s">
        <v>86</v>
      </c>
      <c r="B87" s="8">
        <v>93</v>
      </c>
      <c r="C87" s="8">
        <f t="shared" si="10"/>
        <v>56.441717791411037</v>
      </c>
      <c r="D87" s="8">
        <v>47</v>
      </c>
      <c r="E87" s="8">
        <f t="shared" si="11"/>
        <v>24.083769633507853</v>
      </c>
      <c r="F87" s="8">
        <v>66</v>
      </c>
      <c r="G87" s="8">
        <f t="shared" si="12"/>
        <v>37.356321839080458</v>
      </c>
      <c r="H87" s="8">
        <v>39</v>
      </c>
      <c r="I87" s="8">
        <f t="shared" si="13"/>
        <v>21.839080459770116</v>
      </c>
      <c r="J87" s="8">
        <v>59</v>
      </c>
      <c r="K87" s="8">
        <f t="shared" si="14"/>
        <v>38.410596026490069</v>
      </c>
      <c r="L87" s="8">
        <v>116</v>
      </c>
      <c r="M87" s="8">
        <f t="shared" si="15"/>
        <v>67.64705882352942</v>
      </c>
      <c r="N87" s="8">
        <v>49</v>
      </c>
      <c r="O87" s="8">
        <f t="shared" si="16"/>
        <v>27.118644067796609</v>
      </c>
      <c r="P87" s="8">
        <v>73</v>
      </c>
      <c r="Q87" s="8">
        <f t="shared" si="17"/>
        <v>40.22346368715084</v>
      </c>
      <c r="R87" s="8">
        <v>71</v>
      </c>
      <c r="S87" s="9">
        <f t="shared" si="18"/>
        <v>39.325842696629216</v>
      </c>
      <c r="T87" s="8">
        <v>27</v>
      </c>
      <c r="U87" s="9">
        <f t="shared" si="19"/>
        <v>15.66265060240964</v>
      </c>
    </row>
    <row r="88" spans="1:21" ht="15.6" customHeight="1" x14ac:dyDescent="0.25">
      <c r="A88" s="7" t="s">
        <v>87</v>
      </c>
      <c r="B88" s="8">
        <v>60</v>
      </c>
      <c r="C88" s="8">
        <f t="shared" si="10"/>
        <v>36.196319018404907</v>
      </c>
      <c r="D88" s="8">
        <v>53</v>
      </c>
      <c r="E88" s="8">
        <f t="shared" si="11"/>
        <v>27.225130890052355</v>
      </c>
      <c r="F88" s="8">
        <v>56</v>
      </c>
      <c r="G88" s="8">
        <f t="shared" si="12"/>
        <v>31.609195402298852</v>
      </c>
      <c r="H88" s="8">
        <v>76</v>
      </c>
      <c r="I88" s="8">
        <f t="shared" si="13"/>
        <v>43.103448275862064</v>
      </c>
      <c r="J88" s="8">
        <v>69</v>
      </c>
      <c r="K88" s="8">
        <f t="shared" si="14"/>
        <v>45.033112582781456</v>
      </c>
      <c r="L88" s="8">
        <v>162</v>
      </c>
      <c r="M88" s="8">
        <f t="shared" si="15"/>
        <v>94.705882352941174</v>
      </c>
      <c r="N88" s="8">
        <v>154</v>
      </c>
      <c r="O88" s="8">
        <f t="shared" si="16"/>
        <v>86.440677966101703</v>
      </c>
      <c r="P88" s="8">
        <v>90</v>
      </c>
      <c r="Q88" s="8">
        <f t="shared" si="17"/>
        <v>49.720670391061446</v>
      </c>
      <c r="R88" s="8">
        <v>21</v>
      </c>
      <c r="S88" s="9">
        <f t="shared" si="18"/>
        <v>11.235955056179774</v>
      </c>
      <c r="T88" s="8">
        <v>26</v>
      </c>
      <c r="U88" s="9">
        <f t="shared" si="19"/>
        <v>15.060240963855422</v>
      </c>
    </row>
    <row r="89" spans="1:21" ht="15.6" customHeight="1" x14ac:dyDescent="0.25">
      <c r="A89" s="7" t="s">
        <v>88</v>
      </c>
      <c r="B89" s="8">
        <v>100</v>
      </c>
      <c r="C89" s="8">
        <f t="shared" si="10"/>
        <v>60.736196319018411</v>
      </c>
      <c r="D89" s="8">
        <v>189</v>
      </c>
      <c r="E89" s="8">
        <f t="shared" si="11"/>
        <v>98.429319371727757</v>
      </c>
      <c r="F89" s="8">
        <v>26</v>
      </c>
      <c r="G89" s="8">
        <f t="shared" si="12"/>
        <v>14.367816091954023</v>
      </c>
      <c r="H89" s="8">
        <v>90</v>
      </c>
      <c r="I89" s="8">
        <f t="shared" si="13"/>
        <v>51.149425287356323</v>
      </c>
      <c r="J89" s="8">
        <v>115</v>
      </c>
      <c r="K89" s="8">
        <f t="shared" si="14"/>
        <v>75.496688741721854</v>
      </c>
      <c r="L89" s="8">
        <v>155</v>
      </c>
      <c r="M89" s="8">
        <f t="shared" si="15"/>
        <v>90.588235294117652</v>
      </c>
      <c r="N89" s="8">
        <v>170</v>
      </c>
      <c r="O89" s="8">
        <f t="shared" si="16"/>
        <v>95.480225988700568</v>
      </c>
      <c r="P89" s="8">
        <v>111</v>
      </c>
      <c r="Q89" s="8">
        <f t="shared" si="17"/>
        <v>61.452513966480446</v>
      </c>
      <c r="R89" s="8">
        <v>129</v>
      </c>
      <c r="S89" s="9">
        <f t="shared" si="18"/>
        <v>71.910112359550567</v>
      </c>
      <c r="T89" s="8">
        <v>73</v>
      </c>
      <c r="U89" s="9">
        <f t="shared" si="19"/>
        <v>43.373493975903614</v>
      </c>
    </row>
    <row r="90" spans="1:21" ht="15.6" customHeight="1" x14ac:dyDescent="0.25">
      <c r="A90" s="7" t="s">
        <v>89</v>
      </c>
      <c r="B90" s="8">
        <v>48</v>
      </c>
      <c r="C90" s="8">
        <f t="shared" si="10"/>
        <v>28.834355828220858</v>
      </c>
      <c r="D90" s="8">
        <v>157</v>
      </c>
      <c r="E90" s="8">
        <f t="shared" si="11"/>
        <v>81.675392670157066</v>
      </c>
      <c r="F90" s="8">
        <v>91</v>
      </c>
      <c r="G90" s="8">
        <f t="shared" si="12"/>
        <v>51.724137931034484</v>
      </c>
      <c r="H90" s="8">
        <v>95</v>
      </c>
      <c r="I90" s="8">
        <f t="shared" si="13"/>
        <v>54.022988505747129</v>
      </c>
      <c r="J90" s="8">
        <v>100</v>
      </c>
      <c r="K90" s="8">
        <f t="shared" si="14"/>
        <v>65.562913907284766</v>
      </c>
      <c r="L90" s="8">
        <v>128</v>
      </c>
      <c r="M90" s="8">
        <f t="shared" si="15"/>
        <v>74.705882352941174</v>
      </c>
      <c r="N90" s="8">
        <v>156</v>
      </c>
      <c r="O90" s="8">
        <f t="shared" si="16"/>
        <v>87.570621468926561</v>
      </c>
      <c r="P90" s="8">
        <v>37</v>
      </c>
      <c r="Q90" s="8">
        <f t="shared" si="17"/>
        <v>20.11173184357542</v>
      </c>
      <c r="R90" s="8">
        <v>144</v>
      </c>
      <c r="S90" s="9">
        <f t="shared" si="18"/>
        <v>80.337078651685388</v>
      </c>
      <c r="T90" s="8">
        <v>45</v>
      </c>
      <c r="U90" s="9">
        <f t="shared" si="19"/>
        <v>26.506024096385545</v>
      </c>
    </row>
    <row r="91" spans="1:21" ht="15.6" customHeight="1" x14ac:dyDescent="0.25">
      <c r="A91" s="7" t="s">
        <v>90</v>
      </c>
      <c r="B91" s="8">
        <v>151</v>
      </c>
      <c r="C91" s="8">
        <f t="shared" si="10"/>
        <v>92.024539877300612</v>
      </c>
      <c r="D91" s="8">
        <v>136</v>
      </c>
      <c r="E91" s="8">
        <f t="shared" si="11"/>
        <v>70.680628272251312</v>
      </c>
      <c r="F91" s="8">
        <v>86</v>
      </c>
      <c r="G91" s="8">
        <f t="shared" si="12"/>
        <v>48.850574712643677</v>
      </c>
      <c r="H91" s="8">
        <v>68</v>
      </c>
      <c r="I91" s="8">
        <f t="shared" si="13"/>
        <v>38.505747126436781</v>
      </c>
      <c r="J91" s="8">
        <v>21</v>
      </c>
      <c r="K91" s="8">
        <f t="shared" si="14"/>
        <v>13.245033112582782</v>
      </c>
      <c r="L91" s="8">
        <v>113</v>
      </c>
      <c r="M91" s="8">
        <f t="shared" si="15"/>
        <v>65.882352941176464</v>
      </c>
      <c r="N91" s="8">
        <v>121</v>
      </c>
      <c r="O91" s="8">
        <f t="shared" si="16"/>
        <v>67.796610169491515</v>
      </c>
      <c r="P91" s="8">
        <v>27</v>
      </c>
      <c r="Q91" s="8">
        <f t="shared" si="17"/>
        <v>14.52513966480447</v>
      </c>
      <c r="R91" s="8">
        <v>139</v>
      </c>
      <c r="S91" s="9">
        <f t="shared" si="18"/>
        <v>77.528089887640448</v>
      </c>
      <c r="T91" s="8">
        <v>40</v>
      </c>
      <c r="U91" s="9">
        <f t="shared" si="19"/>
        <v>23.493975903614459</v>
      </c>
    </row>
    <row r="92" spans="1:21" ht="15.6" customHeight="1" x14ac:dyDescent="0.25">
      <c r="A92" s="7" t="s">
        <v>91</v>
      </c>
      <c r="B92" s="8">
        <v>29</v>
      </c>
      <c r="C92" s="8">
        <f t="shared" si="10"/>
        <v>17.177914110429448</v>
      </c>
      <c r="D92" s="8">
        <v>171</v>
      </c>
      <c r="E92" s="8">
        <f t="shared" si="11"/>
        <v>89.005235602094245</v>
      </c>
      <c r="F92" s="8">
        <v>45</v>
      </c>
      <c r="G92" s="8">
        <f t="shared" si="12"/>
        <v>25.287356321839084</v>
      </c>
      <c r="H92" s="8">
        <v>10</v>
      </c>
      <c r="I92" s="8">
        <f t="shared" si="13"/>
        <v>5.1724137931034484</v>
      </c>
      <c r="J92" s="8">
        <v>44</v>
      </c>
      <c r="K92" s="8">
        <f t="shared" si="14"/>
        <v>28.476821192052981</v>
      </c>
      <c r="L92" s="8">
        <v>149</v>
      </c>
      <c r="M92" s="8">
        <f t="shared" si="15"/>
        <v>87.058823529411768</v>
      </c>
      <c r="N92" s="8">
        <v>177</v>
      </c>
      <c r="O92" s="8">
        <f t="shared" si="16"/>
        <v>99.435028248587571</v>
      </c>
      <c r="P92" s="8">
        <v>28</v>
      </c>
      <c r="Q92" s="8">
        <f t="shared" si="17"/>
        <v>15.083798882681565</v>
      </c>
      <c r="R92" s="8">
        <v>159</v>
      </c>
      <c r="S92" s="9">
        <f t="shared" si="18"/>
        <v>88.764044943820224</v>
      </c>
      <c r="T92" s="9">
        <v>56</v>
      </c>
      <c r="U92" s="9">
        <f t="shared" si="19"/>
        <v>33.132530120481931</v>
      </c>
    </row>
    <row r="93" spans="1:21" ht="15.6" customHeight="1" x14ac:dyDescent="0.25">
      <c r="A93" s="7" t="s">
        <v>92</v>
      </c>
      <c r="B93" s="8">
        <v>46</v>
      </c>
      <c r="C93" s="8">
        <f t="shared" si="10"/>
        <v>27.607361963190186</v>
      </c>
      <c r="D93" s="8">
        <v>137</v>
      </c>
      <c r="E93" s="8">
        <f t="shared" si="11"/>
        <v>71.204188481675388</v>
      </c>
      <c r="F93" s="8">
        <v>70</v>
      </c>
      <c r="G93" s="8">
        <f t="shared" si="12"/>
        <v>39.655172413793103</v>
      </c>
      <c r="H93" s="8">
        <v>75</v>
      </c>
      <c r="I93" s="8">
        <f t="shared" si="13"/>
        <v>42.528735632183903</v>
      </c>
      <c r="J93" s="8">
        <v>95</v>
      </c>
      <c r="K93" s="8">
        <f t="shared" si="14"/>
        <v>62.251655629139066</v>
      </c>
      <c r="L93" s="8">
        <v>138</v>
      </c>
      <c r="M93" s="8">
        <f t="shared" si="15"/>
        <v>80.588235294117652</v>
      </c>
      <c r="N93" s="8">
        <v>82</v>
      </c>
      <c r="O93" s="8">
        <f t="shared" si="16"/>
        <v>45.762711864406782</v>
      </c>
      <c r="P93" s="8">
        <v>32</v>
      </c>
      <c r="Q93" s="8">
        <f t="shared" si="17"/>
        <v>17.318435754189945</v>
      </c>
      <c r="R93" s="8">
        <v>144</v>
      </c>
      <c r="S93" s="9">
        <f t="shared" si="18"/>
        <v>80.337078651685388</v>
      </c>
      <c r="T93" s="8">
        <v>39</v>
      </c>
      <c r="U93" s="9">
        <f t="shared" si="19"/>
        <v>22.891566265060241</v>
      </c>
    </row>
    <row r="94" spans="1:21" ht="15.6" customHeight="1" x14ac:dyDescent="0.25">
      <c r="A94" s="7" t="s">
        <v>93</v>
      </c>
      <c r="B94" s="8">
        <v>76</v>
      </c>
      <c r="C94" s="8">
        <f t="shared" si="10"/>
        <v>46.012269938650306</v>
      </c>
      <c r="D94" s="8">
        <v>63</v>
      </c>
      <c r="E94" s="8">
        <f t="shared" si="11"/>
        <v>32.460732984293195</v>
      </c>
      <c r="F94" s="8">
        <v>96</v>
      </c>
      <c r="G94" s="8">
        <f t="shared" si="12"/>
        <v>54.597701149425291</v>
      </c>
      <c r="H94" s="8">
        <v>111</v>
      </c>
      <c r="I94" s="8">
        <f t="shared" si="13"/>
        <v>63.218390804597703</v>
      </c>
      <c r="J94" s="8">
        <v>108</v>
      </c>
      <c r="K94" s="8">
        <f t="shared" si="14"/>
        <v>70.860927152317871</v>
      </c>
      <c r="L94" s="8">
        <v>164</v>
      </c>
      <c r="M94" s="8">
        <f t="shared" si="15"/>
        <v>95.882352941176478</v>
      </c>
      <c r="N94" s="8">
        <v>59</v>
      </c>
      <c r="O94" s="8">
        <f t="shared" si="16"/>
        <v>32.7683615819209</v>
      </c>
      <c r="P94" s="8">
        <v>58</v>
      </c>
      <c r="Q94" s="8">
        <f t="shared" si="17"/>
        <v>31.843575418994412</v>
      </c>
      <c r="R94" s="8">
        <v>101</v>
      </c>
      <c r="S94" s="9">
        <f t="shared" si="18"/>
        <v>56.17977528089888</v>
      </c>
      <c r="T94" s="8">
        <v>77</v>
      </c>
      <c r="U94" s="9">
        <f t="shared" si="19"/>
        <v>45.783132530120483</v>
      </c>
    </row>
    <row r="95" spans="1:21" ht="15.6" customHeight="1" x14ac:dyDescent="0.25">
      <c r="A95" s="7" t="s">
        <v>94</v>
      </c>
      <c r="B95" s="8">
        <v>94</v>
      </c>
      <c r="C95" s="8">
        <f t="shared" si="10"/>
        <v>57.055214723926383</v>
      </c>
      <c r="D95" s="8">
        <v>64</v>
      </c>
      <c r="E95" s="8">
        <f t="shared" si="11"/>
        <v>32.984293193717278</v>
      </c>
      <c r="F95" s="8">
        <v>93</v>
      </c>
      <c r="G95" s="8">
        <f t="shared" si="12"/>
        <v>52.873563218390807</v>
      </c>
      <c r="H95" s="8">
        <v>93</v>
      </c>
      <c r="I95" s="8">
        <f t="shared" si="13"/>
        <v>52.873563218390807</v>
      </c>
      <c r="J95" s="8">
        <v>77</v>
      </c>
      <c r="K95" s="8">
        <f t="shared" si="14"/>
        <v>50.331125827814574</v>
      </c>
      <c r="L95" s="8">
        <v>132</v>
      </c>
      <c r="M95" s="8">
        <f t="shared" si="15"/>
        <v>77.058823529411768</v>
      </c>
      <c r="N95" s="8">
        <v>33</v>
      </c>
      <c r="O95" s="8">
        <f t="shared" si="16"/>
        <v>18.07909604519774</v>
      </c>
      <c r="P95" s="8">
        <v>90</v>
      </c>
      <c r="Q95" s="8">
        <f t="shared" si="17"/>
        <v>49.720670391061446</v>
      </c>
      <c r="R95" s="8">
        <v>169</v>
      </c>
      <c r="S95" s="9">
        <f t="shared" si="18"/>
        <v>94.382022471910105</v>
      </c>
      <c r="T95" s="8">
        <v>134</v>
      </c>
      <c r="U95" s="9">
        <f t="shared" si="19"/>
        <v>80.120481927710841</v>
      </c>
    </row>
    <row r="96" spans="1:21" ht="15.6" customHeight="1" x14ac:dyDescent="0.25">
      <c r="A96" s="7" t="s">
        <v>95</v>
      </c>
      <c r="B96" s="8">
        <v>119</v>
      </c>
      <c r="C96" s="8">
        <f t="shared" si="10"/>
        <v>72.392638036809814</v>
      </c>
      <c r="D96" s="8">
        <v>69</v>
      </c>
      <c r="E96" s="8">
        <f t="shared" si="11"/>
        <v>35.602094240837694</v>
      </c>
      <c r="F96" s="8">
        <v>23</v>
      </c>
      <c r="G96" s="8">
        <f t="shared" si="12"/>
        <v>12.643678160919542</v>
      </c>
      <c r="H96" s="8">
        <v>40</v>
      </c>
      <c r="I96" s="8">
        <f t="shared" si="13"/>
        <v>22.413793103448278</v>
      </c>
      <c r="J96" s="8">
        <v>111</v>
      </c>
      <c r="K96" s="8">
        <f t="shared" si="14"/>
        <v>72.847682119205288</v>
      </c>
      <c r="L96" s="8">
        <v>73</v>
      </c>
      <c r="M96" s="8">
        <f t="shared" si="15"/>
        <v>42.352941176470587</v>
      </c>
      <c r="N96" s="8">
        <v>120</v>
      </c>
      <c r="O96" s="8">
        <f t="shared" si="16"/>
        <v>67.2316384180791</v>
      </c>
      <c r="P96" s="8">
        <v>155</v>
      </c>
      <c r="Q96" s="8">
        <f t="shared" si="17"/>
        <v>86.033519553072622</v>
      </c>
      <c r="R96" s="8">
        <v>45</v>
      </c>
      <c r="S96" s="9">
        <f t="shared" si="18"/>
        <v>24.719101123595504</v>
      </c>
      <c r="T96" s="8">
        <v>83</v>
      </c>
      <c r="U96" s="9">
        <f t="shared" si="19"/>
        <v>49.397590361445779</v>
      </c>
    </row>
    <row r="97" spans="1:21" ht="15.6" customHeight="1" x14ac:dyDescent="0.25">
      <c r="A97" s="7" t="s">
        <v>96</v>
      </c>
      <c r="B97" s="8">
        <v>30</v>
      </c>
      <c r="C97" s="8">
        <f t="shared" si="10"/>
        <v>17.791411042944784</v>
      </c>
      <c r="D97" s="8">
        <v>97</v>
      </c>
      <c r="E97" s="8">
        <f t="shared" si="11"/>
        <v>50.261780104712038</v>
      </c>
      <c r="F97" s="8">
        <v>90</v>
      </c>
      <c r="G97" s="8">
        <f t="shared" si="12"/>
        <v>51.149425287356323</v>
      </c>
      <c r="H97" s="8">
        <v>49</v>
      </c>
      <c r="I97" s="8">
        <f t="shared" si="13"/>
        <v>27.586206896551722</v>
      </c>
      <c r="J97" s="8">
        <v>35</v>
      </c>
      <c r="K97" s="8">
        <f t="shared" si="14"/>
        <v>22.516556291390728</v>
      </c>
      <c r="L97" s="8">
        <v>72</v>
      </c>
      <c r="M97" s="8">
        <f t="shared" si="15"/>
        <v>41.764705882352942</v>
      </c>
      <c r="N97" s="8">
        <v>65</v>
      </c>
      <c r="O97" s="8">
        <f t="shared" si="16"/>
        <v>36.158192090395481</v>
      </c>
      <c r="P97" s="8">
        <v>26</v>
      </c>
      <c r="Q97" s="8">
        <f t="shared" si="17"/>
        <v>13.966480446927374</v>
      </c>
      <c r="R97" s="8">
        <v>108</v>
      </c>
      <c r="S97" s="9">
        <f t="shared" si="18"/>
        <v>60.112359550561798</v>
      </c>
      <c r="T97" s="8">
        <v>16</v>
      </c>
      <c r="U97" s="9">
        <f t="shared" si="19"/>
        <v>9.0361445783132535</v>
      </c>
    </row>
    <row r="98" spans="1:21" ht="15.6" customHeight="1" x14ac:dyDescent="0.25">
      <c r="A98" s="7" t="s">
        <v>97</v>
      </c>
      <c r="B98" s="8">
        <v>6</v>
      </c>
      <c r="C98" s="8">
        <f t="shared" si="10"/>
        <v>3.0674846625766872</v>
      </c>
      <c r="D98" s="8">
        <v>165</v>
      </c>
      <c r="E98" s="8">
        <f t="shared" si="11"/>
        <v>85.863874345549746</v>
      </c>
      <c r="F98" s="8">
        <v>97</v>
      </c>
      <c r="G98" s="8">
        <f t="shared" si="12"/>
        <v>55.172413793103445</v>
      </c>
      <c r="H98" s="8">
        <v>20</v>
      </c>
      <c r="I98" s="8">
        <f t="shared" si="13"/>
        <v>10.919540229885058</v>
      </c>
      <c r="J98" s="8">
        <v>16</v>
      </c>
      <c r="K98" s="8">
        <f t="shared" si="14"/>
        <v>9.9337748344370862</v>
      </c>
      <c r="L98" s="8">
        <v>19</v>
      </c>
      <c r="M98" s="8">
        <f t="shared" si="15"/>
        <v>10.588235294117647</v>
      </c>
      <c r="N98" s="8">
        <v>104</v>
      </c>
      <c r="O98" s="8">
        <f t="shared" si="16"/>
        <v>58.192090395480221</v>
      </c>
      <c r="P98" s="8">
        <v>18</v>
      </c>
      <c r="Q98" s="8">
        <f t="shared" si="17"/>
        <v>9.4972067039106136</v>
      </c>
      <c r="R98" s="8">
        <v>118</v>
      </c>
      <c r="S98" s="9">
        <f t="shared" si="18"/>
        <v>65.730337078651687</v>
      </c>
      <c r="T98" s="8">
        <v>3</v>
      </c>
      <c r="U98" s="9">
        <f t="shared" si="19"/>
        <v>1.2048192771084338</v>
      </c>
    </row>
    <row r="99" spans="1:21" ht="15.6" customHeight="1" x14ac:dyDescent="0.25">
      <c r="A99" s="7" t="s">
        <v>98</v>
      </c>
      <c r="B99" s="8">
        <v>109</v>
      </c>
      <c r="C99" s="8">
        <f t="shared" si="10"/>
        <v>66.257668711656436</v>
      </c>
      <c r="D99" s="8">
        <v>125</v>
      </c>
      <c r="E99" s="8">
        <f t="shared" si="11"/>
        <v>64.921465968586389</v>
      </c>
      <c r="F99" s="8">
        <v>73</v>
      </c>
      <c r="G99" s="8">
        <f t="shared" si="12"/>
        <v>41.379310344827587</v>
      </c>
      <c r="H99" s="8">
        <v>100</v>
      </c>
      <c r="I99" s="8">
        <f t="shared" si="13"/>
        <v>56.896551724137936</v>
      </c>
      <c r="J99" s="8">
        <v>147</v>
      </c>
      <c r="K99" s="8">
        <f t="shared" si="14"/>
        <v>96.688741721854313</v>
      </c>
      <c r="L99" s="8">
        <v>153</v>
      </c>
      <c r="M99" s="8">
        <f t="shared" si="15"/>
        <v>89.411764705882362</v>
      </c>
      <c r="N99" s="8">
        <v>140</v>
      </c>
      <c r="O99" s="8">
        <f t="shared" si="16"/>
        <v>78.531073446327682</v>
      </c>
      <c r="P99" s="8">
        <v>95</v>
      </c>
      <c r="Q99" s="8">
        <f t="shared" si="17"/>
        <v>52.513966480446925</v>
      </c>
      <c r="R99" s="8">
        <v>159</v>
      </c>
      <c r="S99" s="9">
        <f t="shared" si="18"/>
        <v>88.764044943820224</v>
      </c>
      <c r="T99" s="8">
        <v>146</v>
      </c>
      <c r="U99" s="9">
        <f t="shared" si="19"/>
        <v>87.349397590361448</v>
      </c>
    </row>
    <row r="100" spans="1:21" ht="15.6" customHeight="1" x14ac:dyDescent="0.25">
      <c r="A100" s="7" t="s">
        <v>99</v>
      </c>
      <c r="B100" s="8">
        <v>13</v>
      </c>
      <c r="C100" s="8">
        <f t="shared" si="10"/>
        <v>7.3619631901840492</v>
      </c>
      <c r="D100" s="8">
        <v>152</v>
      </c>
      <c r="E100" s="8">
        <f t="shared" si="11"/>
        <v>79.057591623036643</v>
      </c>
      <c r="F100" s="8">
        <v>83</v>
      </c>
      <c r="G100" s="8">
        <f t="shared" si="12"/>
        <v>47.126436781609193</v>
      </c>
      <c r="H100" s="8">
        <v>97</v>
      </c>
      <c r="I100" s="8">
        <f t="shared" si="13"/>
        <v>55.172413793103445</v>
      </c>
      <c r="J100" s="8">
        <v>41</v>
      </c>
      <c r="K100" s="8">
        <f t="shared" si="14"/>
        <v>26.490066225165563</v>
      </c>
      <c r="L100" s="8">
        <v>135</v>
      </c>
      <c r="M100" s="8">
        <f t="shared" si="15"/>
        <v>78.82352941176471</v>
      </c>
      <c r="N100" s="8">
        <v>143</v>
      </c>
      <c r="O100" s="8">
        <f t="shared" si="16"/>
        <v>80.225988700564983</v>
      </c>
      <c r="P100" s="8">
        <v>14</v>
      </c>
      <c r="Q100" s="8">
        <f t="shared" si="17"/>
        <v>7.2625698324022352</v>
      </c>
      <c r="R100" s="8">
        <v>174</v>
      </c>
      <c r="S100" s="9">
        <f t="shared" si="18"/>
        <v>97.19101123595506</v>
      </c>
      <c r="T100" s="8">
        <v>38</v>
      </c>
      <c r="U100" s="9">
        <f t="shared" si="19"/>
        <v>22.289156626506024</v>
      </c>
    </row>
    <row r="101" spans="1:21" ht="15.6" customHeight="1" x14ac:dyDescent="0.25">
      <c r="A101" s="7" t="s">
        <v>100</v>
      </c>
      <c r="B101" s="8">
        <v>108</v>
      </c>
      <c r="C101" s="8">
        <f t="shared" si="10"/>
        <v>65.644171779141104</v>
      </c>
      <c r="D101" s="8">
        <v>132</v>
      </c>
      <c r="E101" s="8">
        <f t="shared" si="11"/>
        <v>68.586387434554979</v>
      </c>
      <c r="F101" s="8">
        <v>28</v>
      </c>
      <c r="G101" s="8">
        <f t="shared" si="12"/>
        <v>15.517241379310345</v>
      </c>
      <c r="H101" s="8">
        <v>56</v>
      </c>
      <c r="I101" s="8">
        <f t="shared" si="13"/>
        <v>31.609195402298852</v>
      </c>
      <c r="J101" s="8">
        <v>88</v>
      </c>
      <c r="K101" s="8">
        <f t="shared" si="14"/>
        <v>57.615894039735096</v>
      </c>
      <c r="L101" s="8">
        <v>127</v>
      </c>
      <c r="M101" s="8">
        <f t="shared" si="15"/>
        <v>74.117647058823536</v>
      </c>
      <c r="N101" s="8">
        <v>167</v>
      </c>
      <c r="O101" s="8">
        <f t="shared" si="16"/>
        <v>93.78531073446328</v>
      </c>
      <c r="P101" s="8">
        <v>109</v>
      </c>
      <c r="Q101" s="8">
        <f t="shared" si="17"/>
        <v>60.33519553072626</v>
      </c>
      <c r="R101" s="8">
        <v>35</v>
      </c>
      <c r="S101" s="9">
        <f t="shared" si="18"/>
        <v>19.101123595505616</v>
      </c>
      <c r="T101" s="8">
        <v>60</v>
      </c>
      <c r="U101" s="9">
        <f t="shared" si="19"/>
        <v>35.542168674698793</v>
      </c>
    </row>
    <row r="102" spans="1:21" ht="15.6" customHeight="1" x14ac:dyDescent="0.25">
      <c r="A102" s="7" t="s">
        <v>101</v>
      </c>
      <c r="B102" s="8">
        <v>136</v>
      </c>
      <c r="C102" s="8">
        <f t="shared" si="10"/>
        <v>82.822085889570545</v>
      </c>
      <c r="D102" s="8">
        <v>65</v>
      </c>
      <c r="E102" s="8">
        <f t="shared" si="11"/>
        <v>33.507853403141361</v>
      </c>
      <c r="F102" s="8">
        <v>27</v>
      </c>
      <c r="G102" s="8">
        <f t="shared" si="12"/>
        <v>14.942528735632186</v>
      </c>
      <c r="H102" s="8">
        <v>73</v>
      </c>
      <c r="I102" s="8">
        <f t="shared" si="13"/>
        <v>41.379310344827587</v>
      </c>
      <c r="J102" s="8">
        <v>127</v>
      </c>
      <c r="K102" s="8">
        <f t="shared" si="14"/>
        <v>83.443708609271525</v>
      </c>
      <c r="L102" s="8">
        <v>122</v>
      </c>
      <c r="M102" s="8">
        <f t="shared" si="15"/>
        <v>71.17647058823529</v>
      </c>
      <c r="N102" s="8">
        <v>36</v>
      </c>
      <c r="O102" s="8">
        <f t="shared" si="16"/>
        <v>19.774011299435028</v>
      </c>
      <c r="P102" s="8">
        <v>130</v>
      </c>
      <c r="Q102" s="8">
        <f t="shared" si="17"/>
        <v>72.067039106145245</v>
      </c>
      <c r="R102" s="8">
        <v>71</v>
      </c>
      <c r="S102" s="9">
        <f t="shared" si="18"/>
        <v>39.325842696629216</v>
      </c>
      <c r="T102" s="8">
        <v>158</v>
      </c>
      <c r="U102" s="9">
        <f t="shared" si="19"/>
        <v>94.578313253012041</v>
      </c>
    </row>
    <row r="103" spans="1:21" ht="15.6" customHeight="1" x14ac:dyDescent="0.25">
      <c r="A103" s="7" t="s">
        <v>102</v>
      </c>
      <c r="B103" s="8">
        <v>4</v>
      </c>
      <c r="C103" s="8">
        <f t="shared" si="10"/>
        <v>1.8404907975460123</v>
      </c>
      <c r="D103" s="8">
        <v>150</v>
      </c>
      <c r="E103" s="8">
        <f t="shared" si="11"/>
        <v>78.010471204188477</v>
      </c>
      <c r="F103" s="8">
        <v>82</v>
      </c>
      <c r="G103" s="8">
        <f t="shared" si="12"/>
        <v>46.551724137931032</v>
      </c>
      <c r="H103" s="8">
        <v>62</v>
      </c>
      <c r="I103" s="8">
        <f t="shared" si="13"/>
        <v>35.05747126436782</v>
      </c>
      <c r="J103" s="8">
        <v>10</v>
      </c>
      <c r="K103" s="8">
        <f t="shared" si="14"/>
        <v>5.9602649006622519</v>
      </c>
      <c r="L103" s="8">
        <v>56</v>
      </c>
      <c r="M103" s="8">
        <f t="shared" si="15"/>
        <v>32.352941176470587</v>
      </c>
      <c r="N103" s="8">
        <v>71</v>
      </c>
      <c r="O103" s="8">
        <f t="shared" si="16"/>
        <v>39.548022598870055</v>
      </c>
      <c r="P103" s="8">
        <v>3</v>
      </c>
      <c r="Q103" s="8">
        <f t="shared" si="17"/>
        <v>1.1173184357541899</v>
      </c>
      <c r="R103" s="8">
        <v>94</v>
      </c>
      <c r="S103" s="9">
        <f t="shared" si="18"/>
        <v>52.247191011235962</v>
      </c>
      <c r="T103" s="8">
        <v>6</v>
      </c>
      <c r="U103" s="9">
        <f t="shared" si="19"/>
        <v>3.0120481927710845</v>
      </c>
    </row>
    <row r="104" spans="1:21" ht="15.6" customHeight="1" x14ac:dyDescent="0.25">
      <c r="A104" s="7" t="s">
        <v>103</v>
      </c>
      <c r="B104" s="8">
        <v>146</v>
      </c>
      <c r="C104" s="8">
        <f t="shared" si="10"/>
        <v>88.957055214723923</v>
      </c>
      <c r="D104" s="8">
        <v>43</v>
      </c>
      <c r="E104" s="8">
        <f t="shared" si="11"/>
        <v>21.98952879581152</v>
      </c>
      <c r="F104" s="8">
        <v>4</v>
      </c>
      <c r="G104" s="8">
        <f t="shared" si="12"/>
        <v>1.7241379310344827</v>
      </c>
      <c r="H104" s="8">
        <v>28</v>
      </c>
      <c r="I104" s="8">
        <f t="shared" si="13"/>
        <v>15.517241379310345</v>
      </c>
      <c r="J104" s="8">
        <v>144</v>
      </c>
      <c r="K104" s="8">
        <f t="shared" si="14"/>
        <v>94.701986754966882</v>
      </c>
      <c r="L104" s="8">
        <v>148</v>
      </c>
      <c r="M104" s="8">
        <f t="shared" si="15"/>
        <v>86.470588235294116</v>
      </c>
      <c r="N104" s="8">
        <v>81</v>
      </c>
      <c r="O104" s="8">
        <f t="shared" si="16"/>
        <v>45.197740112994353</v>
      </c>
      <c r="P104" s="8">
        <v>150</v>
      </c>
      <c r="Q104" s="8">
        <f t="shared" si="17"/>
        <v>83.240223463687144</v>
      </c>
      <c r="R104" s="8">
        <v>45</v>
      </c>
      <c r="S104" s="9">
        <f t="shared" si="18"/>
        <v>24.719101123595504</v>
      </c>
      <c r="T104" s="8">
        <v>78</v>
      </c>
      <c r="U104" s="9">
        <f t="shared" si="19"/>
        <v>46.385542168674696</v>
      </c>
    </row>
    <row r="105" spans="1:21" ht="15.6" customHeight="1" x14ac:dyDescent="0.25">
      <c r="A105" s="7" t="s">
        <v>104</v>
      </c>
      <c r="B105" s="8">
        <v>91</v>
      </c>
      <c r="C105" s="8">
        <f t="shared" si="10"/>
        <v>55.214723926380373</v>
      </c>
      <c r="D105" s="8">
        <v>105</v>
      </c>
      <c r="E105" s="8">
        <f t="shared" si="11"/>
        <v>54.450261780104711</v>
      </c>
      <c r="F105" s="8">
        <v>55</v>
      </c>
      <c r="G105" s="8">
        <f t="shared" si="12"/>
        <v>31.03448275862069</v>
      </c>
      <c r="H105" s="8">
        <v>91</v>
      </c>
      <c r="I105" s="8">
        <f t="shared" si="13"/>
        <v>51.724137931034484</v>
      </c>
      <c r="J105" s="8">
        <v>98</v>
      </c>
      <c r="K105" s="8">
        <f t="shared" si="14"/>
        <v>64.238410596026483</v>
      </c>
      <c r="L105" s="8">
        <v>156</v>
      </c>
      <c r="M105" s="8">
        <f t="shared" si="15"/>
        <v>91.17647058823529</v>
      </c>
      <c r="N105" s="8">
        <v>173</v>
      </c>
      <c r="O105" s="8">
        <f t="shared" si="16"/>
        <v>97.175141242937855</v>
      </c>
      <c r="P105" s="8">
        <v>78</v>
      </c>
      <c r="Q105" s="8">
        <f t="shared" si="17"/>
        <v>43.016759776536311</v>
      </c>
      <c r="R105" s="8">
        <v>169</v>
      </c>
      <c r="S105" s="9">
        <f t="shared" si="18"/>
        <v>94.382022471910105</v>
      </c>
      <c r="T105" s="8">
        <v>119</v>
      </c>
      <c r="U105" s="9">
        <f t="shared" si="19"/>
        <v>71.084337349397586</v>
      </c>
    </row>
    <row r="106" spans="1:21" ht="15.6" customHeight="1" x14ac:dyDescent="0.25">
      <c r="A106" s="7" t="s">
        <v>105</v>
      </c>
      <c r="B106" s="8">
        <v>155</v>
      </c>
      <c r="C106" s="8">
        <f t="shared" si="10"/>
        <v>94.478527607361968</v>
      </c>
      <c r="D106" s="8">
        <v>90</v>
      </c>
      <c r="E106" s="8">
        <f t="shared" si="11"/>
        <v>46.596858638743456</v>
      </c>
      <c r="F106" s="8">
        <v>16</v>
      </c>
      <c r="G106" s="8">
        <f t="shared" si="12"/>
        <v>8.6206896551724146</v>
      </c>
      <c r="H106" s="8">
        <v>12</v>
      </c>
      <c r="I106" s="8">
        <f t="shared" si="13"/>
        <v>6.3218390804597711</v>
      </c>
      <c r="J106" s="8">
        <v>141</v>
      </c>
      <c r="K106" s="8">
        <f t="shared" si="14"/>
        <v>92.715231788079464</v>
      </c>
      <c r="L106" s="8">
        <v>40</v>
      </c>
      <c r="M106" s="8">
        <f t="shared" si="15"/>
        <v>22.941176470588236</v>
      </c>
      <c r="N106" s="8">
        <v>103</v>
      </c>
      <c r="O106" s="8">
        <f t="shared" si="16"/>
        <v>57.627118644067799</v>
      </c>
      <c r="P106" s="8">
        <v>159</v>
      </c>
      <c r="Q106" s="8">
        <f t="shared" si="17"/>
        <v>88.268156424581008</v>
      </c>
      <c r="R106" s="8">
        <v>6</v>
      </c>
      <c r="S106" s="9">
        <f t="shared" si="18"/>
        <v>2.8089887640449436</v>
      </c>
      <c r="T106" s="8">
        <v>137</v>
      </c>
      <c r="U106" s="9">
        <f t="shared" si="19"/>
        <v>81.92771084337349</v>
      </c>
    </row>
    <row r="107" spans="1:21" ht="15.6" customHeight="1" x14ac:dyDescent="0.25">
      <c r="A107" s="7" t="s">
        <v>106</v>
      </c>
      <c r="B107" s="8">
        <v>111</v>
      </c>
      <c r="C107" s="8">
        <f t="shared" si="10"/>
        <v>67.484662576687114</v>
      </c>
      <c r="D107" s="8">
        <v>175</v>
      </c>
      <c r="E107" s="8">
        <f t="shared" si="11"/>
        <v>91.099476439790578</v>
      </c>
      <c r="F107" s="8">
        <v>110</v>
      </c>
      <c r="G107" s="8">
        <f t="shared" si="12"/>
        <v>62.643678160919535</v>
      </c>
      <c r="H107" s="8">
        <v>17</v>
      </c>
      <c r="I107" s="8">
        <f t="shared" si="13"/>
        <v>9.1954022988505741</v>
      </c>
      <c r="J107" s="8">
        <v>74</v>
      </c>
      <c r="K107" s="8">
        <f t="shared" si="14"/>
        <v>48.344370860927157</v>
      </c>
      <c r="L107" s="8">
        <v>101</v>
      </c>
      <c r="M107" s="8">
        <f t="shared" si="15"/>
        <v>58.82352941176471</v>
      </c>
      <c r="N107" s="8">
        <v>96</v>
      </c>
      <c r="O107" s="8">
        <f t="shared" si="16"/>
        <v>53.672316384180796</v>
      </c>
      <c r="P107" s="8">
        <v>69</v>
      </c>
      <c r="Q107" s="8">
        <f t="shared" si="17"/>
        <v>37.988826815642454</v>
      </c>
      <c r="R107" s="8">
        <v>129</v>
      </c>
      <c r="S107" s="9">
        <f t="shared" si="18"/>
        <v>71.910112359550567</v>
      </c>
      <c r="T107" s="8">
        <v>114</v>
      </c>
      <c r="U107" s="9">
        <f t="shared" si="19"/>
        <v>68.07228915662651</v>
      </c>
    </row>
    <row r="108" spans="1:21" ht="15.6" customHeight="1" x14ac:dyDescent="0.25">
      <c r="A108" s="7" t="s">
        <v>107</v>
      </c>
      <c r="B108" s="8">
        <v>64</v>
      </c>
      <c r="C108" s="8">
        <f t="shared" si="10"/>
        <v>38.650306748466257</v>
      </c>
      <c r="D108" s="8">
        <v>103</v>
      </c>
      <c r="E108" s="8">
        <f t="shared" si="11"/>
        <v>53.403141361256544</v>
      </c>
      <c r="F108" s="8">
        <v>50</v>
      </c>
      <c r="G108" s="8">
        <f t="shared" si="12"/>
        <v>28.160919540229884</v>
      </c>
      <c r="H108" s="8">
        <v>42</v>
      </c>
      <c r="I108" s="8">
        <f t="shared" si="13"/>
        <v>23.563218390804597</v>
      </c>
      <c r="J108" s="8">
        <v>101</v>
      </c>
      <c r="K108" s="8">
        <f t="shared" si="14"/>
        <v>66.225165562913915</v>
      </c>
      <c r="L108" s="8">
        <v>45</v>
      </c>
      <c r="M108" s="8">
        <f t="shared" si="15"/>
        <v>25.882352941176475</v>
      </c>
      <c r="N108" s="8">
        <v>88</v>
      </c>
      <c r="O108" s="8">
        <f t="shared" si="16"/>
        <v>49.152542372881356</v>
      </c>
      <c r="P108" s="8">
        <v>71</v>
      </c>
      <c r="Q108" s="8">
        <f t="shared" si="17"/>
        <v>39.106145251396647</v>
      </c>
      <c r="R108" s="8">
        <v>129</v>
      </c>
      <c r="S108" s="9">
        <f t="shared" si="18"/>
        <v>71.910112359550567</v>
      </c>
      <c r="T108" s="8">
        <v>143</v>
      </c>
      <c r="U108" s="9">
        <f t="shared" si="19"/>
        <v>85.542168674698786</v>
      </c>
    </row>
    <row r="109" spans="1:21" ht="15.6" customHeight="1" x14ac:dyDescent="0.25">
      <c r="A109" s="7" t="s">
        <v>108</v>
      </c>
      <c r="B109" s="8">
        <v>40</v>
      </c>
      <c r="C109" s="8">
        <f t="shared" si="10"/>
        <v>23.926380368098162</v>
      </c>
      <c r="D109" s="8">
        <v>154</v>
      </c>
      <c r="E109" s="8">
        <f t="shared" si="11"/>
        <v>80.104712041884824</v>
      </c>
      <c r="F109" s="8">
        <v>69</v>
      </c>
      <c r="G109" s="8">
        <f t="shared" si="12"/>
        <v>39.080459770114942</v>
      </c>
      <c r="H109" s="8">
        <v>102</v>
      </c>
      <c r="I109" s="8">
        <f t="shared" si="13"/>
        <v>58.045977011494251</v>
      </c>
      <c r="J109" s="8">
        <v>92</v>
      </c>
      <c r="K109" s="8">
        <f t="shared" si="14"/>
        <v>60.264900662251655</v>
      </c>
      <c r="L109" s="8">
        <v>141</v>
      </c>
      <c r="M109" s="8">
        <f t="shared" si="15"/>
        <v>82.35294117647058</v>
      </c>
      <c r="N109" s="8">
        <v>105</v>
      </c>
      <c r="O109" s="8">
        <f t="shared" si="16"/>
        <v>58.757062146892657</v>
      </c>
      <c r="P109" s="8">
        <v>99</v>
      </c>
      <c r="Q109" s="8">
        <f t="shared" si="17"/>
        <v>54.748603351955303</v>
      </c>
      <c r="R109" s="8">
        <v>153</v>
      </c>
      <c r="S109" s="9">
        <f t="shared" si="18"/>
        <v>85.393258426966284</v>
      </c>
      <c r="T109" s="8">
        <v>97</v>
      </c>
      <c r="U109" s="9">
        <f t="shared" si="19"/>
        <v>57.831325301204814</v>
      </c>
    </row>
    <row r="110" spans="1:21" ht="15.6" customHeight="1" x14ac:dyDescent="0.25">
      <c r="A110" s="7" t="s">
        <v>109</v>
      </c>
      <c r="B110" s="8">
        <v>95</v>
      </c>
      <c r="C110" s="8">
        <f t="shared" si="10"/>
        <v>57.668711656441715</v>
      </c>
      <c r="D110" s="8">
        <v>119</v>
      </c>
      <c r="E110" s="8">
        <f t="shared" si="11"/>
        <v>61.780104712041883</v>
      </c>
      <c r="F110" s="8">
        <v>59</v>
      </c>
      <c r="G110" s="8">
        <f t="shared" si="12"/>
        <v>33.333333333333329</v>
      </c>
      <c r="H110" s="8">
        <v>85</v>
      </c>
      <c r="I110" s="8">
        <f t="shared" si="13"/>
        <v>48.275862068965516</v>
      </c>
      <c r="J110" s="8">
        <v>117</v>
      </c>
      <c r="K110" s="8">
        <f t="shared" si="14"/>
        <v>76.821192052980138</v>
      </c>
      <c r="L110" s="8">
        <v>157</v>
      </c>
      <c r="M110" s="8">
        <f t="shared" si="15"/>
        <v>91.764705882352942</v>
      </c>
      <c r="N110" s="8">
        <v>133</v>
      </c>
      <c r="O110" s="8">
        <f t="shared" si="16"/>
        <v>74.576271186440678</v>
      </c>
      <c r="P110" s="8">
        <v>60</v>
      </c>
      <c r="Q110" s="8">
        <f t="shared" si="17"/>
        <v>32.960893854748605</v>
      </c>
      <c r="R110" s="8">
        <v>162</v>
      </c>
      <c r="S110" s="9">
        <f t="shared" si="18"/>
        <v>90.449438202247194</v>
      </c>
      <c r="T110" s="8">
        <v>110</v>
      </c>
      <c r="U110" s="9">
        <f t="shared" si="19"/>
        <v>65.662650602409627</v>
      </c>
    </row>
    <row r="111" spans="1:21" ht="15.6" customHeight="1" x14ac:dyDescent="0.25">
      <c r="A111" s="7" t="s">
        <v>110</v>
      </c>
      <c r="B111" s="8">
        <v>81</v>
      </c>
      <c r="C111" s="8">
        <f t="shared" si="10"/>
        <v>49.079754601226995</v>
      </c>
      <c r="D111" s="8">
        <v>91</v>
      </c>
      <c r="E111" s="8">
        <f t="shared" si="11"/>
        <v>47.120418848167539</v>
      </c>
      <c r="F111" s="8">
        <v>113</v>
      </c>
      <c r="G111" s="8">
        <f t="shared" si="12"/>
        <v>64.367816091954026</v>
      </c>
      <c r="H111" s="8">
        <v>77</v>
      </c>
      <c r="I111" s="8">
        <f t="shared" si="13"/>
        <v>43.678160919540232</v>
      </c>
      <c r="J111" s="8">
        <v>12</v>
      </c>
      <c r="K111" s="8">
        <f t="shared" si="14"/>
        <v>7.2847682119205297</v>
      </c>
      <c r="L111" s="8">
        <v>28</v>
      </c>
      <c r="M111" s="8">
        <f t="shared" si="15"/>
        <v>15.882352941176469</v>
      </c>
      <c r="N111" s="8">
        <v>92</v>
      </c>
      <c r="O111" s="8">
        <f t="shared" si="16"/>
        <v>51.41242937853108</v>
      </c>
      <c r="P111" s="8">
        <v>42</v>
      </c>
      <c r="Q111" s="8">
        <f t="shared" si="17"/>
        <v>22.905027932960895</v>
      </c>
      <c r="R111" s="8">
        <v>176</v>
      </c>
      <c r="S111" s="9">
        <f t="shared" si="18"/>
        <v>98.31460674157303</v>
      </c>
      <c r="T111" s="8">
        <v>106</v>
      </c>
      <c r="U111" s="9">
        <f t="shared" si="19"/>
        <v>63.253012048192772</v>
      </c>
    </row>
    <row r="112" spans="1:21" ht="15.6" customHeight="1" x14ac:dyDescent="0.25">
      <c r="A112" s="7" t="s">
        <v>111</v>
      </c>
      <c r="B112" s="8">
        <v>28</v>
      </c>
      <c r="C112" s="8">
        <f t="shared" si="10"/>
        <v>16.564417177914109</v>
      </c>
      <c r="D112" s="8">
        <v>173</v>
      </c>
      <c r="E112" s="8">
        <f t="shared" si="11"/>
        <v>90.052356020942398</v>
      </c>
      <c r="F112" s="8">
        <v>78</v>
      </c>
      <c r="G112" s="8">
        <f t="shared" si="12"/>
        <v>44.252873563218394</v>
      </c>
      <c r="H112" s="8">
        <v>103</v>
      </c>
      <c r="I112" s="8">
        <f t="shared" si="13"/>
        <v>58.620689655172406</v>
      </c>
      <c r="J112" s="8">
        <v>83</v>
      </c>
      <c r="K112" s="8">
        <f t="shared" si="14"/>
        <v>54.304635761589402</v>
      </c>
      <c r="L112" s="8">
        <v>140</v>
      </c>
      <c r="M112" s="8">
        <f t="shared" si="15"/>
        <v>81.764705882352942</v>
      </c>
      <c r="N112" s="8">
        <v>137</v>
      </c>
      <c r="O112" s="8">
        <f t="shared" si="16"/>
        <v>76.836158192090394</v>
      </c>
      <c r="P112" s="8">
        <v>4</v>
      </c>
      <c r="Q112" s="8">
        <f t="shared" si="17"/>
        <v>1.6759776536312849</v>
      </c>
      <c r="R112" s="8">
        <v>144</v>
      </c>
      <c r="S112" s="9">
        <f t="shared" si="18"/>
        <v>80.337078651685388</v>
      </c>
      <c r="T112" s="8">
        <v>25</v>
      </c>
      <c r="U112" s="9">
        <f t="shared" si="19"/>
        <v>14.457831325301203</v>
      </c>
    </row>
    <row r="113" spans="1:21" ht="15.6" customHeight="1" x14ac:dyDescent="0.25">
      <c r="A113" s="7" t="s">
        <v>112</v>
      </c>
      <c r="B113" s="8">
        <v>47</v>
      </c>
      <c r="C113" s="8">
        <f t="shared" si="10"/>
        <v>28.220858895705518</v>
      </c>
      <c r="D113" s="8">
        <v>96</v>
      </c>
      <c r="E113" s="8">
        <f t="shared" si="11"/>
        <v>49.738219895287962</v>
      </c>
      <c r="F113" s="8">
        <v>114</v>
      </c>
      <c r="G113" s="8">
        <f t="shared" si="12"/>
        <v>64.942528735632195</v>
      </c>
      <c r="H113" s="8">
        <v>113</v>
      </c>
      <c r="I113" s="8">
        <f t="shared" si="13"/>
        <v>64.367816091954026</v>
      </c>
      <c r="J113" s="8">
        <v>97</v>
      </c>
      <c r="K113" s="8">
        <f t="shared" si="14"/>
        <v>63.576158940397356</v>
      </c>
      <c r="L113" s="8">
        <v>170</v>
      </c>
      <c r="M113" s="8">
        <f t="shared" si="15"/>
        <v>99.411764705882348</v>
      </c>
      <c r="N113" s="8">
        <v>124</v>
      </c>
      <c r="O113" s="8">
        <f t="shared" si="16"/>
        <v>69.491525423728817</v>
      </c>
      <c r="P113" s="8">
        <v>24</v>
      </c>
      <c r="Q113" s="8">
        <f t="shared" si="17"/>
        <v>12.849162011173185</v>
      </c>
      <c r="R113" s="8">
        <v>139</v>
      </c>
      <c r="S113" s="9">
        <f t="shared" si="18"/>
        <v>77.528089887640448</v>
      </c>
      <c r="T113" s="8">
        <v>22</v>
      </c>
      <c r="U113" s="9">
        <f t="shared" si="19"/>
        <v>12.650602409638553</v>
      </c>
    </row>
    <row r="114" spans="1:21" ht="15.6" customHeight="1" x14ac:dyDescent="0.25">
      <c r="A114" s="7" t="s">
        <v>113</v>
      </c>
      <c r="B114" s="8">
        <v>34</v>
      </c>
      <c r="C114" s="8">
        <f t="shared" si="10"/>
        <v>20.245398773006134</v>
      </c>
      <c r="D114" s="8">
        <v>88</v>
      </c>
      <c r="E114" s="8">
        <f t="shared" si="11"/>
        <v>45.549738219895289</v>
      </c>
      <c r="F114" s="8">
        <v>5</v>
      </c>
      <c r="G114" s="8">
        <f t="shared" si="12"/>
        <v>2.2988505747126435</v>
      </c>
      <c r="H114" s="8">
        <v>33</v>
      </c>
      <c r="I114" s="8">
        <f t="shared" si="13"/>
        <v>18.390804597701148</v>
      </c>
      <c r="J114" s="8">
        <v>122</v>
      </c>
      <c r="K114" s="8">
        <f t="shared" si="14"/>
        <v>80.132450331125824</v>
      </c>
      <c r="L114" s="8">
        <v>150</v>
      </c>
      <c r="M114" s="8">
        <f t="shared" si="15"/>
        <v>87.647058823529406</v>
      </c>
      <c r="N114" s="8">
        <v>112</v>
      </c>
      <c r="O114" s="8">
        <f t="shared" si="16"/>
        <v>62.711864406779661</v>
      </c>
      <c r="P114" s="8">
        <v>59</v>
      </c>
      <c r="Q114" s="8">
        <f t="shared" si="17"/>
        <v>32.402234636871505</v>
      </c>
      <c r="R114" s="8">
        <v>71</v>
      </c>
      <c r="S114" s="9">
        <f t="shared" si="18"/>
        <v>39.325842696629216</v>
      </c>
      <c r="T114" s="8">
        <v>62</v>
      </c>
      <c r="U114" s="9">
        <f t="shared" si="19"/>
        <v>36.746987951807228</v>
      </c>
    </row>
    <row r="115" spans="1:21" ht="15.6" customHeight="1" x14ac:dyDescent="0.25">
      <c r="A115" s="7" t="s">
        <v>114</v>
      </c>
      <c r="B115" s="8">
        <v>103</v>
      </c>
      <c r="C115" s="8">
        <f t="shared" si="10"/>
        <v>62.576687116564422</v>
      </c>
      <c r="D115" s="8">
        <v>160</v>
      </c>
      <c r="E115" s="8">
        <f t="shared" si="11"/>
        <v>83.246073298429323</v>
      </c>
      <c r="F115" s="8">
        <v>53</v>
      </c>
      <c r="G115" s="8">
        <f t="shared" si="12"/>
        <v>29.885057471264371</v>
      </c>
      <c r="H115" s="8">
        <v>99</v>
      </c>
      <c r="I115" s="8">
        <f t="shared" si="13"/>
        <v>56.321839080459768</v>
      </c>
      <c r="J115" s="8">
        <v>29</v>
      </c>
      <c r="K115" s="8">
        <f t="shared" si="14"/>
        <v>18.543046357615893</v>
      </c>
      <c r="L115" s="8">
        <v>129</v>
      </c>
      <c r="M115" s="8">
        <f t="shared" si="15"/>
        <v>75.294117647058826</v>
      </c>
      <c r="N115" s="8">
        <v>148</v>
      </c>
      <c r="O115" s="8">
        <f t="shared" si="16"/>
        <v>83.050847457627114</v>
      </c>
      <c r="P115" s="8">
        <v>141</v>
      </c>
      <c r="Q115" s="8">
        <f t="shared" si="17"/>
        <v>78.212290502793294</v>
      </c>
      <c r="R115" s="8">
        <v>61</v>
      </c>
      <c r="S115" s="9">
        <f t="shared" si="18"/>
        <v>33.707865168539328</v>
      </c>
      <c r="T115" s="8">
        <v>96</v>
      </c>
      <c r="U115" s="9">
        <f t="shared" si="19"/>
        <v>57.228915662650607</v>
      </c>
    </row>
    <row r="116" spans="1:21" ht="15.6" customHeight="1" x14ac:dyDescent="0.25">
      <c r="A116" s="10" t="s">
        <v>115</v>
      </c>
      <c r="B116" s="11">
        <v>122</v>
      </c>
      <c r="C116" s="11">
        <f t="shared" si="10"/>
        <v>74.233128834355838</v>
      </c>
      <c r="D116" s="11">
        <v>4</v>
      </c>
      <c r="E116" s="11">
        <f t="shared" si="11"/>
        <v>1.5706806282722512</v>
      </c>
      <c r="F116" s="11">
        <v>15</v>
      </c>
      <c r="G116" s="11">
        <f t="shared" si="12"/>
        <v>8.0459770114942533</v>
      </c>
      <c r="H116" s="11">
        <v>32</v>
      </c>
      <c r="I116" s="11">
        <f t="shared" si="13"/>
        <v>17.816091954022991</v>
      </c>
      <c r="J116" s="11">
        <v>106</v>
      </c>
      <c r="K116" s="11">
        <f t="shared" si="14"/>
        <v>69.536423841059602</v>
      </c>
      <c r="L116" s="11">
        <v>115</v>
      </c>
      <c r="M116" s="11">
        <f t="shared" si="15"/>
        <v>67.058823529411754</v>
      </c>
      <c r="N116" s="11">
        <v>93</v>
      </c>
      <c r="O116" s="11">
        <f t="shared" si="16"/>
        <v>51.977401129943502</v>
      </c>
      <c r="P116" s="11">
        <v>123</v>
      </c>
      <c r="Q116" s="11">
        <f t="shared" si="17"/>
        <v>68.156424581005581</v>
      </c>
      <c r="R116" s="11">
        <v>42</v>
      </c>
      <c r="S116" s="12">
        <f t="shared" si="18"/>
        <v>23.033707865168541</v>
      </c>
      <c r="T116" s="11">
        <v>139</v>
      </c>
      <c r="U116" s="12">
        <f t="shared" si="19"/>
        <v>83.132530120481931</v>
      </c>
    </row>
  </sheetData>
  <mergeCells count="1">
    <mergeCell ref="B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Data. EPI vs aENV </vt:lpstr>
      <vt:lpstr>Data. EPI vs pENV</vt:lpstr>
      <vt:lpstr>Data. EPI vs EF pc</vt:lpstr>
      <vt:lpstr>Data. EPI vs EF tot</vt:lpstr>
      <vt:lpstr>Data. EPI 2010 pillars</vt:lpstr>
      <vt:lpstr>Data. All indices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ernie</dc:creator>
  <cp:lastModifiedBy>Shelley Fischer</cp:lastModifiedBy>
  <dcterms:created xsi:type="dcterms:W3CDTF">2022-02-16T00:20:05Z</dcterms:created>
  <dcterms:modified xsi:type="dcterms:W3CDTF">2023-07-06T04:16:30Z</dcterms:modified>
</cp:coreProperties>
</file>