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<sst xmlns="http://schemas.openxmlformats.org/spreadsheetml/2006/main" count="130" uniqueCount="21">
  <si>
    <t>patient1</t>
  </si>
  <si>
    <t>patient2</t>
  </si>
  <si>
    <t>Ct value</t>
  </si>
  <si>
    <t>β-actin mean value</t>
  </si>
  <si>
    <t>TUMB1-β-actin=△Ct</t>
  </si>
  <si>
    <t>△△Ct</t>
  </si>
  <si>
    <t>△△Ct*-1</t>
  </si>
  <si>
    <t>2-△△ct</t>
  </si>
  <si>
    <t>average</t>
  </si>
  <si>
    <t>Nats</t>
  </si>
  <si>
    <t>β-actin</t>
  </si>
  <si>
    <t>TUMB1</t>
  </si>
  <si>
    <t>Tumor</t>
  </si>
  <si>
    <t>patient3</t>
  </si>
  <si>
    <t>patient4</t>
  </si>
  <si>
    <t>patient5</t>
  </si>
  <si>
    <t>patient6</t>
  </si>
  <si>
    <t>patient7</t>
  </si>
  <si>
    <t>patient8</t>
  </si>
  <si>
    <t>patient9</t>
  </si>
  <si>
    <t>patient10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</si>
</sst>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.00;\-###0.00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8.25"/>
      <name val="Microsoft Sans Serif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.25"/>
      <name val="Microsoft Sans Serif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>
      <alignment vertical="top"/>
      <protection locked="0"/>
    </xf>
  </cellStyleXfs>
  <cellXfs count="9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3" fillId="0" borderId="0" xfId="49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0"/>
  <sheetViews>
    <sheetView tabSelected="1" workbookViewId="0">
      <selection activeCell="E2" sqref="E2"/>
    </sheetView>
  </sheetViews>
  <sheetFormatPr defaultColWidth="9" defaultRowHeight="14"/>
  <cols>
    <col min="4" max="4" width="12.8"/>
    <col min="12" max="12" width="12.8"/>
  </cols>
  <sheetData>
    <row r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1" t="s">
        <v>1</v>
      </c>
      <c r="K1" s="2"/>
      <c r="L1" s="2"/>
      <c r="M1" s="2"/>
      <c r="N1" s="2"/>
      <c r="O1" s="2"/>
      <c r="P1" s="2"/>
      <c r="Q1" s="2"/>
    </row>
    <row r="2" spans="1:17">
      <c r="A2" s="2"/>
      <c r="B2" s="3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3"/>
      <c r="K2" s="3" t="s">
        <v>2</v>
      </c>
      <c r="L2" s="3" t="s">
        <v>3</v>
      </c>
      <c r="M2" s="3" t="s">
        <v>4</v>
      </c>
      <c r="N2" s="3" t="s">
        <v>5</v>
      </c>
      <c r="O2" s="3" t="s">
        <v>6</v>
      </c>
      <c r="P2" s="4" t="s">
        <v>7</v>
      </c>
      <c r="Q2" s="4" t="s">
        <v>8</v>
      </c>
    </row>
    <row r="3" spans="1:17">
      <c r="A3" s="5" t="s">
        <v>9</v>
      </c>
      <c r="B3" s="6" t="s">
        <v>10</v>
      </c>
      <c r="C3" s="7">
        <v>18.9240407170966</v>
      </c>
      <c r="D3" s="3">
        <f>AVERAGEA(C3:C5)</f>
        <v>18.9415110082563</v>
      </c>
      <c r="E3" s="3"/>
      <c r="F3" s="3"/>
      <c r="G3" s="3"/>
      <c r="H3" s="3"/>
      <c r="I3" s="3"/>
      <c r="J3" s="6" t="s">
        <v>10</v>
      </c>
      <c r="K3" s="7">
        <v>17.5844836143696</v>
      </c>
      <c r="L3" s="3">
        <f>AVERAGEA(K3:K5)</f>
        <v>17.4683119978533</v>
      </c>
      <c r="M3" s="3"/>
      <c r="N3" s="3"/>
      <c r="O3" s="3"/>
      <c r="P3" s="3"/>
      <c r="Q3" s="3"/>
    </row>
    <row r="4" spans="1:17">
      <c r="A4" s="2"/>
      <c r="B4" s="6"/>
      <c r="C4" s="7">
        <v>19.0053019783115</v>
      </c>
      <c r="D4" s="3"/>
      <c r="E4" s="3"/>
      <c r="F4" s="3"/>
      <c r="G4" s="3"/>
      <c r="H4" s="3"/>
      <c r="I4" s="3"/>
      <c r="J4" s="6"/>
      <c r="K4" s="7">
        <v>17.4364655602166</v>
      </c>
      <c r="L4" s="3"/>
      <c r="M4" s="3"/>
      <c r="N4" s="3"/>
      <c r="O4" s="3"/>
      <c r="P4" s="3"/>
      <c r="Q4" s="3"/>
    </row>
    <row r="5" spans="1:17">
      <c r="A5" s="2"/>
      <c r="B5" s="6"/>
      <c r="C5" s="7">
        <v>18.8951903293609</v>
      </c>
      <c r="D5" s="3"/>
      <c r="E5" s="3"/>
      <c r="F5" s="3"/>
      <c r="G5" s="3"/>
      <c r="H5" s="3"/>
      <c r="I5" s="3"/>
      <c r="J5" s="6"/>
      <c r="K5" s="7">
        <v>17.3839868189736</v>
      </c>
      <c r="L5" s="3"/>
      <c r="M5" s="3"/>
      <c r="N5" s="3"/>
      <c r="O5" s="3"/>
      <c r="P5" s="3"/>
      <c r="Q5" s="3"/>
    </row>
    <row r="6" spans="1:17">
      <c r="A6" s="2"/>
      <c r="B6" s="6" t="s">
        <v>11</v>
      </c>
      <c r="C6" s="7">
        <v>31.2294525681681</v>
      </c>
      <c r="D6" s="3">
        <f>D3</f>
        <v>18.9415110082563</v>
      </c>
      <c r="E6" s="3">
        <f t="shared" ref="E6:E8" si="0">C6-D6</f>
        <v>12.2879415599118</v>
      </c>
      <c r="F6" s="3"/>
      <c r="G6" s="3"/>
      <c r="H6" s="3"/>
      <c r="I6" s="3"/>
      <c r="J6" s="6" t="s">
        <v>11</v>
      </c>
      <c r="K6" s="7">
        <v>24.2506748343048</v>
      </c>
      <c r="L6" s="3">
        <f>L3</f>
        <v>17.4683119978533</v>
      </c>
      <c r="M6" s="3">
        <f t="shared" ref="M6:M8" si="1">K6-L6</f>
        <v>6.78236283645153</v>
      </c>
      <c r="N6" s="3"/>
      <c r="O6" s="3"/>
      <c r="P6" s="3"/>
      <c r="Q6" s="3"/>
    </row>
    <row r="7" spans="1:17">
      <c r="A7" s="2"/>
      <c r="B7" s="6"/>
      <c r="C7" s="7">
        <v>30.6493447069418</v>
      </c>
      <c r="D7" s="3">
        <f>D3</f>
        <v>18.9415110082563</v>
      </c>
      <c r="E7" s="3">
        <f t="shared" si="0"/>
        <v>11.7078336986855</v>
      </c>
      <c r="F7" s="3"/>
      <c r="G7" s="3"/>
      <c r="H7" s="3"/>
      <c r="I7" s="3"/>
      <c r="J7" s="6"/>
      <c r="K7" s="7">
        <v>24.4502458954508</v>
      </c>
      <c r="L7" s="3">
        <f>L3</f>
        <v>17.4683119978533</v>
      </c>
      <c r="M7" s="3">
        <f t="shared" si="1"/>
        <v>6.98193389759753</v>
      </c>
      <c r="N7" s="3"/>
      <c r="O7" s="3"/>
      <c r="P7" s="3"/>
      <c r="Q7" s="3"/>
    </row>
    <row r="8" spans="1:17">
      <c r="A8" s="2"/>
      <c r="B8" s="6"/>
      <c r="C8" s="7">
        <v>30.3052176269347</v>
      </c>
      <c r="D8" s="3">
        <f>D3</f>
        <v>18.9415110082563</v>
      </c>
      <c r="E8" s="3">
        <f t="shared" si="0"/>
        <v>11.3637066186784</v>
      </c>
      <c r="F8" s="3"/>
      <c r="G8" s="3"/>
      <c r="H8" s="3"/>
      <c r="I8" s="3"/>
      <c r="J8" s="6"/>
      <c r="K8" s="7">
        <v>24.3468265624591</v>
      </c>
      <c r="L8" s="3">
        <f>L3</f>
        <v>17.4683119978533</v>
      </c>
      <c r="M8" s="3">
        <f t="shared" si="1"/>
        <v>6.87851456460583</v>
      </c>
      <c r="N8" s="3"/>
      <c r="O8" s="3"/>
      <c r="P8" s="3"/>
      <c r="Q8" s="3"/>
    </row>
    <row r="9" spans="1:17">
      <c r="A9" s="5" t="s">
        <v>12</v>
      </c>
      <c r="B9" s="6" t="s">
        <v>10</v>
      </c>
      <c r="C9" s="7">
        <v>19.2241986811221</v>
      </c>
      <c r="D9" s="3">
        <f>AVERAGEA(C9:C11)</f>
        <v>19.0221124055952</v>
      </c>
      <c r="E9" s="3"/>
      <c r="F9" s="3"/>
      <c r="G9" s="3"/>
      <c r="H9" s="3"/>
      <c r="I9" s="8"/>
      <c r="J9" s="6" t="s">
        <v>10</v>
      </c>
      <c r="K9" s="7">
        <v>18.5729427974112</v>
      </c>
      <c r="L9" s="3">
        <f>AVERAGEA(K9:K11)</f>
        <v>18.5916595719934</v>
      </c>
      <c r="M9" s="3"/>
      <c r="N9" s="3"/>
      <c r="O9" s="3"/>
      <c r="P9" s="3"/>
      <c r="Q9" s="8"/>
    </row>
    <row r="10" spans="1:17">
      <c r="A10" s="2"/>
      <c r="B10" s="6"/>
      <c r="C10" s="7">
        <v>19.1205866870511</v>
      </c>
      <c r="D10" s="8"/>
      <c r="E10" s="3"/>
      <c r="F10" s="3"/>
      <c r="G10" s="3"/>
      <c r="H10" s="3"/>
      <c r="I10" s="8"/>
      <c r="J10" s="6"/>
      <c r="K10" s="7">
        <v>18.6844671458455</v>
      </c>
      <c r="L10" s="8"/>
      <c r="M10" s="3"/>
      <c r="N10" s="3"/>
      <c r="O10" s="3"/>
      <c r="P10" s="3"/>
      <c r="Q10" s="8"/>
    </row>
    <row r="11" spans="1:17">
      <c r="A11" s="2"/>
      <c r="B11" s="6"/>
      <c r="C11" s="7">
        <v>18.7215518486125</v>
      </c>
      <c r="D11" s="8"/>
      <c r="E11" s="3"/>
      <c r="F11" s="3"/>
      <c r="G11" s="3"/>
      <c r="H11" s="3"/>
      <c r="I11" s="8"/>
      <c r="J11" s="6"/>
      <c r="K11" s="7">
        <v>18.5175687727236</v>
      </c>
      <c r="L11" s="8"/>
      <c r="M11" s="3"/>
      <c r="N11" s="3"/>
      <c r="O11" s="3"/>
      <c r="P11" s="3"/>
      <c r="Q11" s="8"/>
    </row>
    <row r="12" spans="1:17">
      <c r="A12" s="2"/>
      <c r="B12" s="6" t="s">
        <v>11</v>
      </c>
      <c r="C12" s="7">
        <v>26.5827271912555</v>
      </c>
      <c r="D12" s="8">
        <f>D9</f>
        <v>19.0221124055952</v>
      </c>
      <c r="E12" s="3">
        <f t="shared" ref="E12:E14" si="2">C12-D12</f>
        <v>7.56061478566027</v>
      </c>
      <c r="F12" s="3">
        <f t="shared" ref="F12:F14" si="3">E12-E6</f>
        <v>-4.7273267742515</v>
      </c>
      <c r="G12" s="3">
        <f t="shared" ref="G12:G14" si="4">-F12</f>
        <v>4.7273267742515</v>
      </c>
      <c r="H12" s="3">
        <f t="shared" ref="H12:H14" si="5">POWER(2,G12)</f>
        <v>26.4890972858235</v>
      </c>
      <c r="I12" s="8">
        <f>AVERAGE(H12:H14)</f>
        <v>22.0941597592564</v>
      </c>
      <c r="J12" s="6" t="s">
        <v>11</v>
      </c>
      <c r="K12" s="7">
        <v>23.0345973260967</v>
      </c>
      <c r="L12" s="8">
        <f>L9</f>
        <v>18.5916595719934</v>
      </c>
      <c r="M12" s="3">
        <f t="shared" ref="M12:M14" si="6">K12-L12</f>
        <v>4.44293775410327</v>
      </c>
      <c r="N12" s="3">
        <f t="shared" ref="N12:N14" si="7">M12-M6</f>
        <v>-2.33942508234827</v>
      </c>
      <c r="O12" s="3">
        <f t="shared" ref="O12:O14" si="8">-N12</f>
        <v>2.33942508234827</v>
      </c>
      <c r="P12" s="3">
        <f t="shared" ref="P12:P14" si="9">POWER(2,O12)</f>
        <v>5.06100914892463</v>
      </c>
      <c r="Q12" s="8">
        <f>AVERAGE(P12:P14)</f>
        <v>5.64985475272544</v>
      </c>
    </row>
    <row r="13" spans="1:17">
      <c r="A13" s="2"/>
      <c r="B13" s="6"/>
      <c r="C13" s="7">
        <v>26.3633046554897</v>
      </c>
      <c r="D13" s="8">
        <f>D9</f>
        <v>19.0221124055952</v>
      </c>
      <c r="E13" s="3">
        <f t="shared" si="2"/>
        <v>7.34119224989447</v>
      </c>
      <c r="F13" s="3">
        <f t="shared" si="3"/>
        <v>-4.366641448791</v>
      </c>
      <c r="G13" s="3">
        <f t="shared" si="4"/>
        <v>4.366641448791</v>
      </c>
      <c r="H13" s="3">
        <f t="shared" si="5"/>
        <v>20.6295643332981</v>
      </c>
      <c r="I13" s="8"/>
      <c r="J13" s="6"/>
      <c r="K13" s="7">
        <v>22.8496217570846</v>
      </c>
      <c r="L13" s="8">
        <f>L9</f>
        <v>18.5916595719934</v>
      </c>
      <c r="M13" s="3">
        <f t="shared" si="6"/>
        <v>4.25796218509116</v>
      </c>
      <c r="N13" s="3">
        <f t="shared" si="7"/>
        <v>-2.72397171250637</v>
      </c>
      <c r="O13" s="3">
        <f t="shared" si="8"/>
        <v>2.72397171250637</v>
      </c>
      <c r="P13" s="3">
        <f t="shared" si="9"/>
        <v>6.60689177426939</v>
      </c>
      <c r="Q13" s="8"/>
    </row>
    <row r="14" spans="1:17">
      <c r="A14" s="2"/>
      <c r="B14" s="6"/>
      <c r="C14" s="7">
        <v>26.1255059378027</v>
      </c>
      <c r="D14" s="8">
        <f>D9</f>
        <v>19.0221124055952</v>
      </c>
      <c r="E14" s="3">
        <f t="shared" si="2"/>
        <v>7.10339353220747</v>
      </c>
      <c r="F14" s="3">
        <f t="shared" si="3"/>
        <v>-4.2603130864709</v>
      </c>
      <c r="G14" s="3">
        <f t="shared" si="4"/>
        <v>4.2603130864709</v>
      </c>
      <c r="H14" s="3">
        <f t="shared" si="5"/>
        <v>19.1638176586475</v>
      </c>
      <c r="I14" s="8"/>
      <c r="J14" s="6"/>
      <c r="K14" s="7">
        <v>23.0691817927677</v>
      </c>
      <c r="L14" s="8">
        <f>L9</f>
        <v>18.5916595719934</v>
      </c>
      <c r="M14" s="3">
        <f t="shared" si="6"/>
        <v>4.47752222077427</v>
      </c>
      <c r="N14" s="3">
        <f t="shared" si="7"/>
        <v>-2.40099234383157</v>
      </c>
      <c r="O14" s="3">
        <f t="shared" si="8"/>
        <v>2.40099234383157</v>
      </c>
      <c r="P14" s="3">
        <f t="shared" si="9"/>
        <v>5.28166333498231</v>
      </c>
      <c r="Q14" s="8"/>
    </row>
    <row r="15" spans="1:17">
      <c r="A15" s="1" t="s">
        <v>13</v>
      </c>
      <c r="B15" s="2"/>
      <c r="C15" s="2"/>
      <c r="D15" s="2"/>
      <c r="E15" s="2"/>
      <c r="F15" s="2"/>
      <c r="G15" s="2"/>
      <c r="H15" s="2"/>
      <c r="I15" s="2"/>
      <c r="J15" s="1" t="s">
        <v>14</v>
      </c>
      <c r="K15" s="2"/>
      <c r="L15" s="2"/>
      <c r="M15" s="2"/>
      <c r="N15" s="2"/>
      <c r="O15" s="2"/>
      <c r="P15" s="2"/>
      <c r="Q15" s="2"/>
    </row>
    <row r="16" spans="1:17">
      <c r="A16" s="2"/>
      <c r="B16" s="3"/>
      <c r="C16" s="3" t="s">
        <v>2</v>
      </c>
      <c r="D16" s="3" t="s">
        <v>3</v>
      </c>
      <c r="E16" s="3" t="s">
        <v>4</v>
      </c>
      <c r="F16" s="3" t="s">
        <v>5</v>
      </c>
      <c r="G16" s="3" t="s">
        <v>6</v>
      </c>
      <c r="H16" s="4" t="s">
        <v>7</v>
      </c>
      <c r="I16" s="4" t="s">
        <v>8</v>
      </c>
      <c r="J16" s="3"/>
      <c r="K16" s="3" t="s">
        <v>2</v>
      </c>
      <c r="L16" s="3" t="s">
        <v>3</v>
      </c>
      <c r="M16" s="3" t="s">
        <v>4</v>
      </c>
      <c r="N16" s="3" t="s">
        <v>5</v>
      </c>
      <c r="O16" s="3" t="s">
        <v>6</v>
      </c>
      <c r="P16" s="4" t="s">
        <v>7</v>
      </c>
      <c r="Q16" s="4" t="s">
        <v>8</v>
      </c>
    </row>
    <row r="17" spans="1:17">
      <c r="A17" s="5" t="s">
        <v>9</v>
      </c>
      <c r="B17" s="6" t="s">
        <v>10</v>
      </c>
      <c r="C17" s="7">
        <v>18.2197194969588</v>
      </c>
      <c r="D17" s="3">
        <f>AVERAGEA(C17:C19)</f>
        <v>18.2897973306351</v>
      </c>
      <c r="E17" s="3"/>
      <c r="F17" s="3"/>
      <c r="G17" s="3"/>
      <c r="H17" s="3"/>
      <c r="I17" s="3"/>
      <c r="J17" s="6" t="s">
        <v>10</v>
      </c>
      <c r="K17" s="7">
        <v>19.8638910311158</v>
      </c>
      <c r="L17" s="3">
        <f>AVERAGEA(K17:K19)</f>
        <v>19.6352185137313</v>
      </c>
      <c r="M17" s="3"/>
      <c r="N17" s="3"/>
      <c r="O17" s="3"/>
      <c r="P17" s="3"/>
      <c r="Q17" s="3"/>
    </row>
    <row r="18" spans="1:17">
      <c r="A18" s="2"/>
      <c r="B18" s="6"/>
      <c r="C18" s="7">
        <v>18.3416042033341</v>
      </c>
      <c r="D18" s="3"/>
      <c r="E18" s="3"/>
      <c r="F18" s="3"/>
      <c r="G18" s="3"/>
      <c r="H18" s="3"/>
      <c r="I18" s="3"/>
      <c r="J18" s="6"/>
      <c r="K18" s="7">
        <v>19.5108391361989</v>
      </c>
      <c r="L18" s="3"/>
      <c r="M18" s="3"/>
      <c r="N18" s="3"/>
      <c r="O18" s="3"/>
      <c r="P18" s="3"/>
      <c r="Q18" s="3"/>
    </row>
    <row r="19" spans="1:17">
      <c r="A19" s="2"/>
      <c r="B19" s="6"/>
      <c r="C19" s="7">
        <v>18.3080682916124</v>
      </c>
      <c r="D19" s="3"/>
      <c r="E19" s="3"/>
      <c r="F19" s="3"/>
      <c r="G19" s="3"/>
      <c r="H19" s="3"/>
      <c r="I19" s="3"/>
      <c r="J19" s="6"/>
      <c r="K19" s="7">
        <v>19.5309253738793</v>
      </c>
      <c r="L19" s="3"/>
      <c r="M19" s="3"/>
      <c r="N19" s="3"/>
      <c r="O19" s="3"/>
      <c r="P19" s="3"/>
      <c r="Q19" s="3"/>
    </row>
    <row r="20" spans="1:17">
      <c r="A20" s="2"/>
      <c r="B20" s="6" t="s">
        <v>11</v>
      </c>
      <c r="C20" s="7">
        <v>29.6075676805249</v>
      </c>
      <c r="D20" s="3">
        <f>D17</f>
        <v>18.2897973306351</v>
      </c>
      <c r="E20" s="3">
        <f t="shared" ref="E20:E22" si="10">C20-D20</f>
        <v>11.3177703498898</v>
      </c>
      <c r="F20" s="3"/>
      <c r="G20" s="3"/>
      <c r="H20" s="3"/>
      <c r="I20" s="3"/>
      <c r="J20" s="6" t="s">
        <v>11</v>
      </c>
      <c r="K20" s="7">
        <v>28.2276656023111</v>
      </c>
      <c r="L20" s="3">
        <f>L17</f>
        <v>19.6352185137313</v>
      </c>
      <c r="M20" s="3">
        <f t="shared" ref="M20:M22" si="11">K20-L20</f>
        <v>8.59244708857977</v>
      </c>
      <c r="N20" s="3"/>
      <c r="O20" s="3"/>
      <c r="P20" s="3"/>
      <c r="Q20" s="3"/>
    </row>
    <row r="21" spans="1:17">
      <c r="A21" s="2"/>
      <c r="B21" s="6"/>
      <c r="C21" s="7">
        <v>28.8208082455379</v>
      </c>
      <c r="D21" s="3">
        <f>D17</f>
        <v>18.2897973306351</v>
      </c>
      <c r="E21" s="3">
        <f t="shared" si="10"/>
        <v>10.5310109149028</v>
      </c>
      <c r="F21" s="3"/>
      <c r="G21" s="3"/>
      <c r="H21" s="3"/>
      <c r="I21" s="3"/>
      <c r="J21" s="6"/>
      <c r="K21" s="7">
        <v>28.3467141902137</v>
      </c>
      <c r="L21" s="3">
        <f>L17</f>
        <v>19.6352185137313</v>
      </c>
      <c r="M21" s="3">
        <f t="shared" si="11"/>
        <v>8.71149567648237</v>
      </c>
      <c r="N21" s="3"/>
      <c r="O21" s="3"/>
      <c r="P21" s="3"/>
      <c r="Q21" s="3"/>
    </row>
    <row r="22" spans="1:17">
      <c r="A22" s="2"/>
      <c r="B22" s="6"/>
      <c r="C22" s="7">
        <v>31.0106833491888</v>
      </c>
      <c r="D22" s="3">
        <f>D17</f>
        <v>18.2897973306351</v>
      </c>
      <c r="E22" s="3">
        <f t="shared" si="10"/>
        <v>12.7208860185537</v>
      </c>
      <c r="F22" s="3"/>
      <c r="G22" s="3"/>
      <c r="H22" s="3"/>
      <c r="I22" s="3"/>
      <c r="J22" s="6"/>
      <c r="K22" s="7">
        <v>29.3548247730299</v>
      </c>
      <c r="L22" s="3">
        <f>L17</f>
        <v>19.6352185137313</v>
      </c>
      <c r="M22" s="3">
        <f t="shared" si="11"/>
        <v>9.71960625929857</v>
      </c>
      <c r="N22" s="3"/>
      <c r="O22" s="3"/>
      <c r="P22" s="3"/>
      <c r="Q22" s="3"/>
    </row>
    <row r="23" spans="1:17">
      <c r="A23" s="5" t="s">
        <v>12</v>
      </c>
      <c r="B23" s="6" t="s">
        <v>10</v>
      </c>
      <c r="C23" s="7">
        <v>19.7387103095571</v>
      </c>
      <c r="D23" s="3">
        <f>AVERAGEA(C23:C25)</f>
        <v>19.5742634249825</v>
      </c>
      <c r="E23" s="3"/>
      <c r="F23" s="3"/>
      <c r="G23" s="3"/>
      <c r="H23" s="3"/>
      <c r="I23" s="8"/>
      <c r="J23" s="6" t="s">
        <v>10</v>
      </c>
      <c r="K23" s="7">
        <v>17.6873214185165</v>
      </c>
      <c r="L23" s="3">
        <f>AVERAGEA(K23:K25)</f>
        <v>17.7315582871989</v>
      </c>
      <c r="M23" s="3"/>
      <c r="N23" s="3"/>
      <c r="O23" s="3"/>
      <c r="P23" s="3"/>
      <c r="Q23" s="8"/>
    </row>
    <row r="24" spans="1:17">
      <c r="A24" s="2"/>
      <c r="B24" s="6"/>
      <c r="C24" s="7">
        <v>19.5015769160052</v>
      </c>
      <c r="D24" s="8"/>
      <c r="E24" s="3"/>
      <c r="F24" s="3"/>
      <c r="G24" s="3"/>
      <c r="H24" s="3"/>
      <c r="I24" s="8"/>
      <c r="J24" s="6"/>
      <c r="K24" s="7">
        <v>17.6374440162256</v>
      </c>
      <c r="L24" s="8"/>
      <c r="M24" s="3"/>
      <c r="N24" s="3"/>
      <c r="O24" s="3"/>
      <c r="P24" s="3"/>
      <c r="Q24" s="8"/>
    </row>
    <row r="25" spans="1:17">
      <c r="A25" s="2"/>
      <c r="B25" s="6"/>
      <c r="C25" s="7">
        <v>19.4825030493851</v>
      </c>
      <c r="D25" s="8"/>
      <c r="E25" s="3"/>
      <c r="F25" s="3"/>
      <c r="G25" s="3"/>
      <c r="H25" s="3"/>
      <c r="I25" s="8"/>
      <c r="J25" s="6"/>
      <c r="K25" s="7">
        <v>17.8699094268546</v>
      </c>
      <c r="L25" s="8"/>
      <c r="M25" s="3"/>
      <c r="N25" s="3"/>
      <c r="O25" s="3"/>
      <c r="P25" s="3"/>
      <c r="Q25" s="8"/>
    </row>
    <row r="26" spans="1:17">
      <c r="A26" s="2"/>
      <c r="B26" s="6" t="s">
        <v>11</v>
      </c>
      <c r="C26" s="7">
        <v>28.624073732328</v>
      </c>
      <c r="D26" s="8">
        <f>D23</f>
        <v>19.5742634249825</v>
      </c>
      <c r="E26" s="3">
        <f t="shared" ref="E26:E28" si="12">C26-D26</f>
        <v>9.04981030734553</v>
      </c>
      <c r="F26" s="3">
        <f t="shared" ref="F26:F28" si="13">E26-E20</f>
        <v>-2.26796004254427</v>
      </c>
      <c r="G26" s="3">
        <f t="shared" ref="G26:G28" si="14">-F26</f>
        <v>2.26796004254427</v>
      </c>
      <c r="H26" s="3">
        <f t="shared" ref="H26:H28" si="15">POWER(2,G26)</f>
        <v>4.81641612570142</v>
      </c>
      <c r="I26" s="8">
        <f>AVERAGE(H26:H28)</f>
        <v>3.99820356571016</v>
      </c>
      <c r="J26" s="6" t="s">
        <v>11</v>
      </c>
      <c r="K26" s="7">
        <v>24.6518842478348</v>
      </c>
      <c r="L26" s="8">
        <f>L23</f>
        <v>17.7315582871989</v>
      </c>
      <c r="M26" s="3">
        <f t="shared" ref="M26:M28" si="16">K26-L26</f>
        <v>6.9203259606359</v>
      </c>
      <c r="N26" s="3">
        <f t="shared" ref="N26:N28" si="17">M26-M20</f>
        <v>-1.67212112794387</v>
      </c>
      <c r="O26" s="3">
        <f t="shared" ref="O26:O28" si="18">-N26</f>
        <v>1.67212112794387</v>
      </c>
      <c r="P26" s="3">
        <f t="shared" ref="P26:P28" si="19">POWER(2,O26)</f>
        <v>3.18682793836764</v>
      </c>
      <c r="Q26" s="8">
        <f>AVERAGE(P26:P28)</f>
        <v>3.64887165593812</v>
      </c>
    </row>
    <row r="27" spans="1:17">
      <c r="A27" s="2"/>
      <c r="B27" s="6"/>
      <c r="C27" s="7">
        <v>27.8051297713876</v>
      </c>
      <c r="D27" s="8">
        <f>D23</f>
        <v>19.5742634249825</v>
      </c>
      <c r="E27" s="3">
        <f t="shared" si="12"/>
        <v>8.23086634640513</v>
      </c>
      <c r="F27" s="3">
        <f t="shared" si="13"/>
        <v>-2.30014456849767</v>
      </c>
      <c r="G27" s="3">
        <f t="shared" si="14"/>
        <v>2.30014456849767</v>
      </c>
      <c r="H27" s="3">
        <f t="shared" si="15"/>
        <v>4.92507115647264</v>
      </c>
      <c r="I27" s="8"/>
      <c r="J27" s="6"/>
      <c r="K27" s="7">
        <v>24.621982832495</v>
      </c>
      <c r="L27" s="8">
        <f>L23</f>
        <v>17.7315582871989</v>
      </c>
      <c r="M27" s="3">
        <f t="shared" si="16"/>
        <v>6.8904245452961</v>
      </c>
      <c r="N27" s="3">
        <f t="shared" si="17"/>
        <v>-1.82107113118627</v>
      </c>
      <c r="O27" s="3">
        <f t="shared" si="18"/>
        <v>1.82107113118627</v>
      </c>
      <c r="P27" s="3">
        <f t="shared" si="19"/>
        <v>3.53343441542859</v>
      </c>
      <c r="Q27" s="8"/>
    </row>
    <row r="28" spans="1:17">
      <c r="A28" s="2"/>
      <c r="B28" s="6"/>
      <c r="C28" s="7">
        <v>31.1232231040999</v>
      </c>
      <c r="D28" s="8">
        <f>D23</f>
        <v>19.5742634249825</v>
      </c>
      <c r="E28" s="3">
        <f t="shared" si="12"/>
        <v>11.5489596791174</v>
      </c>
      <c r="F28" s="3">
        <f t="shared" si="13"/>
        <v>-1.17192633943626</v>
      </c>
      <c r="G28" s="3">
        <f t="shared" si="14"/>
        <v>1.17192633943626</v>
      </c>
      <c r="H28" s="3">
        <f t="shared" si="15"/>
        <v>2.25312341495643</v>
      </c>
      <c r="I28" s="8"/>
      <c r="J28" s="6"/>
      <c r="K28" s="7">
        <v>25.3717514069404</v>
      </c>
      <c r="L28" s="8">
        <f>L23</f>
        <v>17.7315582871989</v>
      </c>
      <c r="M28" s="3">
        <f t="shared" si="16"/>
        <v>7.6401931197415</v>
      </c>
      <c r="N28" s="3">
        <f t="shared" si="17"/>
        <v>-2.07941313955707</v>
      </c>
      <c r="O28" s="3">
        <f t="shared" si="18"/>
        <v>2.07941313955707</v>
      </c>
      <c r="P28" s="3">
        <f t="shared" si="19"/>
        <v>4.22635261401812</v>
      </c>
      <c r="Q28" s="8"/>
    </row>
    <row r="29" spans="1:17">
      <c r="A29" s="1" t="s">
        <v>15</v>
      </c>
      <c r="B29" s="2"/>
      <c r="C29" s="2"/>
      <c r="D29" s="2"/>
      <c r="E29" s="2"/>
      <c r="F29" s="2"/>
      <c r="G29" s="2"/>
      <c r="H29" s="2"/>
      <c r="I29" s="2"/>
      <c r="J29" s="1" t="s">
        <v>16</v>
      </c>
      <c r="K29" s="2"/>
      <c r="L29" s="2"/>
      <c r="M29" s="2"/>
      <c r="N29" s="2"/>
      <c r="O29" s="2"/>
      <c r="P29" s="2"/>
      <c r="Q29" s="2"/>
    </row>
    <row r="30" spans="1:17">
      <c r="A30" s="2"/>
      <c r="B30" s="3"/>
      <c r="C30" s="3" t="s">
        <v>2</v>
      </c>
      <c r="D30" s="3" t="s">
        <v>3</v>
      </c>
      <c r="E30" s="3" t="s">
        <v>4</v>
      </c>
      <c r="F30" s="3" t="s">
        <v>5</v>
      </c>
      <c r="G30" s="3" t="s">
        <v>6</v>
      </c>
      <c r="H30" s="4" t="s">
        <v>7</v>
      </c>
      <c r="I30" s="4" t="s">
        <v>8</v>
      </c>
      <c r="J30" s="3"/>
      <c r="K30" s="3" t="s">
        <v>2</v>
      </c>
      <c r="L30" s="3" t="s">
        <v>3</v>
      </c>
      <c r="M30" s="3" t="s">
        <v>4</v>
      </c>
      <c r="N30" s="3" t="s">
        <v>5</v>
      </c>
      <c r="O30" s="3" t="s">
        <v>6</v>
      </c>
      <c r="P30" s="4" t="s">
        <v>7</v>
      </c>
      <c r="Q30" s="4" t="s">
        <v>8</v>
      </c>
    </row>
    <row r="31" spans="1:17">
      <c r="A31" s="5" t="s">
        <v>9</v>
      </c>
      <c r="B31" s="6" t="s">
        <v>10</v>
      </c>
      <c r="C31" s="7">
        <v>15.9276596425056</v>
      </c>
      <c r="D31" s="3">
        <f>AVERAGEA(C31:C33)</f>
        <v>16.1497405207266</v>
      </c>
      <c r="E31" s="3"/>
      <c r="F31" s="3"/>
      <c r="G31" s="3"/>
      <c r="H31" s="3"/>
      <c r="I31" s="3"/>
      <c r="J31" s="6" t="s">
        <v>10</v>
      </c>
      <c r="K31" s="7">
        <v>19.8638910311158</v>
      </c>
      <c r="L31" s="3">
        <f>AVERAGEA(K31:K33)</f>
        <v>19.6352185137313</v>
      </c>
      <c r="M31" s="3"/>
      <c r="N31" s="3"/>
      <c r="O31" s="3"/>
      <c r="P31" s="3"/>
      <c r="Q31" s="3"/>
    </row>
    <row r="32" spans="1:17">
      <c r="A32" s="2"/>
      <c r="B32" s="6"/>
      <c r="C32" s="7">
        <v>16.1052281664343</v>
      </c>
      <c r="D32" s="3"/>
      <c r="E32" s="3"/>
      <c r="F32" s="3"/>
      <c r="G32" s="3"/>
      <c r="H32" s="3"/>
      <c r="I32" s="3"/>
      <c r="J32" s="6"/>
      <c r="K32" s="7">
        <v>19.5108391361989</v>
      </c>
      <c r="L32" s="3"/>
      <c r="M32" s="3"/>
      <c r="N32" s="3"/>
      <c r="O32" s="3"/>
      <c r="P32" s="3"/>
      <c r="Q32" s="3"/>
    </row>
    <row r="33" spans="1:17">
      <c r="A33" s="2"/>
      <c r="B33" s="6"/>
      <c r="C33" s="7">
        <v>16.4163337532399</v>
      </c>
      <c r="D33" s="3"/>
      <c r="E33" s="3"/>
      <c r="F33" s="3"/>
      <c r="G33" s="3"/>
      <c r="H33" s="3"/>
      <c r="I33" s="3"/>
      <c r="J33" s="6"/>
      <c r="K33" s="7">
        <v>19.5309253738793</v>
      </c>
      <c r="L33" s="3"/>
      <c r="M33" s="3"/>
      <c r="N33" s="3"/>
      <c r="O33" s="3"/>
      <c r="P33" s="3"/>
      <c r="Q33" s="3"/>
    </row>
    <row r="34" spans="1:17">
      <c r="A34" s="2"/>
      <c r="B34" s="6" t="s">
        <v>11</v>
      </c>
      <c r="C34" s="7">
        <v>24.8910601291022</v>
      </c>
      <c r="D34" s="3">
        <f>D31</f>
        <v>16.1497405207266</v>
      </c>
      <c r="E34" s="3">
        <f t="shared" ref="E34:E36" si="20">C34-D34</f>
        <v>8.7413196083756</v>
      </c>
      <c r="F34" s="3"/>
      <c r="G34" s="3"/>
      <c r="H34" s="3"/>
      <c r="I34" s="3"/>
      <c r="J34" s="6" t="s">
        <v>11</v>
      </c>
      <c r="K34" s="7">
        <v>28.2276656023111</v>
      </c>
      <c r="L34" s="3">
        <f>L31</f>
        <v>19.6352185137313</v>
      </c>
      <c r="M34" s="3">
        <f t="shared" ref="M34:M36" si="21">K34-L34</f>
        <v>8.59244708857977</v>
      </c>
      <c r="N34" s="3"/>
      <c r="O34" s="3"/>
      <c r="P34" s="3"/>
      <c r="Q34" s="3"/>
    </row>
    <row r="35" spans="1:17">
      <c r="A35" s="2"/>
      <c r="B35" s="6"/>
      <c r="C35" s="7">
        <v>25.1047508756541</v>
      </c>
      <c r="D35" s="3">
        <f>D31</f>
        <v>16.1497405207266</v>
      </c>
      <c r="E35" s="3">
        <f t="shared" si="20"/>
        <v>8.9550103549275</v>
      </c>
      <c r="F35" s="3"/>
      <c r="G35" s="3"/>
      <c r="H35" s="3"/>
      <c r="I35" s="3"/>
      <c r="J35" s="6"/>
      <c r="K35" s="7">
        <v>28.3467141902137</v>
      </c>
      <c r="L35" s="3">
        <f>L31</f>
        <v>19.6352185137313</v>
      </c>
      <c r="M35" s="3">
        <f t="shared" si="21"/>
        <v>8.71149567648237</v>
      </c>
      <c r="N35" s="3"/>
      <c r="O35" s="3"/>
      <c r="P35" s="3"/>
      <c r="Q35" s="3"/>
    </row>
    <row r="36" spans="1:17">
      <c r="A36" s="2"/>
      <c r="B36" s="6"/>
      <c r="C36" s="7">
        <v>25.1086118043782</v>
      </c>
      <c r="D36" s="3">
        <f>D31</f>
        <v>16.1497405207266</v>
      </c>
      <c r="E36" s="3">
        <f t="shared" si="20"/>
        <v>8.9588712836516</v>
      </c>
      <c r="F36" s="3"/>
      <c r="G36" s="3"/>
      <c r="H36" s="3"/>
      <c r="I36" s="3"/>
      <c r="J36" s="6"/>
      <c r="K36" s="7">
        <v>29.3548247730299</v>
      </c>
      <c r="L36" s="3">
        <f>L31</f>
        <v>19.6352185137313</v>
      </c>
      <c r="M36" s="3">
        <f t="shared" si="21"/>
        <v>9.71960625929857</v>
      </c>
      <c r="N36" s="3"/>
      <c r="O36" s="3"/>
      <c r="P36" s="3"/>
      <c r="Q36" s="3"/>
    </row>
    <row r="37" spans="1:17">
      <c r="A37" s="5" t="s">
        <v>12</v>
      </c>
      <c r="B37" s="6" t="s">
        <v>10</v>
      </c>
      <c r="C37" s="7">
        <v>15.6444850665447</v>
      </c>
      <c r="D37" s="3">
        <f>AVERAGEA(C37:C39)</f>
        <v>15.6413069806263</v>
      </c>
      <c r="E37" s="3"/>
      <c r="F37" s="3"/>
      <c r="G37" s="3"/>
      <c r="H37" s="3"/>
      <c r="I37" s="8"/>
      <c r="J37" s="6" t="s">
        <v>10</v>
      </c>
      <c r="K37" s="7">
        <v>17.6873214185165</v>
      </c>
      <c r="L37" s="3">
        <f>AVERAGEA(K37:K39)</f>
        <v>17.7315582871989</v>
      </c>
      <c r="M37" s="3"/>
      <c r="N37" s="3"/>
      <c r="O37" s="3"/>
      <c r="P37" s="3"/>
      <c r="Q37" s="8"/>
    </row>
    <row r="38" spans="1:17">
      <c r="A38" s="2"/>
      <c r="B38" s="6"/>
      <c r="C38" s="7">
        <v>15.6117617286535</v>
      </c>
      <c r="D38" s="8"/>
      <c r="E38" s="3"/>
      <c r="F38" s="3"/>
      <c r="G38" s="3"/>
      <c r="H38" s="3"/>
      <c r="I38" s="8"/>
      <c r="J38" s="6"/>
      <c r="K38" s="7">
        <v>17.6374440162256</v>
      </c>
      <c r="L38" s="8"/>
      <c r="M38" s="3"/>
      <c r="N38" s="3"/>
      <c r="O38" s="3"/>
      <c r="P38" s="3"/>
      <c r="Q38" s="8"/>
    </row>
    <row r="39" spans="1:17">
      <c r="A39" s="2"/>
      <c r="B39" s="6"/>
      <c r="C39" s="7">
        <v>15.6676741466807</v>
      </c>
      <c r="D39" s="8"/>
      <c r="E39" s="3"/>
      <c r="F39" s="3"/>
      <c r="G39" s="3"/>
      <c r="H39" s="3"/>
      <c r="I39" s="8"/>
      <c r="J39" s="6"/>
      <c r="K39" s="7">
        <v>17.8699094268546</v>
      </c>
      <c r="L39" s="8"/>
      <c r="M39" s="3"/>
      <c r="N39" s="3"/>
      <c r="O39" s="3"/>
      <c r="P39" s="3"/>
      <c r="Q39" s="8"/>
    </row>
    <row r="40" spans="1:17">
      <c r="A40" s="2"/>
      <c r="B40" s="6" t="s">
        <v>11</v>
      </c>
      <c r="C40" s="7">
        <v>23.0141660959056</v>
      </c>
      <c r="D40" s="8">
        <f>D37</f>
        <v>15.6413069806263</v>
      </c>
      <c r="E40" s="3">
        <f t="shared" ref="E40:E42" si="22">C40-D40</f>
        <v>7.3728591152793</v>
      </c>
      <c r="F40" s="3">
        <f t="shared" ref="F40:F42" si="23">E40-E34</f>
        <v>-1.3684604930963</v>
      </c>
      <c r="G40" s="3">
        <f t="shared" ref="G40:G42" si="24">-F40</f>
        <v>1.3684604930963</v>
      </c>
      <c r="H40" s="3">
        <f t="shared" ref="H40:H42" si="25">POWER(2,G40)</f>
        <v>2.58194898037236</v>
      </c>
      <c r="I40" s="8">
        <f>AVERAGE(H40:H42)</f>
        <v>2.143251281418</v>
      </c>
      <c r="J40" s="6" t="s">
        <v>11</v>
      </c>
      <c r="K40" s="7">
        <v>25.4518842478348</v>
      </c>
      <c r="L40" s="8">
        <f>L37</f>
        <v>17.7315582871989</v>
      </c>
      <c r="M40" s="3">
        <f t="shared" ref="M40:M42" si="26">K40-L40</f>
        <v>7.7203259606359</v>
      </c>
      <c r="N40" s="3">
        <f t="shared" ref="N40:N42" si="27">M40-M34</f>
        <v>-0.872121127943871</v>
      </c>
      <c r="O40" s="3">
        <f t="shared" ref="O40:O42" si="28">-N40</f>
        <v>0.872121127943871</v>
      </c>
      <c r="P40" s="3">
        <f t="shared" ref="P40:P42" si="29">POWER(2,O40)</f>
        <v>1.83035200523075</v>
      </c>
      <c r="Q40" s="8">
        <f>AVERAGE(P40:P42)</f>
        <v>2.25151457243849</v>
      </c>
    </row>
    <row r="41" spans="1:17">
      <c r="A41" s="2"/>
      <c r="B41" s="6"/>
      <c r="C41" s="7">
        <v>23.3476221274277</v>
      </c>
      <c r="D41" s="8">
        <f>D37</f>
        <v>15.6413069806263</v>
      </c>
      <c r="E41" s="3">
        <f t="shared" si="22"/>
        <v>7.7063151468014</v>
      </c>
      <c r="F41" s="3">
        <f t="shared" si="23"/>
        <v>-1.2486952081261</v>
      </c>
      <c r="G41" s="3">
        <f t="shared" si="24"/>
        <v>1.2486952081261</v>
      </c>
      <c r="H41" s="3">
        <f t="shared" si="25"/>
        <v>2.37626413414532</v>
      </c>
      <c r="I41" s="8"/>
      <c r="J41" s="6"/>
      <c r="K41" s="7">
        <v>25.4021982832495</v>
      </c>
      <c r="L41" s="8">
        <f>L37</f>
        <v>17.7315582871989</v>
      </c>
      <c r="M41" s="3">
        <f t="shared" si="26"/>
        <v>7.6706399960506</v>
      </c>
      <c r="N41" s="3">
        <f t="shared" si="27"/>
        <v>-1.04085568043177</v>
      </c>
      <c r="O41" s="3">
        <f t="shared" si="28"/>
        <v>1.04085568043177</v>
      </c>
      <c r="P41" s="3">
        <f t="shared" si="29"/>
        <v>2.05744758933633</v>
      </c>
      <c r="Q41" s="8"/>
    </row>
    <row r="42" spans="1:17">
      <c r="A42" s="2"/>
      <c r="B42" s="6"/>
      <c r="C42" s="7">
        <v>24.0428507901101</v>
      </c>
      <c r="D42" s="8">
        <f>D37</f>
        <v>15.6413069806263</v>
      </c>
      <c r="E42" s="3">
        <f t="shared" si="22"/>
        <v>8.4015438094838</v>
      </c>
      <c r="F42" s="3">
        <f t="shared" si="23"/>
        <v>-0.557327474167801</v>
      </c>
      <c r="G42" s="3">
        <f t="shared" si="24"/>
        <v>0.557327474167801</v>
      </c>
      <c r="H42" s="3">
        <f t="shared" si="25"/>
        <v>1.47154072973631</v>
      </c>
      <c r="I42" s="8"/>
      <c r="J42" s="6"/>
      <c r="K42" s="7">
        <v>25.9317514069404</v>
      </c>
      <c r="L42" s="8">
        <f>L37</f>
        <v>17.7315582871989</v>
      </c>
      <c r="M42" s="3">
        <f t="shared" si="26"/>
        <v>8.2001931197415</v>
      </c>
      <c r="N42" s="3">
        <f t="shared" si="27"/>
        <v>-1.51941313955707</v>
      </c>
      <c r="O42" s="3">
        <f t="shared" si="28"/>
        <v>1.51941313955707</v>
      </c>
      <c r="P42" s="3">
        <f t="shared" si="29"/>
        <v>2.86674412274838</v>
      </c>
      <c r="Q42" s="8"/>
    </row>
    <row r="43" spans="1:17">
      <c r="A43" s="1" t="s">
        <v>17</v>
      </c>
      <c r="B43" s="2"/>
      <c r="C43" s="2"/>
      <c r="D43" s="2"/>
      <c r="E43" s="2"/>
      <c r="F43" s="2"/>
      <c r="G43" s="2"/>
      <c r="H43" s="2"/>
      <c r="I43" s="2"/>
      <c r="J43" s="1" t="s">
        <v>18</v>
      </c>
      <c r="K43" s="2"/>
      <c r="L43" s="2"/>
      <c r="M43" s="2"/>
      <c r="N43" s="2"/>
      <c r="O43" s="2"/>
      <c r="P43" s="2"/>
      <c r="Q43" s="2"/>
    </row>
    <row r="44" spans="1:17">
      <c r="A44" s="2"/>
      <c r="B44" s="3"/>
      <c r="C44" s="3" t="s">
        <v>2</v>
      </c>
      <c r="D44" s="3" t="s">
        <v>3</v>
      </c>
      <c r="E44" s="3" t="s">
        <v>4</v>
      </c>
      <c r="F44" s="3" t="s">
        <v>5</v>
      </c>
      <c r="G44" s="3" t="s">
        <v>6</v>
      </c>
      <c r="H44" s="4" t="s">
        <v>7</v>
      </c>
      <c r="I44" s="4" t="s">
        <v>8</v>
      </c>
      <c r="J44" s="3"/>
      <c r="K44" s="3" t="s">
        <v>2</v>
      </c>
      <c r="L44" s="3" t="s">
        <v>3</v>
      </c>
      <c r="M44" s="3" t="s">
        <v>4</v>
      </c>
      <c r="N44" s="3" t="s">
        <v>5</v>
      </c>
      <c r="O44" s="3" t="s">
        <v>6</v>
      </c>
      <c r="P44" s="4" t="s">
        <v>7</v>
      </c>
      <c r="Q44" s="4" t="s">
        <v>8</v>
      </c>
    </row>
    <row r="45" spans="1:17">
      <c r="A45" s="5" t="s">
        <v>9</v>
      </c>
      <c r="B45" s="6" t="s">
        <v>10</v>
      </c>
      <c r="C45" s="7">
        <v>24.0205675990638</v>
      </c>
      <c r="D45" s="3">
        <f>AVERAGEA(C45:C47)</f>
        <v>24.08564202211</v>
      </c>
      <c r="E45" s="3"/>
      <c r="F45" s="3"/>
      <c r="G45" s="3"/>
      <c r="H45" s="3"/>
      <c r="I45" s="3"/>
      <c r="J45" s="6" t="s">
        <v>10</v>
      </c>
      <c r="K45" s="7">
        <v>23.5936899023682</v>
      </c>
      <c r="L45" s="3">
        <f>AVERAGEA(K45:K47)</f>
        <v>23.4970450534222</v>
      </c>
      <c r="M45" s="3"/>
      <c r="N45" s="3"/>
      <c r="O45" s="3"/>
      <c r="P45" s="3"/>
      <c r="Q45" s="3"/>
    </row>
    <row r="46" spans="1:17">
      <c r="A46" s="2"/>
      <c r="B46" s="6"/>
      <c r="C46" s="7">
        <v>24.0905835991623</v>
      </c>
      <c r="D46" s="3"/>
      <c r="E46" s="3"/>
      <c r="F46" s="3"/>
      <c r="G46" s="3"/>
      <c r="H46" s="3"/>
      <c r="I46" s="3"/>
      <c r="J46" s="6"/>
      <c r="K46" s="7">
        <v>23.3383435670742</v>
      </c>
      <c r="L46" s="3"/>
      <c r="M46" s="3"/>
      <c r="N46" s="3"/>
      <c r="O46" s="3"/>
      <c r="P46" s="3"/>
      <c r="Q46" s="3"/>
    </row>
    <row r="47" spans="1:17">
      <c r="A47" s="2"/>
      <c r="B47" s="6"/>
      <c r="C47" s="7">
        <v>24.145774868104</v>
      </c>
      <c r="D47" s="3"/>
      <c r="E47" s="3"/>
      <c r="F47" s="3"/>
      <c r="G47" s="3"/>
      <c r="H47" s="3"/>
      <c r="I47" s="3"/>
      <c r="J47" s="6"/>
      <c r="K47" s="7">
        <v>23.5591016908243</v>
      </c>
      <c r="L47" s="3"/>
      <c r="M47" s="3"/>
      <c r="N47" s="3"/>
      <c r="O47" s="3"/>
      <c r="P47" s="3"/>
      <c r="Q47" s="3"/>
    </row>
    <row r="48" spans="1:17">
      <c r="A48" s="2"/>
      <c r="B48" s="6" t="s">
        <v>11</v>
      </c>
      <c r="C48" s="7">
        <v>25.5718264603315</v>
      </c>
      <c r="D48" s="3">
        <f>D45</f>
        <v>24.08564202211</v>
      </c>
      <c r="E48" s="3">
        <f t="shared" ref="E48:E50" si="30">C48-D48</f>
        <v>1.48618443822147</v>
      </c>
      <c r="F48" s="3"/>
      <c r="G48" s="3"/>
      <c r="H48" s="3"/>
      <c r="I48" s="3"/>
      <c r="J48" s="6" t="s">
        <v>11</v>
      </c>
      <c r="K48" s="7">
        <v>26.3580773016287</v>
      </c>
      <c r="L48" s="3">
        <f>L45</f>
        <v>23.4970450534222</v>
      </c>
      <c r="M48" s="3">
        <f t="shared" ref="M48:M50" si="31">K48-L48</f>
        <v>2.86103224820646</v>
      </c>
      <c r="N48" s="3"/>
      <c r="O48" s="3"/>
      <c r="P48" s="3"/>
      <c r="Q48" s="3"/>
    </row>
    <row r="49" spans="1:17">
      <c r="A49" s="2"/>
      <c r="B49" s="6"/>
      <c r="C49" s="7">
        <v>25.3473040841246</v>
      </c>
      <c r="D49" s="3">
        <f>D45</f>
        <v>24.08564202211</v>
      </c>
      <c r="E49" s="3">
        <f t="shared" si="30"/>
        <v>1.26166206201457</v>
      </c>
      <c r="F49" s="3"/>
      <c r="G49" s="3"/>
      <c r="H49" s="3"/>
      <c r="I49" s="3"/>
      <c r="J49" s="6"/>
      <c r="K49" s="7">
        <v>26.2196638247807</v>
      </c>
      <c r="L49" s="3">
        <f>L45</f>
        <v>23.4970450534222</v>
      </c>
      <c r="M49" s="3">
        <f t="shared" si="31"/>
        <v>2.72261877135846</v>
      </c>
      <c r="N49" s="3"/>
      <c r="O49" s="3"/>
      <c r="P49" s="3"/>
      <c r="Q49" s="3"/>
    </row>
    <row r="50" spans="1:17">
      <c r="A50" s="2"/>
      <c r="B50" s="6"/>
      <c r="C50" s="7">
        <v>26.0926852557529</v>
      </c>
      <c r="D50" s="3">
        <f>D45</f>
        <v>24.08564202211</v>
      </c>
      <c r="E50" s="3">
        <f t="shared" si="30"/>
        <v>2.00704323364287</v>
      </c>
      <c r="F50" s="3"/>
      <c r="G50" s="3"/>
      <c r="H50" s="3"/>
      <c r="I50" s="3"/>
      <c r="J50" s="6"/>
      <c r="K50" s="7">
        <v>26.7924450495193</v>
      </c>
      <c r="L50" s="3">
        <f>L45</f>
        <v>23.4970450534222</v>
      </c>
      <c r="M50" s="3">
        <f t="shared" si="31"/>
        <v>3.29539999609706</v>
      </c>
      <c r="N50" s="3"/>
      <c r="O50" s="3"/>
      <c r="P50" s="3"/>
      <c r="Q50" s="3"/>
    </row>
    <row r="51" spans="1:17">
      <c r="A51" s="5" t="s">
        <v>12</v>
      </c>
      <c r="B51" s="6" t="s">
        <v>10</v>
      </c>
      <c r="C51" s="7">
        <v>22.378294242134</v>
      </c>
      <c r="D51" s="3">
        <f>AVERAGEA(C51:C53)</f>
        <v>22.185557821555</v>
      </c>
      <c r="E51" s="3"/>
      <c r="F51" s="3"/>
      <c r="G51" s="3"/>
      <c r="H51" s="3"/>
      <c r="I51" s="8"/>
      <c r="J51" s="6" t="s">
        <v>10</v>
      </c>
      <c r="K51" s="7">
        <v>23.5945080737236</v>
      </c>
      <c r="L51" s="3">
        <f>AVERAGEA(K51:K53)</f>
        <v>23.6447111679256</v>
      </c>
      <c r="M51" s="3"/>
      <c r="N51" s="3"/>
      <c r="O51" s="3"/>
      <c r="P51" s="3"/>
      <c r="Q51" s="8"/>
    </row>
    <row r="52" spans="1:17">
      <c r="A52" s="2"/>
      <c r="B52" s="6"/>
      <c r="C52" s="7">
        <v>21.5158036924874</v>
      </c>
      <c r="D52" s="8"/>
      <c r="E52" s="3"/>
      <c r="F52" s="3"/>
      <c r="G52" s="3"/>
      <c r="H52" s="3"/>
      <c r="I52" s="8"/>
      <c r="J52" s="6"/>
      <c r="K52" s="7">
        <v>23.6219664236761</v>
      </c>
      <c r="L52" s="8"/>
      <c r="M52" s="3"/>
      <c r="N52" s="3"/>
      <c r="O52" s="3"/>
      <c r="P52" s="3"/>
      <c r="Q52" s="8"/>
    </row>
    <row r="53" spans="1:17">
      <c r="A53" s="2"/>
      <c r="B53" s="6"/>
      <c r="C53" s="7">
        <v>22.6625755300436</v>
      </c>
      <c r="D53" s="8"/>
      <c r="E53" s="3"/>
      <c r="F53" s="3"/>
      <c r="G53" s="3"/>
      <c r="H53" s="3"/>
      <c r="I53" s="8"/>
      <c r="J53" s="6"/>
      <c r="K53" s="7">
        <v>23.7176590063771</v>
      </c>
      <c r="L53" s="8"/>
      <c r="M53" s="3"/>
      <c r="N53" s="3"/>
      <c r="O53" s="3"/>
      <c r="P53" s="3"/>
      <c r="Q53" s="8"/>
    </row>
    <row r="54" spans="1:17">
      <c r="A54" s="2"/>
      <c r="B54" s="6" t="s">
        <v>11</v>
      </c>
      <c r="C54" s="7">
        <v>23.3985568174446</v>
      </c>
      <c r="D54" s="8">
        <f>D51</f>
        <v>22.185557821555</v>
      </c>
      <c r="E54" s="3">
        <f t="shared" ref="E54:E56" si="32">C54-D54</f>
        <v>1.2129989958896</v>
      </c>
      <c r="F54" s="3">
        <f t="shared" ref="F54:F56" si="33">E54-E48</f>
        <v>-0.273185442331865</v>
      </c>
      <c r="G54" s="3">
        <f t="shared" ref="G54:G56" si="34">-F54</f>
        <v>0.273185442331865</v>
      </c>
      <c r="H54" s="3">
        <f t="shared" ref="H54:H56" si="35">POWER(2,G54)</f>
        <v>1.20847316913366</v>
      </c>
      <c r="I54" s="8">
        <f>AVERAGE(H54:H56)</f>
        <v>1.43025106013229</v>
      </c>
      <c r="J54" s="6" t="s">
        <v>11</v>
      </c>
      <c r="K54" s="7">
        <v>26.7966733160808</v>
      </c>
      <c r="L54" s="8">
        <f>L51</f>
        <v>23.6447111679256</v>
      </c>
      <c r="M54" s="3">
        <f t="shared" ref="M54:M56" si="36">K54-L54</f>
        <v>3.1519621481552</v>
      </c>
      <c r="N54" s="3">
        <f t="shared" ref="N54:N56" si="37">M54-M48</f>
        <v>0.290929899948733</v>
      </c>
      <c r="O54" s="3">
        <f t="shared" ref="O54:O56" si="38">-N54</f>
        <v>-0.290929899948733</v>
      </c>
      <c r="P54" s="3">
        <f t="shared" ref="P54:P56" si="39">POWER(2,O54)</f>
        <v>0.817375043493053</v>
      </c>
      <c r="Q54" s="8">
        <f>AVERAGE(P54:P56)</f>
        <v>0.959568007356202</v>
      </c>
    </row>
    <row r="55" spans="1:17">
      <c r="A55" s="2"/>
      <c r="B55" s="6"/>
      <c r="C55" s="7">
        <v>23.0104517037646</v>
      </c>
      <c r="D55" s="8">
        <f>D51</f>
        <v>22.185557821555</v>
      </c>
      <c r="E55" s="3">
        <f t="shared" si="32"/>
        <v>0.824893882209601</v>
      </c>
      <c r="F55" s="3">
        <f t="shared" si="33"/>
        <v>-0.436768179804965</v>
      </c>
      <c r="G55" s="3">
        <f t="shared" si="34"/>
        <v>0.436768179804965</v>
      </c>
      <c r="H55" s="3">
        <f t="shared" si="35"/>
        <v>1.3535687626839</v>
      </c>
      <c r="I55" s="8"/>
      <c r="J55" s="6"/>
      <c r="K55" s="7">
        <v>26.4270866326555</v>
      </c>
      <c r="L55" s="8">
        <f>L51</f>
        <v>23.6447111679256</v>
      </c>
      <c r="M55" s="3">
        <f t="shared" si="36"/>
        <v>2.7823754647299</v>
      </c>
      <c r="N55" s="3">
        <f t="shared" si="37"/>
        <v>0.0597566933714333</v>
      </c>
      <c r="O55" s="3">
        <f t="shared" si="38"/>
        <v>-0.0597566933714333</v>
      </c>
      <c r="P55" s="3">
        <f t="shared" si="39"/>
        <v>0.959425910274851</v>
      </c>
      <c r="Q55" s="8"/>
    </row>
    <row r="56" spans="1:17">
      <c r="A56" s="2"/>
      <c r="B56" s="6"/>
      <c r="C56" s="7">
        <v>23.4029041434369</v>
      </c>
      <c r="D56" s="8">
        <f>D51</f>
        <v>22.185557821555</v>
      </c>
      <c r="E56" s="3">
        <f t="shared" si="32"/>
        <v>1.2173463218819</v>
      </c>
      <c r="F56" s="3">
        <f t="shared" si="33"/>
        <v>-0.789696911760966</v>
      </c>
      <c r="G56" s="3">
        <f t="shared" si="34"/>
        <v>0.789696911760966</v>
      </c>
      <c r="H56" s="3">
        <f t="shared" si="35"/>
        <v>1.72871124857929</v>
      </c>
      <c r="I56" s="8"/>
      <c r="J56" s="6"/>
      <c r="K56" s="7">
        <v>26.8001138448618</v>
      </c>
      <c r="L56" s="8">
        <f>L51</f>
        <v>23.6447111679256</v>
      </c>
      <c r="M56" s="3">
        <f t="shared" si="36"/>
        <v>3.1554026769362</v>
      </c>
      <c r="N56" s="3">
        <f t="shared" si="37"/>
        <v>-0.139997319160866</v>
      </c>
      <c r="O56" s="3">
        <f t="shared" si="38"/>
        <v>0.139997319160866</v>
      </c>
      <c r="P56" s="3">
        <f t="shared" si="39"/>
        <v>1.1019030683007</v>
      </c>
      <c r="Q56" s="8"/>
    </row>
    <row r="57" spans="1:17">
      <c r="A57" s="1" t="s">
        <v>19</v>
      </c>
      <c r="B57" s="2"/>
      <c r="C57" s="2"/>
      <c r="D57" s="2"/>
      <c r="E57" s="2"/>
      <c r="F57" s="2"/>
      <c r="G57" s="2"/>
      <c r="H57" s="2"/>
      <c r="I57" s="2"/>
      <c r="J57" s="1" t="s">
        <v>20</v>
      </c>
      <c r="K57" s="2"/>
      <c r="L57" s="2"/>
      <c r="M57" s="2"/>
      <c r="N57" s="2"/>
      <c r="O57" s="2"/>
      <c r="P57" s="2"/>
      <c r="Q57" s="2"/>
    </row>
    <row r="58" spans="1:17">
      <c r="A58" s="2"/>
      <c r="B58" s="3"/>
      <c r="C58" s="3" t="s">
        <v>2</v>
      </c>
      <c r="D58" s="3" t="s">
        <v>3</v>
      </c>
      <c r="E58" s="3" t="s">
        <v>4</v>
      </c>
      <c r="F58" s="3" t="s">
        <v>5</v>
      </c>
      <c r="G58" s="3" t="s">
        <v>6</v>
      </c>
      <c r="H58" s="4" t="s">
        <v>7</v>
      </c>
      <c r="I58" s="4" t="s">
        <v>8</v>
      </c>
      <c r="J58" s="3"/>
      <c r="K58" s="3" t="s">
        <v>2</v>
      </c>
      <c r="L58" s="3" t="s">
        <v>3</v>
      </c>
      <c r="M58" s="3" t="s">
        <v>4</v>
      </c>
      <c r="N58" s="3" t="s">
        <v>5</v>
      </c>
      <c r="O58" s="3" t="s">
        <v>6</v>
      </c>
      <c r="P58" s="4" t="s">
        <v>7</v>
      </c>
      <c r="Q58" s="4" t="s">
        <v>8</v>
      </c>
    </row>
    <row r="59" spans="1:17">
      <c r="A59" s="5" t="s">
        <v>9</v>
      </c>
      <c r="B59" s="6" t="s">
        <v>10</v>
      </c>
      <c r="C59" s="7">
        <v>20.2563029834439</v>
      </c>
      <c r="D59" s="3">
        <f>AVERAGEA(C59:C61)</f>
        <v>20.1700933943289</v>
      </c>
      <c r="E59" s="3"/>
      <c r="F59" s="3"/>
      <c r="G59" s="3"/>
      <c r="H59" s="3"/>
      <c r="I59" s="3"/>
      <c r="J59" s="6" t="s">
        <v>10</v>
      </c>
      <c r="K59" s="7">
        <v>27.8611091646032</v>
      </c>
      <c r="L59" s="3">
        <f>AVERAGEA(K59:K61)</f>
        <v>27.7045211354411</v>
      </c>
      <c r="M59" s="3"/>
      <c r="N59" s="3"/>
      <c r="O59" s="3"/>
      <c r="P59" s="3"/>
      <c r="Q59" s="3"/>
    </row>
    <row r="60" spans="1:17">
      <c r="A60" s="2"/>
      <c r="B60" s="6"/>
      <c r="C60" s="7">
        <v>20.202033891234</v>
      </c>
      <c r="D60" s="3"/>
      <c r="E60" s="3"/>
      <c r="F60" s="3"/>
      <c r="G60" s="3"/>
      <c r="H60" s="3"/>
      <c r="I60" s="3"/>
      <c r="J60" s="6"/>
      <c r="K60" s="7">
        <v>27.5369478754989</v>
      </c>
      <c r="L60" s="3"/>
      <c r="M60" s="3"/>
      <c r="N60" s="3"/>
      <c r="O60" s="3"/>
      <c r="P60" s="3"/>
      <c r="Q60" s="3"/>
    </row>
    <row r="61" spans="1:17">
      <c r="A61" s="2"/>
      <c r="B61" s="6"/>
      <c r="C61" s="7">
        <v>20.0519433083088</v>
      </c>
      <c r="D61" s="3"/>
      <c r="E61" s="3"/>
      <c r="F61" s="3"/>
      <c r="G61" s="3"/>
      <c r="H61" s="3"/>
      <c r="I61" s="3"/>
      <c r="J61" s="6"/>
      <c r="K61" s="7">
        <v>27.7155063662213</v>
      </c>
      <c r="L61" s="3"/>
      <c r="M61" s="3"/>
      <c r="N61" s="3"/>
      <c r="O61" s="3"/>
      <c r="P61" s="3"/>
      <c r="Q61" s="3"/>
    </row>
    <row r="62" spans="1:17">
      <c r="A62" s="2"/>
      <c r="B62" s="6" t="s">
        <v>11</v>
      </c>
      <c r="C62" s="7">
        <v>30.9085503712397</v>
      </c>
      <c r="D62" s="3">
        <f>D59</f>
        <v>20.1700933943289</v>
      </c>
      <c r="E62" s="3">
        <f t="shared" ref="E62:E64" si="40">C62-D62</f>
        <v>10.7384569769108</v>
      </c>
      <c r="F62" s="3"/>
      <c r="G62" s="3"/>
      <c r="H62" s="3"/>
      <c r="I62" s="3"/>
      <c r="J62" s="6" t="s">
        <v>11</v>
      </c>
      <c r="K62" s="7">
        <v>26.9740825638634</v>
      </c>
      <c r="L62" s="3">
        <f>L59</f>
        <v>27.7045211354411</v>
      </c>
      <c r="M62" s="3">
        <f t="shared" ref="M62:M64" si="41">K62-L62</f>
        <v>-0.730438571577736</v>
      </c>
      <c r="N62" s="3"/>
      <c r="O62" s="3"/>
      <c r="P62" s="3"/>
      <c r="Q62" s="3"/>
    </row>
    <row r="63" spans="1:17">
      <c r="A63" s="2"/>
      <c r="B63" s="6"/>
      <c r="C63" s="7">
        <v>31.9515787088067</v>
      </c>
      <c r="D63" s="3">
        <f>D59</f>
        <v>20.1700933943289</v>
      </c>
      <c r="E63" s="3">
        <f t="shared" si="40"/>
        <v>11.7814853144778</v>
      </c>
      <c r="F63" s="3"/>
      <c r="G63" s="3"/>
      <c r="H63" s="3"/>
      <c r="I63" s="3"/>
      <c r="J63" s="6"/>
      <c r="K63" s="7">
        <v>26.4657938377098</v>
      </c>
      <c r="L63" s="3">
        <f>L59</f>
        <v>27.7045211354411</v>
      </c>
      <c r="M63" s="3">
        <f t="shared" si="41"/>
        <v>-1.23872729773134</v>
      </c>
      <c r="N63" s="3"/>
      <c r="O63" s="3"/>
      <c r="P63" s="3"/>
      <c r="Q63" s="3"/>
    </row>
    <row r="64" spans="1:17">
      <c r="A64" s="2"/>
      <c r="B64" s="6"/>
      <c r="C64" s="7">
        <v>32.5243608824234</v>
      </c>
      <c r="D64" s="3">
        <f>D59</f>
        <v>20.1700933943289</v>
      </c>
      <c r="E64" s="3">
        <f t="shared" si="40"/>
        <v>12.3542674880945</v>
      </c>
      <c r="F64" s="3"/>
      <c r="G64" s="3"/>
      <c r="H64" s="3"/>
      <c r="I64" s="3"/>
      <c r="J64" s="6"/>
      <c r="K64" s="7">
        <v>27.1521088247874</v>
      </c>
      <c r="L64" s="3">
        <f>L59</f>
        <v>27.7045211354411</v>
      </c>
      <c r="M64" s="3">
        <f t="shared" si="41"/>
        <v>-0.552412310653736</v>
      </c>
      <c r="N64" s="3"/>
      <c r="O64" s="3"/>
      <c r="P64" s="3"/>
      <c r="Q64" s="3"/>
    </row>
    <row r="65" spans="1:17">
      <c r="A65" s="5" t="s">
        <v>12</v>
      </c>
      <c r="B65" s="6" t="s">
        <v>10</v>
      </c>
      <c r="C65" s="7">
        <v>19.4262449560931</v>
      </c>
      <c r="D65" s="3">
        <f>AVERAGEA(C65:C67)</f>
        <v>19.5524004604265</v>
      </c>
      <c r="E65" s="3"/>
      <c r="F65" s="3"/>
      <c r="G65" s="3"/>
      <c r="H65" s="3"/>
      <c r="I65" s="8"/>
      <c r="J65" s="6" t="s">
        <v>10</v>
      </c>
      <c r="K65" s="7">
        <v>28.287770628925</v>
      </c>
      <c r="L65" s="3">
        <f>AVERAGEA(K65:K67)</f>
        <v>28.4206891660645</v>
      </c>
      <c r="M65" s="3"/>
      <c r="N65" s="3"/>
      <c r="O65" s="3"/>
      <c r="P65" s="3"/>
      <c r="Q65" s="8"/>
    </row>
    <row r="66" spans="1:17">
      <c r="A66" s="2"/>
      <c r="B66" s="6"/>
      <c r="C66" s="7">
        <v>19.4548426586587</v>
      </c>
      <c r="D66" s="8"/>
      <c r="E66" s="3"/>
      <c r="F66" s="3"/>
      <c r="G66" s="3"/>
      <c r="H66" s="3"/>
      <c r="I66" s="8"/>
      <c r="J66" s="6"/>
      <c r="K66" s="7">
        <v>28.5843791893104</v>
      </c>
      <c r="L66" s="8"/>
      <c r="M66" s="3"/>
      <c r="N66" s="3"/>
      <c r="O66" s="3"/>
      <c r="P66" s="3"/>
      <c r="Q66" s="8"/>
    </row>
    <row r="67" spans="1:17">
      <c r="A67" s="2"/>
      <c r="B67" s="6"/>
      <c r="C67" s="7">
        <v>19.7761137665276</v>
      </c>
      <c r="D67" s="8"/>
      <c r="E67" s="3"/>
      <c r="F67" s="3"/>
      <c r="G67" s="3"/>
      <c r="H67" s="3"/>
      <c r="I67" s="8"/>
      <c r="J67" s="6"/>
      <c r="K67" s="7">
        <v>28.3899176799581</v>
      </c>
      <c r="L67" s="8"/>
      <c r="M67" s="3"/>
      <c r="N67" s="3"/>
      <c r="O67" s="3"/>
      <c r="P67" s="3"/>
      <c r="Q67" s="8"/>
    </row>
    <row r="68" spans="1:17">
      <c r="A68" s="2"/>
      <c r="B68" s="6" t="s">
        <v>11</v>
      </c>
      <c r="C68" s="7">
        <v>30.1715101946908</v>
      </c>
      <c r="D68" s="8">
        <f>D65</f>
        <v>19.5524004604265</v>
      </c>
      <c r="E68" s="3">
        <f t="shared" ref="E68:E70" si="42">C68-D68</f>
        <v>10.6191097342643</v>
      </c>
      <c r="F68" s="3">
        <f t="shared" ref="F68:F70" si="43">E68-E62</f>
        <v>-0.119347242646466</v>
      </c>
      <c r="G68" s="3">
        <f t="shared" ref="G68:G70" si="44">-F68</f>
        <v>0.119347242646466</v>
      </c>
      <c r="H68" s="3">
        <f t="shared" ref="H68:H70" si="45">POWER(2,G68)</f>
        <v>1.0862432730381</v>
      </c>
      <c r="I68" s="8">
        <f>AVERAGE(H68:H70)</f>
        <v>1.29221501430136</v>
      </c>
      <c r="J68" s="6" t="s">
        <v>11</v>
      </c>
      <c r="K68" s="7">
        <v>27.1760861394261</v>
      </c>
      <c r="L68" s="8">
        <f>L65</f>
        <v>28.4206891660645</v>
      </c>
      <c r="M68" s="3">
        <f t="shared" ref="M68:M70" si="46">K68-L68</f>
        <v>-1.2446030266384</v>
      </c>
      <c r="N68" s="3">
        <f t="shared" ref="N68:N70" si="47">M68-M62</f>
        <v>-0.514164455060666</v>
      </c>
      <c r="O68" s="3">
        <f t="shared" ref="O68:O70" si="48">-N68</f>
        <v>0.514164455060666</v>
      </c>
      <c r="P68" s="3">
        <f t="shared" ref="P68:P70" si="49">POWER(2,O68)</f>
        <v>1.42816676936687</v>
      </c>
      <c r="Q68" s="8">
        <f>AVERAGE(P68:P70)</f>
        <v>1.79367954859777</v>
      </c>
    </row>
    <row r="69" spans="1:17">
      <c r="A69" s="2"/>
      <c r="B69" s="6"/>
      <c r="C69" s="7">
        <v>31.5971695241899</v>
      </c>
      <c r="D69" s="8">
        <f>D65</f>
        <v>19.5524004604265</v>
      </c>
      <c r="E69" s="3">
        <f t="shared" si="42"/>
        <v>12.0447690637634</v>
      </c>
      <c r="F69" s="3">
        <f t="shared" si="43"/>
        <v>0.263283749285634</v>
      </c>
      <c r="G69" s="3">
        <f t="shared" si="44"/>
        <v>-0.263283749285634</v>
      </c>
      <c r="H69" s="3">
        <f t="shared" si="45"/>
        <v>0.833189319353255</v>
      </c>
      <c r="I69" s="8"/>
      <c r="J69" s="6"/>
      <c r="K69" s="7">
        <v>26.5706542760168</v>
      </c>
      <c r="L69" s="8">
        <f>L65</f>
        <v>28.4206891660645</v>
      </c>
      <c r="M69" s="3">
        <f t="shared" si="46"/>
        <v>-1.8500348900477</v>
      </c>
      <c r="N69" s="3">
        <f t="shared" si="47"/>
        <v>-0.611307592316365</v>
      </c>
      <c r="O69" s="3">
        <f t="shared" si="48"/>
        <v>0.611307592316365</v>
      </c>
      <c r="P69" s="3">
        <f t="shared" si="49"/>
        <v>1.52764316707204</v>
      </c>
      <c r="Q69" s="8"/>
    </row>
    <row r="70" spans="1:17">
      <c r="A70" s="2"/>
      <c r="B70" s="6"/>
      <c r="C70" s="7">
        <v>30.9378675831206</v>
      </c>
      <c r="D70" s="8">
        <f>D65</f>
        <v>19.5524004604265</v>
      </c>
      <c r="E70" s="3">
        <f t="shared" si="42"/>
        <v>11.3854671226941</v>
      </c>
      <c r="F70" s="3">
        <f t="shared" si="43"/>
        <v>-0.968800365400369</v>
      </c>
      <c r="G70" s="3">
        <f t="shared" si="44"/>
        <v>0.968800365400369</v>
      </c>
      <c r="H70" s="3">
        <f t="shared" si="45"/>
        <v>1.95721245051273</v>
      </c>
      <c r="I70" s="8"/>
      <c r="J70" s="6"/>
      <c r="K70" s="7">
        <v>26.5901560494336</v>
      </c>
      <c r="L70" s="8">
        <f>L65</f>
        <v>28.4206891660645</v>
      </c>
      <c r="M70" s="3">
        <f t="shared" si="46"/>
        <v>-1.8305331166309</v>
      </c>
      <c r="N70" s="3">
        <f t="shared" si="47"/>
        <v>-1.27812080597717</v>
      </c>
      <c r="O70" s="3">
        <f t="shared" si="48"/>
        <v>1.27812080597717</v>
      </c>
      <c r="P70" s="3">
        <f t="shared" si="49"/>
        <v>2.4252287093544</v>
      </c>
      <c r="Q70" s="8"/>
    </row>
  </sheetData>
  <mergeCells count="40">
    <mergeCell ref="B3:B5"/>
    <mergeCell ref="B6:B8"/>
    <mergeCell ref="B9:B11"/>
    <mergeCell ref="B12:B14"/>
    <mergeCell ref="B17:B19"/>
    <mergeCell ref="B20:B22"/>
    <mergeCell ref="B23:B25"/>
    <mergeCell ref="B26:B28"/>
    <mergeCell ref="B31:B33"/>
    <mergeCell ref="B34:B36"/>
    <mergeCell ref="B37:B39"/>
    <mergeCell ref="B40:B42"/>
    <mergeCell ref="B45:B47"/>
    <mergeCell ref="B48:B50"/>
    <mergeCell ref="B51:B53"/>
    <mergeCell ref="B54:B56"/>
    <mergeCell ref="B59:B61"/>
    <mergeCell ref="B62:B64"/>
    <mergeCell ref="B65:B67"/>
    <mergeCell ref="B68:B70"/>
    <mergeCell ref="J3:J5"/>
    <mergeCell ref="J6:J8"/>
    <mergeCell ref="J9:J11"/>
    <mergeCell ref="J12:J14"/>
    <mergeCell ref="J17:J19"/>
    <mergeCell ref="J20:J22"/>
    <mergeCell ref="J23:J25"/>
    <mergeCell ref="J26:J28"/>
    <mergeCell ref="J31:J33"/>
    <mergeCell ref="J34:J36"/>
    <mergeCell ref="J37:J39"/>
    <mergeCell ref="J40:J42"/>
    <mergeCell ref="J45:J47"/>
    <mergeCell ref="J48:J50"/>
    <mergeCell ref="J51:J53"/>
    <mergeCell ref="J54:J56"/>
    <mergeCell ref="J59:J61"/>
    <mergeCell ref="J62:J64"/>
    <mergeCell ref="J65:J67"/>
    <mergeCell ref="J68:J7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kingdom</dc:creator>
  <cp:lastModifiedBy>lixwen</cp:lastModifiedBy>
  <dcterms:created xsi:type="dcterms:W3CDTF">2023-05-18T16:13:00Z</dcterms:created>
  <dcterms:modified xsi:type="dcterms:W3CDTF">2023-05-20T11:53:31Z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48FD300FB4564E92ACA8197328B3E21D</vt:lpwstr>
  </property>
  <property fmtid="{D5CDD505-2E9C-101B-9397-08002B2CF9AE}" pid="3" name="KSOProductBuildVer">
    <vt:lpwstr>2052-11.1.0.13012</vt:lpwstr>
  </property>
</Properties>
</file>