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歌宝小窝\@hscTn\"/>
    </mc:Choice>
  </mc:AlternateContent>
  <xr:revisionPtr revIDLastSave="0" documentId="13_ncr:1_{2BACAED3-1DE9-429F-8B75-B5C9AD02E47A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baseline" sheetId="1" r:id="rId1"/>
    <sheet name="MACE" sheetId="4" r:id="rId2"/>
    <sheet name="HF" sheetId="6" r:id="rId3"/>
    <sheet name="mortality" sheetId="5" r:id="rId4"/>
    <sheet name="adjusted" sheetId="3" r:id="rId5"/>
    <sheet name="unadjusted" sheetId="2" r:id="rId6"/>
  </sheets>
  <definedNames>
    <definedName name="_xlnm._FilterDatabase" localSheetId="0" hidden="1">baseline!$A$2:$AA$33</definedName>
    <definedName name="_xlnm._FilterDatabase" localSheetId="2" hidden="1">HF!$A$1:$M$13</definedName>
    <definedName name="_xlnm._FilterDatabase" localSheetId="1" hidden="1">MACE!$A$1:$M$30</definedName>
    <definedName name="_xlnm._FilterDatabase" localSheetId="3" hidden="1">mortality!$A$1:$M$14</definedName>
    <definedName name="_xlnm._FilterDatabase" localSheetId="5" hidden="1">unadjusted!$A$1:$U$29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F13" i="6"/>
  <c r="F30" i="4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M33" i="1"/>
  <c r="M6" i="6"/>
  <c r="L6" i="6"/>
  <c r="M10" i="6"/>
  <c r="L10" i="6"/>
  <c r="M4" i="6"/>
  <c r="L4" i="6"/>
  <c r="L5" i="5"/>
  <c r="M5" i="5"/>
  <c r="L12" i="4"/>
  <c r="M12" i="4"/>
  <c r="M9" i="6"/>
  <c r="L9" i="6"/>
  <c r="M25" i="4"/>
  <c r="L25" i="4"/>
  <c r="M3" i="4"/>
  <c r="L3" i="4"/>
  <c r="L3" i="5"/>
  <c r="M3" i="5"/>
  <c r="M6" i="4"/>
  <c r="L6" i="4"/>
  <c r="M4" i="5"/>
  <c r="L4" i="5"/>
  <c r="M5" i="4"/>
  <c r="L5" i="4"/>
  <c r="AA3" i="1"/>
  <c r="L3" i="6"/>
  <c r="M3" i="6"/>
  <c r="L5" i="6"/>
  <c r="M5" i="6"/>
  <c r="L7" i="6"/>
  <c r="M7" i="6"/>
  <c r="L11" i="6"/>
  <c r="M11" i="6"/>
  <c r="L12" i="6"/>
  <c r="M12" i="6"/>
  <c r="M8" i="6"/>
  <c r="L8" i="6"/>
  <c r="L7" i="5"/>
  <c r="M7" i="5"/>
  <c r="L6" i="5"/>
  <c r="M6" i="5"/>
  <c r="L8" i="5"/>
  <c r="M8" i="5"/>
  <c r="L9" i="5"/>
  <c r="M9" i="5"/>
  <c r="L10" i="5"/>
  <c r="M10" i="5"/>
  <c r="L12" i="5"/>
  <c r="M12" i="5"/>
  <c r="L13" i="5"/>
  <c r="M13" i="5"/>
  <c r="M11" i="5"/>
  <c r="L11" i="5"/>
  <c r="L7" i="4"/>
  <c r="M7" i="4"/>
  <c r="L27" i="4"/>
  <c r="M27" i="4"/>
  <c r="L18" i="4"/>
  <c r="M18" i="4"/>
  <c r="L19" i="4"/>
  <c r="M19" i="4"/>
  <c r="L10" i="4"/>
  <c r="M10" i="4"/>
  <c r="L28" i="4"/>
  <c r="M28" i="4"/>
  <c r="L23" i="4"/>
  <c r="M23" i="4"/>
  <c r="L9" i="4"/>
  <c r="M9" i="4"/>
  <c r="L20" i="4"/>
  <c r="M20" i="4"/>
  <c r="L11" i="4"/>
  <c r="M11" i="4"/>
  <c r="L13" i="4"/>
  <c r="M13" i="4"/>
  <c r="L4" i="4"/>
  <c r="M4" i="4"/>
  <c r="L24" i="4"/>
  <c r="M24" i="4"/>
  <c r="L21" i="4"/>
  <c r="M21" i="4"/>
  <c r="L15" i="4"/>
  <c r="M15" i="4"/>
  <c r="L14" i="4"/>
  <c r="M14" i="4"/>
  <c r="L8" i="4"/>
  <c r="M8" i="4"/>
  <c r="L17" i="4"/>
  <c r="M17" i="4"/>
  <c r="L16" i="4"/>
  <c r="M16" i="4"/>
  <c r="L29" i="4"/>
  <c r="M29" i="4"/>
  <c r="L26" i="4"/>
  <c r="M26" i="4"/>
  <c r="M22" i="4"/>
  <c r="L22" i="4"/>
  <c r="L4" i="3"/>
  <c r="K4" i="3"/>
  <c r="K4" i="2"/>
  <c r="J4" i="2"/>
</calcChain>
</file>

<file path=xl/sharedStrings.xml><?xml version="1.0" encoding="utf-8"?>
<sst xmlns="http://schemas.openxmlformats.org/spreadsheetml/2006/main" count="974" uniqueCount="280">
  <si>
    <t>Author</t>
  </si>
  <si>
    <t>Patient source</t>
  </si>
  <si>
    <t>Median hs-cTn in ng/L (IQR)</t>
  </si>
  <si>
    <t>Number of participants</t>
  </si>
  <si>
    <t>Age</t>
  </si>
  <si>
    <t>Year</t>
  </si>
  <si>
    <t>Outcomes of interest</t>
  </si>
  <si>
    <t>Subunit of hs-cTn (Assay)</t>
  </si>
  <si>
    <t>Witkowski</t>
  </si>
  <si>
    <t>HbA1c (%)</t>
  </si>
  <si>
    <t>Fasting blood glucose (mg/dL)</t>
  </si>
  <si>
    <t>5.8 (5.5-6.0)</t>
  </si>
  <si>
    <t>103.2 (95.2–110)</t>
  </si>
  <si>
    <t>Male (%)</t>
  </si>
  <si>
    <t>65±11.2</t>
  </si>
  <si>
    <t>13 (8.2-21.6)</t>
  </si>
  <si>
    <t>MACE, all-cause mortality</t>
  </si>
  <si>
    <t>Saeed</t>
  </si>
  <si>
    <t>Study design</t>
  </si>
  <si>
    <t>retrospective</t>
  </si>
  <si>
    <t>prospective</t>
  </si>
  <si>
    <t>T1DM</t>
  </si>
  <si>
    <t>Prediabetes</t>
  </si>
  <si>
    <t>Continuous (HR per SD)</t>
  </si>
  <si>
    <t>4.0±4.8</t>
  </si>
  <si>
    <t>8.2 (1.2)</t>
  </si>
  <si>
    <t>32.7 (20.9–44.0)</t>
  </si>
  <si>
    <t>Heart failure</t>
  </si>
  <si>
    <t>Adjusted covariates</t>
  </si>
  <si>
    <t>Systolic blood pressure, albuminuria, and HbA1c</t>
  </si>
  <si>
    <t>Demographics, cardiovascular risk factors, medication use, study cohort, biomarker levels</t>
  </si>
  <si>
    <t>Demographics, cardiovascular risk factors</t>
  </si>
  <si>
    <t>Pandey</t>
  </si>
  <si>
    <t>Coding of hs-cTn</t>
  </si>
  <si>
    <t>Continuous (HR per SD); binary (6 ng/L)</t>
  </si>
  <si>
    <t>Quartiles (8.2/13/21.6 ng/L)</t>
  </si>
  <si>
    <t>Busch</t>
  </si>
  <si>
    <t>Duration of follow-up (years)</t>
  </si>
  <si>
    <t>Thousand&amp;2 study</t>
  </si>
  <si>
    <t>hs-cTnI (Snibe Diagnostics)</t>
  </si>
  <si>
    <t>65.5 (58.8-71.4)</t>
  </si>
  <si>
    <t>7.4 ± 1.4/7.7 ± 1.7</t>
  </si>
  <si>
    <t>T2DM</t>
  </si>
  <si>
    <t>MACE</t>
  </si>
  <si>
    <t>NA</t>
  </si>
  <si>
    <t>Diabetes</t>
  </si>
  <si>
    <t>57 (51-63)</t>
  </si>
  <si>
    <t>58 (53-64)</t>
  </si>
  <si>
    <t>106 (102-111)</t>
  </si>
  <si>
    <t>148 (128-191)</t>
  </si>
  <si>
    <t>4.7 (4.0-5.3) years</t>
  </si>
  <si>
    <t>10 years</t>
  </si>
  <si>
    <t>14.4 (0.5–16) years</t>
  </si>
  <si>
    <t>5 years</t>
  </si>
  <si>
    <t>Tang</t>
  </si>
  <si>
    <t>hs-cTnI (Abbott Diagnostics)</t>
  </si>
  <si>
    <t>75.5±5.1</t>
  </si>
  <si>
    <t>All-cause mortality</t>
  </si>
  <si>
    <t>6.5 ± 1.0/6.7 ± 1.1</t>
  </si>
  <si>
    <t>6.2 years</t>
  </si>
  <si>
    <t>2.8 (1.9, 4.5)/4.3 (2.8, 7.7)</t>
  </si>
  <si>
    <t>10.0 (7.0, 14.0)/14.0 (9.0, 22.0)</t>
  </si>
  <si>
    <t>2.4 (1.0, 5.1)/2.6 (1.0, 5.6)</t>
  </si>
  <si>
    <t>5.0 (1.5, 8.9)</t>
  </si>
  <si>
    <t>3.0 (1.5, 6.0)</t>
  </si>
  <si>
    <t>Sharma</t>
  </si>
  <si>
    <t>Population</t>
  </si>
  <si>
    <t>T2DM with recent ACS</t>
  </si>
  <si>
    <t>Continuous (HR per log2); binary (≥24 ng/L）</t>
  </si>
  <si>
    <t>Continuous (HR per log2); binary (≥9.2 ng/L）</t>
  </si>
  <si>
    <t>Continuous (HR per log2)</t>
  </si>
  <si>
    <t>EXAMINE trial</t>
  </si>
  <si>
    <t>hs-cTnT (Roche Diagnostics)</t>
  </si>
  <si>
    <t>60.9±9.9</t>
  </si>
  <si>
    <t>18 months</t>
  </si>
  <si>
    <t>Demographics, cardiovascular risk factors, biomarker levels</t>
  </si>
  <si>
    <t>Incidence IHD event</t>
  </si>
  <si>
    <t>Incidence IHD event, Heart failure</t>
  </si>
  <si>
    <t>MESA study</t>
  </si>
  <si>
    <t>Nguyen</t>
  </si>
  <si>
    <t>Continuous (HR per SD); Quartiles</t>
  </si>
  <si>
    <t>12.4±3.8 years</t>
  </si>
  <si>
    <t>64.3±9.9</t>
  </si>
  <si>
    <t>64.8±9.6</t>
  </si>
  <si>
    <t>7.1±7.8</t>
  </si>
  <si>
    <t>10.5±16.2</t>
  </si>
  <si>
    <t>EDC study</t>
  </si>
  <si>
    <t>5.0 (&lt;3.0,10.0)</t>
  </si>
  <si>
    <t>20.3 years</t>
  </si>
  <si>
    <t>Cardiovascular risk factors, biomarker levels</t>
  </si>
  <si>
    <t>28.4 (22.6, 34.8)</t>
  </si>
  <si>
    <t>8.7 (7.9, 9.8)</t>
  </si>
  <si>
    <t>Costacou (gender subgroup)</t>
  </si>
  <si>
    <t>T2DM with stable CAD</t>
  </si>
  <si>
    <t>Wong</t>
  </si>
  <si>
    <t>67.7 ± 10.5</t>
  </si>
  <si>
    <t>7.38 ± 1.36</t>
  </si>
  <si>
    <t>2.2 ± 1.1</t>
  </si>
  <si>
    <t>51 months</t>
  </si>
  <si>
    <t>Demographics, cardiovascular risk factors, enrollment period</t>
  </si>
  <si>
    <t>Keller</t>
  </si>
  <si>
    <t>German Diabetes and Dialysis Study (4D)</t>
  </si>
  <si>
    <t>T2DM with hemodialysis</t>
  </si>
  <si>
    <t>Quartiles (35/55/90 ng/L)</t>
  </si>
  <si>
    <t>cardiovascular risk factors, dialysis-related factors</t>
  </si>
  <si>
    <t>67±8</t>
  </si>
  <si>
    <t>6.74±1.22</t>
  </si>
  <si>
    <t>55 (35-90)</t>
  </si>
  <si>
    <t>Colombo</t>
  </si>
  <si>
    <t>CARDS trial</t>
  </si>
  <si>
    <t>hs-cTnT (Glasgow Biomarker Laboratory)</t>
  </si>
  <si>
    <t>4.04 (3.89-4.20) years</t>
  </si>
  <si>
    <t>4.1 (3.3-4.7) years</t>
  </si>
  <si>
    <t>62.9 (39.2-77.3)</t>
  </si>
  <si>
    <t>all-cause mortality, incident CVD</t>
  </si>
  <si>
    <t>Incident CVD</t>
  </si>
  <si>
    <t>Demographics, cardiovascular risk factors, medication use, biomarker levels</t>
  </si>
  <si>
    <t>7.7 (6.8-8.7)/7.6 (6.9-8.4)</t>
  </si>
  <si>
    <t>1.5 (1.5-5.5)/4.1 (1.5-9.1)</t>
  </si>
  <si>
    <t>Price</t>
  </si>
  <si>
    <t>ET2DS study</t>
  </si>
  <si>
    <t>Continuous (OR per SD)</t>
  </si>
  <si>
    <t>9.6 (6.9-13.8)</t>
  </si>
  <si>
    <t>67.9±2.4</t>
  </si>
  <si>
    <t>8 years</t>
  </si>
  <si>
    <t>ADVANCE trial</t>
  </si>
  <si>
    <t>Ohkuma</t>
  </si>
  <si>
    <t>7.4 (1.4)</t>
  </si>
  <si>
    <t>5.0 (1.5, 10.0)</t>
  </si>
  <si>
    <t>67±7</t>
  </si>
  <si>
    <t>8.1 (6.6–12.6) years</t>
  </si>
  <si>
    <t>Galsgaard</t>
  </si>
  <si>
    <t>Continuous (HR per doubling)</t>
  </si>
  <si>
    <t>incident CVD, all-cause mortality</t>
  </si>
  <si>
    <t>Bidadkosh</t>
  </si>
  <si>
    <t>Sun-MACRO trial</t>
  </si>
  <si>
    <t>30 (20-47)</t>
  </si>
  <si>
    <t>T2DM with nephropathy</t>
  </si>
  <si>
    <t>64±9</t>
  </si>
  <si>
    <t>8.0±1.6</t>
  </si>
  <si>
    <t>9 (4-17) months</t>
  </si>
  <si>
    <t>Incidence CVD event</t>
  </si>
  <si>
    <t>Scirica</t>
  </si>
  <si>
    <t>SAVOR-TIMI 53 study (2010-2013)</t>
  </si>
  <si>
    <t>prospective</t>
    <phoneticPr fontId="0" type="noConversion"/>
  </si>
  <si>
    <t>12.0 (8.1-18.4)</t>
  </si>
  <si>
    <t>7.6 (6.9, 8.7)</t>
  </si>
  <si>
    <t>145.0 (118.0, 182.0)</t>
  </si>
  <si>
    <t>65.0± 8.5</t>
  </si>
  <si>
    <t>2.1(1.8-2.3) years</t>
  </si>
  <si>
    <t>MACCE, Cardiovascular death,myocardial infarction, ischemic stroke, and hospitalization for heart failure (HF)</t>
  </si>
  <si>
    <t>Resl</t>
    <phoneticPr fontId="0" type="noConversion"/>
  </si>
  <si>
    <t>0.0008 (0.005–0.013)</t>
  </si>
  <si>
    <t>7.3±1.1/7.1±1.2</t>
    <phoneticPr fontId="0" type="noConversion"/>
  </si>
  <si>
    <t>55±13/66±10</t>
    <phoneticPr fontId="0" type="noConversion"/>
  </si>
  <si>
    <t>Vienna’s General Hospital and Hietzing Hospital Vienna (2005-2008)</t>
  </si>
  <si>
    <t>60 (60-60) months</t>
  </si>
  <si>
    <t>Composite endpoint of unplanned hospitalisation for cardiovascular disease or death</t>
  </si>
  <si>
    <t>Junttila</t>
  </si>
  <si>
    <t>BARI study</t>
    <phoneticPr fontId="0" type="noConversion"/>
  </si>
  <si>
    <t>hs-cTnT (NA)</t>
  </si>
  <si>
    <t>Binary (≥14 ng/L）</t>
  </si>
  <si>
    <t>Composite endpoint of cardiovascular death, myocardial infarction and stroke</t>
  </si>
  <si>
    <t>A multitude of clinical variables including quantitative measure of CAD severity</t>
  </si>
  <si>
    <t>Hendriks</t>
    <phoneticPr fontId="0" type="noConversion"/>
  </si>
  <si>
    <t>7.2 (1.3)/7.3 (1.3)/7.4 (1.4)</t>
    <phoneticPr fontId="0" type="noConversion"/>
  </si>
  <si>
    <t>11 (7-14) years</t>
  </si>
  <si>
    <t>Gori</t>
  </si>
  <si>
    <t>6 (3, 10)</t>
  </si>
  <si>
    <t>63±6</t>
    <phoneticPr fontId="0" type="noConversion"/>
  </si>
  <si>
    <t>Looker</t>
  </si>
  <si>
    <t>Go-DARTS  study, SDR  study, MONICA/KORA  study , [IMT] IMPROVE  study and Stockholm 60-year Old Study</t>
    <phoneticPr fontId="0" type="noConversion"/>
  </si>
  <si>
    <t>hs-TnT(RBM)</t>
    <phoneticPr fontId="0" type="noConversion"/>
  </si>
  <si>
    <t>Continuous (OR per SD)</t>
    <phoneticPr fontId="0" type="noConversion"/>
  </si>
  <si>
    <t>6.9 (6.5, 7.5)/7.0 (6.6, 7.8)</t>
    <phoneticPr fontId="0" type="noConversion"/>
  </si>
  <si>
    <t>68.4 (61.3, 74.4)/68.8 (61.3, 76.5)</t>
    <phoneticPr fontId="0" type="noConversion"/>
  </si>
  <si>
    <t>Zellweger</t>
  </si>
  <si>
    <t>APACE study (2006-2012)</t>
  </si>
  <si>
    <t>9.0 (5.0–22.4)</t>
  </si>
  <si>
    <t>Diabetes with suspected AMI</t>
    <phoneticPr fontId="0" type="noConversion"/>
  </si>
  <si>
    <t>70 (59–77)</t>
    <phoneticPr fontId="0" type="noConversion"/>
  </si>
  <si>
    <t>AMI, unstable angina, cardiac disease other than CAD, non-cardiac disease, and unknown cause of acute chest pain.</t>
  </si>
  <si>
    <t>Hillis</t>
    <phoneticPr fontId="0" type="noConversion"/>
  </si>
  <si>
    <t>Preterax and Diamicron Modified Release Controlled Evaluation (ADVANCE) study</t>
  </si>
  <si>
    <t>7.41 ± 1.43</t>
    <phoneticPr fontId="0" type="noConversion"/>
  </si>
  <si>
    <t>66.89±6.61</t>
    <phoneticPr fontId="0" type="noConversion"/>
  </si>
  <si>
    <t>Yiu</t>
    <phoneticPr fontId="0" type="noConversion"/>
  </si>
  <si>
    <t>CDATS study</t>
    <phoneticPr fontId="0" type="noConversion"/>
  </si>
  <si>
    <t>hs-TnI (Abbott)</t>
    <phoneticPr fontId="0" type="noConversion"/>
  </si>
  <si>
    <t xml:space="preserve">4.8 [3.2-8.4 ] </t>
    <phoneticPr fontId="0" type="noConversion"/>
  </si>
  <si>
    <t>7.8 ± 1.4</t>
  </si>
  <si>
    <t>64.4 ± 10.0</t>
  </si>
  <si>
    <t>4.9 (3.7-5.6) years</t>
    <phoneticPr fontId="0" type="noConversion"/>
  </si>
  <si>
    <t>ZODIAC study（1998-2001）</t>
  </si>
  <si>
    <t>67±12</t>
  </si>
  <si>
    <t>Continuous (HR per SD); tertiles(3/14 ng/L)</t>
  </si>
  <si>
    <t>All-cause mortality, cardiovascular mortality</t>
  </si>
  <si>
    <t>ARIC study (1996–1998)</t>
  </si>
  <si>
    <t>ARIC study (2011-2013)</t>
  </si>
  <si>
    <t>ARIC study (1990-1992), DHS study (2000-2002), MESA study (2000-2002)</t>
  </si>
  <si>
    <t>Cardiac Clinic, Queen Mary Hospital (2003-2014)</t>
  </si>
  <si>
    <t>Cleveland Clinic GeneBank Study (2001-2007)</t>
  </si>
  <si>
    <t>Nationwide Norway study (2002-2003)</t>
  </si>
  <si>
    <t>Steno Diabetes Center in Denmark (1993-2000)</t>
  </si>
  <si>
    <t>13.1 (6.9-14.4) years</t>
  </si>
  <si>
    <t>5.0 (1.5-11.0)</t>
  </si>
  <si>
    <t>814 days</t>
  </si>
  <si>
    <t>Cardiovascular events,all-cause mortality</t>
  </si>
  <si>
    <t>MACE,heart failure,myocardial infarction,cardiovascular mortality</t>
  </si>
  <si>
    <t>Binary (14ng/L); Continuous (HR per SD) from KM curves</t>
  </si>
  <si>
    <t>Binary (male: 8.5 ng/L, female: 7.6 ng/L); Continuous (HR per SD) from KM curves</t>
  </si>
  <si>
    <t>HR</t>
  </si>
  <si>
    <t>ln(HR)</t>
  </si>
  <si>
    <t>SE(ln(HR))</t>
  </si>
  <si>
    <t>95%CI ll</t>
  </si>
  <si>
    <t>95%CI ul</t>
  </si>
  <si>
    <t>MACE (CVD+mortality)</t>
  </si>
  <si>
    <t>MACE, Heart failure</t>
  </si>
  <si>
    <t>all-cause mortality, MACE</t>
  </si>
  <si>
    <t>MACE, hospitalization for heart failure (HF)</t>
  </si>
  <si>
    <t>MACE, heart failure, cardiovascular mortality</t>
  </si>
  <si>
    <t xml:space="preserve">Adjusted </t>
  </si>
  <si>
    <t>Binary (male: 8.5 ng/L, female: 7.6 ng/L)</t>
  </si>
  <si>
    <t>Binary (14ng/L)</t>
  </si>
  <si>
    <t>T1DM with nephropathy</t>
  </si>
  <si>
    <t>T1DM without nephropathy</t>
  </si>
  <si>
    <t>3.14 (1.1–6.0)</t>
  </si>
  <si>
    <t>8.9 (4.1–17.2)</t>
  </si>
  <si>
    <t>8.4 (1.1)</t>
  </si>
  <si>
    <t>9.4 (1.5)</t>
  </si>
  <si>
    <t>45.4 (11.4)</t>
  </si>
  <si>
    <t>42.1 (10.5)</t>
  </si>
  <si>
    <t>Representativeness</t>
  </si>
  <si>
    <t xml:space="preserve">Selection </t>
  </si>
  <si>
    <t>Ascertainment</t>
  </si>
  <si>
    <t xml:space="preserve">Outcome of interest </t>
  </si>
  <si>
    <t>Comparability</t>
  </si>
  <si>
    <t>Assessment of outcome</t>
  </si>
  <si>
    <t>FU length</t>
  </si>
  <si>
    <t>Adequate FU</t>
  </si>
  <si>
    <t>Total score</t>
  </si>
  <si>
    <t>3.2(1.5–4.9)/6.5(3.9–7.9) years</t>
  </si>
  <si>
    <t>Cimaglia</t>
  </si>
  <si>
    <t>Maria Cecilia Hospital (Cotignola, Italy)</t>
  </si>
  <si>
    <t>Diabetes with critical limb ischemia</t>
  </si>
  <si>
    <t>981 (557–1325) days</t>
  </si>
  <si>
    <t>31 (20–59)</t>
  </si>
  <si>
    <t>73 (65-80)</t>
  </si>
  <si>
    <t>7.3 (6.4-8.4)</t>
  </si>
  <si>
    <t>Binary (≥25 ng/L）</t>
  </si>
  <si>
    <t>T2DM with CLI</t>
  </si>
  <si>
    <t>Bluro</t>
  </si>
  <si>
    <t>Hospital Italiano de Buenos Aires (2013-2017)</t>
  </si>
  <si>
    <t>65 (55-72)</t>
  </si>
  <si>
    <t>169 (151-205)</t>
  </si>
  <si>
    <t>7.8 (7.1-9.1)</t>
  </si>
  <si>
    <t>9 (6-13)</t>
  </si>
  <si>
    <t>2.5 years</t>
  </si>
  <si>
    <t>MACE, all-cause mortality, stroke</t>
  </si>
  <si>
    <t>Incident CVD, all-cause mortality</t>
  </si>
  <si>
    <t>Age, eGFR</t>
  </si>
  <si>
    <t>Comorbidities</t>
  </si>
  <si>
    <t>Continuous (HR per SD); Binary (14ng/L)</t>
  </si>
  <si>
    <t>Continuous (HR per SD); Binary (≥4.5 ng/L）</t>
  </si>
  <si>
    <t>Binary (≥4.5 ng/L）</t>
  </si>
  <si>
    <t>Prediabetes/Diabetes</t>
  </si>
  <si>
    <t>Binary (35ng/L)</t>
  </si>
  <si>
    <t>Binary (≥3 ng/L）</t>
  </si>
  <si>
    <t>Binary (25ng/L)</t>
  </si>
  <si>
    <t>Binary (8.2 ng/L)</t>
  </si>
  <si>
    <t>Binary (13 ng/L)</t>
  </si>
  <si>
    <t>Binary (6 ng/L)</t>
  </si>
  <si>
    <t>sample size</t>
  </si>
  <si>
    <t>outcome at beginning</t>
  </si>
  <si>
    <t>Binary (25 ng/L）</t>
  </si>
  <si>
    <t>Binary (14 ng/L)</t>
  </si>
  <si>
    <t>Binary (3 ng/L）</t>
  </si>
  <si>
    <t>Binary (35 ng/L)</t>
  </si>
  <si>
    <t>Binary (4.5 ng/L）</t>
  </si>
  <si>
    <t>Newcastle-Ottawa quality assessment Score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</si>
</sst>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  <charset val="134"/>
    </font>
    <font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/>
      <top/>
      <bottom style="medium">
        <color rgb="FFF4B08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R1" sqref="D1:R1"/>
    </sheetView>
  </sheetViews>
  <sheetFormatPr defaultRowHeight="14.25"/>
  <cols>
    <col min="1" max="1" width="9.53125" style="1" customWidth="1"/>
    <col min="2" max="2" width="9.06640625" style="1"/>
    <col min="3" max="3" width="31.9296875" style="1" customWidth="1"/>
    <col min="4" max="4" width="12" style="1" customWidth="1"/>
    <col min="5" max="5" width="12.796875" style="1" bestFit="1" customWidth="1"/>
    <col min="6" max="6" width="15.265625" style="1" customWidth="1"/>
    <col min="7" max="8" width="9.06640625" style="1"/>
    <col min="9" max="9" width="16" style="1" customWidth="1"/>
    <col min="10" max="10" width="8.9296875" style="1" bestFit="1" customWidth="1"/>
    <col min="11" max="11" width="8.9296875" style="1" customWidth="1"/>
    <col min="12" max="12" width="14.46484375" style="1" customWidth="1"/>
    <col min="13" max="15" width="9.06640625" style="1"/>
    <col min="16" max="16" width="17.86328125" style="1" bestFit="1" customWidth="1"/>
    <col min="17" max="17" width="16.46484375" style="1" customWidth="1"/>
    <col min="18" max="18" width="15.53125" style="1" customWidth="1"/>
    <col min="19" max="19" width="15.33203125" style="1" bestFit="1" customWidth="1"/>
    <col min="20" max="20" width="8.265625" style="1" bestFit="1" customWidth="1"/>
    <col min="21" max="21" width="11.6640625" style="1" bestFit="1" customWidth="1"/>
    <col min="22" max="22" width="16.19921875" style="1" bestFit="1" customWidth="1"/>
    <col min="23" max="23" width="11.46484375" style="1" bestFit="1" customWidth="1"/>
    <col min="24" max="24" width="18.73046875" style="1" bestFit="1" customWidth="1"/>
    <col min="25" max="25" width="8.33203125" style="1" bestFit="1" customWidth="1"/>
    <col min="26" max="26" width="10.86328125" style="1" bestFit="1" customWidth="1"/>
    <col min="27" max="27" width="9.1328125" style="1" bestFit="1" customWidth="1"/>
    <col min="28" max="16384" width="9.06640625" style="1"/>
  </cols>
  <sheetData>
    <row r="1" spans="1:27" ht="14.65" thickBot="1">
      <c r="S1" s="15" t="s">
        <v>279</v>
      </c>
      <c r="T1" s="15"/>
      <c r="U1" s="15"/>
      <c r="V1" s="15"/>
      <c r="W1" s="15"/>
      <c r="X1" s="15"/>
      <c r="Y1" s="15"/>
      <c r="Z1" s="15"/>
      <c r="AA1" s="15"/>
    </row>
    <row r="2" spans="1:27" ht="14.65" thickBot="1">
      <c r="A2" s="1" t="s">
        <v>0</v>
      </c>
      <c r="B2" s="1" t="s">
        <v>5</v>
      </c>
      <c r="C2" s="1" t="s">
        <v>1</v>
      </c>
      <c r="D2" s="1" t="s">
        <v>18</v>
      </c>
      <c r="E2" s="1" t="s">
        <v>7</v>
      </c>
      <c r="F2" s="1" t="s">
        <v>33</v>
      </c>
      <c r="G2" s="1" t="s">
        <v>2</v>
      </c>
      <c r="I2" s="1" t="s">
        <v>66</v>
      </c>
      <c r="J2" s="1" t="s">
        <v>9</v>
      </c>
      <c r="L2" s="1" t="s">
        <v>10</v>
      </c>
      <c r="M2" s="1" t="s">
        <v>3</v>
      </c>
      <c r="N2" s="1" t="s">
        <v>4</v>
      </c>
      <c r="O2" s="1" t="s">
        <v>13</v>
      </c>
      <c r="P2" s="1" t="s">
        <v>37</v>
      </c>
      <c r="Q2" s="1" t="s">
        <v>6</v>
      </c>
      <c r="R2" s="1" t="s">
        <v>28</v>
      </c>
      <c r="S2" s="8" t="s">
        <v>232</v>
      </c>
      <c r="T2" s="8" t="s">
        <v>233</v>
      </c>
      <c r="U2" s="8" t="s">
        <v>234</v>
      </c>
      <c r="V2" s="8" t="s">
        <v>235</v>
      </c>
      <c r="W2" s="8" t="s">
        <v>236</v>
      </c>
      <c r="X2" s="8" t="s">
        <v>237</v>
      </c>
      <c r="Y2" s="8" t="s">
        <v>238</v>
      </c>
      <c r="Z2" s="8" t="s">
        <v>239</v>
      </c>
      <c r="AA2" s="8" t="s">
        <v>240</v>
      </c>
    </row>
    <row r="3" spans="1:27">
      <c r="A3" s="1" t="s">
        <v>8</v>
      </c>
      <c r="B3" s="1">
        <v>2021</v>
      </c>
      <c r="C3" s="1" t="s">
        <v>201</v>
      </c>
      <c r="D3" s="1" t="s">
        <v>20</v>
      </c>
      <c r="E3" s="1" t="s">
        <v>72</v>
      </c>
      <c r="F3" s="1" t="s">
        <v>35</v>
      </c>
      <c r="G3" s="1" t="s">
        <v>15</v>
      </c>
      <c r="I3" s="1" t="s">
        <v>22</v>
      </c>
      <c r="J3" s="1" t="s">
        <v>11</v>
      </c>
      <c r="L3" s="1" t="s">
        <v>12</v>
      </c>
      <c r="M3" s="1">
        <v>2631</v>
      </c>
      <c r="N3" s="1" t="s">
        <v>14</v>
      </c>
      <c r="O3" s="1">
        <v>72.400000000000006</v>
      </c>
      <c r="P3" s="1" t="s">
        <v>53</v>
      </c>
      <c r="Q3" s="1" t="s">
        <v>16</v>
      </c>
      <c r="R3" s="1" t="s">
        <v>31</v>
      </c>
      <c r="S3" s="1">
        <v>1</v>
      </c>
      <c r="T3" s="1">
        <v>1</v>
      </c>
      <c r="U3" s="1">
        <v>1</v>
      </c>
      <c r="V3" s="1">
        <v>1</v>
      </c>
      <c r="W3" s="1">
        <v>2</v>
      </c>
      <c r="X3" s="1">
        <v>1</v>
      </c>
      <c r="Y3" s="1">
        <v>1</v>
      </c>
      <c r="Z3" s="1">
        <v>0</v>
      </c>
      <c r="AA3" s="1">
        <f>SUM(S3:Z3)</f>
        <v>8</v>
      </c>
    </row>
    <row r="4" spans="1:27">
      <c r="A4" s="1" t="s">
        <v>17</v>
      </c>
      <c r="B4" s="1">
        <v>2021</v>
      </c>
      <c r="C4" s="1" t="s">
        <v>202</v>
      </c>
      <c r="D4" s="1" t="s">
        <v>19</v>
      </c>
      <c r="E4" s="1" t="s">
        <v>72</v>
      </c>
      <c r="F4" s="1" t="s">
        <v>23</v>
      </c>
      <c r="G4" s="1" t="s">
        <v>24</v>
      </c>
      <c r="I4" s="1" t="s">
        <v>21</v>
      </c>
      <c r="J4" s="1" t="s">
        <v>25</v>
      </c>
      <c r="L4" s="1" t="s">
        <v>44</v>
      </c>
      <c r="M4" s="1">
        <v>295</v>
      </c>
      <c r="N4" s="1" t="s">
        <v>26</v>
      </c>
      <c r="O4" s="1">
        <v>54</v>
      </c>
      <c r="P4" s="1" t="s">
        <v>52</v>
      </c>
      <c r="Q4" s="1" t="s">
        <v>76</v>
      </c>
      <c r="R4" s="1" t="s">
        <v>29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0</v>
      </c>
      <c r="AA4" s="1">
        <f t="shared" ref="AA4:AA32" si="0">SUM(S4:Z4)</f>
        <v>7</v>
      </c>
    </row>
    <row r="5" spans="1:27">
      <c r="A5" s="1" t="s">
        <v>32</v>
      </c>
      <c r="B5" s="1">
        <v>2021</v>
      </c>
      <c r="C5" s="1" t="s">
        <v>199</v>
      </c>
      <c r="D5" s="1" t="s">
        <v>20</v>
      </c>
      <c r="E5" s="1" t="s">
        <v>72</v>
      </c>
      <c r="F5" s="1" t="s">
        <v>34</v>
      </c>
      <c r="G5" s="1" t="s">
        <v>64</v>
      </c>
      <c r="I5" s="1" t="s">
        <v>22</v>
      </c>
      <c r="J5" s="1" t="s">
        <v>44</v>
      </c>
      <c r="L5" s="1" t="s">
        <v>48</v>
      </c>
      <c r="M5" s="1">
        <v>4543</v>
      </c>
      <c r="N5" s="1" t="s">
        <v>46</v>
      </c>
      <c r="O5" s="1">
        <v>51.2</v>
      </c>
      <c r="P5" s="1" t="s">
        <v>51</v>
      </c>
      <c r="Q5" s="1" t="s">
        <v>27</v>
      </c>
      <c r="R5" s="1" t="s">
        <v>30</v>
      </c>
      <c r="S5" s="1">
        <v>1</v>
      </c>
      <c r="T5" s="1">
        <v>1</v>
      </c>
      <c r="U5" s="1">
        <v>1</v>
      </c>
      <c r="V5" s="1">
        <v>1</v>
      </c>
      <c r="W5" s="1">
        <v>2</v>
      </c>
      <c r="X5" s="1">
        <v>1</v>
      </c>
      <c r="Y5" s="1">
        <v>1</v>
      </c>
      <c r="Z5" s="1">
        <v>0</v>
      </c>
      <c r="AA5" s="1">
        <f t="shared" si="0"/>
        <v>8</v>
      </c>
    </row>
    <row r="6" spans="1:27">
      <c r="A6" s="1" t="s">
        <v>32</v>
      </c>
      <c r="B6" s="1">
        <v>2021</v>
      </c>
      <c r="C6" s="1" t="s">
        <v>199</v>
      </c>
      <c r="D6" s="1" t="s">
        <v>20</v>
      </c>
      <c r="E6" s="1" t="s">
        <v>72</v>
      </c>
      <c r="F6" s="1" t="s">
        <v>34</v>
      </c>
      <c r="G6" s="1" t="s">
        <v>63</v>
      </c>
      <c r="I6" s="1" t="s">
        <v>45</v>
      </c>
      <c r="J6" s="1" t="s">
        <v>44</v>
      </c>
      <c r="L6" s="1" t="s">
        <v>49</v>
      </c>
      <c r="M6" s="1">
        <v>2256</v>
      </c>
      <c r="N6" s="1" t="s">
        <v>47</v>
      </c>
      <c r="O6" s="1">
        <v>46.8</v>
      </c>
      <c r="P6" s="1" t="s">
        <v>51</v>
      </c>
      <c r="Q6" s="1" t="s">
        <v>27</v>
      </c>
      <c r="R6" s="1" t="s">
        <v>30</v>
      </c>
      <c r="S6" s="1">
        <v>1</v>
      </c>
      <c r="T6" s="1">
        <v>1</v>
      </c>
      <c r="U6" s="1">
        <v>1</v>
      </c>
      <c r="V6" s="1">
        <v>1</v>
      </c>
      <c r="W6" s="1">
        <v>2</v>
      </c>
      <c r="X6" s="1">
        <v>1</v>
      </c>
      <c r="Y6" s="1">
        <v>1</v>
      </c>
      <c r="Z6" s="1">
        <v>0</v>
      </c>
      <c r="AA6" s="1">
        <f t="shared" si="0"/>
        <v>8</v>
      </c>
    </row>
    <row r="7" spans="1:27">
      <c r="A7" s="1" t="s">
        <v>242</v>
      </c>
      <c r="B7" s="1">
        <v>2021</v>
      </c>
      <c r="C7" s="1" t="s">
        <v>243</v>
      </c>
      <c r="D7" s="1" t="s">
        <v>20</v>
      </c>
      <c r="E7" s="1" t="s">
        <v>72</v>
      </c>
      <c r="F7" s="1" t="s">
        <v>249</v>
      </c>
      <c r="G7" s="1" t="s">
        <v>246</v>
      </c>
      <c r="I7" s="1" t="s">
        <v>244</v>
      </c>
      <c r="J7" s="1" t="s">
        <v>248</v>
      </c>
      <c r="L7" s="1" t="s">
        <v>44</v>
      </c>
      <c r="M7" s="1">
        <v>618</v>
      </c>
      <c r="N7" s="1" t="s">
        <v>247</v>
      </c>
      <c r="O7" s="1">
        <v>72</v>
      </c>
      <c r="P7" s="1" t="s">
        <v>245</v>
      </c>
      <c r="Q7" s="1" t="s">
        <v>16</v>
      </c>
      <c r="R7" s="1" t="s">
        <v>261</v>
      </c>
      <c r="S7" s="1">
        <v>1</v>
      </c>
      <c r="T7" s="1">
        <v>1</v>
      </c>
      <c r="U7" s="1">
        <v>1</v>
      </c>
      <c r="V7" s="1">
        <v>0</v>
      </c>
      <c r="W7" s="1">
        <v>1</v>
      </c>
      <c r="X7" s="1">
        <v>1</v>
      </c>
      <c r="Y7" s="1">
        <v>1</v>
      </c>
      <c r="Z7" s="1">
        <v>0</v>
      </c>
      <c r="AA7" s="1">
        <f t="shared" si="0"/>
        <v>6</v>
      </c>
    </row>
    <row r="8" spans="1:27">
      <c r="A8" s="1" t="s">
        <v>36</v>
      </c>
      <c r="B8" s="1">
        <v>2021</v>
      </c>
      <c r="C8" s="1" t="s">
        <v>38</v>
      </c>
      <c r="D8" s="1" t="s">
        <v>20</v>
      </c>
      <c r="E8" s="1" t="s">
        <v>39</v>
      </c>
      <c r="F8" s="1" t="s">
        <v>23</v>
      </c>
      <c r="G8" s="1" t="s">
        <v>62</v>
      </c>
      <c r="I8" s="1" t="s">
        <v>42</v>
      </c>
      <c r="J8" s="1" t="s">
        <v>41</v>
      </c>
      <c r="L8" s="1" t="s">
        <v>44</v>
      </c>
      <c r="M8" s="1">
        <v>1030</v>
      </c>
      <c r="N8" s="1" t="s">
        <v>40</v>
      </c>
      <c r="O8" s="1">
        <v>65.900000000000006</v>
      </c>
      <c r="P8" s="1" t="s">
        <v>50</v>
      </c>
      <c r="Q8" s="1" t="s">
        <v>43</v>
      </c>
      <c r="R8" s="1" t="s">
        <v>44</v>
      </c>
      <c r="S8" s="1">
        <v>1</v>
      </c>
      <c r="T8" s="1">
        <v>1</v>
      </c>
      <c r="U8" s="1">
        <v>1</v>
      </c>
      <c r="V8" s="1">
        <v>1</v>
      </c>
      <c r="W8" s="1">
        <v>0</v>
      </c>
      <c r="X8" s="1">
        <v>1</v>
      </c>
      <c r="Y8" s="1">
        <v>1</v>
      </c>
      <c r="Z8" s="1">
        <v>0</v>
      </c>
      <c r="AA8" s="1">
        <f t="shared" si="0"/>
        <v>6</v>
      </c>
    </row>
    <row r="9" spans="1:27">
      <c r="A9" s="1" t="s">
        <v>251</v>
      </c>
      <c r="B9" s="1">
        <v>2021</v>
      </c>
      <c r="C9" s="1" t="s">
        <v>252</v>
      </c>
      <c r="D9" s="1" t="s">
        <v>20</v>
      </c>
      <c r="E9" s="1" t="s">
        <v>72</v>
      </c>
      <c r="F9" s="1" t="s">
        <v>262</v>
      </c>
      <c r="G9" s="1" t="s">
        <v>256</v>
      </c>
      <c r="I9" s="1" t="s">
        <v>42</v>
      </c>
      <c r="J9" s="1" t="s">
        <v>255</v>
      </c>
      <c r="L9" s="1" t="s">
        <v>254</v>
      </c>
      <c r="M9" s="1">
        <v>482</v>
      </c>
      <c r="N9" s="1" t="s">
        <v>253</v>
      </c>
      <c r="O9" s="1">
        <v>56.3</v>
      </c>
      <c r="P9" s="1" t="s">
        <v>257</v>
      </c>
      <c r="Q9" s="1" t="s">
        <v>258</v>
      </c>
      <c r="R9" s="1" t="s">
        <v>260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0</v>
      </c>
      <c r="AA9" s="1">
        <f t="shared" si="0"/>
        <v>7</v>
      </c>
    </row>
    <row r="10" spans="1:27">
      <c r="A10" s="1" t="s">
        <v>54</v>
      </c>
      <c r="B10" s="1">
        <v>2020</v>
      </c>
      <c r="C10" s="1" t="s">
        <v>198</v>
      </c>
      <c r="D10" s="1" t="s">
        <v>20</v>
      </c>
      <c r="E10" s="1" t="s">
        <v>55</v>
      </c>
      <c r="F10" s="1" t="s">
        <v>69</v>
      </c>
      <c r="G10" s="1" t="s">
        <v>60</v>
      </c>
      <c r="I10" s="1" t="s">
        <v>45</v>
      </c>
      <c r="J10" s="1" t="s">
        <v>58</v>
      </c>
      <c r="L10" s="1" t="s">
        <v>44</v>
      </c>
      <c r="M10" s="1">
        <v>1835</v>
      </c>
      <c r="N10" s="1" t="s">
        <v>56</v>
      </c>
      <c r="O10" s="1">
        <v>43</v>
      </c>
      <c r="P10" s="1" t="s">
        <v>59</v>
      </c>
      <c r="Q10" s="1" t="s">
        <v>57</v>
      </c>
      <c r="R10" s="1" t="s">
        <v>44</v>
      </c>
      <c r="S10" s="1">
        <v>1</v>
      </c>
      <c r="T10" s="1">
        <v>1</v>
      </c>
      <c r="U10" s="1">
        <v>1</v>
      </c>
      <c r="V10" s="1">
        <v>1</v>
      </c>
      <c r="W10" s="1">
        <v>0</v>
      </c>
      <c r="X10" s="1">
        <v>1</v>
      </c>
      <c r="Y10" s="1">
        <v>1</v>
      </c>
      <c r="Z10" s="1">
        <v>0</v>
      </c>
      <c r="AA10" s="1">
        <f t="shared" si="0"/>
        <v>6</v>
      </c>
    </row>
    <row r="11" spans="1:27">
      <c r="A11" s="1" t="s">
        <v>54</v>
      </c>
      <c r="B11" s="1">
        <v>2020</v>
      </c>
      <c r="C11" s="1" t="s">
        <v>198</v>
      </c>
      <c r="D11" s="1" t="s">
        <v>20</v>
      </c>
      <c r="E11" s="1" t="s">
        <v>72</v>
      </c>
      <c r="F11" s="1" t="s">
        <v>68</v>
      </c>
      <c r="G11" s="1" t="s">
        <v>61</v>
      </c>
      <c r="I11" s="1" t="s">
        <v>45</v>
      </c>
      <c r="J11" s="1" t="s">
        <v>58</v>
      </c>
      <c r="L11" s="1" t="s">
        <v>44</v>
      </c>
      <c r="M11" s="1">
        <v>1835</v>
      </c>
      <c r="N11" s="1" t="s">
        <v>56</v>
      </c>
      <c r="O11" s="1">
        <v>43</v>
      </c>
      <c r="P11" s="1" t="s">
        <v>59</v>
      </c>
      <c r="Q11" s="1" t="s">
        <v>57</v>
      </c>
      <c r="R11" s="1" t="s">
        <v>44</v>
      </c>
      <c r="S11" s="1">
        <v>1</v>
      </c>
      <c r="T11" s="1">
        <v>1</v>
      </c>
      <c r="U11" s="1">
        <v>1</v>
      </c>
      <c r="V11" s="1">
        <v>1</v>
      </c>
      <c r="W11" s="1">
        <v>0</v>
      </c>
      <c r="X11" s="1">
        <v>1</v>
      </c>
      <c r="Y11" s="1">
        <v>1</v>
      </c>
      <c r="Z11" s="1">
        <v>0</v>
      </c>
      <c r="AA11" s="1">
        <f t="shared" si="0"/>
        <v>6</v>
      </c>
    </row>
    <row r="12" spans="1:27">
      <c r="A12" s="1" t="s">
        <v>65</v>
      </c>
      <c r="B12" s="1">
        <v>2020</v>
      </c>
      <c r="C12" s="1" t="s">
        <v>71</v>
      </c>
      <c r="D12" s="1" t="s">
        <v>20</v>
      </c>
      <c r="E12" s="1" t="s">
        <v>55</v>
      </c>
      <c r="F12" s="1" t="s">
        <v>70</v>
      </c>
      <c r="G12" s="1">
        <v>9</v>
      </c>
      <c r="I12" s="1" t="s">
        <v>67</v>
      </c>
      <c r="J12" s="1" t="s">
        <v>44</v>
      </c>
      <c r="L12" s="1" t="s">
        <v>44</v>
      </c>
      <c r="M12" s="1">
        <v>5154</v>
      </c>
      <c r="N12" s="1" t="s">
        <v>73</v>
      </c>
      <c r="O12" s="1">
        <v>67.7</v>
      </c>
      <c r="P12" s="1" t="s">
        <v>74</v>
      </c>
      <c r="Q12" s="1" t="s">
        <v>43</v>
      </c>
      <c r="R12" s="1" t="s">
        <v>75</v>
      </c>
      <c r="S12" s="1">
        <v>1</v>
      </c>
      <c r="T12" s="1">
        <v>1</v>
      </c>
      <c r="U12" s="1">
        <v>1</v>
      </c>
      <c r="V12" s="1">
        <v>0</v>
      </c>
      <c r="W12" s="1">
        <v>2</v>
      </c>
      <c r="X12" s="1">
        <v>1</v>
      </c>
      <c r="Y12" s="1">
        <v>0</v>
      </c>
      <c r="Z12" s="1">
        <v>0</v>
      </c>
      <c r="AA12" s="1">
        <f t="shared" si="0"/>
        <v>6</v>
      </c>
    </row>
    <row r="13" spans="1:27">
      <c r="A13" s="1" t="s">
        <v>79</v>
      </c>
      <c r="B13" s="1">
        <v>2020</v>
      </c>
      <c r="C13" s="1" t="s">
        <v>78</v>
      </c>
      <c r="D13" s="1" t="s">
        <v>20</v>
      </c>
      <c r="E13" s="1" t="s">
        <v>72</v>
      </c>
      <c r="F13" s="1" t="s">
        <v>263</v>
      </c>
      <c r="G13" s="1" t="s">
        <v>84</v>
      </c>
      <c r="I13" s="1" t="s">
        <v>22</v>
      </c>
      <c r="J13" s="1" t="s">
        <v>44</v>
      </c>
      <c r="L13" s="1" t="s">
        <v>44</v>
      </c>
      <c r="M13" s="1">
        <v>799</v>
      </c>
      <c r="N13" s="1" t="s">
        <v>82</v>
      </c>
      <c r="O13" s="1">
        <v>57.7</v>
      </c>
      <c r="P13" s="1" t="s">
        <v>81</v>
      </c>
      <c r="Q13" s="1" t="s">
        <v>77</v>
      </c>
      <c r="R13" s="1" t="s">
        <v>75</v>
      </c>
      <c r="S13" s="1">
        <v>1</v>
      </c>
      <c r="T13" s="1">
        <v>1</v>
      </c>
      <c r="U13" s="1">
        <v>1</v>
      </c>
      <c r="V13" s="1">
        <v>1</v>
      </c>
      <c r="W13" s="1">
        <v>2</v>
      </c>
      <c r="X13" s="1">
        <v>1</v>
      </c>
      <c r="Y13" s="1">
        <v>1</v>
      </c>
      <c r="Z13" s="1">
        <v>0</v>
      </c>
      <c r="AA13" s="1">
        <f t="shared" si="0"/>
        <v>8</v>
      </c>
    </row>
    <row r="14" spans="1:27">
      <c r="A14" s="1" t="s">
        <v>79</v>
      </c>
      <c r="B14" s="1">
        <v>2020</v>
      </c>
      <c r="C14" s="1" t="s">
        <v>78</v>
      </c>
      <c r="D14" s="1" t="s">
        <v>20</v>
      </c>
      <c r="E14" s="1" t="s">
        <v>72</v>
      </c>
      <c r="F14" s="1" t="s">
        <v>263</v>
      </c>
      <c r="G14" s="1" t="s">
        <v>85</v>
      </c>
      <c r="I14" s="1" t="s">
        <v>45</v>
      </c>
      <c r="J14" s="1" t="s">
        <v>44</v>
      </c>
      <c r="L14" s="1" t="s">
        <v>44</v>
      </c>
      <c r="M14" s="1">
        <v>695</v>
      </c>
      <c r="N14" s="1" t="s">
        <v>83</v>
      </c>
      <c r="O14" s="1">
        <v>52.5</v>
      </c>
      <c r="P14" s="1" t="s">
        <v>81</v>
      </c>
      <c r="Q14" s="1" t="s">
        <v>77</v>
      </c>
      <c r="R14" s="1" t="s">
        <v>75</v>
      </c>
      <c r="S14" s="1">
        <v>1</v>
      </c>
      <c r="T14" s="1">
        <v>1</v>
      </c>
      <c r="U14" s="1">
        <v>1</v>
      </c>
      <c r="V14" s="1">
        <v>1</v>
      </c>
      <c r="W14" s="1">
        <v>2</v>
      </c>
      <c r="X14" s="1">
        <v>1</v>
      </c>
      <c r="Y14" s="1">
        <v>1</v>
      </c>
      <c r="Z14" s="1">
        <v>0</v>
      </c>
      <c r="AA14" s="1">
        <f t="shared" si="0"/>
        <v>8</v>
      </c>
    </row>
    <row r="15" spans="1:27">
      <c r="A15" s="1" t="s">
        <v>92</v>
      </c>
      <c r="B15" s="1">
        <v>2020</v>
      </c>
      <c r="C15" s="1" t="s">
        <v>86</v>
      </c>
      <c r="D15" s="1" t="s">
        <v>20</v>
      </c>
      <c r="E15" s="1" t="s">
        <v>72</v>
      </c>
      <c r="F15" s="1" t="s">
        <v>23</v>
      </c>
      <c r="G15" s="1" t="s">
        <v>87</v>
      </c>
      <c r="I15" s="1" t="s">
        <v>21</v>
      </c>
      <c r="J15" s="1" t="s">
        <v>91</v>
      </c>
      <c r="L15" s="1" t="s">
        <v>44</v>
      </c>
      <c r="M15" s="1">
        <v>581</v>
      </c>
      <c r="N15" s="1" t="s">
        <v>90</v>
      </c>
      <c r="O15" s="1">
        <v>48.1</v>
      </c>
      <c r="P15" s="1" t="s">
        <v>88</v>
      </c>
      <c r="Q15" s="1" t="s">
        <v>43</v>
      </c>
      <c r="R15" s="1" t="s">
        <v>89</v>
      </c>
      <c r="S15" s="1">
        <v>1</v>
      </c>
      <c r="T15" s="1">
        <v>1</v>
      </c>
      <c r="U15" s="1">
        <v>1</v>
      </c>
      <c r="V15" s="1">
        <v>1</v>
      </c>
      <c r="W15" s="1">
        <v>2</v>
      </c>
      <c r="X15" s="1">
        <v>1</v>
      </c>
      <c r="Y15" s="1">
        <v>1</v>
      </c>
      <c r="Z15" s="1">
        <v>0</v>
      </c>
      <c r="AA15" s="1">
        <f t="shared" si="0"/>
        <v>8</v>
      </c>
    </row>
    <row r="16" spans="1:27">
      <c r="A16" s="1" t="s">
        <v>94</v>
      </c>
      <c r="B16" s="1">
        <v>2019</v>
      </c>
      <c r="C16" s="1" t="s">
        <v>200</v>
      </c>
      <c r="D16" s="1" t="s">
        <v>20</v>
      </c>
      <c r="E16" s="1" t="s">
        <v>55</v>
      </c>
      <c r="F16" s="1" t="s">
        <v>23</v>
      </c>
      <c r="G16" s="1" t="s">
        <v>97</v>
      </c>
      <c r="I16" s="1" t="s">
        <v>93</v>
      </c>
      <c r="J16" s="1" t="s">
        <v>96</v>
      </c>
      <c r="L16" s="1" t="s">
        <v>44</v>
      </c>
      <c r="M16" s="1">
        <v>1617</v>
      </c>
      <c r="N16" s="1" t="s">
        <v>95</v>
      </c>
      <c r="O16" s="1">
        <v>72</v>
      </c>
      <c r="P16" s="1" t="s">
        <v>98</v>
      </c>
      <c r="Q16" s="1" t="s">
        <v>43</v>
      </c>
      <c r="R16" s="1" t="s">
        <v>99</v>
      </c>
      <c r="S16" s="1">
        <v>1</v>
      </c>
      <c r="T16" s="1">
        <v>1</v>
      </c>
      <c r="U16" s="1">
        <v>1</v>
      </c>
      <c r="V16" s="1">
        <v>0</v>
      </c>
      <c r="W16" s="1">
        <v>2</v>
      </c>
      <c r="X16" s="1">
        <v>1</v>
      </c>
      <c r="Y16" s="1">
        <v>1</v>
      </c>
      <c r="Z16" s="1">
        <v>0</v>
      </c>
      <c r="AA16" s="1">
        <f t="shared" si="0"/>
        <v>7</v>
      </c>
    </row>
    <row r="17" spans="1:27">
      <c r="A17" s="1" t="s">
        <v>100</v>
      </c>
      <c r="B17" s="1">
        <v>2018</v>
      </c>
      <c r="C17" s="1" t="s">
        <v>101</v>
      </c>
      <c r="D17" s="1" t="s">
        <v>20</v>
      </c>
      <c r="E17" s="1" t="s">
        <v>72</v>
      </c>
      <c r="F17" s="1" t="s">
        <v>103</v>
      </c>
      <c r="G17" s="1" t="s">
        <v>107</v>
      </c>
      <c r="I17" s="1" t="s">
        <v>102</v>
      </c>
      <c r="J17" s="1" t="s">
        <v>106</v>
      </c>
      <c r="L17" s="1" t="s">
        <v>44</v>
      </c>
      <c r="M17" s="1">
        <v>1034</v>
      </c>
      <c r="N17" s="1" t="s">
        <v>105</v>
      </c>
      <c r="O17" s="1">
        <v>53.2</v>
      </c>
      <c r="P17" s="1" t="s">
        <v>111</v>
      </c>
      <c r="Q17" s="1" t="s">
        <v>259</v>
      </c>
      <c r="R17" s="1" t="s">
        <v>104</v>
      </c>
      <c r="S17" s="1">
        <v>1</v>
      </c>
      <c r="T17" s="1">
        <v>1</v>
      </c>
      <c r="U17" s="1">
        <v>1</v>
      </c>
      <c r="V17" s="1">
        <v>0</v>
      </c>
      <c r="W17" s="1">
        <v>2</v>
      </c>
      <c r="X17" s="1">
        <v>1</v>
      </c>
      <c r="Y17" s="1">
        <v>1</v>
      </c>
      <c r="Z17" s="1">
        <v>1</v>
      </c>
      <c r="AA17" s="1">
        <f t="shared" si="0"/>
        <v>8</v>
      </c>
    </row>
    <row r="18" spans="1:27">
      <c r="A18" s="1" t="s">
        <v>108</v>
      </c>
      <c r="B18" s="1">
        <v>2018</v>
      </c>
      <c r="C18" s="1" t="s">
        <v>109</v>
      </c>
      <c r="D18" s="1" t="s">
        <v>20</v>
      </c>
      <c r="E18" s="1" t="s">
        <v>110</v>
      </c>
      <c r="F18" s="1" t="s">
        <v>23</v>
      </c>
      <c r="G18" s="1" t="s">
        <v>118</v>
      </c>
      <c r="I18" s="1" t="s">
        <v>42</v>
      </c>
      <c r="J18" s="1" t="s">
        <v>117</v>
      </c>
      <c r="L18" s="1" t="s">
        <v>44</v>
      </c>
      <c r="M18" s="1">
        <v>2105</v>
      </c>
      <c r="N18" s="1" t="s">
        <v>113</v>
      </c>
      <c r="O18" s="1">
        <v>67.599999999999994</v>
      </c>
      <c r="P18" s="1" t="s">
        <v>112</v>
      </c>
      <c r="Q18" s="1" t="s">
        <v>115</v>
      </c>
      <c r="R18" s="1" t="s">
        <v>116</v>
      </c>
      <c r="S18" s="1">
        <v>1</v>
      </c>
      <c r="T18" s="1">
        <v>1</v>
      </c>
      <c r="U18" s="1">
        <v>1</v>
      </c>
      <c r="V18" s="1">
        <v>1</v>
      </c>
      <c r="W18" s="1">
        <v>2</v>
      </c>
      <c r="X18" s="1">
        <v>1</v>
      </c>
      <c r="Y18" s="1">
        <v>1</v>
      </c>
      <c r="Z18" s="1">
        <v>0</v>
      </c>
      <c r="AA18" s="1">
        <f t="shared" si="0"/>
        <v>8</v>
      </c>
    </row>
    <row r="19" spans="1:27">
      <c r="A19" s="1" t="s">
        <v>119</v>
      </c>
      <c r="B19" s="1">
        <v>2017</v>
      </c>
      <c r="C19" s="1" t="s">
        <v>120</v>
      </c>
      <c r="D19" s="1" t="s">
        <v>20</v>
      </c>
      <c r="E19" s="1" t="s">
        <v>72</v>
      </c>
      <c r="F19" s="1" t="s">
        <v>121</v>
      </c>
      <c r="G19" s="1" t="s">
        <v>122</v>
      </c>
      <c r="I19" s="1" t="s">
        <v>42</v>
      </c>
      <c r="J19" s="1" t="s">
        <v>44</v>
      </c>
      <c r="L19" s="1" t="s">
        <v>44</v>
      </c>
      <c r="M19" s="1">
        <v>1049</v>
      </c>
      <c r="N19" s="1" t="s">
        <v>123</v>
      </c>
      <c r="O19" s="1">
        <v>49.1</v>
      </c>
      <c r="P19" s="1" t="s">
        <v>124</v>
      </c>
      <c r="Q19" s="1" t="s">
        <v>115</v>
      </c>
      <c r="R19" s="1" t="s">
        <v>89</v>
      </c>
      <c r="S19" s="1">
        <v>1</v>
      </c>
      <c r="T19" s="1">
        <v>1</v>
      </c>
      <c r="U19" s="1">
        <v>1</v>
      </c>
      <c r="V19" s="1">
        <v>1</v>
      </c>
      <c r="W19" s="1">
        <v>2</v>
      </c>
      <c r="X19" s="1">
        <v>1</v>
      </c>
      <c r="Y19" s="1">
        <v>1</v>
      </c>
      <c r="Z19" s="1">
        <v>0</v>
      </c>
      <c r="AA19" s="1">
        <f t="shared" si="0"/>
        <v>8</v>
      </c>
    </row>
    <row r="20" spans="1:27">
      <c r="A20" s="1" t="s">
        <v>126</v>
      </c>
      <c r="B20" s="1">
        <v>2017</v>
      </c>
      <c r="C20" s="1" t="s">
        <v>125</v>
      </c>
      <c r="D20" s="1" t="s">
        <v>20</v>
      </c>
      <c r="E20" s="1" t="s">
        <v>72</v>
      </c>
      <c r="F20" s="1" t="s">
        <v>23</v>
      </c>
      <c r="G20" s="1" t="s">
        <v>128</v>
      </c>
      <c r="I20" s="1" t="s">
        <v>42</v>
      </c>
      <c r="J20" s="1" t="s">
        <v>127</v>
      </c>
      <c r="L20" s="1" t="s">
        <v>44</v>
      </c>
      <c r="M20" s="1">
        <v>3098</v>
      </c>
      <c r="N20" s="1" t="s">
        <v>129</v>
      </c>
      <c r="O20" s="1">
        <v>60</v>
      </c>
      <c r="P20" s="1" t="s">
        <v>53</v>
      </c>
      <c r="Q20" s="1" t="s">
        <v>27</v>
      </c>
      <c r="R20" s="1" t="s">
        <v>116</v>
      </c>
      <c r="S20" s="1">
        <v>1</v>
      </c>
      <c r="T20" s="1">
        <v>1</v>
      </c>
      <c r="U20" s="1">
        <v>1</v>
      </c>
      <c r="V20" s="1">
        <v>0</v>
      </c>
      <c r="W20" s="1">
        <v>2</v>
      </c>
      <c r="X20" s="1">
        <v>1</v>
      </c>
      <c r="Y20" s="1">
        <v>1</v>
      </c>
      <c r="Z20" s="1">
        <v>0</v>
      </c>
      <c r="AA20" s="1">
        <f t="shared" si="0"/>
        <v>7</v>
      </c>
    </row>
    <row r="21" spans="1:27">
      <c r="A21" s="1" t="s">
        <v>131</v>
      </c>
      <c r="B21" s="1">
        <v>2017</v>
      </c>
      <c r="C21" s="1" t="s">
        <v>203</v>
      </c>
      <c r="D21" s="1" t="s">
        <v>20</v>
      </c>
      <c r="E21" s="1" t="s">
        <v>72</v>
      </c>
      <c r="F21" s="1" t="s">
        <v>132</v>
      </c>
      <c r="G21" s="1" t="s">
        <v>226</v>
      </c>
      <c r="I21" s="2" t="s">
        <v>225</v>
      </c>
      <c r="J21" s="1" t="s">
        <v>228</v>
      </c>
      <c r="L21" s="1" t="s">
        <v>44</v>
      </c>
      <c r="M21" s="1">
        <v>442</v>
      </c>
      <c r="N21" s="1" t="s">
        <v>230</v>
      </c>
      <c r="O21" s="1">
        <v>53</v>
      </c>
      <c r="P21" s="1" t="s">
        <v>130</v>
      </c>
      <c r="Q21" s="1" t="s">
        <v>259</v>
      </c>
      <c r="R21" s="1" t="s">
        <v>75</v>
      </c>
      <c r="S21" s="1">
        <v>1</v>
      </c>
      <c r="T21" s="1">
        <v>1</v>
      </c>
      <c r="U21" s="1">
        <v>1</v>
      </c>
      <c r="V21" s="1">
        <v>1</v>
      </c>
      <c r="W21" s="1">
        <v>2</v>
      </c>
      <c r="X21" s="1">
        <v>1</v>
      </c>
      <c r="Y21" s="1">
        <v>1</v>
      </c>
      <c r="Z21" s="1">
        <v>0</v>
      </c>
      <c r="AA21" s="1">
        <f t="shared" si="0"/>
        <v>8</v>
      </c>
    </row>
    <row r="22" spans="1:27">
      <c r="A22" s="1" t="s">
        <v>131</v>
      </c>
      <c r="B22" s="1">
        <v>2017</v>
      </c>
      <c r="C22" s="1" t="s">
        <v>203</v>
      </c>
      <c r="D22" s="1" t="s">
        <v>20</v>
      </c>
      <c r="E22" s="1" t="s">
        <v>72</v>
      </c>
      <c r="F22" s="1" t="s">
        <v>132</v>
      </c>
      <c r="G22" s="1" t="s">
        <v>227</v>
      </c>
      <c r="I22" s="2" t="s">
        <v>224</v>
      </c>
      <c r="J22" s="1" t="s">
        <v>229</v>
      </c>
      <c r="L22" s="1" t="s">
        <v>44</v>
      </c>
      <c r="M22" s="1">
        <v>458</v>
      </c>
      <c r="N22" s="1" t="s">
        <v>231</v>
      </c>
      <c r="O22" s="1">
        <v>61</v>
      </c>
      <c r="P22" s="1" t="s">
        <v>130</v>
      </c>
      <c r="Q22" s="1" t="s">
        <v>259</v>
      </c>
      <c r="R22" s="1" t="s">
        <v>75</v>
      </c>
      <c r="S22" s="1">
        <v>1</v>
      </c>
      <c r="T22" s="1">
        <v>1</v>
      </c>
      <c r="U22" s="1">
        <v>1</v>
      </c>
      <c r="V22" s="1">
        <v>1</v>
      </c>
      <c r="W22" s="1">
        <v>2</v>
      </c>
      <c r="X22" s="1">
        <v>1</v>
      </c>
      <c r="Y22" s="1">
        <v>1</v>
      </c>
      <c r="Z22" s="1">
        <v>0</v>
      </c>
      <c r="AA22" s="1">
        <f t="shared" si="0"/>
        <v>8</v>
      </c>
    </row>
    <row r="23" spans="1:27">
      <c r="A23" s="1" t="s">
        <v>134</v>
      </c>
      <c r="B23" s="1">
        <v>2017</v>
      </c>
      <c r="C23" s="1" t="s">
        <v>135</v>
      </c>
      <c r="D23" s="1" t="s">
        <v>20</v>
      </c>
      <c r="E23" s="1" t="s">
        <v>72</v>
      </c>
      <c r="F23" s="1" t="s">
        <v>132</v>
      </c>
      <c r="G23" s="1" t="s">
        <v>136</v>
      </c>
      <c r="I23" s="1" t="s">
        <v>137</v>
      </c>
      <c r="J23" s="1" t="s">
        <v>139</v>
      </c>
      <c r="L23" s="1" t="s">
        <v>44</v>
      </c>
      <c r="M23" s="1">
        <v>861</v>
      </c>
      <c r="N23" s="1" t="s">
        <v>138</v>
      </c>
      <c r="O23" s="1">
        <v>76</v>
      </c>
      <c r="P23" s="1" t="s">
        <v>140</v>
      </c>
      <c r="Q23" s="1" t="s">
        <v>141</v>
      </c>
      <c r="R23" s="1" t="s">
        <v>75</v>
      </c>
      <c r="S23" s="1">
        <v>1</v>
      </c>
      <c r="T23" s="1">
        <v>1</v>
      </c>
      <c r="U23" s="1">
        <v>1</v>
      </c>
      <c r="V23" s="1">
        <v>1</v>
      </c>
      <c r="W23" s="1">
        <v>2</v>
      </c>
      <c r="X23" s="1">
        <v>1</v>
      </c>
      <c r="Y23" s="1">
        <v>1</v>
      </c>
      <c r="Z23" s="1">
        <v>0</v>
      </c>
      <c r="AA23" s="1">
        <f t="shared" si="0"/>
        <v>8</v>
      </c>
    </row>
    <row r="24" spans="1:27">
      <c r="A24" s="1" t="s">
        <v>142</v>
      </c>
      <c r="B24" s="1">
        <v>2016</v>
      </c>
      <c r="C24" s="1" t="s">
        <v>143</v>
      </c>
      <c r="D24" s="1" t="s">
        <v>144</v>
      </c>
      <c r="E24" s="1" t="s">
        <v>72</v>
      </c>
      <c r="F24" s="1" t="s">
        <v>23</v>
      </c>
      <c r="G24" s="1" t="s">
        <v>145</v>
      </c>
      <c r="I24" s="1" t="s">
        <v>42</v>
      </c>
      <c r="J24" t="s">
        <v>146</v>
      </c>
      <c r="K24"/>
      <c r="L24" t="s">
        <v>147</v>
      </c>
      <c r="M24" s="1">
        <v>16492</v>
      </c>
      <c r="N24" t="s">
        <v>148</v>
      </c>
      <c r="O24" s="1">
        <v>66.900000000000006</v>
      </c>
      <c r="P24" s="1" t="s">
        <v>149</v>
      </c>
      <c r="Q24" s="1" t="s">
        <v>150</v>
      </c>
      <c r="R24" s="1" t="s">
        <v>75</v>
      </c>
      <c r="S24" s="1">
        <v>1</v>
      </c>
      <c r="T24" s="1">
        <v>1</v>
      </c>
      <c r="U24" s="1">
        <v>1</v>
      </c>
      <c r="V24" s="1">
        <v>0</v>
      </c>
      <c r="W24" s="1">
        <v>2</v>
      </c>
      <c r="X24" s="1">
        <v>1</v>
      </c>
      <c r="Y24" s="1">
        <v>1</v>
      </c>
      <c r="Z24" s="1">
        <v>0</v>
      </c>
      <c r="AA24" s="1">
        <f t="shared" si="0"/>
        <v>7</v>
      </c>
    </row>
    <row r="25" spans="1:27">
      <c r="A25" s="1" t="s">
        <v>151</v>
      </c>
      <c r="B25" s="1">
        <v>2016</v>
      </c>
      <c r="C25" s="1" t="s">
        <v>155</v>
      </c>
      <c r="D25" s="1" t="s">
        <v>144</v>
      </c>
      <c r="E25" s="1" t="s">
        <v>72</v>
      </c>
      <c r="F25" s="1" t="s">
        <v>23</v>
      </c>
      <c r="G25" s="1" t="s">
        <v>152</v>
      </c>
      <c r="I25" s="1" t="s">
        <v>42</v>
      </c>
      <c r="J25" s="1" t="s">
        <v>153</v>
      </c>
      <c r="L25" s="1" t="s">
        <v>44</v>
      </c>
      <c r="M25" s="1">
        <v>746</v>
      </c>
      <c r="N25" s="1" t="s">
        <v>154</v>
      </c>
      <c r="O25" s="1">
        <v>56.3</v>
      </c>
      <c r="P25" s="1" t="s">
        <v>156</v>
      </c>
      <c r="Q25" s="1" t="s">
        <v>157</v>
      </c>
      <c r="R25" s="1" t="s">
        <v>75</v>
      </c>
      <c r="S25" s="1">
        <v>1</v>
      </c>
      <c r="T25" s="1">
        <v>1</v>
      </c>
      <c r="U25" s="1">
        <v>1</v>
      </c>
      <c r="V25" s="1">
        <v>1</v>
      </c>
      <c r="W25" s="1">
        <v>2</v>
      </c>
      <c r="X25" s="1">
        <v>1</v>
      </c>
      <c r="Y25" s="1">
        <v>1</v>
      </c>
      <c r="Z25" s="1">
        <v>0</v>
      </c>
      <c r="AA25" s="1">
        <f t="shared" si="0"/>
        <v>8</v>
      </c>
    </row>
    <row r="26" spans="1:27">
      <c r="A26" s="1" t="s">
        <v>158</v>
      </c>
      <c r="B26" s="1">
        <v>2016</v>
      </c>
      <c r="C26" s="1" t="s">
        <v>159</v>
      </c>
      <c r="D26" s="1" t="s">
        <v>144</v>
      </c>
      <c r="E26" s="1" t="s">
        <v>160</v>
      </c>
      <c r="F26" s="1" t="s">
        <v>161</v>
      </c>
      <c r="G26" s="1" t="s">
        <v>44</v>
      </c>
      <c r="I26" s="1" t="s">
        <v>42</v>
      </c>
      <c r="J26" s="1" t="s">
        <v>44</v>
      </c>
      <c r="L26" s="1" t="s">
        <v>44</v>
      </c>
      <c r="M26" s="1">
        <v>2285</v>
      </c>
      <c r="N26" s="1" t="s">
        <v>44</v>
      </c>
      <c r="O26" s="1" t="s">
        <v>44</v>
      </c>
      <c r="P26" s="1" t="s">
        <v>53</v>
      </c>
      <c r="Q26" s="1" t="s">
        <v>162</v>
      </c>
      <c r="R26" s="1" t="s">
        <v>163</v>
      </c>
      <c r="S26" s="1">
        <v>1</v>
      </c>
      <c r="T26" s="1">
        <v>1</v>
      </c>
      <c r="U26" s="1">
        <v>1</v>
      </c>
      <c r="V26" s="1">
        <v>0</v>
      </c>
      <c r="W26" s="1">
        <v>2</v>
      </c>
      <c r="X26" s="1">
        <v>1</v>
      </c>
      <c r="Y26" s="1">
        <v>1</v>
      </c>
      <c r="Z26" s="1">
        <v>0</v>
      </c>
      <c r="AA26" s="1">
        <f t="shared" si="0"/>
        <v>7</v>
      </c>
    </row>
    <row r="27" spans="1:27">
      <c r="A27" s="1" t="s">
        <v>164</v>
      </c>
      <c r="B27" s="1">
        <v>2016</v>
      </c>
      <c r="C27" s="1" t="s">
        <v>193</v>
      </c>
      <c r="D27" s="1" t="s">
        <v>144</v>
      </c>
      <c r="E27" s="1" t="s">
        <v>160</v>
      </c>
      <c r="F27" s="1" t="s">
        <v>195</v>
      </c>
      <c r="G27" s="1" t="s">
        <v>44</v>
      </c>
      <c r="I27" s="1" t="s">
        <v>42</v>
      </c>
      <c r="J27" s="1" t="s">
        <v>165</v>
      </c>
      <c r="L27" s="1" t="s">
        <v>44</v>
      </c>
      <c r="M27" s="1">
        <v>1133</v>
      </c>
      <c r="N27" s="1" t="s">
        <v>194</v>
      </c>
      <c r="O27" s="1">
        <v>45</v>
      </c>
      <c r="P27" s="1" t="s">
        <v>166</v>
      </c>
      <c r="Q27" s="1" t="s">
        <v>196</v>
      </c>
      <c r="R27" s="1" t="s">
        <v>116</v>
      </c>
      <c r="S27" s="1">
        <v>1</v>
      </c>
      <c r="T27" s="1">
        <v>1</v>
      </c>
      <c r="U27" s="1">
        <v>1</v>
      </c>
      <c r="V27" s="1">
        <v>1</v>
      </c>
      <c r="W27" s="1">
        <v>2</v>
      </c>
      <c r="X27" s="1">
        <v>1</v>
      </c>
      <c r="Y27" s="1">
        <v>1</v>
      </c>
      <c r="Z27" s="1">
        <v>0</v>
      </c>
      <c r="AA27" s="1">
        <f t="shared" si="0"/>
        <v>8</v>
      </c>
    </row>
    <row r="28" spans="1:27">
      <c r="A28" s="1" t="s">
        <v>167</v>
      </c>
      <c r="B28" s="1">
        <v>2016</v>
      </c>
      <c r="C28" s="1" t="s">
        <v>197</v>
      </c>
      <c r="D28" s="1" t="s">
        <v>144</v>
      </c>
      <c r="E28" s="1" t="s">
        <v>72</v>
      </c>
      <c r="F28" s="1" t="s">
        <v>23</v>
      </c>
      <c r="G28" s="1" t="s">
        <v>168</v>
      </c>
      <c r="I28" s="1" t="s">
        <v>45</v>
      </c>
      <c r="J28" s="1" t="s">
        <v>44</v>
      </c>
      <c r="L28" s="1" t="s">
        <v>44</v>
      </c>
      <c r="M28" s="1">
        <v>1510</v>
      </c>
      <c r="N28" s="1" t="s">
        <v>169</v>
      </c>
      <c r="O28" s="1">
        <v>48</v>
      </c>
      <c r="P28" s="1" t="s">
        <v>204</v>
      </c>
      <c r="Q28" s="1" t="s">
        <v>115</v>
      </c>
      <c r="R28" s="1" t="s">
        <v>116</v>
      </c>
      <c r="S28" s="1">
        <v>1</v>
      </c>
      <c r="T28" s="1">
        <v>1</v>
      </c>
      <c r="U28" s="1">
        <v>1</v>
      </c>
      <c r="V28" s="1">
        <v>1</v>
      </c>
      <c r="W28" s="1">
        <v>2</v>
      </c>
      <c r="X28" s="1">
        <v>1</v>
      </c>
      <c r="Y28" s="1">
        <v>1</v>
      </c>
      <c r="Z28" s="1">
        <v>0</v>
      </c>
      <c r="AA28" s="1">
        <f t="shared" si="0"/>
        <v>8</v>
      </c>
    </row>
    <row r="29" spans="1:27">
      <c r="A29" s="1" t="s">
        <v>170</v>
      </c>
      <c r="B29" s="1">
        <v>2015</v>
      </c>
      <c r="C29" s="1" t="s">
        <v>171</v>
      </c>
      <c r="D29" s="1" t="s">
        <v>144</v>
      </c>
      <c r="E29" s="1" t="s">
        <v>172</v>
      </c>
      <c r="F29" s="1" t="s">
        <v>173</v>
      </c>
      <c r="G29" s="1" t="s">
        <v>44</v>
      </c>
      <c r="I29" s="1" t="s">
        <v>42</v>
      </c>
      <c r="J29" s="1" t="s">
        <v>174</v>
      </c>
      <c r="L29" s="1" t="s">
        <v>44</v>
      </c>
      <c r="M29" s="1">
        <v>2318</v>
      </c>
      <c r="N29" s="1" t="s">
        <v>175</v>
      </c>
      <c r="O29" s="1">
        <v>57.1</v>
      </c>
      <c r="P29" s="1" t="s">
        <v>241</v>
      </c>
      <c r="Q29" s="1" t="s">
        <v>115</v>
      </c>
      <c r="R29" s="1" t="s">
        <v>116</v>
      </c>
      <c r="S29" s="1">
        <v>1</v>
      </c>
      <c r="T29" s="1">
        <v>1</v>
      </c>
      <c r="U29" s="1">
        <v>1</v>
      </c>
      <c r="V29" s="1">
        <v>1</v>
      </c>
      <c r="W29" s="1">
        <v>2</v>
      </c>
      <c r="X29" s="1">
        <v>1</v>
      </c>
      <c r="Y29" s="1">
        <v>1</v>
      </c>
      <c r="Z29" s="1">
        <v>0</v>
      </c>
      <c r="AA29" s="1">
        <f t="shared" si="0"/>
        <v>8</v>
      </c>
    </row>
    <row r="30" spans="1:27">
      <c r="A30" s="1" t="s">
        <v>176</v>
      </c>
      <c r="B30" s="1">
        <v>2015</v>
      </c>
      <c r="C30" s="1" t="s">
        <v>177</v>
      </c>
      <c r="D30" s="1" t="s">
        <v>144</v>
      </c>
      <c r="E30" s="1" t="s">
        <v>72</v>
      </c>
      <c r="F30" s="1" t="s">
        <v>209</v>
      </c>
      <c r="G30" s="1" t="s">
        <v>178</v>
      </c>
      <c r="I30" s="1" t="s">
        <v>179</v>
      </c>
      <c r="J30" s="1" t="s">
        <v>44</v>
      </c>
      <c r="L30" s="1" t="s">
        <v>44</v>
      </c>
      <c r="M30" s="1">
        <v>379</v>
      </c>
      <c r="N30" s="1" t="s">
        <v>180</v>
      </c>
      <c r="O30" s="1">
        <v>71.5</v>
      </c>
      <c r="P30" s="1" t="s">
        <v>206</v>
      </c>
      <c r="Q30" s="1" t="s">
        <v>57</v>
      </c>
      <c r="R30" s="1" t="s">
        <v>181</v>
      </c>
      <c r="S30" s="1">
        <v>1</v>
      </c>
      <c r="T30" s="1">
        <v>1</v>
      </c>
      <c r="U30" s="1">
        <v>1</v>
      </c>
      <c r="V30" s="1">
        <v>0</v>
      </c>
      <c r="W30" s="1">
        <v>2</v>
      </c>
      <c r="X30" s="1">
        <v>1</v>
      </c>
      <c r="Y30" s="1">
        <v>1</v>
      </c>
      <c r="Z30" s="1">
        <v>1</v>
      </c>
      <c r="AA30" s="1">
        <f t="shared" si="0"/>
        <v>8</v>
      </c>
    </row>
    <row r="31" spans="1:27">
      <c r="A31" s="1" t="s">
        <v>182</v>
      </c>
      <c r="B31" s="1">
        <v>2014</v>
      </c>
      <c r="C31" s="1" t="s">
        <v>183</v>
      </c>
      <c r="D31" s="1" t="s">
        <v>144</v>
      </c>
      <c r="E31" s="1" t="s">
        <v>72</v>
      </c>
      <c r="F31" s="1" t="s">
        <v>23</v>
      </c>
      <c r="G31" s="1" t="s">
        <v>205</v>
      </c>
      <c r="I31" s="1" t="s">
        <v>42</v>
      </c>
      <c r="J31" s="1" t="s">
        <v>184</v>
      </c>
      <c r="L31" s="1" t="s">
        <v>44</v>
      </c>
      <c r="M31" s="1">
        <v>3862</v>
      </c>
      <c r="N31" s="1" t="s">
        <v>185</v>
      </c>
      <c r="O31" s="1">
        <v>61</v>
      </c>
      <c r="P31" s="1" t="s">
        <v>53</v>
      </c>
      <c r="Q31" s="1" t="s">
        <v>207</v>
      </c>
      <c r="R31" s="1" t="s">
        <v>116</v>
      </c>
      <c r="S31" s="1">
        <v>1</v>
      </c>
      <c r="T31" s="1">
        <v>1</v>
      </c>
      <c r="U31" s="1">
        <v>1</v>
      </c>
      <c r="V31" s="1">
        <v>0</v>
      </c>
      <c r="W31" s="1">
        <v>2</v>
      </c>
      <c r="X31" s="1">
        <v>1</v>
      </c>
      <c r="Y31" s="1">
        <v>1</v>
      </c>
      <c r="Z31" s="1">
        <v>0</v>
      </c>
      <c r="AA31" s="1">
        <f t="shared" si="0"/>
        <v>7</v>
      </c>
    </row>
    <row r="32" spans="1:27">
      <c r="A32" s="1" t="s">
        <v>186</v>
      </c>
      <c r="B32" s="1">
        <v>2014</v>
      </c>
      <c r="C32" s="1" t="s">
        <v>187</v>
      </c>
      <c r="D32" s="1" t="s">
        <v>144</v>
      </c>
      <c r="E32" s="1" t="s">
        <v>188</v>
      </c>
      <c r="F32" s="1" t="s">
        <v>210</v>
      </c>
      <c r="G32" s="1" t="s">
        <v>189</v>
      </c>
      <c r="I32" s="1" t="s">
        <v>42</v>
      </c>
      <c r="J32" s="1" t="s">
        <v>190</v>
      </c>
      <c r="L32" s="1" t="s">
        <v>44</v>
      </c>
      <c r="M32" s="1">
        <v>276</v>
      </c>
      <c r="N32" s="1" t="s">
        <v>191</v>
      </c>
      <c r="O32" s="1">
        <v>57</v>
      </c>
      <c r="P32" s="1" t="s">
        <v>192</v>
      </c>
      <c r="Q32" s="1" t="s">
        <v>208</v>
      </c>
      <c r="R32" s="1" t="s">
        <v>31</v>
      </c>
      <c r="S32" s="1">
        <v>1</v>
      </c>
      <c r="T32" s="1">
        <v>1</v>
      </c>
      <c r="U32" s="1">
        <v>1</v>
      </c>
      <c r="V32" s="1">
        <v>0</v>
      </c>
      <c r="W32" s="1">
        <v>2</v>
      </c>
      <c r="X32" s="1">
        <v>1</v>
      </c>
      <c r="Y32" s="1">
        <v>1</v>
      </c>
      <c r="Z32" s="1">
        <v>0</v>
      </c>
      <c r="AA32" s="1">
        <f t="shared" si="0"/>
        <v>7</v>
      </c>
    </row>
    <row r="33" spans="13:13">
      <c r="M33" s="1">
        <f>SUM(M3:M32)</f>
        <v>62419</v>
      </c>
    </row>
  </sheetData>
  <autoFilter ref="A2:AA33" xr:uid="{00000000-0001-0000-0000-000000000000}"/>
  <mergeCells count="1">
    <mergeCell ref="S1:AA1"/>
  </mergeCells>
  <phoneticPr fontId="7" type="noConversion"/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EF11-3693-4EF6-BF50-6F7DBCBA19E4}">
  <dimension ref="A1:BB273"/>
  <sheetViews>
    <sheetView workbookViewId="0">
      <selection activeCell="G1" sqref="G1:G1048576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7" width="10.1328125" style="2" customWidth="1"/>
    <col min="8" max="8" width="8.1328125" style="2" bestFit="1" customWidth="1"/>
    <col min="9" max="12" width="9.06640625" style="3"/>
    <col min="13" max="13" width="9.73046875" style="3" bestFit="1" customWidth="1"/>
    <col min="14" max="16384" width="9.06640625" style="3"/>
  </cols>
  <sheetData>
    <row r="1" spans="1:13">
      <c r="A1" s="2" t="s">
        <v>0</v>
      </c>
      <c r="B1" s="2" t="s">
        <v>5</v>
      </c>
      <c r="C1" s="2" t="s">
        <v>7</v>
      </c>
      <c r="D1" s="2" t="s">
        <v>33</v>
      </c>
      <c r="E1" s="2" t="s">
        <v>66</v>
      </c>
      <c r="F1" s="11" t="s">
        <v>272</v>
      </c>
      <c r="G1" s="11" t="s">
        <v>273</v>
      </c>
      <c r="H1" s="2" t="s">
        <v>221</v>
      </c>
      <c r="I1" s="13" t="s">
        <v>216</v>
      </c>
      <c r="J1" s="13"/>
      <c r="K1" s="13"/>
      <c r="L1" s="13"/>
      <c r="M1" s="13"/>
    </row>
    <row r="2" spans="1:13">
      <c r="I2" s="4" t="s">
        <v>211</v>
      </c>
      <c r="J2" s="4" t="s">
        <v>214</v>
      </c>
      <c r="K2" s="4" t="s">
        <v>215</v>
      </c>
      <c r="L2" s="4" t="s">
        <v>212</v>
      </c>
      <c r="M2" s="4" t="s">
        <v>213</v>
      </c>
    </row>
    <row r="3" spans="1:13">
      <c r="A3" s="1" t="s">
        <v>251</v>
      </c>
      <c r="B3" s="1">
        <v>2021</v>
      </c>
      <c r="C3" s="2" t="s">
        <v>72</v>
      </c>
      <c r="D3" s="1" t="s">
        <v>275</v>
      </c>
      <c r="E3" s="2" t="s">
        <v>42</v>
      </c>
      <c r="F3" s="2">
        <v>482</v>
      </c>
      <c r="G3" s="2">
        <v>1</v>
      </c>
      <c r="H3" s="2">
        <v>1</v>
      </c>
      <c r="I3" s="3">
        <v>2.58</v>
      </c>
      <c r="J3" s="3">
        <v>0.95</v>
      </c>
      <c r="K3" s="3">
        <v>7.06</v>
      </c>
      <c r="L3" s="3">
        <f t="shared" ref="L3:L29" si="0">LN(I3)</f>
        <v>0.94778939893352609</v>
      </c>
      <c r="M3" s="5">
        <f t="shared" ref="M3:M29" si="1">(LN(K3)-LN(J3))/2*1.96</f>
        <v>1.9656235789748471</v>
      </c>
    </row>
    <row r="4" spans="1:13">
      <c r="A4" s="2" t="s">
        <v>134</v>
      </c>
      <c r="B4" s="2">
        <v>2017</v>
      </c>
      <c r="C4" s="2" t="s">
        <v>72</v>
      </c>
      <c r="D4" s="2" t="s">
        <v>132</v>
      </c>
      <c r="E4" s="2" t="s">
        <v>137</v>
      </c>
      <c r="F4" s="2">
        <v>861</v>
      </c>
      <c r="G4" s="2">
        <v>1</v>
      </c>
      <c r="H4" s="2">
        <v>2</v>
      </c>
      <c r="I4" s="3">
        <v>1.25</v>
      </c>
      <c r="J4" s="3">
        <v>0.92</v>
      </c>
      <c r="K4" s="3">
        <v>2.2999999999999998</v>
      </c>
      <c r="L4" s="3">
        <f t="shared" si="0"/>
        <v>0.22314355131420976</v>
      </c>
      <c r="M4" s="5">
        <f t="shared" si="1"/>
        <v>0.89796491723667182</v>
      </c>
    </row>
    <row r="5" spans="1:13">
      <c r="A5" s="1" t="s">
        <v>242</v>
      </c>
      <c r="B5" s="2">
        <v>2021</v>
      </c>
      <c r="C5" s="2" t="s">
        <v>72</v>
      </c>
      <c r="D5" s="1" t="s">
        <v>274</v>
      </c>
      <c r="E5" s="9" t="s">
        <v>250</v>
      </c>
      <c r="F5" s="2">
        <v>618</v>
      </c>
      <c r="G5" s="2">
        <v>0</v>
      </c>
      <c r="H5" s="2">
        <v>1</v>
      </c>
      <c r="I5" s="3">
        <v>2.29</v>
      </c>
      <c r="J5" s="3">
        <v>1.21</v>
      </c>
      <c r="K5" s="3">
        <v>4.34</v>
      </c>
      <c r="L5" s="3">
        <f t="shared" si="0"/>
        <v>0.82855181756614826</v>
      </c>
      <c r="M5" s="5">
        <f t="shared" si="1"/>
        <v>1.2517089087335904</v>
      </c>
    </row>
    <row r="6" spans="1:13">
      <c r="A6" s="1" t="s">
        <v>251</v>
      </c>
      <c r="B6" s="1">
        <v>2021</v>
      </c>
      <c r="C6" s="2" t="s">
        <v>72</v>
      </c>
      <c r="D6" s="1" t="s">
        <v>23</v>
      </c>
      <c r="E6" s="2" t="s">
        <v>42</v>
      </c>
      <c r="F6" s="2">
        <v>482</v>
      </c>
      <c r="G6" s="2">
        <v>1</v>
      </c>
      <c r="H6" s="2">
        <v>1</v>
      </c>
      <c r="I6" s="3">
        <v>1.04</v>
      </c>
      <c r="J6" s="3">
        <v>1</v>
      </c>
      <c r="K6" s="3">
        <v>1.08</v>
      </c>
      <c r="L6" s="3">
        <f t="shared" si="0"/>
        <v>3.9220713153281329E-2</v>
      </c>
      <c r="M6" s="5">
        <f t="shared" si="1"/>
        <v>7.542182031340583E-2</v>
      </c>
    </row>
    <row r="7" spans="1:13">
      <c r="A7" s="2" t="s">
        <v>36</v>
      </c>
      <c r="B7" s="2">
        <v>2021</v>
      </c>
      <c r="C7" s="2" t="s">
        <v>39</v>
      </c>
      <c r="D7" s="2" t="s">
        <v>23</v>
      </c>
      <c r="E7" s="2" t="s">
        <v>42</v>
      </c>
      <c r="F7" s="2">
        <v>1030</v>
      </c>
      <c r="G7" s="2">
        <v>1</v>
      </c>
      <c r="H7" s="2">
        <v>0</v>
      </c>
      <c r="I7" s="3">
        <v>1.1200000000000001</v>
      </c>
      <c r="J7" s="3">
        <v>0.79</v>
      </c>
      <c r="K7" s="3">
        <v>1.59</v>
      </c>
      <c r="L7" s="3">
        <f t="shared" si="0"/>
        <v>0.11332868530700327</v>
      </c>
      <c r="M7" s="5">
        <f t="shared" si="1"/>
        <v>0.68546722275814587</v>
      </c>
    </row>
    <row r="8" spans="1:13">
      <c r="A8" s="2" t="s">
        <v>167</v>
      </c>
      <c r="B8" s="2">
        <v>2016</v>
      </c>
      <c r="C8" s="2" t="s">
        <v>72</v>
      </c>
      <c r="D8" s="1" t="s">
        <v>275</v>
      </c>
      <c r="E8" s="2" t="s">
        <v>45</v>
      </c>
      <c r="F8" s="2">
        <v>1510</v>
      </c>
      <c r="G8" s="2">
        <v>1</v>
      </c>
      <c r="H8" s="2">
        <v>2</v>
      </c>
      <c r="I8" s="3">
        <v>1.96</v>
      </c>
      <c r="J8" s="3">
        <v>1.57</v>
      </c>
      <c r="K8" s="3">
        <v>2.46</v>
      </c>
      <c r="L8" s="3">
        <f t="shared" si="0"/>
        <v>0.67294447324242579</v>
      </c>
      <c r="M8" s="5">
        <f t="shared" si="1"/>
        <v>0.44010401597237359</v>
      </c>
    </row>
    <row r="9" spans="1:13">
      <c r="A9" s="2" t="s">
        <v>108</v>
      </c>
      <c r="B9" s="2">
        <v>2018</v>
      </c>
      <c r="C9" s="2" t="s">
        <v>110</v>
      </c>
      <c r="D9" s="2" t="s">
        <v>23</v>
      </c>
      <c r="E9" s="2" t="s">
        <v>42</v>
      </c>
      <c r="F9" s="2">
        <v>2105</v>
      </c>
      <c r="G9" s="2">
        <v>1</v>
      </c>
      <c r="H9" s="2">
        <v>2</v>
      </c>
      <c r="I9" s="3">
        <v>1.4</v>
      </c>
      <c r="J9" s="3">
        <v>1.1599999999999999</v>
      </c>
      <c r="K9" s="3">
        <v>1.69</v>
      </c>
      <c r="L9" s="3">
        <f t="shared" si="0"/>
        <v>0.33647223662121289</v>
      </c>
      <c r="M9" s="5">
        <f t="shared" si="1"/>
        <v>0.36878235334037468</v>
      </c>
    </row>
    <row r="10" spans="1:13">
      <c r="A10" s="2" t="s">
        <v>92</v>
      </c>
      <c r="B10" s="2">
        <v>2020</v>
      </c>
      <c r="C10" s="2" t="s">
        <v>72</v>
      </c>
      <c r="D10" s="10" t="s">
        <v>23</v>
      </c>
      <c r="E10" s="2" t="s">
        <v>21</v>
      </c>
      <c r="F10" s="2">
        <v>581</v>
      </c>
      <c r="G10" s="2">
        <v>1</v>
      </c>
      <c r="H10" s="2">
        <v>2</v>
      </c>
      <c r="I10" s="3">
        <v>1.23</v>
      </c>
      <c r="J10" s="3">
        <v>0.97</v>
      </c>
      <c r="K10" s="3">
        <v>1.1499999999999999</v>
      </c>
      <c r="L10" s="3">
        <f t="shared" si="0"/>
        <v>0.20701416938432612</v>
      </c>
      <c r="M10" s="5">
        <f t="shared" si="1"/>
        <v>0.16681672686266985</v>
      </c>
    </row>
    <row r="11" spans="1:13">
      <c r="A11" s="2" t="s">
        <v>131</v>
      </c>
      <c r="B11" s="2">
        <v>2017</v>
      </c>
      <c r="C11" s="2" t="s">
        <v>72</v>
      </c>
      <c r="D11" s="2" t="s">
        <v>132</v>
      </c>
      <c r="E11" s="2" t="s">
        <v>225</v>
      </c>
      <c r="F11" s="2">
        <v>442</v>
      </c>
      <c r="G11" s="2">
        <v>1</v>
      </c>
      <c r="H11" s="2">
        <v>2</v>
      </c>
      <c r="I11" s="3">
        <v>1.06</v>
      </c>
      <c r="J11" s="3">
        <v>0.92</v>
      </c>
      <c r="K11" s="3">
        <v>1.21</v>
      </c>
      <c r="L11" s="3">
        <f t="shared" si="0"/>
        <v>5.8268908123975824E-2</v>
      </c>
      <c r="M11" s="5">
        <f t="shared" si="1"/>
        <v>0.26852192917674667</v>
      </c>
    </row>
    <row r="12" spans="1:13">
      <c r="A12" s="2" t="s">
        <v>164</v>
      </c>
      <c r="B12" s="2">
        <v>2016</v>
      </c>
      <c r="C12" s="2" t="s">
        <v>160</v>
      </c>
      <c r="D12" s="12" t="s">
        <v>276</v>
      </c>
      <c r="E12" s="2" t="s">
        <v>42</v>
      </c>
      <c r="F12" s="2">
        <v>1133</v>
      </c>
      <c r="G12" s="2">
        <v>1</v>
      </c>
      <c r="H12" s="2">
        <v>2</v>
      </c>
      <c r="I12" s="3">
        <v>1.4</v>
      </c>
      <c r="J12" s="3">
        <v>0.94</v>
      </c>
      <c r="K12" s="3">
        <v>2.0699999999999998</v>
      </c>
      <c r="L12" s="3">
        <f t="shared" si="0"/>
        <v>0.33647223662121289</v>
      </c>
      <c r="M12" s="5">
        <f t="shared" si="1"/>
        <v>0.77363553077545788</v>
      </c>
    </row>
    <row r="13" spans="1:13">
      <c r="A13" s="2" t="s">
        <v>131</v>
      </c>
      <c r="B13" s="2">
        <v>2017</v>
      </c>
      <c r="C13" s="2" t="s">
        <v>72</v>
      </c>
      <c r="D13" s="2" t="s">
        <v>132</v>
      </c>
      <c r="E13" s="2" t="s">
        <v>224</v>
      </c>
      <c r="F13" s="2">
        <v>458</v>
      </c>
      <c r="G13" s="2">
        <v>1</v>
      </c>
      <c r="H13" s="2">
        <v>2</v>
      </c>
      <c r="I13" s="3">
        <v>1.1399999999999999</v>
      </c>
      <c r="J13" s="3">
        <v>1.02</v>
      </c>
      <c r="K13" s="3">
        <v>1.26</v>
      </c>
      <c r="L13" s="3">
        <f t="shared" si="0"/>
        <v>0.131028262406404</v>
      </c>
      <c r="M13" s="5">
        <f t="shared" si="1"/>
        <v>0.20708291179386276</v>
      </c>
    </row>
    <row r="14" spans="1:13">
      <c r="A14" s="2" t="s">
        <v>164</v>
      </c>
      <c r="B14" s="2">
        <v>2016</v>
      </c>
      <c r="C14" s="2" t="s">
        <v>160</v>
      </c>
      <c r="D14" s="10" t="s">
        <v>23</v>
      </c>
      <c r="E14" s="2" t="s">
        <v>42</v>
      </c>
      <c r="F14" s="2">
        <v>1133</v>
      </c>
      <c r="G14" s="2">
        <v>1</v>
      </c>
      <c r="H14" s="2">
        <v>2</v>
      </c>
      <c r="I14" s="3">
        <v>1.1399999999999999</v>
      </c>
      <c r="J14" s="3">
        <v>0.99</v>
      </c>
      <c r="K14" s="3">
        <v>1.3</v>
      </c>
      <c r="L14" s="3">
        <f t="shared" si="0"/>
        <v>0.131028262406404</v>
      </c>
      <c r="M14" s="5">
        <f t="shared" si="1"/>
        <v>0.26696630831457269</v>
      </c>
    </row>
    <row r="15" spans="1:13">
      <c r="A15" s="2" t="s">
        <v>158</v>
      </c>
      <c r="B15" s="2">
        <v>2016</v>
      </c>
      <c r="C15" s="2" t="s">
        <v>160</v>
      </c>
      <c r="D15" s="1" t="s">
        <v>275</v>
      </c>
      <c r="E15" s="2" t="s">
        <v>42</v>
      </c>
      <c r="F15" s="2">
        <v>2285</v>
      </c>
      <c r="G15" s="2">
        <v>0</v>
      </c>
      <c r="H15" s="2">
        <v>2</v>
      </c>
      <c r="I15" s="3">
        <v>1.85</v>
      </c>
      <c r="J15" s="3">
        <v>1.48</v>
      </c>
      <c r="K15" s="3">
        <v>2.3199999999999998</v>
      </c>
      <c r="L15" s="3">
        <f t="shared" si="0"/>
        <v>0.61518563909023349</v>
      </c>
      <c r="M15" s="5">
        <f t="shared" si="1"/>
        <v>0.44053459594415095</v>
      </c>
    </row>
    <row r="16" spans="1:13">
      <c r="A16" s="2" t="s">
        <v>182</v>
      </c>
      <c r="B16" s="2">
        <v>2014</v>
      </c>
      <c r="C16" s="2" t="s">
        <v>72</v>
      </c>
      <c r="D16" s="2" t="s">
        <v>23</v>
      </c>
      <c r="E16" s="2" t="s">
        <v>42</v>
      </c>
      <c r="F16" s="2">
        <v>3862</v>
      </c>
      <c r="G16" s="2">
        <v>0</v>
      </c>
      <c r="H16" s="2">
        <v>2</v>
      </c>
      <c r="I16" s="3">
        <v>1.29</v>
      </c>
      <c r="J16" s="3">
        <v>1.17</v>
      </c>
      <c r="K16" s="3">
        <v>1.42</v>
      </c>
      <c r="L16" s="3">
        <f t="shared" si="0"/>
        <v>0.25464221837358075</v>
      </c>
      <c r="M16" s="5">
        <f t="shared" si="1"/>
        <v>0.18978006034743453</v>
      </c>
    </row>
    <row r="17" spans="1:13">
      <c r="A17" s="2" t="s">
        <v>170</v>
      </c>
      <c r="B17" s="2">
        <v>2015</v>
      </c>
      <c r="C17" s="2" t="s">
        <v>172</v>
      </c>
      <c r="D17" s="2" t="s">
        <v>173</v>
      </c>
      <c r="E17" s="2" t="s">
        <v>42</v>
      </c>
      <c r="F17" s="2">
        <v>2318</v>
      </c>
      <c r="G17" s="2">
        <v>1</v>
      </c>
      <c r="H17" s="2">
        <v>2</v>
      </c>
      <c r="I17" s="3">
        <v>1.57</v>
      </c>
      <c r="J17" s="3">
        <v>1.4</v>
      </c>
      <c r="K17" s="3">
        <v>1.78</v>
      </c>
      <c r="L17" s="3">
        <f t="shared" si="0"/>
        <v>0.45107561936021673</v>
      </c>
      <c r="M17" s="5">
        <f t="shared" si="1"/>
        <v>0.23533830512912526</v>
      </c>
    </row>
    <row r="18" spans="1:13">
      <c r="A18" s="2" t="s">
        <v>79</v>
      </c>
      <c r="B18" s="2">
        <v>2020</v>
      </c>
      <c r="C18" s="2" t="s">
        <v>72</v>
      </c>
      <c r="D18" s="10" t="s">
        <v>23</v>
      </c>
      <c r="E18" s="10" t="s">
        <v>22</v>
      </c>
      <c r="F18" s="2">
        <v>799</v>
      </c>
      <c r="G18" s="2">
        <v>1</v>
      </c>
      <c r="H18" s="2">
        <v>2</v>
      </c>
      <c r="I18" s="3">
        <v>1.24</v>
      </c>
      <c r="J18" s="3">
        <v>1.04</v>
      </c>
      <c r="K18" s="3">
        <v>1.48</v>
      </c>
      <c r="L18" s="3">
        <f t="shared" si="0"/>
        <v>0.21511137961694549</v>
      </c>
      <c r="M18" s="5">
        <f t="shared" si="1"/>
        <v>0.34576494713028749</v>
      </c>
    </row>
    <row r="19" spans="1:13">
      <c r="A19" s="2" t="s">
        <v>79</v>
      </c>
      <c r="B19" s="2">
        <v>2020</v>
      </c>
      <c r="C19" s="2" t="s">
        <v>72</v>
      </c>
      <c r="D19" s="10" t="s">
        <v>23</v>
      </c>
      <c r="E19" s="2" t="s">
        <v>45</v>
      </c>
      <c r="F19" s="2">
        <v>695</v>
      </c>
      <c r="G19" s="2">
        <v>1</v>
      </c>
      <c r="H19" s="2">
        <v>2</v>
      </c>
      <c r="I19" s="3">
        <v>1.39</v>
      </c>
      <c r="J19" s="3">
        <v>1.22</v>
      </c>
      <c r="K19" s="3">
        <v>1.6</v>
      </c>
      <c r="L19" s="3">
        <f t="shared" si="0"/>
        <v>0.3293037471426003</v>
      </c>
      <c r="M19" s="5">
        <f t="shared" si="1"/>
        <v>0.26572971509055904</v>
      </c>
    </row>
    <row r="20" spans="1:13">
      <c r="A20" s="2" t="s">
        <v>119</v>
      </c>
      <c r="B20" s="2">
        <v>2017</v>
      </c>
      <c r="C20" s="2" t="s">
        <v>72</v>
      </c>
      <c r="D20" s="2" t="s">
        <v>121</v>
      </c>
      <c r="E20" s="2" t="s">
        <v>42</v>
      </c>
      <c r="F20" s="2">
        <v>1049</v>
      </c>
      <c r="G20" s="2">
        <v>1</v>
      </c>
      <c r="H20" s="2">
        <v>2</v>
      </c>
      <c r="I20" s="3">
        <v>1.35</v>
      </c>
      <c r="J20" s="3">
        <v>1.02</v>
      </c>
      <c r="K20" s="3">
        <v>1.49</v>
      </c>
      <c r="L20" s="3">
        <f t="shared" si="0"/>
        <v>0.30010459245033816</v>
      </c>
      <c r="M20" s="5">
        <f t="shared" si="1"/>
        <v>0.3713940228079643</v>
      </c>
    </row>
    <row r="21" spans="1:13">
      <c r="A21" s="2" t="s">
        <v>151</v>
      </c>
      <c r="B21" s="2">
        <v>2016</v>
      </c>
      <c r="C21" s="2" t="s">
        <v>72</v>
      </c>
      <c r="D21" s="2" t="s">
        <v>23</v>
      </c>
      <c r="E21" s="2" t="s">
        <v>42</v>
      </c>
      <c r="F21" s="2">
        <v>746</v>
      </c>
      <c r="G21" s="2">
        <v>1</v>
      </c>
      <c r="H21" s="2">
        <v>2</v>
      </c>
      <c r="I21" s="3">
        <v>1.57</v>
      </c>
      <c r="J21" s="3">
        <v>1.25</v>
      </c>
      <c r="K21" s="3">
        <v>1.98</v>
      </c>
      <c r="L21" s="3">
        <f t="shared" si="0"/>
        <v>0.45107561936021673</v>
      </c>
      <c r="M21" s="5">
        <f t="shared" si="1"/>
        <v>0.45075422752438937</v>
      </c>
    </row>
    <row r="22" spans="1:13">
      <c r="A22" s="2" t="s">
        <v>17</v>
      </c>
      <c r="B22" s="2">
        <v>2021</v>
      </c>
      <c r="C22" s="2" t="s">
        <v>72</v>
      </c>
      <c r="D22" s="10" t="s">
        <v>23</v>
      </c>
      <c r="E22" s="2" t="s">
        <v>21</v>
      </c>
      <c r="F22" s="2">
        <v>295</v>
      </c>
      <c r="G22" s="2">
        <v>1</v>
      </c>
      <c r="H22" s="2">
        <v>1</v>
      </c>
      <c r="I22" s="3">
        <v>1.23</v>
      </c>
      <c r="J22" s="3">
        <v>0.98</v>
      </c>
      <c r="K22" s="3">
        <v>1.55</v>
      </c>
      <c r="L22" s="3">
        <f t="shared" si="0"/>
        <v>0.20701416938432612</v>
      </c>
      <c r="M22" s="5">
        <f t="shared" si="1"/>
        <v>0.44928848548370126</v>
      </c>
    </row>
    <row r="23" spans="1:13">
      <c r="A23" s="2" t="s">
        <v>100</v>
      </c>
      <c r="B23" s="2">
        <v>2018</v>
      </c>
      <c r="C23" s="2" t="s">
        <v>72</v>
      </c>
      <c r="D23" s="1" t="s">
        <v>277</v>
      </c>
      <c r="E23" s="2" t="s">
        <v>102</v>
      </c>
      <c r="F23" s="2">
        <v>1034</v>
      </c>
      <c r="G23" s="2">
        <v>0</v>
      </c>
      <c r="H23" s="2">
        <v>2</v>
      </c>
      <c r="I23" s="3">
        <v>1.35</v>
      </c>
      <c r="J23" s="3">
        <v>1.01</v>
      </c>
      <c r="K23" s="3">
        <v>1.82</v>
      </c>
      <c r="L23" s="3">
        <f t="shared" si="0"/>
        <v>0.30010459245033816</v>
      </c>
      <c r="M23" s="5">
        <f t="shared" si="1"/>
        <v>0.57710844683082518</v>
      </c>
    </row>
    <row r="24" spans="1:13">
      <c r="A24" s="2" t="s">
        <v>142</v>
      </c>
      <c r="B24" s="2">
        <v>2016</v>
      </c>
      <c r="C24" s="2" t="s">
        <v>72</v>
      </c>
      <c r="D24" s="2" t="s">
        <v>23</v>
      </c>
      <c r="E24" s="2" t="s">
        <v>42</v>
      </c>
      <c r="F24" s="2">
        <v>16492</v>
      </c>
      <c r="G24" s="2">
        <v>0</v>
      </c>
      <c r="H24" s="2">
        <v>2</v>
      </c>
      <c r="I24" s="3">
        <v>1.41</v>
      </c>
      <c r="J24" s="3">
        <v>1.32</v>
      </c>
      <c r="K24" s="3">
        <v>1.51</v>
      </c>
      <c r="L24" s="3">
        <f t="shared" si="0"/>
        <v>0.34358970439007686</v>
      </c>
      <c r="M24" s="5">
        <f t="shared" si="1"/>
        <v>0.13178835594398236</v>
      </c>
    </row>
    <row r="25" spans="1:13">
      <c r="A25" s="2" t="s">
        <v>79</v>
      </c>
      <c r="B25" s="2">
        <v>2020</v>
      </c>
      <c r="C25" s="2" t="s">
        <v>72</v>
      </c>
      <c r="D25" s="12" t="s">
        <v>278</v>
      </c>
      <c r="E25" s="10" t="s">
        <v>265</v>
      </c>
      <c r="F25" s="2">
        <v>1494</v>
      </c>
      <c r="G25" s="2">
        <v>1</v>
      </c>
      <c r="H25" s="2">
        <v>2</v>
      </c>
      <c r="I25" s="3">
        <v>1.48</v>
      </c>
      <c r="J25" s="3">
        <v>1</v>
      </c>
      <c r="K25" s="3">
        <v>2.1800000000000002</v>
      </c>
      <c r="L25" s="3">
        <f t="shared" si="0"/>
        <v>0.39204208777602367</v>
      </c>
      <c r="M25" s="5">
        <f t="shared" si="1"/>
        <v>0.76373837926497778</v>
      </c>
    </row>
    <row r="26" spans="1:13">
      <c r="A26" s="2" t="s">
        <v>8</v>
      </c>
      <c r="B26" s="2">
        <v>2021</v>
      </c>
      <c r="C26" s="2" t="s">
        <v>72</v>
      </c>
      <c r="D26" s="10" t="s">
        <v>270</v>
      </c>
      <c r="E26" s="2" t="s">
        <v>22</v>
      </c>
      <c r="F26" s="2">
        <v>2631</v>
      </c>
      <c r="G26" s="2">
        <v>1</v>
      </c>
      <c r="H26" s="2">
        <v>2</v>
      </c>
      <c r="I26" s="3">
        <v>1.65</v>
      </c>
      <c r="J26" s="3">
        <v>1.1399999999999999</v>
      </c>
      <c r="K26" s="3">
        <v>2.39</v>
      </c>
      <c r="L26" s="3">
        <f t="shared" si="0"/>
        <v>0.50077528791248915</v>
      </c>
      <c r="M26" s="5">
        <f t="shared" si="1"/>
        <v>0.72545980146627509</v>
      </c>
    </row>
    <row r="27" spans="1:13">
      <c r="A27" s="2" t="s">
        <v>65</v>
      </c>
      <c r="B27" s="2">
        <v>2020</v>
      </c>
      <c r="C27" s="2" t="s">
        <v>55</v>
      </c>
      <c r="D27" s="2" t="s">
        <v>70</v>
      </c>
      <c r="E27" s="2" t="s">
        <v>67</v>
      </c>
      <c r="F27" s="2">
        <v>5154</v>
      </c>
      <c r="G27" s="2">
        <v>0</v>
      </c>
      <c r="H27" s="2">
        <v>2</v>
      </c>
      <c r="I27" s="3">
        <v>1.04</v>
      </c>
      <c r="J27" s="3">
        <v>1</v>
      </c>
      <c r="K27" s="3">
        <v>1.0900000000000001</v>
      </c>
      <c r="L27" s="3">
        <f t="shared" si="0"/>
        <v>3.9220713153281329E-2</v>
      </c>
      <c r="M27" s="5">
        <f t="shared" si="1"/>
        <v>8.4454142316231356E-2</v>
      </c>
    </row>
    <row r="28" spans="1:13">
      <c r="A28" s="2" t="s">
        <v>94</v>
      </c>
      <c r="B28" s="2">
        <v>2019</v>
      </c>
      <c r="C28" s="2" t="s">
        <v>55</v>
      </c>
      <c r="D28" s="2" t="s">
        <v>23</v>
      </c>
      <c r="E28" s="2" t="s">
        <v>93</v>
      </c>
      <c r="F28" s="2">
        <v>1617</v>
      </c>
      <c r="G28" s="2">
        <v>0</v>
      </c>
      <c r="H28" s="2">
        <v>2</v>
      </c>
      <c r="I28" s="3">
        <v>1.75</v>
      </c>
      <c r="J28" s="3">
        <v>1.41</v>
      </c>
      <c r="K28" s="3">
        <v>2.17</v>
      </c>
      <c r="L28" s="3">
        <f t="shared" si="0"/>
        <v>0.55961578793542266</v>
      </c>
      <c r="M28" s="5">
        <f t="shared" si="1"/>
        <v>0.42251471389904544</v>
      </c>
    </row>
    <row r="29" spans="1:13">
      <c r="A29" s="2" t="s">
        <v>186</v>
      </c>
      <c r="B29" s="2">
        <v>2014</v>
      </c>
      <c r="C29" s="2" t="s">
        <v>55</v>
      </c>
      <c r="D29" s="2" t="s">
        <v>222</v>
      </c>
      <c r="E29" s="2" t="s">
        <v>42</v>
      </c>
      <c r="F29" s="2">
        <v>276</v>
      </c>
      <c r="G29" s="2">
        <v>0</v>
      </c>
      <c r="H29" s="2">
        <v>2</v>
      </c>
      <c r="I29" s="3">
        <v>2.85</v>
      </c>
      <c r="J29" s="3">
        <v>1.1499999999999999</v>
      </c>
      <c r="K29" s="3">
        <v>7.03</v>
      </c>
      <c r="L29" s="3">
        <f t="shared" si="0"/>
        <v>1.0473189942805592</v>
      </c>
      <c r="M29" s="5">
        <f t="shared" si="1"/>
        <v>1.7742162681784666</v>
      </c>
    </row>
    <row r="30" spans="1:13">
      <c r="F30" s="2">
        <f>SUM(F3:F29)</f>
        <v>51582</v>
      </c>
    </row>
    <row r="273" spans="54:54">
      <c r="BB273" s="6"/>
    </row>
  </sheetData>
  <autoFilter ref="A1:M30" xr:uid="{C935EF11-3693-4EF6-BF50-6F7DBCBA19E4}"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3:M29">
      <sortCondition ref="A1:A29"/>
    </sortState>
  </autoFilter>
  <mergeCells count="1">
    <mergeCell ref="I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269F-819C-4FF0-8E32-DE5021D47F74}">
  <dimension ref="A1:BB256"/>
  <sheetViews>
    <sheetView workbookViewId="0">
      <selection activeCell="F4" sqref="F4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7" width="10.1328125" style="2" customWidth="1"/>
    <col min="8" max="8" width="8.1328125" style="2" bestFit="1" customWidth="1"/>
    <col min="9" max="16384" width="9.06640625" style="3"/>
  </cols>
  <sheetData>
    <row r="1" spans="1:13">
      <c r="A1" s="2" t="s">
        <v>0</v>
      </c>
      <c r="B1" s="2" t="s">
        <v>5</v>
      </c>
      <c r="C1" s="2" t="s">
        <v>7</v>
      </c>
      <c r="D1" s="2" t="s">
        <v>33</v>
      </c>
      <c r="E1" s="2" t="s">
        <v>66</v>
      </c>
      <c r="F1" s="11" t="s">
        <v>272</v>
      </c>
      <c r="G1" s="11" t="s">
        <v>273</v>
      </c>
      <c r="H1" s="2" t="s">
        <v>221</v>
      </c>
      <c r="I1" s="13" t="s">
        <v>27</v>
      </c>
      <c r="J1" s="13"/>
      <c r="K1" s="13"/>
      <c r="L1" s="13"/>
      <c r="M1" s="13"/>
    </row>
    <row r="2" spans="1:13">
      <c r="I2" s="4" t="s">
        <v>211</v>
      </c>
      <c r="J2" s="4" t="s">
        <v>214</v>
      </c>
      <c r="K2" s="4" t="s">
        <v>215</v>
      </c>
      <c r="L2" s="4" t="s">
        <v>212</v>
      </c>
      <c r="M2" s="4" t="s">
        <v>213</v>
      </c>
    </row>
    <row r="3" spans="1:13">
      <c r="A3" s="2" t="s">
        <v>79</v>
      </c>
      <c r="B3" s="2">
        <v>2020</v>
      </c>
      <c r="C3" s="2" t="s">
        <v>72</v>
      </c>
      <c r="D3" s="10" t="s">
        <v>23</v>
      </c>
      <c r="E3" s="2" t="s">
        <v>22</v>
      </c>
      <c r="F3" s="2">
        <v>799</v>
      </c>
      <c r="G3" s="2">
        <v>1</v>
      </c>
      <c r="H3" s="2">
        <v>2</v>
      </c>
      <c r="I3" s="3">
        <v>1.17</v>
      </c>
      <c r="J3" s="3">
        <v>0.85</v>
      </c>
      <c r="K3" s="3">
        <v>1.61</v>
      </c>
      <c r="L3" s="3">
        <f t="shared" ref="L3:L12" si="0">LN(I3)</f>
        <v>0.15700374880966469</v>
      </c>
      <c r="M3" s="5">
        <f t="shared" ref="M3:M12" si="1">(LN(K3)-LN(J3))/2*1.96</f>
        <v>0.62597804632426368</v>
      </c>
    </row>
    <row r="4" spans="1:13">
      <c r="A4" s="2" t="s">
        <v>32</v>
      </c>
      <c r="B4" s="2">
        <v>2021</v>
      </c>
      <c r="C4" s="2" t="s">
        <v>72</v>
      </c>
      <c r="D4" s="10" t="s">
        <v>271</v>
      </c>
      <c r="E4" s="2" t="s">
        <v>22</v>
      </c>
      <c r="F4" s="2">
        <v>4543</v>
      </c>
      <c r="G4" s="2">
        <v>1</v>
      </c>
      <c r="H4" s="2">
        <v>2</v>
      </c>
      <c r="I4" s="3">
        <v>1.41</v>
      </c>
      <c r="J4" s="3">
        <v>1.1399999999999999</v>
      </c>
      <c r="K4" s="3">
        <v>1.73</v>
      </c>
      <c r="L4" s="3">
        <f t="shared" si="0"/>
        <v>0.34358970439007686</v>
      </c>
      <c r="M4" s="5">
        <f t="shared" si="1"/>
        <v>0.40875128318121795</v>
      </c>
    </row>
    <row r="5" spans="1:13">
      <c r="A5" s="2" t="s">
        <v>79</v>
      </c>
      <c r="B5" s="2">
        <v>2020</v>
      </c>
      <c r="C5" s="2" t="s">
        <v>72</v>
      </c>
      <c r="D5" s="10" t="s">
        <v>23</v>
      </c>
      <c r="E5" s="2" t="s">
        <v>45</v>
      </c>
      <c r="F5" s="2">
        <v>695</v>
      </c>
      <c r="G5" s="2">
        <v>1</v>
      </c>
      <c r="H5" s="2">
        <v>2</v>
      </c>
      <c r="I5" s="3">
        <v>1.63</v>
      </c>
      <c r="J5" s="3">
        <v>1.36</v>
      </c>
      <c r="K5" s="3">
        <v>1.96</v>
      </c>
      <c r="L5" s="3">
        <f t="shared" si="0"/>
        <v>0.48858001481867092</v>
      </c>
      <c r="M5" s="5">
        <f t="shared" si="1"/>
        <v>0.35815057802457578</v>
      </c>
    </row>
    <row r="6" spans="1:13">
      <c r="A6" s="2" t="s">
        <v>32</v>
      </c>
      <c r="B6" s="2">
        <v>2021</v>
      </c>
      <c r="C6" s="2" t="s">
        <v>72</v>
      </c>
      <c r="D6" s="10" t="s">
        <v>271</v>
      </c>
      <c r="E6" s="2" t="s">
        <v>45</v>
      </c>
      <c r="F6" s="2">
        <v>2256</v>
      </c>
      <c r="G6" s="2">
        <v>1</v>
      </c>
      <c r="H6" s="2">
        <v>2</v>
      </c>
      <c r="I6" s="3">
        <v>1.69</v>
      </c>
      <c r="J6" s="3">
        <v>1.37</v>
      </c>
      <c r="K6" s="3">
        <v>2.08</v>
      </c>
      <c r="L6" s="3">
        <f t="shared" si="0"/>
        <v>0.52472852893498212</v>
      </c>
      <c r="M6" s="5">
        <f t="shared" si="1"/>
        <v>0.40920601079572916</v>
      </c>
    </row>
    <row r="7" spans="1:13">
      <c r="A7" s="2" t="s">
        <v>126</v>
      </c>
      <c r="B7" s="2">
        <v>2017</v>
      </c>
      <c r="C7" s="2" t="s">
        <v>72</v>
      </c>
      <c r="D7" s="2" t="s">
        <v>23</v>
      </c>
      <c r="E7" s="2" t="s">
        <v>42</v>
      </c>
      <c r="F7" s="2">
        <v>3098</v>
      </c>
      <c r="G7" s="2">
        <v>0</v>
      </c>
      <c r="H7" s="2">
        <v>2</v>
      </c>
      <c r="I7" s="3">
        <v>1.1200000000000001</v>
      </c>
      <c r="J7" s="3">
        <v>0.94</v>
      </c>
      <c r="K7" s="3">
        <v>1.34</v>
      </c>
      <c r="L7" s="3">
        <f t="shared" si="0"/>
        <v>0.11332868530700327</v>
      </c>
      <c r="M7" s="5">
        <f t="shared" si="1"/>
        <v>0.34745411732728942</v>
      </c>
    </row>
    <row r="8" spans="1:13">
      <c r="A8" s="2" t="s">
        <v>32</v>
      </c>
      <c r="B8" s="2">
        <v>2021</v>
      </c>
      <c r="C8" s="2" t="s">
        <v>72</v>
      </c>
      <c r="D8" s="10" t="s">
        <v>23</v>
      </c>
      <c r="E8" s="2" t="s">
        <v>22</v>
      </c>
      <c r="F8" s="2">
        <v>4543</v>
      </c>
      <c r="G8" s="2">
        <v>1</v>
      </c>
      <c r="H8" s="2">
        <v>2</v>
      </c>
      <c r="I8" s="3">
        <v>1.19</v>
      </c>
      <c r="J8" s="3">
        <v>1.08</v>
      </c>
      <c r="K8" s="3">
        <v>1.32</v>
      </c>
      <c r="L8" s="3">
        <f t="shared" si="0"/>
        <v>0.17395330712343798</v>
      </c>
      <c r="M8" s="5">
        <f t="shared" si="1"/>
        <v>0.19665728155290813</v>
      </c>
    </row>
    <row r="9" spans="1:13">
      <c r="A9" s="2" t="s">
        <v>79</v>
      </c>
      <c r="B9" s="2">
        <v>2020</v>
      </c>
      <c r="C9" s="2" t="s">
        <v>72</v>
      </c>
      <c r="D9" s="10" t="s">
        <v>264</v>
      </c>
      <c r="E9" s="2" t="s">
        <v>45</v>
      </c>
      <c r="F9" s="2">
        <v>695</v>
      </c>
      <c r="G9" s="2">
        <v>1</v>
      </c>
      <c r="H9" s="2">
        <v>2</v>
      </c>
      <c r="I9" s="3">
        <v>5.21</v>
      </c>
      <c r="J9" s="3">
        <v>1.54</v>
      </c>
      <c r="K9" s="3">
        <v>17.649999999999999</v>
      </c>
      <c r="L9" s="3">
        <f t="shared" si="0"/>
        <v>1.6505798557652755</v>
      </c>
      <c r="M9" s="5">
        <f t="shared" si="1"/>
        <v>2.3901742996146926</v>
      </c>
    </row>
    <row r="10" spans="1:13">
      <c r="A10" s="2" t="s">
        <v>32</v>
      </c>
      <c r="B10" s="2">
        <v>2021</v>
      </c>
      <c r="C10" s="2" t="s">
        <v>72</v>
      </c>
      <c r="D10" s="10" t="s">
        <v>23</v>
      </c>
      <c r="E10" s="2" t="s">
        <v>45</v>
      </c>
      <c r="F10" s="2">
        <v>2256</v>
      </c>
      <c r="G10" s="2">
        <v>1</v>
      </c>
      <c r="H10" s="2">
        <v>2</v>
      </c>
      <c r="I10" s="3">
        <v>1.42</v>
      </c>
      <c r="J10" s="3">
        <v>1.28</v>
      </c>
      <c r="K10" s="3">
        <v>1.57</v>
      </c>
      <c r="L10" s="3">
        <f t="shared" si="0"/>
        <v>0.35065687161316933</v>
      </c>
      <c r="M10" s="5">
        <f t="shared" si="1"/>
        <v>0.20013123060011709</v>
      </c>
    </row>
    <row r="11" spans="1:13">
      <c r="A11" s="2" t="s">
        <v>142</v>
      </c>
      <c r="B11" s="2">
        <v>2016</v>
      </c>
      <c r="C11" s="2" t="s">
        <v>72</v>
      </c>
      <c r="D11" s="2" t="s">
        <v>23</v>
      </c>
      <c r="E11" s="2" t="s">
        <v>42</v>
      </c>
      <c r="F11" s="2">
        <v>16492</v>
      </c>
      <c r="G11" s="2">
        <v>0</v>
      </c>
      <c r="H11" s="2">
        <v>2</v>
      </c>
      <c r="I11" s="3">
        <v>1.39</v>
      </c>
      <c r="J11" s="3">
        <v>1.26</v>
      </c>
      <c r="K11" s="3">
        <v>1.55</v>
      </c>
      <c r="L11" s="3">
        <f t="shared" si="0"/>
        <v>0.3293037471426003</v>
      </c>
      <c r="M11" s="5">
        <f t="shared" si="1"/>
        <v>0.20300034576841328</v>
      </c>
    </row>
    <row r="12" spans="1:13">
      <c r="A12" s="2" t="s">
        <v>186</v>
      </c>
      <c r="B12" s="2">
        <v>2014</v>
      </c>
      <c r="C12" s="2" t="s">
        <v>188</v>
      </c>
      <c r="D12" s="2" t="s">
        <v>222</v>
      </c>
      <c r="E12" s="2" t="s">
        <v>42</v>
      </c>
      <c r="F12" s="2">
        <v>276</v>
      </c>
      <c r="G12" s="2">
        <v>0</v>
      </c>
      <c r="H12" s="2">
        <v>2</v>
      </c>
      <c r="I12" s="3">
        <v>4.88</v>
      </c>
      <c r="J12" s="3">
        <v>1.1200000000000001</v>
      </c>
      <c r="K12" s="3">
        <v>21.31</v>
      </c>
      <c r="L12" s="3">
        <f t="shared" si="0"/>
        <v>1.5851452198650557</v>
      </c>
      <c r="M12" s="5">
        <f t="shared" si="1"/>
        <v>2.8869308055874519</v>
      </c>
    </row>
    <row r="13" spans="1:13">
      <c r="F13" s="2">
        <f>SUM(F3:F12)</f>
        <v>35653</v>
      </c>
      <c r="M13" s="5"/>
    </row>
    <row r="256" spans="54:54">
      <c r="BB256" s="6"/>
    </row>
  </sheetData>
  <autoFilter ref="A1:M13" xr:uid="{A5F2269F-819C-4FF0-8E32-DE5021D47F74}"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3:M11">
      <sortCondition ref="A1:A12"/>
    </sortState>
  </autoFilter>
  <mergeCells count="1">
    <mergeCell ref="I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D2D2-39CC-447D-A945-678168B8303B}">
  <sheetPr filterMode="1"/>
  <dimension ref="A1:BB257"/>
  <sheetViews>
    <sheetView workbookViewId="0">
      <selection activeCell="I17" sqref="I17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7" width="10.1328125" style="2" customWidth="1"/>
    <col min="8" max="8" width="8.1328125" style="2" bestFit="1" customWidth="1"/>
    <col min="9" max="16384" width="9.06640625" style="3"/>
  </cols>
  <sheetData>
    <row r="1" spans="1:13">
      <c r="A1" s="2" t="s">
        <v>0</v>
      </c>
      <c r="B1" s="2" t="s">
        <v>5</v>
      </c>
      <c r="C1" s="2" t="s">
        <v>7</v>
      </c>
      <c r="D1" s="2" t="s">
        <v>33</v>
      </c>
      <c r="E1" s="2" t="s">
        <v>66</v>
      </c>
      <c r="F1" s="11" t="s">
        <v>272</v>
      </c>
      <c r="G1" s="14" t="s">
        <v>273</v>
      </c>
      <c r="H1" s="2" t="s">
        <v>221</v>
      </c>
      <c r="I1" s="13" t="s">
        <v>57</v>
      </c>
      <c r="J1" s="13"/>
      <c r="K1" s="13"/>
      <c r="L1" s="13"/>
      <c r="M1" s="13"/>
    </row>
    <row r="2" spans="1:13">
      <c r="I2" s="4" t="s">
        <v>211</v>
      </c>
      <c r="J2" s="4" t="s">
        <v>214</v>
      </c>
      <c r="K2" s="4" t="s">
        <v>215</v>
      </c>
      <c r="L2" s="4" t="s">
        <v>212</v>
      </c>
      <c r="M2" s="4" t="s">
        <v>213</v>
      </c>
    </row>
    <row r="3" spans="1:13">
      <c r="A3" s="1" t="s">
        <v>251</v>
      </c>
      <c r="B3" s="1">
        <v>2021</v>
      </c>
      <c r="C3" s="2" t="s">
        <v>72</v>
      </c>
      <c r="D3" s="1" t="s">
        <v>223</v>
      </c>
      <c r="E3" s="2" t="s">
        <v>42</v>
      </c>
      <c r="F3" s="2">
        <v>482</v>
      </c>
      <c r="G3" s="2">
        <v>1</v>
      </c>
      <c r="H3" s="2">
        <v>1</v>
      </c>
      <c r="I3" s="3">
        <v>4.6500000000000004</v>
      </c>
      <c r="J3" s="3">
        <v>0.94</v>
      </c>
      <c r="K3" s="3">
        <v>23</v>
      </c>
      <c r="L3" s="3">
        <f t="shared" ref="L3:L12" si="0">LN(I3)</f>
        <v>1.536867219599265</v>
      </c>
      <c r="M3" s="5">
        <f t="shared" ref="M3:M12" si="1">(LN(K3)-LN(J3))/2*1.96</f>
        <v>3.1334222272542922</v>
      </c>
    </row>
    <row r="4" spans="1:13">
      <c r="A4" s="1" t="s">
        <v>242</v>
      </c>
      <c r="B4" s="2">
        <v>2021</v>
      </c>
      <c r="C4" s="2" t="s">
        <v>72</v>
      </c>
      <c r="D4" s="1" t="s">
        <v>249</v>
      </c>
      <c r="E4" s="9" t="s">
        <v>250</v>
      </c>
      <c r="F4" s="2">
        <v>618</v>
      </c>
      <c r="G4" s="2">
        <v>0</v>
      </c>
      <c r="H4" s="2">
        <v>1</v>
      </c>
      <c r="I4" s="3">
        <v>2.76</v>
      </c>
      <c r="J4" s="3">
        <v>1.32</v>
      </c>
      <c r="K4" s="3">
        <v>5.75</v>
      </c>
      <c r="L4" s="3">
        <f t="shared" si="0"/>
        <v>1.0152306797290584</v>
      </c>
      <c r="M4" s="5">
        <f t="shared" si="1"/>
        <v>1.4421367558467599</v>
      </c>
    </row>
    <row r="5" spans="1:13">
      <c r="A5" s="2" t="s">
        <v>164</v>
      </c>
      <c r="B5" s="2">
        <v>2016</v>
      </c>
      <c r="C5" s="2" t="s">
        <v>160</v>
      </c>
      <c r="D5" s="10" t="s">
        <v>267</v>
      </c>
      <c r="E5" s="2" t="s">
        <v>42</v>
      </c>
      <c r="F5" s="2">
        <v>1133</v>
      </c>
      <c r="G5" s="2">
        <v>1</v>
      </c>
      <c r="H5" s="2">
        <v>2</v>
      </c>
      <c r="I5" s="3">
        <v>1.44</v>
      </c>
      <c r="J5" s="3">
        <v>1.1299999999999999</v>
      </c>
      <c r="K5" s="3">
        <v>1.83</v>
      </c>
      <c r="L5" s="3">
        <f t="shared" si="0"/>
        <v>0.36464311358790924</v>
      </c>
      <c r="M5" s="5">
        <f t="shared" si="1"/>
        <v>0.47245636744649883</v>
      </c>
    </row>
    <row r="6" spans="1:13">
      <c r="A6" s="2" t="s">
        <v>100</v>
      </c>
      <c r="B6" s="2">
        <v>2018</v>
      </c>
      <c r="C6" s="2" t="s">
        <v>72</v>
      </c>
      <c r="D6" s="1" t="s">
        <v>266</v>
      </c>
      <c r="E6" s="2" t="s">
        <v>102</v>
      </c>
      <c r="F6" s="2">
        <v>1034</v>
      </c>
      <c r="G6" s="2">
        <v>0</v>
      </c>
      <c r="H6" s="2">
        <v>2</v>
      </c>
      <c r="I6" s="3">
        <v>1.5</v>
      </c>
      <c r="J6" s="3">
        <v>1.1299999999999999</v>
      </c>
      <c r="K6" s="3">
        <v>2</v>
      </c>
      <c r="L6" s="3">
        <f t="shared" si="0"/>
        <v>0.40546510810816438</v>
      </c>
      <c r="M6" s="5">
        <f t="shared" si="1"/>
        <v>0.55951095687898222</v>
      </c>
    </row>
    <row r="7" spans="1:13">
      <c r="A7" s="2" t="s">
        <v>54</v>
      </c>
      <c r="B7" s="2">
        <v>2020</v>
      </c>
      <c r="C7" s="2" t="s">
        <v>72</v>
      </c>
      <c r="D7" s="1" t="s">
        <v>268</v>
      </c>
      <c r="E7" s="2" t="s">
        <v>45</v>
      </c>
      <c r="F7" s="2">
        <v>1835</v>
      </c>
      <c r="G7" s="2">
        <v>1</v>
      </c>
      <c r="H7" s="2">
        <v>0</v>
      </c>
      <c r="I7" s="3">
        <v>3.3</v>
      </c>
      <c r="J7" s="3">
        <v>1.8</v>
      </c>
      <c r="K7" s="3">
        <v>6.2</v>
      </c>
      <c r="L7" s="3">
        <f t="shared" si="0"/>
        <v>1.1939224684724346</v>
      </c>
      <c r="M7" s="5">
        <f t="shared" si="1"/>
        <v>1.2120273746059484</v>
      </c>
    </row>
    <row r="8" spans="1:13" hidden="1">
      <c r="A8" s="2" t="s">
        <v>131</v>
      </c>
      <c r="B8" s="2">
        <v>2017</v>
      </c>
      <c r="C8" s="2" t="s">
        <v>72</v>
      </c>
      <c r="D8" s="2" t="s">
        <v>132</v>
      </c>
      <c r="E8" s="2" t="s">
        <v>225</v>
      </c>
      <c r="F8" s="2">
        <v>442</v>
      </c>
      <c r="G8" s="2">
        <v>1</v>
      </c>
      <c r="H8" s="2">
        <v>2</v>
      </c>
      <c r="I8" s="3">
        <v>1.17</v>
      </c>
      <c r="J8" s="3">
        <v>0.95</v>
      </c>
      <c r="K8" s="3">
        <v>1.44</v>
      </c>
      <c r="L8" s="3">
        <f t="shared" si="0"/>
        <v>0.15700374880966469</v>
      </c>
      <c r="M8" s="5">
        <f t="shared" si="1"/>
        <v>0.40761767981595065</v>
      </c>
    </row>
    <row r="9" spans="1:13" hidden="1">
      <c r="A9" s="2" t="s">
        <v>131</v>
      </c>
      <c r="B9" s="2">
        <v>2017</v>
      </c>
      <c r="C9" s="2" t="s">
        <v>72</v>
      </c>
      <c r="D9" s="2" t="s">
        <v>132</v>
      </c>
      <c r="E9" s="2" t="s">
        <v>224</v>
      </c>
      <c r="F9" s="2">
        <v>458</v>
      </c>
      <c r="G9" s="2">
        <v>1</v>
      </c>
      <c r="H9" s="2">
        <v>2</v>
      </c>
      <c r="I9" s="3">
        <v>1.32</v>
      </c>
      <c r="J9" s="3">
        <v>1.1299999999999999</v>
      </c>
      <c r="K9" s="3">
        <v>1.54</v>
      </c>
      <c r="L9" s="3">
        <f t="shared" si="0"/>
        <v>0.27763173659827955</v>
      </c>
      <c r="M9" s="5">
        <f t="shared" si="1"/>
        <v>0.30337348802726294</v>
      </c>
    </row>
    <row r="10" spans="1:13" hidden="1">
      <c r="A10" s="2" t="s">
        <v>164</v>
      </c>
      <c r="B10" s="2">
        <v>2016</v>
      </c>
      <c r="C10" s="2" t="s">
        <v>160</v>
      </c>
      <c r="D10" s="10" t="s">
        <v>23</v>
      </c>
      <c r="E10" s="2" t="s">
        <v>42</v>
      </c>
      <c r="G10" s="2">
        <v>1</v>
      </c>
      <c r="H10" s="2">
        <v>2</v>
      </c>
      <c r="I10" s="3">
        <v>1.17</v>
      </c>
      <c r="J10" s="3">
        <v>1.07</v>
      </c>
      <c r="K10" s="3">
        <v>1.3</v>
      </c>
      <c r="L10" s="3">
        <f t="shared" si="0"/>
        <v>0.15700374880966469</v>
      </c>
      <c r="M10" s="5">
        <f t="shared" si="1"/>
        <v>0.19081150367380267</v>
      </c>
    </row>
    <row r="11" spans="1:13">
      <c r="A11" s="2" t="s">
        <v>8</v>
      </c>
      <c r="B11" s="2">
        <v>2021</v>
      </c>
      <c r="C11" s="2" t="s">
        <v>72</v>
      </c>
      <c r="D11" s="10" t="s">
        <v>269</v>
      </c>
      <c r="E11" s="2" t="s">
        <v>22</v>
      </c>
      <c r="F11" s="2">
        <v>2631</v>
      </c>
      <c r="G11" s="2">
        <v>1</v>
      </c>
      <c r="H11" s="2">
        <v>2</v>
      </c>
      <c r="I11" s="3">
        <v>1.88</v>
      </c>
      <c r="J11" s="3">
        <v>1.21</v>
      </c>
      <c r="K11" s="3">
        <v>2.94</v>
      </c>
      <c r="L11" s="3">
        <f t="shared" si="0"/>
        <v>0.63127177684185776</v>
      </c>
      <c r="M11" s="5">
        <f t="shared" si="1"/>
        <v>0.8700334373071017</v>
      </c>
    </row>
    <row r="12" spans="1:13">
      <c r="A12" s="2" t="s">
        <v>176</v>
      </c>
      <c r="B12" s="2">
        <v>2015</v>
      </c>
      <c r="C12" s="2" t="s">
        <v>72</v>
      </c>
      <c r="D12" s="2" t="s">
        <v>223</v>
      </c>
      <c r="E12" s="2" t="s">
        <v>179</v>
      </c>
      <c r="F12" s="2">
        <v>379</v>
      </c>
      <c r="G12" s="2">
        <v>0</v>
      </c>
      <c r="H12" s="2">
        <v>2</v>
      </c>
      <c r="I12" s="3">
        <v>4.05</v>
      </c>
      <c r="J12" s="3">
        <v>1.38</v>
      </c>
      <c r="K12" s="3">
        <v>11.91</v>
      </c>
      <c r="L12" s="3">
        <f t="shared" si="0"/>
        <v>1.3987168811184478</v>
      </c>
      <c r="M12" s="5">
        <f t="shared" si="1"/>
        <v>2.1121889865141337</v>
      </c>
    </row>
    <row r="13" spans="1:13" hidden="1">
      <c r="A13" s="2" t="s">
        <v>182</v>
      </c>
      <c r="B13" s="2">
        <v>2014</v>
      </c>
      <c r="C13" s="2" t="s">
        <v>72</v>
      </c>
      <c r="D13" s="2" t="s">
        <v>23</v>
      </c>
      <c r="E13" s="2" t="s">
        <v>42</v>
      </c>
      <c r="F13" s="2">
        <v>3862</v>
      </c>
      <c r="G13" s="2">
        <v>0</v>
      </c>
      <c r="H13" s="2">
        <v>2</v>
      </c>
      <c r="I13" s="3">
        <v>1.3</v>
      </c>
      <c r="J13" s="3">
        <v>1.18</v>
      </c>
      <c r="K13" s="3">
        <v>1.44</v>
      </c>
      <c r="L13" s="3">
        <f t="shared" ref="L13" si="2">LN(I13)</f>
        <v>0.26236426446749106</v>
      </c>
      <c r="M13" s="5">
        <f t="shared" ref="M13" si="3">(LN(K13)-LN(J13))/2*1.96</f>
        <v>0.1951461016081292</v>
      </c>
    </row>
    <row r="14" spans="1:13">
      <c r="F14" s="2">
        <f>SUM(F3:F13)</f>
        <v>12874</v>
      </c>
    </row>
    <row r="257" spans="54:54">
      <c r="BB257" s="6"/>
    </row>
  </sheetData>
  <autoFilter ref="A1:M14" xr:uid="{C384D2D2-39CC-447D-A945-678168B8303B}">
    <filterColumn colId="3">
      <filters blank="1">
        <filter val="Binary (≥25 ng/L）"/>
        <filter val="Binary (≥3 ng/L）"/>
        <filter val="Binary (14ng/L)"/>
        <filter val="Binary (25ng/L)"/>
        <filter val="Binary (35ng/L)"/>
        <filter val="Binary (8.2 ng/L)"/>
        <filter val="Binary (9.4ng/L)"/>
      </filters>
    </filterColumn>
    <filterColumn colId="8" showButton="0"/>
    <filterColumn colId="9" showButton="0"/>
    <filterColumn colId="10" showButton="0"/>
    <filterColumn colId="11" showButton="0"/>
    <sortState xmlns:xlrd2="http://schemas.microsoft.com/office/spreadsheetml/2017/richdata2" ref="A3:M12">
      <sortCondition ref="A1:A13"/>
    </sortState>
  </autoFilter>
  <mergeCells count="1">
    <mergeCell ref="I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E255-256B-43B1-A86F-2E4474C695D9}">
  <dimension ref="A1:BK274"/>
  <sheetViews>
    <sheetView workbookViewId="0">
      <pane xSplit="7" ySplit="2" topLeftCell="H15" activePane="bottomRight" state="frozen"/>
      <selection pane="topRight" activeCell="G1" sqref="G1"/>
      <selection pane="bottomLeft" activeCell="A3" sqref="A3"/>
      <selection pane="bottomRight" activeCell="E12" sqref="E12"/>
    </sheetView>
  </sheetViews>
  <sheetFormatPr defaultRowHeight="14.25"/>
  <cols>
    <col min="1" max="1" width="9.53125" style="2" customWidth="1"/>
    <col min="2" max="2" width="4.73046875" style="2" bestFit="1" customWidth="1"/>
    <col min="3" max="3" width="7.73046875" style="2" customWidth="1"/>
    <col min="4" max="4" width="15.33203125" style="2" customWidth="1"/>
    <col min="5" max="5" width="10.1328125" style="2" customWidth="1"/>
    <col min="6" max="6" width="8.1328125" style="2" bestFit="1" customWidth="1"/>
    <col min="7" max="7" width="21.59765625" style="2" customWidth="1"/>
    <col min="8" max="11" width="9.06640625" style="3"/>
    <col min="12" max="12" width="9.73046875" style="3" bestFit="1" customWidth="1"/>
    <col min="13" max="16384" width="9.06640625" style="3"/>
  </cols>
  <sheetData>
    <row r="1" spans="1:22">
      <c r="A1" s="2" t="s">
        <v>0</v>
      </c>
      <c r="B1" s="2" t="s">
        <v>5</v>
      </c>
      <c r="C1" s="2" t="s">
        <v>7</v>
      </c>
      <c r="D1" s="2" t="s">
        <v>33</v>
      </c>
      <c r="E1" s="2" t="s">
        <v>66</v>
      </c>
      <c r="F1" s="2" t="s">
        <v>221</v>
      </c>
      <c r="G1" s="2" t="s">
        <v>6</v>
      </c>
      <c r="H1" s="13" t="s">
        <v>216</v>
      </c>
      <c r="I1" s="13"/>
      <c r="J1" s="13"/>
      <c r="K1" s="13"/>
      <c r="L1" s="13"/>
      <c r="M1" s="13" t="s">
        <v>57</v>
      </c>
      <c r="N1" s="13"/>
      <c r="O1" s="13"/>
      <c r="P1" s="13"/>
      <c r="Q1" s="13"/>
      <c r="R1" s="13" t="s">
        <v>27</v>
      </c>
      <c r="S1" s="13"/>
      <c r="T1" s="13"/>
      <c r="U1" s="13"/>
      <c r="V1" s="13"/>
    </row>
    <row r="2" spans="1:22">
      <c r="H2" s="4" t="s">
        <v>211</v>
      </c>
      <c r="I2" s="4" t="s">
        <v>214</v>
      </c>
      <c r="J2" s="4" t="s">
        <v>215</v>
      </c>
      <c r="K2" s="4" t="s">
        <v>212</v>
      </c>
      <c r="L2" s="4" t="s">
        <v>213</v>
      </c>
      <c r="M2" s="4" t="s">
        <v>211</v>
      </c>
      <c r="N2" s="4" t="s">
        <v>214</v>
      </c>
      <c r="O2" s="4" t="s">
        <v>215</v>
      </c>
      <c r="P2" s="4" t="s">
        <v>212</v>
      </c>
      <c r="Q2" s="4" t="s">
        <v>213</v>
      </c>
      <c r="R2" s="4" t="s">
        <v>211</v>
      </c>
      <c r="S2" s="4" t="s">
        <v>214</v>
      </c>
      <c r="T2" s="4" t="s">
        <v>215</v>
      </c>
      <c r="U2" s="4" t="s">
        <v>212</v>
      </c>
      <c r="V2" s="4" t="s">
        <v>213</v>
      </c>
    </row>
    <row r="3" spans="1:22">
      <c r="A3" s="2" t="s">
        <v>8</v>
      </c>
      <c r="B3" s="2">
        <v>2021</v>
      </c>
      <c r="C3" s="2" t="s">
        <v>72</v>
      </c>
      <c r="D3" s="2" t="s">
        <v>35</v>
      </c>
      <c r="E3" s="2" t="s">
        <v>22</v>
      </c>
      <c r="G3" s="2" t="s">
        <v>16</v>
      </c>
      <c r="H3" s="3">
        <v>2.42</v>
      </c>
      <c r="I3" s="3">
        <v>1.69</v>
      </c>
      <c r="J3" s="3">
        <v>3.46</v>
      </c>
      <c r="M3" s="3">
        <v>3.8</v>
      </c>
      <c r="N3" s="3">
        <v>2.5499999999999998</v>
      </c>
      <c r="O3" s="3">
        <v>5.67</v>
      </c>
    </row>
    <row r="4" spans="1:22">
      <c r="A4" s="2" t="s">
        <v>17</v>
      </c>
      <c r="B4" s="2">
        <v>2021</v>
      </c>
      <c r="C4" s="2" t="s">
        <v>72</v>
      </c>
      <c r="D4" s="2" t="s">
        <v>23</v>
      </c>
      <c r="E4" s="2" t="s">
        <v>21</v>
      </c>
      <c r="F4" s="2">
        <v>1</v>
      </c>
      <c r="G4" s="2" t="s">
        <v>43</v>
      </c>
      <c r="H4" s="3">
        <v>1.23</v>
      </c>
      <c r="I4" s="3">
        <v>0.98</v>
      </c>
      <c r="J4" s="3">
        <v>1.55</v>
      </c>
      <c r="K4" s="3">
        <f>LN(H4)</f>
        <v>0.20701416938432612</v>
      </c>
      <c r="L4" s="5">
        <f>(LN(J4)-LN(I4))/2*1.96</f>
        <v>0.44928848548370126</v>
      </c>
    </row>
    <row r="5" spans="1:22">
      <c r="A5" s="2" t="s">
        <v>32</v>
      </c>
      <c r="B5" s="2">
        <v>2021</v>
      </c>
      <c r="C5" s="2" t="s">
        <v>72</v>
      </c>
      <c r="D5" s="2" t="s">
        <v>34</v>
      </c>
      <c r="E5" s="2" t="s">
        <v>22</v>
      </c>
      <c r="G5" s="2" t="s">
        <v>27</v>
      </c>
      <c r="R5" s="3">
        <v>1.19</v>
      </c>
      <c r="S5" s="3">
        <v>1.08</v>
      </c>
      <c r="T5" s="3">
        <v>1.32</v>
      </c>
    </row>
    <row r="6" spans="1:22">
      <c r="A6" s="2" t="s">
        <v>32</v>
      </c>
      <c r="B6" s="2">
        <v>2022</v>
      </c>
      <c r="C6" s="2" t="s">
        <v>72</v>
      </c>
      <c r="D6" s="2" t="s">
        <v>34</v>
      </c>
      <c r="E6" s="2" t="s">
        <v>45</v>
      </c>
      <c r="G6" s="2" t="s">
        <v>27</v>
      </c>
      <c r="R6" s="3">
        <v>1.42</v>
      </c>
      <c r="S6" s="3">
        <v>1.28</v>
      </c>
      <c r="T6" s="3">
        <v>1.57</v>
      </c>
    </row>
    <row r="7" spans="1:22">
      <c r="A7" s="2" t="s">
        <v>36</v>
      </c>
      <c r="B7" s="2">
        <v>2021</v>
      </c>
      <c r="C7" s="2" t="s">
        <v>39</v>
      </c>
      <c r="D7" s="2" t="s">
        <v>23</v>
      </c>
      <c r="E7" s="2" t="s">
        <v>42</v>
      </c>
      <c r="F7" s="2">
        <v>0</v>
      </c>
      <c r="G7" s="2" t="s">
        <v>43</v>
      </c>
      <c r="H7" s="3">
        <v>1.1200000000000001</v>
      </c>
      <c r="I7" s="3">
        <v>0.79</v>
      </c>
      <c r="J7" s="3">
        <v>1.59</v>
      </c>
    </row>
    <row r="8" spans="1:22">
      <c r="A8" s="2" t="s">
        <v>54</v>
      </c>
      <c r="B8" s="2">
        <v>2020</v>
      </c>
      <c r="C8" s="2" t="s">
        <v>55</v>
      </c>
      <c r="D8" s="2" t="s">
        <v>69</v>
      </c>
      <c r="E8" s="2" t="s">
        <v>45</v>
      </c>
      <c r="G8" s="2" t="s">
        <v>57</v>
      </c>
      <c r="M8" s="3">
        <v>3</v>
      </c>
      <c r="N8" s="3">
        <v>1.7</v>
      </c>
      <c r="O8" s="3">
        <v>5.4</v>
      </c>
    </row>
    <row r="9" spans="1:22">
      <c r="A9" s="2" t="s">
        <v>54</v>
      </c>
      <c r="B9" s="2">
        <v>2020</v>
      </c>
      <c r="C9" s="2" t="s">
        <v>72</v>
      </c>
      <c r="D9" s="2" t="s">
        <v>68</v>
      </c>
      <c r="E9" s="2" t="s">
        <v>45</v>
      </c>
      <c r="G9" s="2" t="s">
        <v>57</v>
      </c>
      <c r="M9" s="3">
        <v>3.3</v>
      </c>
      <c r="N9" s="3">
        <v>1.8</v>
      </c>
      <c r="O9" s="3">
        <v>6.2</v>
      </c>
    </row>
    <row r="10" spans="1:22">
      <c r="A10" s="2" t="s">
        <v>65</v>
      </c>
      <c r="B10" s="2">
        <v>2020</v>
      </c>
      <c r="C10" s="2" t="s">
        <v>55</v>
      </c>
      <c r="D10" s="2" t="s">
        <v>70</v>
      </c>
      <c r="E10" s="2" t="s">
        <v>67</v>
      </c>
      <c r="F10" s="2">
        <v>1</v>
      </c>
      <c r="G10" s="2" t="s">
        <v>43</v>
      </c>
      <c r="H10" s="3">
        <v>1.04</v>
      </c>
      <c r="I10" s="3">
        <v>1</v>
      </c>
      <c r="J10" s="3">
        <v>1.0900000000000001</v>
      </c>
    </row>
    <row r="11" spans="1:22">
      <c r="A11" s="2" t="s">
        <v>79</v>
      </c>
      <c r="B11" s="2">
        <v>2020</v>
      </c>
      <c r="C11" s="2" t="s">
        <v>72</v>
      </c>
      <c r="D11" s="2" t="s">
        <v>80</v>
      </c>
      <c r="E11" s="2" t="s">
        <v>22</v>
      </c>
      <c r="F11" s="2">
        <v>1</v>
      </c>
      <c r="G11" s="2" t="s">
        <v>217</v>
      </c>
      <c r="H11" s="3">
        <v>1.24</v>
      </c>
      <c r="I11" s="3">
        <v>1.04</v>
      </c>
      <c r="J11" s="3">
        <v>1.48</v>
      </c>
      <c r="R11" s="3">
        <v>1.17</v>
      </c>
      <c r="S11" s="3">
        <v>0.85</v>
      </c>
      <c r="T11" s="3">
        <v>1.61</v>
      </c>
    </row>
    <row r="12" spans="1:22">
      <c r="A12" s="2" t="s">
        <v>79</v>
      </c>
      <c r="B12" s="2">
        <v>2020</v>
      </c>
      <c r="C12" s="2" t="s">
        <v>72</v>
      </c>
      <c r="D12" s="2" t="s">
        <v>80</v>
      </c>
      <c r="E12" s="2" t="s">
        <v>45</v>
      </c>
      <c r="F12" s="2">
        <v>1</v>
      </c>
      <c r="G12" s="2" t="s">
        <v>217</v>
      </c>
      <c r="H12" s="3">
        <v>1.39</v>
      </c>
      <c r="I12" s="3">
        <v>1.22</v>
      </c>
      <c r="J12" s="3">
        <v>1.6</v>
      </c>
      <c r="R12" s="3">
        <v>1.63</v>
      </c>
      <c r="S12" s="3">
        <v>1.36</v>
      </c>
      <c r="T12" s="3">
        <v>1.96</v>
      </c>
    </row>
    <row r="13" spans="1:22">
      <c r="A13" s="2" t="s">
        <v>92</v>
      </c>
      <c r="B13" s="2">
        <v>2020</v>
      </c>
      <c r="C13" s="2" t="s">
        <v>72</v>
      </c>
      <c r="D13" s="2" t="s">
        <v>80</v>
      </c>
      <c r="E13" s="2" t="s">
        <v>21</v>
      </c>
      <c r="F13" s="2">
        <v>1</v>
      </c>
      <c r="G13" s="2" t="s">
        <v>43</v>
      </c>
      <c r="H13" s="3">
        <v>1.23</v>
      </c>
      <c r="I13" s="3">
        <v>0.97</v>
      </c>
      <c r="J13" s="3">
        <v>1.1499999999999999</v>
      </c>
    </row>
    <row r="14" spans="1:22">
      <c r="A14" s="2" t="s">
        <v>94</v>
      </c>
      <c r="B14" s="2">
        <v>2019</v>
      </c>
      <c r="C14" s="2" t="s">
        <v>55</v>
      </c>
      <c r="D14" s="2" t="s">
        <v>23</v>
      </c>
      <c r="E14" s="2" t="s">
        <v>93</v>
      </c>
      <c r="F14" s="2">
        <v>1</v>
      </c>
      <c r="G14" s="2" t="s">
        <v>43</v>
      </c>
      <c r="H14" s="3">
        <v>1.75</v>
      </c>
      <c r="I14" s="3">
        <v>1.41</v>
      </c>
      <c r="J14" s="3">
        <v>2.17</v>
      </c>
    </row>
    <row r="15" spans="1:22">
      <c r="A15" s="2" t="s">
        <v>100</v>
      </c>
      <c r="B15" s="2">
        <v>2018</v>
      </c>
      <c r="C15" s="2" t="s">
        <v>72</v>
      </c>
      <c r="D15" s="2" t="s">
        <v>103</v>
      </c>
      <c r="E15" s="2" t="s">
        <v>102</v>
      </c>
      <c r="G15" s="2" t="s">
        <v>218</v>
      </c>
      <c r="H15" s="3">
        <v>1.35</v>
      </c>
      <c r="I15" s="3">
        <v>1.01</v>
      </c>
      <c r="J15" s="3">
        <v>1.82</v>
      </c>
      <c r="M15" s="3">
        <v>1.5</v>
      </c>
      <c r="N15" s="3">
        <v>1.1299999999999999</v>
      </c>
      <c r="O15" s="3">
        <v>2</v>
      </c>
    </row>
    <row r="16" spans="1:22">
      <c r="A16" s="2" t="s">
        <v>108</v>
      </c>
      <c r="B16" s="2">
        <v>2018</v>
      </c>
      <c r="C16" s="2" t="s">
        <v>110</v>
      </c>
      <c r="D16" s="2" t="s">
        <v>23</v>
      </c>
      <c r="E16" s="2" t="s">
        <v>42</v>
      </c>
      <c r="F16" s="2">
        <v>1</v>
      </c>
      <c r="G16" s="2" t="s">
        <v>43</v>
      </c>
      <c r="H16" s="3">
        <v>1.4</v>
      </c>
      <c r="I16" s="3">
        <v>1.1599999999999999</v>
      </c>
      <c r="J16" s="3">
        <v>1.69</v>
      </c>
    </row>
    <row r="17" spans="1:20">
      <c r="A17" s="2" t="s">
        <v>119</v>
      </c>
      <c r="B17" s="2">
        <v>2017</v>
      </c>
      <c r="C17" s="2" t="s">
        <v>72</v>
      </c>
      <c r="D17" s="2" t="s">
        <v>121</v>
      </c>
      <c r="E17" s="2" t="s">
        <v>42</v>
      </c>
      <c r="G17" s="2" t="s">
        <v>43</v>
      </c>
      <c r="H17" s="3">
        <v>1.35</v>
      </c>
      <c r="I17" s="3">
        <v>1.02</v>
      </c>
      <c r="J17" s="3">
        <v>1.49</v>
      </c>
    </row>
    <row r="18" spans="1:20">
      <c r="A18" s="2" t="s">
        <v>126</v>
      </c>
      <c r="B18" s="2">
        <v>2017</v>
      </c>
      <c r="C18" s="2" t="s">
        <v>72</v>
      </c>
      <c r="D18" s="2" t="s">
        <v>23</v>
      </c>
      <c r="E18" s="2" t="s">
        <v>42</v>
      </c>
      <c r="G18" s="2" t="s">
        <v>27</v>
      </c>
      <c r="R18" s="3">
        <v>1.1200000000000001</v>
      </c>
      <c r="S18" s="3">
        <v>0.94</v>
      </c>
      <c r="T18" s="3">
        <v>1.34</v>
      </c>
    </row>
    <row r="19" spans="1:20">
      <c r="A19" s="2" t="s">
        <v>131</v>
      </c>
      <c r="B19" s="2">
        <v>2017</v>
      </c>
      <c r="C19" s="2" t="s">
        <v>72</v>
      </c>
      <c r="D19" s="2" t="s">
        <v>132</v>
      </c>
      <c r="E19" s="2" t="s">
        <v>225</v>
      </c>
      <c r="G19" s="7" t="s">
        <v>16</v>
      </c>
      <c r="H19" s="3">
        <v>1.06</v>
      </c>
      <c r="I19" s="3">
        <v>0.92</v>
      </c>
      <c r="J19" s="3">
        <v>1.21</v>
      </c>
      <c r="M19" s="3">
        <v>1.17</v>
      </c>
      <c r="N19" s="3">
        <v>0.95</v>
      </c>
      <c r="O19" s="3">
        <v>1.44</v>
      </c>
    </row>
    <row r="20" spans="1:20">
      <c r="A20" s="2" t="s">
        <v>131</v>
      </c>
      <c r="B20" s="2">
        <v>2017</v>
      </c>
      <c r="C20" s="2" t="s">
        <v>72</v>
      </c>
      <c r="D20" s="2" t="s">
        <v>132</v>
      </c>
      <c r="E20" s="2" t="s">
        <v>224</v>
      </c>
      <c r="G20" s="7" t="s">
        <v>16</v>
      </c>
      <c r="H20" s="3">
        <v>1.1399999999999999</v>
      </c>
      <c r="I20" s="3">
        <v>1.02</v>
      </c>
      <c r="J20" s="3">
        <v>1.26</v>
      </c>
      <c r="M20" s="3">
        <v>1.32</v>
      </c>
      <c r="N20" s="3">
        <v>1.1299999999999999</v>
      </c>
      <c r="O20" s="3">
        <v>1.54</v>
      </c>
    </row>
    <row r="21" spans="1:20">
      <c r="A21" s="2" t="s">
        <v>134</v>
      </c>
      <c r="B21" s="2">
        <v>2017</v>
      </c>
      <c r="C21" s="2" t="s">
        <v>72</v>
      </c>
      <c r="D21" s="2" t="s">
        <v>132</v>
      </c>
      <c r="E21" s="2" t="s">
        <v>137</v>
      </c>
      <c r="F21" s="2">
        <v>1</v>
      </c>
      <c r="G21" s="2" t="s">
        <v>43</v>
      </c>
      <c r="H21" s="3">
        <v>1.25</v>
      </c>
      <c r="I21" s="3">
        <v>0.92</v>
      </c>
      <c r="J21" s="3">
        <v>2.2999999999999998</v>
      </c>
    </row>
    <row r="22" spans="1:20">
      <c r="A22" s="2" t="s">
        <v>142</v>
      </c>
      <c r="B22" s="2">
        <v>2016</v>
      </c>
      <c r="C22" s="2" t="s">
        <v>72</v>
      </c>
      <c r="D22" s="2" t="s">
        <v>23</v>
      </c>
      <c r="E22" s="2" t="s">
        <v>42</v>
      </c>
      <c r="F22" s="2">
        <v>1</v>
      </c>
      <c r="G22" s="2" t="s">
        <v>219</v>
      </c>
      <c r="H22" s="3">
        <v>1.41</v>
      </c>
      <c r="I22" s="3">
        <v>1.32</v>
      </c>
      <c r="J22" s="3">
        <v>1.51</v>
      </c>
      <c r="R22" s="3">
        <v>1.39</v>
      </c>
      <c r="S22" s="3">
        <v>1.26</v>
      </c>
      <c r="T22" s="3">
        <v>1.55</v>
      </c>
    </row>
    <row r="23" spans="1:20">
      <c r="A23" s="2" t="s">
        <v>151</v>
      </c>
      <c r="B23" s="2">
        <v>2016</v>
      </c>
      <c r="C23" s="2" t="s">
        <v>72</v>
      </c>
      <c r="D23" s="2" t="s">
        <v>23</v>
      </c>
      <c r="E23" s="2" t="s">
        <v>42</v>
      </c>
      <c r="F23" s="2">
        <v>1</v>
      </c>
      <c r="G23" s="2" t="s">
        <v>43</v>
      </c>
      <c r="H23" s="3">
        <v>1.57</v>
      </c>
      <c r="I23" s="3">
        <v>1.25</v>
      </c>
      <c r="J23" s="3">
        <v>1.98</v>
      </c>
    </row>
    <row r="24" spans="1:20">
      <c r="A24" s="2" t="s">
        <v>158</v>
      </c>
      <c r="B24" s="2">
        <v>2016</v>
      </c>
      <c r="C24" s="2" t="s">
        <v>160</v>
      </c>
      <c r="D24" s="2" t="s">
        <v>161</v>
      </c>
      <c r="E24" s="2" t="s">
        <v>42</v>
      </c>
      <c r="F24" s="2">
        <v>1</v>
      </c>
      <c r="G24" s="2" t="s">
        <v>43</v>
      </c>
      <c r="H24" s="3">
        <v>1.85</v>
      </c>
      <c r="I24" s="3">
        <v>1.48</v>
      </c>
      <c r="J24" s="3">
        <v>2.3199999999999998</v>
      </c>
    </row>
    <row r="25" spans="1:20">
      <c r="A25" s="2" t="s">
        <v>164</v>
      </c>
      <c r="B25" s="2">
        <v>2016</v>
      </c>
      <c r="C25" s="2" t="s">
        <v>160</v>
      </c>
      <c r="D25" s="2" t="s">
        <v>195</v>
      </c>
      <c r="E25" s="2" t="s">
        <v>42</v>
      </c>
      <c r="G25" s="7" t="s">
        <v>196</v>
      </c>
      <c r="H25" s="3">
        <v>1.1399999999999999</v>
      </c>
      <c r="I25" s="3">
        <v>0.99</v>
      </c>
      <c r="J25" s="3">
        <v>1.3</v>
      </c>
      <c r="M25" s="3">
        <v>1.17</v>
      </c>
      <c r="N25" s="3">
        <v>1.07</v>
      </c>
      <c r="O25" s="3">
        <v>1.3</v>
      </c>
    </row>
    <row r="26" spans="1:20">
      <c r="A26" s="2" t="s">
        <v>167</v>
      </c>
      <c r="B26" s="2">
        <v>2016</v>
      </c>
      <c r="C26" s="2" t="s">
        <v>72</v>
      </c>
      <c r="D26" s="2" t="s">
        <v>161</v>
      </c>
      <c r="E26" s="2" t="s">
        <v>45</v>
      </c>
      <c r="F26" s="2">
        <v>1</v>
      </c>
      <c r="G26" s="2" t="s">
        <v>43</v>
      </c>
      <c r="H26" s="3">
        <v>1.96</v>
      </c>
      <c r="I26" s="3">
        <v>1.57</v>
      </c>
      <c r="J26" s="3">
        <v>2.46</v>
      </c>
    </row>
    <row r="27" spans="1:20">
      <c r="A27" s="2" t="s">
        <v>170</v>
      </c>
      <c r="B27" s="2">
        <v>2015</v>
      </c>
      <c r="C27" s="2" t="s">
        <v>172</v>
      </c>
      <c r="D27" s="2" t="s">
        <v>173</v>
      </c>
      <c r="E27" s="2" t="s">
        <v>42</v>
      </c>
      <c r="F27" s="2">
        <v>1</v>
      </c>
      <c r="G27" s="2" t="s">
        <v>43</v>
      </c>
      <c r="H27" s="3">
        <v>1.57</v>
      </c>
      <c r="I27" s="3">
        <v>1.4</v>
      </c>
      <c r="J27" s="3">
        <v>1.78</v>
      </c>
    </row>
    <row r="28" spans="1:20">
      <c r="A28" s="2" t="s">
        <v>176</v>
      </c>
      <c r="B28" s="2">
        <v>2015</v>
      </c>
      <c r="C28" s="2" t="s">
        <v>72</v>
      </c>
      <c r="D28" s="2" t="s">
        <v>223</v>
      </c>
      <c r="E28" s="2" t="s">
        <v>179</v>
      </c>
      <c r="G28" s="2" t="s">
        <v>57</v>
      </c>
      <c r="M28" s="3">
        <v>4.05</v>
      </c>
      <c r="N28" s="3">
        <v>1.38</v>
      </c>
      <c r="O28" s="3">
        <v>11.91</v>
      </c>
    </row>
    <row r="29" spans="1:20">
      <c r="A29" s="2" t="s">
        <v>182</v>
      </c>
      <c r="B29" s="2">
        <v>2014</v>
      </c>
      <c r="C29" s="2" t="s">
        <v>72</v>
      </c>
      <c r="D29" s="2" t="s">
        <v>23</v>
      </c>
      <c r="E29" s="2" t="s">
        <v>42</v>
      </c>
      <c r="F29" s="2">
        <v>1</v>
      </c>
      <c r="G29" s="2" t="s">
        <v>16</v>
      </c>
      <c r="H29" s="3">
        <v>1.29</v>
      </c>
      <c r="I29" s="3">
        <v>1.17</v>
      </c>
      <c r="J29" s="3">
        <v>1.42</v>
      </c>
      <c r="M29" s="3">
        <v>1.3</v>
      </c>
      <c r="N29" s="3">
        <v>1.18</v>
      </c>
      <c r="O29" s="3">
        <v>1.44</v>
      </c>
    </row>
    <row r="30" spans="1:20">
      <c r="A30" s="2" t="s">
        <v>186</v>
      </c>
      <c r="B30" s="2">
        <v>2014</v>
      </c>
      <c r="C30" s="2" t="s">
        <v>188</v>
      </c>
      <c r="D30" s="2" t="s">
        <v>222</v>
      </c>
      <c r="E30" s="2" t="s">
        <v>42</v>
      </c>
      <c r="F30" s="2">
        <v>1</v>
      </c>
      <c r="G30" s="2" t="s">
        <v>220</v>
      </c>
      <c r="H30" s="3">
        <v>2.85</v>
      </c>
      <c r="I30" s="3">
        <v>1.1499999999999999</v>
      </c>
      <c r="J30" s="3">
        <v>7.03</v>
      </c>
      <c r="R30" s="3">
        <v>4.88</v>
      </c>
      <c r="S30" s="3">
        <v>1.1200000000000001</v>
      </c>
      <c r="T30" s="3">
        <v>21.31</v>
      </c>
    </row>
    <row r="274" spans="63:63">
      <c r="BK274" s="6"/>
    </row>
  </sheetData>
  <mergeCells count="3">
    <mergeCell ref="H1:L1"/>
    <mergeCell ref="M1:Q1"/>
    <mergeCell ref="R1:V1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052C-ABA9-4D24-9332-77AA54746CFA}">
  <dimension ref="A1:U29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7" sqref="G7:I7"/>
    </sheetView>
  </sheetViews>
  <sheetFormatPr defaultRowHeight="14.25"/>
  <cols>
    <col min="1" max="1" width="9.53125" style="2" customWidth="1"/>
    <col min="2" max="2" width="6.3984375" style="2" bestFit="1" customWidth="1"/>
    <col min="3" max="3" width="8.3984375" style="2" customWidth="1"/>
    <col min="4" max="4" width="19.19921875" style="2" customWidth="1"/>
    <col min="5" max="5" width="11.46484375" style="2" customWidth="1"/>
    <col min="6" max="6" width="21.1328125" style="2" customWidth="1"/>
    <col min="7" max="10" width="9.06640625" style="3"/>
    <col min="11" max="11" width="9.73046875" style="3" bestFit="1" customWidth="1"/>
    <col min="12" max="16384" width="9.06640625" style="3"/>
  </cols>
  <sheetData>
    <row r="1" spans="1:21">
      <c r="A1" s="2" t="s">
        <v>0</v>
      </c>
      <c r="B1" s="2" t="s">
        <v>5</v>
      </c>
      <c r="C1" s="2" t="s">
        <v>7</v>
      </c>
      <c r="D1" s="2" t="s">
        <v>33</v>
      </c>
      <c r="E1" s="2" t="s">
        <v>66</v>
      </c>
      <c r="F1" s="2" t="s">
        <v>6</v>
      </c>
      <c r="G1" s="13" t="s">
        <v>216</v>
      </c>
      <c r="H1" s="13"/>
      <c r="I1" s="13"/>
      <c r="J1" s="13"/>
      <c r="K1" s="13"/>
      <c r="L1" s="13" t="s">
        <v>57</v>
      </c>
      <c r="M1" s="13"/>
      <c r="N1" s="13"/>
      <c r="O1" s="13"/>
      <c r="P1" s="13"/>
      <c r="Q1" s="13" t="s">
        <v>27</v>
      </c>
      <c r="R1" s="13"/>
      <c r="S1" s="13"/>
      <c r="T1" s="13"/>
      <c r="U1" s="13"/>
    </row>
    <row r="2" spans="1:21">
      <c r="G2" s="4" t="s">
        <v>211</v>
      </c>
      <c r="H2" s="4" t="s">
        <v>214</v>
      </c>
      <c r="I2" s="4" t="s">
        <v>215</v>
      </c>
      <c r="J2" s="4" t="s">
        <v>212</v>
      </c>
      <c r="K2" s="4" t="s">
        <v>213</v>
      </c>
      <c r="L2" s="4" t="s">
        <v>211</v>
      </c>
      <c r="M2" s="4" t="s">
        <v>214</v>
      </c>
      <c r="N2" s="4" t="s">
        <v>215</v>
      </c>
      <c r="O2" s="4" t="s">
        <v>212</v>
      </c>
      <c r="P2" s="4" t="s">
        <v>213</v>
      </c>
      <c r="Q2" s="4" t="s">
        <v>211</v>
      </c>
      <c r="R2" s="4" t="s">
        <v>214</v>
      </c>
      <c r="S2" s="4" t="s">
        <v>215</v>
      </c>
      <c r="T2" s="4" t="s">
        <v>212</v>
      </c>
      <c r="U2" s="4" t="s">
        <v>213</v>
      </c>
    </row>
    <row r="3" spans="1:21">
      <c r="A3" s="2" t="s">
        <v>8</v>
      </c>
      <c r="B3" s="2">
        <v>2021</v>
      </c>
      <c r="C3" s="2" t="s">
        <v>72</v>
      </c>
      <c r="D3" s="2" t="s">
        <v>35</v>
      </c>
      <c r="E3" s="2" t="s">
        <v>22</v>
      </c>
      <c r="F3" s="2" t="s">
        <v>16</v>
      </c>
    </row>
    <row r="4" spans="1:21">
      <c r="A4" s="2" t="s">
        <v>17</v>
      </c>
      <c r="B4" s="2">
        <v>2021</v>
      </c>
      <c r="C4" s="2" t="s">
        <v>72</v>
      </c>
      <c r="D4" s="2" t="s">
        <v>23</v>
      </c>
      <c r="E4" s="2" t="s">
        <v>21</v>
      </c>
      <c r="F4" s="2" t="s">
        <v>76</v>
      </c>
      <c r="G4" s="3">
        <v>1.3</v>
      </c>
      <c r="H4" s="3">
        <v>1.0900000000000001</v>
      </c>
      <c r="I4" s="3">
        <v>1.55</v>
      </c>
      <c r="J4" s="3">
        <f>LN(G4)</f>
        <v>0.26236426446749106</v>
      </c>
      <c r="K4" s="5">
        <f>(LN(I4)-LN(H4))/2*1.96</f>
        <v>0.3450356899963008</v>
      </c>
    </row>
    <row r="5" spans="1:21">
      <c r="A5" s="2" t="s">
        <v>32</v>
      </c>
      <c r="B5" s="2">
        <v>2021</v>
      </c>
      <c r="C5" s="2" t="s">
        <v>72</v>
      </c>
      <c r="D5" s="2" t="s">
        <v>34</v>
      </c>
      <c r="E5" s="2" t="s">
        <v>22</v>
      </c>
      <c r="F5" s="2" t="s">
        <v>27</v>
      </c>
    </row>
    <row r="6" spans="1:21">
      <c r="A6" s="2" t="s">
        <v>32</v>
      </c>
      <c r="B6" s="2">
        <v>2022</v>
      </c>
      <c r="C6" s="2" t="s">
        <v>72</v>
      </c>
      <c r="D6" s="2" t="s">
        <v>34</v>
      </c>
      <c r="E6" s="2" t="s">
        <v>45</v>
      </c>
      <c r="F6" s="2" t="s">
        <v>27</v>
      </c>
    </row>
    <row r="7" spans="1:21">
      <c r="A7" s="2" t="s">
        <v>36</v>
      </c>
      <c r="B7" s="2">
        <v>2021</v>
      </c>
      <c r="C7" s="2" t="s">
        <v>39</v>
      </c>
      <c r="D7" s="2" t="s">
        <v>23</v>
      </c>
      <c r="E7" s="2" t="s">
        <v>42</v>
      </c>
      <c r="F7" s="2" t="s">
        <v>43</v>
      </c>
      <c r="G7" s="3">
        <v>1.1200000000000001</v>
      </c>
      <c r="H7" s="3">
        <v>0.79</v>
      </c>
      <c r="I7" s="3">
        <v>1.59</v>
      </c>
    </row>
    <row r="8" spans="1:21">
      <c r="A8" s="2" t="s">
        <v>54</v>
      </c>
      <c r="B8" s="2">
        <v>2020</v>
      </c>
      <c r="C8" s="2" t="s">
        <v>55</v>
      </c>
      <c r="D8" s="2" t="s">
        <v>69</v>
      </c>
      <c r="E8" s="2" t="s">
        <v>45</v>
      </c>
      <c r="F8" s="2" t="s">
        <v>57</v>
      </c>
    </row>
    <row r="9" spans="1:21">
      <c r="A9" s="2" t="s">
        <v>54</v>
      </c>
      <c r="B9" s="2">
        <v>2020</v>
      </c>
      <c r="C9" s="2" t="s">
        <v>72</v>
      </c>
      <c r="D9" s="2" t="s">
        <v>68</v>
      </c>
      <c r="E9" s="2" t="s">
        <v>45</v>
      </c>
      <c r="F9" s="2" t="s">
        <v>57</v>
      </c>
    </row>
    <row r="10" spans="1:21">
      <c r="A10" s="2" t="s">
        <v>65</v>
      </c>
      <c r="B10" s="2">
        <v>2020</v>
      </c>
      <c r="C10" s="2" t="s">
        <v>55</v>
      </c>
      <c r="D10" s="2" t="s">
        <v>70</v>
      </c>
      <c r="E10" s="2" t="s">
        <v>67</v>
      </c>
      <c r="F10" s="2" t="s">
        <v>43</v>
      </c>
    </row>
    <row r="11" spans="1:21">
      <c r="A11" s="2" t="s">
        <v>79</v>
      </c>
      <c r="B11" s="2">
        <v>2020</v>
      </c>
      <c r="C11" s="2" t="s">
        <v>72</v>
      </c>
      <c r="D11" s="2" t="s">
        <v>80</v>
      </c>
      <c r="E11" s="2" t="s">
        <v>22</v>
      </c>
      <c r="F11" s="2" t="s">
        <v>77</v>
      </c>
    </row>
    <row r="12" spans="1:21">
      <c r="A12" s="2" t="s">
        <v>79</v>
      </c>
      <c r="B12" s="2">
        <v>2020</v>
      </c>
      <c r="C12" s="2" t="s">
        <v>72</v>
      </c>
      <c r="D12" s="2" t="s">
        <v>80</v>
      </c>
      <c r="E12" s="2" t="s">
        <v>45</v>
      </c>
      <c r="F12" s="2" t="s">
        <v>77</v>
      </c>
    </row>
    <row r="13" spans="1:21">
      <c r="A13" s="2" t="s">
        <v>92</v>
      </c>
      <c r="B13" s="2">
        <v>2020</v>
      </c>
      <c r="C13" s="2" t="s">
        <v>72</v>
      </c>
      <c r="D13" s="2" t="s">
        <v>80</v>
      </c>
      <c r="E13" s="2" t="s">
        <v>21</v>
      </c>
      <c r="F13" s="2" t="s">
        <v>43</v>
      </c>
    </row>
    <row r="14" spans="1:21">
      <c r="A14" s="2" t="s">
        <v>94</v>
      </c>
      <c r="B14" s="2">
        <v>2019</v>
      </c>
      <c r="C14" s="2" t="s">
        <v>55</v>
      </c>
      <c r="D14" s="2" t="s">
        <v>23</v>
      </c>
      <c r="E14" s="2" t="s">
        <v>93</v>
      </c>
      <c r="F14" s="2" t="s">
        <v>43</v>
      </c>
      <c r="G14" s="3">
        <v>2.0099999999999998</v>
      </c>
      <c r="H14" s="3">
        <v>1.64</v>
      </c>
      <c r="I14" s="3">
        <v>2.4700000000000002</v>
      </c>
    </row>
    <row r="15" spans="1:21">
      <c r="A15" s="2" t="s">
        <v>100</v>
      </c>
      <c r="B15" s="2">
        <v>2018</v>
      </c>
      <c r="C15" s="2" t="s">
        <v>72</v>
      </c>
      <c r="D15" s="2" t="s">
        <v>103</v>
      </c>
      <c r="E15" s="2" t="s">
        <v>102</v>
      </c>
      <c r="F15" s="2" t="s">
        <v>114</v>
      </c>
    </row>
    <row r="16" spans="1:21">
      <c r="A16" s="2" t="s">
        <v>108</v>
      </c>
      <c r="B16" s="2">
        <v>2018</v>
      </c>
      <c r="C16" s="2" t="s">
        <v>110</v>
      </c>
      <c r="D16" s="2" t="s">
        <v>23</v>
      </c>
      <c r="E16" s="2" t="s">
        <v>42</v>
      </c>
      <c r="F16" s="2" t="s">
        <v>115</v>
      </c>
    </row>
    <row r="17" spans="1:20">
      <c r="A17" s="2" t="s">
        <v>119</v>
      </c>
      <c r="B17" s="2">
        <v>2017</v>
      </c>
      <c r="C17" s="2" t="s">
        <v>72</v>
      </c>
      <c r="D17" s="2" t="s">
        <v>121</v>
      </c>
      <c r="E17" s="2" t="s">
        <v>42</v>
      </c>
      <c r="F17" s="2" t="s">
        <v>115</v>
      </c>
    </row>
    <row r="18" spans="1:20">
      <c r="A18" s="2" t="s">
        <v>126</v>
      </c>
      <c r="B18" s="2">
        <v>2017</v>
      </c>
      <c r="C18" s="2" t="s">
        <v>72</v>
      </c>
      <c r="D18" s="2" t="s">
        <v>23</v>
      </c>
      <c r="E18" s="2" t="s">
        <v>42</v>
      </c>
      <c r="F18" s="2" t="s">
        <v>27</v>
      </c>
    </row>
    <row r="19" spans="1:20">
      <c r="A19" s="2" t="s">
        <v>131</v>
      </c>
      <c r="B19" s="2">
        <v>2017</v>
      </c>
      <c r="C19" s="2" t="s">
        <v>72</v>
      </c>
      <c r="D19" s="2" t="s">
        <v>132</v>
      </c>
      <c r="E19" s="2" t="s">
        <v>21</v>
      </c>
      <c r="F19" s="2" t="s">
        <v>133</v>
      </c>
      <c r="L19" s="3">
        <v>1.64</v>
      </c>
      <c r="M19" s="3">
        <v>1.5</v>
      </c>
      <c r="N19" s="3">
        <v>1.79</v>
      </c>
    </row>
    <row r="20" spans="1:20">
      <c r="A20" s="2" t="s">
        <v>134</v>
      </c>
      <c r="B20" s="2">
        <v>2017</v>
      </c>
      <c r="C20" s="2" t="s">
        <v>72</v>
      </c>
      <c r="D20" s="2" t="s">
        <v>132</v>
      </c>
      <c r="E20" s="2" t="s">
        <v>137</v>
      </c>
      <c r="F20" s="2" t="s">
        <v>141</v>
      </c>
    </row>
    <row r="21" spans="1:20">
      <c r="A21" s="2" t="s">
        <v>142</v>
      </c>
      <c r="B21" s="2">
        <v>2016</v>
      </c>
      <c r="C21" s="2" t="s">
        <v>72</v>
      </c>
      <c r="D21" s="2" t="s">
        <v>23</v>
      </c>
      <c r="E21" s="2" t="s">
        <v>42</v>
      </c>
      <c r="F21" s="2" t="s">
        <v>150</v>
      </c>
    </row>
    <row r="22" spans="1:20">
      <c r="A22" s="2" t="s">
        <v>151</v>
      </c>
      <c r="B22" s="2">
        <v>2016</v>
      </c>
      <c r="C22" s="2" t="s">
        <v>72</v>
      </c>
      <c r="D22" s="2" t="s">
        <v>23</v>
      </c>
      <c r="E22" s="2" t="s">
        <v>42</v>
      </c>
      <c r="F22" s="2" t="s">
        <v>157</v>
      </c>
    </row>
    <row r="23" spans="1:20">
      <c r="A23" s="2" t="s">
        <v>158</v>
      </c>
      <c r="B23" s="2">
        <v>2016</v>
      </c>
      <c r="C23" s="2" t="s">
        <v>160</v>
      </c>
      <c r="D23" s="2" t="s">
        <v>161</v>
      </c>
      <c r="E23" s="2" t="s">
        <v>42</v>
      </c>
      <c r="F23" s="2" t="s">
        <v>162</v>
      </c>
    </row>
    <row r="24" spans="1:20">
      <c r="A24" s="2" t="s">
        <v>164</v>
      </c>
      <c r="B24" s="2">
        <v>2016</v>
      </c>
      <c r="C24" s="2" t="s">
        <v>160</v>
      </c>
      <c r="D24" s="2" t="s">
        <v>195</v>
      </c>
      <c r="E24" s="2" t="s">
        <v>42</v>
      </c>
      <c r="F24" s="2" t="s">
        <v>196</v>
      </c>
    </row>
    <row r="25" spans="1:20">
      <c r="A25" s="2" t="s">
        <v>167</v>
      </c>
      <c r="B25" s="2">
        <v>2016</v>
      </c>
      <c r="C25" s="2" t="s">
        <v>72</v>
      </c>
      <c r="D25" s="2" t="s">
        <v>23</v>
      </c>
      <c r="E25" s="2" t="s">
        <v>45</v>
      </c>
      <c r="F25" s="2" t="s">
        <v>115</v>
      </c>
    </row>
    <row r="26" spans="1:20">
      <c r="A26" s="2" t="s">
        <v>170</v>
      </c>
      <c r="B26" s="2">
        <v>2015</v>
      </c>
      <c r="C26" s="2" t="s">
        <v>172</v>
      </c>
      <c r="D26" s="2" t="s">
        <v>173</v>
      </c>
      <c r="E26" s="2" t="s">
        <v>42</v>
      </c>
      <c r="F26" s="2" t="s">
        <v>115</v>
      </c>
    </row>
    <row r="27" spans="1:20">
      <c r="A27" s="2" t="s">
        <v>176</v>
      </c>
      <c r="B27" s="2">
        <v>2015</v>
      </c>
      <c r="C27" s="2" t="s">
        <v>72</v>
      </c>
      <c r="D27" s="2" t="s">
        <v>209</v>
      </c>
      <c r="E27" s="2" t="s">
        <v>179</v>
      </c>
      <c r="F27" s="2" t="s">
        <v>57</v>
      </c>
      <c r="L27" s="3">
        <v>8.48</v>
      </c>
      <c r="M27" s="3">
        <v>3.02</v>
      </c>
      <c r="N27" s="3">
        <v>23.79</v>
      </c>
    </row>
    <row r="28" spans="1:20">
      <c r="A28" s="2" t="s">
        <v>182</v>
      </c>
      <c r="B28" s="2">
        <v>2014</v>
      </c>
      <c r="C28" s="2" t="s">
        <v>72</v>
      </c>
      <c r="D28" s="2" t="s">
        <v>23</v>
      </c>
      <c r="E28" s="2" t="s">
        <v>42</v>
      </c>
      <c r="F28" s="2" t="s">
        <v>207</v>
      </c>
    </row>
    <row r="29" spans="1:20">
      <c r="A29" s="2" t="s">
        <v>186</v>
      </c>
      <c r="B29" s="2">
        <v>2014</v>
      </c>
      <c r="C29" s="2" t="s">
        <v>188</v>
      </c>
      <c r="D29" s="2" t="s">
        <v>210</v>
      </c>
      <c r="E29" s="2" t="s">
        <v>42</v>
      </c>
      <c r="F29" s="2" t="s">
        <v>208</v>
      </c>
      <c r="H29" s="3">
        <v>5.69</v>
      </c>
      <c r="I29" s="3">
        <v>3.05</v>
      </c>
      <c r="J29" s="3">
        <v>10.62</v>
      </c>
      <c r="L29" s="3">
        <v>15.9</v>
      </c>
      <c r="M29" s="3">
        <v>3.62</v>
      </c>
      <c r="N29" s="3">
        <v>71.87</v>
      </c>
      <c r="R29" s="3">
        <v>7.21</v>
      </c>
      <c r="S29" s="3">
        <v>2.7</v>
      </c>
      <c r="T29" s="3">
        <v>19.25</v>
      </c>
    </row>
  </sheetData>
  <autoFilter ref="A1:U29" xr:uid="{601C052C-ABA9-4D24-9332-77AA54746CFA}"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</autoFilter>
  <mergeCells count="3">
    <mergeCell ref="G1:K1"/>
    <mergeCell ref="L1:P1"/>
    <mergeCell ref="Q1:U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baseline</vt:lpstr>
      <vt:lpstr>MACE</vt:lpstr>
      <vt:lpstr>HF</vt:lpstr>
      <vt:lpstr>mortality</vt:lpstr>
      <vt:lpstr>adjusted</vt:lpstr>
      <vt:lpstr>unadjusted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Jiarong</cp:lastModifiedBy>
  <dcterms:created xsi:type="dcterms:W3CDTF">2015-06-05T18:19:34Z</dcterms:created>
  <dcterms:modified xsi:type="dcterms:W3CDTF">2023-08-05T13:40:16Z</dcterms:modified>
</cp:coreProperties>
</file>