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歌宝小窝\@hscTn\submission\PeerJ\"/>
    </mc:Choice>
  </mc:AlternateContent>
  <xr:revisionPtr revIDLastSave="0" documentId="8_{33CCF717-C221-4644-BEE6-099D117A51AF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MACE" sheetId="4" r:id="rId1"/>
    <sheet name="HF" sheetId="6" r:id="rId2"/>
  </sheets>
  <definedNames>
    <definedName name="_xlnm._FilterDatabase" localSheetId="1" hidden="1">HF!$A$1:$M$13</definedName>
    <definedName name="_xlnm._FilterDatabase" localSheetId="0" hidden="1">MACE!$A$1:$M$30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30" i="4"/>
  <c r="M6" i="6"/>
  <c r="L6" i="6"/>
  <c r="M10" i="6"/>
  <c r="L10" i="6"/>
  <c r="M4" i="6"/>
  <c r="L4" i="6"/>
  <c r="L12" i="4"/>
  <c r="M12" i="4"/>
  <c r="M9" i="6"/>
  <c r="L9" i="6"/>
  <c r="M25" i="4"/>
  <c r="L25" i="4"/>
  <c r="M3" i="4"/>
  <c r="L3" i="4"/>
  <c r="M6" i="4"/>
  <c r="L6" i="4"/>
  <c r="M5" i="4"/>
  <c r="L5" i="4"/>
  <c r="L3" i="6"/>
  <c r="M3" i="6"/>
  <c r="L5" i="6"/>
  <c r="M5" i="6"/>
  <c r="L7" i="6"/>
  <c r="M7" i="6"/>
  <c r="L11" i="6"/>
  <c r="M11" i="6"/>
  <c r="L12" i="6"/>
  <c r="M12" i="6"/>
  <c r="M8" i="6"/>
  <c r="L8" i="6"/>
  <c r="L7" i="4"/>
  <c r="M7" i="4"/>
  <c r="L27" i="4"/>
  <c r="M27" i="4"/>
  <c r="L18" i="4"/>
  <c r="M18" i="4"/>
  <c r="L19" i="4"/>
  <c r="M19" i="4"/>
  <c r="L10" i="4"/>
  <c r="M10" i="4"/>
  <c r="L28" i="4"/>
  <c r="M28" i="4"/>
  <c r="L23" i="4"/>
  <c r="M23" i="4"/>
  <c r="L9" i="4"/>
  <c r="M9" i="4"/>
  <c r="L20" i="4"/>
  <c r="M20" i="4"/>
  <c r="L11" i="4"/>
  <c r="M11" i="4"/>
  <c r="L13" i="4"/>
  <c r="M13" i="4"/>
  <c r="L4" i="4"/>
  <c r="M4" i="4"/>
  <c r="L24" i="4"/>
  <c r="M24" i="4"/>
  <c r="L21" i="4"/>
  <c r="M21" i="4"/>
  <c r="L15" i="4"/>
  <c r="M15" i="4"/>
  <c r="L14" i="4"/>
  <c r="M14" i="4"/>
  <c r="L8" i="4"/>
  <c r="M8" i="4"/>
  <c r="L17" i="4"/>
  <c r="M17" i="4"/>
  <c r="L16" i="4"/>
  <c r="M16" i="4"/>
  <c r="L29" i="4"/>
  <c r="M29" i="4"/>
  <c r="L26" i="4"/>
  <c r="M26" i="4"/>
  <c r="M22" i="4"/>
  <c r="L22" i="4"/>
</calcChain>
</file>

<file path=xl/sharedStrings.xml><?xml version="1.0" encoding="utf-8"?>
<sst xmlns="http://schemas.openxmlformats.org/spreadsheetml/2006/main" count="176" uniqueCount="72">
  <si>
    <t>Author</t>
  </si>
  <si>
    <t>Year</t>
  </si>
  <si>
    <t>Subunit of hs-cTn (Assay)</t>
  </si>
  <si>
    <t>Witkowski</t>
  </si>
  <si>
    <t>Saeed</t>
  </si>
  <si>
    <t>T1DM</t>
  </si>
  <si>
    <t>Prediabetes</t>
  </si>
  <si>
    <t>Continuous (HR per SD)</t>
  </si>
  <si>
    <t>Heart failure</t>
  </si>
  <si>
    <t>Pandey</t>
  </si>
  <si>
    <t>Coding of hs-cTn</t>
  </si>
  <si>
    <t>Busch</t>
  </si>
  <si>
    <t>hs-cTnI (Snibe Diagnostics)</t>
  </si>
  <si>
    <t>T2DM</t>
  </si>
  <si>
    <t>Diabetes</t>
  </si>
  <si>
    <t>hs-cTnI (Abbott Diagnostics)</t>
  </si>
  <si>
    <t>Sharma</t>
  </si>
  <si>
    <t>Population</t>
  </si>
  <si>
    <t>T2DM with recent ACS</t>
  </si>
  <si>
    <t>Continuous (HR per log2)</t>
  </si>
  <si>
    <t>hs-cTnT (Roche Diagnostics)</t>
  </si>
  <si>
    <t>Nguyen</t>
  </si>
  <si>
    <t>Costacou (gender subgroup)</t>
  </si>
  <si>
    <t>T2DM with stable CAD</t>
  </si>
  <si>
    <t>Wong</t>
  </si>
  <si>
    <t>Keller</t>
  </si>
  <si>
    <t>T2DM with hemodialysis</t>
  </si>
  <si>
    <t>Colombo</t>
  </si>
  <si>
    <t>hs-cTnT (Glasgow Biomarker Laboratory)</t>
  </si>
  <si>
    <t>Price</t>
  </si>
  <si>
    <t>Continuous (OR per SD)</t>
  </si>
  <si>
    <t>Ohkuma</t>
  </si>
  <si>
    <t>Galsgaard</t>
  </si>
  <si>
    <t>Continuous (HR per doubling)</t>
  </si>
  <si>
    <t>Bidadkosh</t>
  </si>
  <si>
    <t>T2DM with nephropathy</t>
  </si>
  <si>
    <t>Scirica</t>
  </si>
  <si>
    <t>Resl</t>
    <phoneticPr fontId="0" type="noConversion"/>
  </si>
  <si>
    <t>Junttila</t>
  </si>
  <si>
    <t>hs-cTnT (NA)</t>
  </si>
  <si>
    <t>Hendriks</t>
    <phoneticPr fontId="0" type="noConversion"/>
  </si>
  <si>
    <t>Gori</t>
  </si>
  <si>
    <t>Looker</t>
  </si>
  <si>
    <t>hs-TnT(RBM)</t>
    <phoneticPr fontId="0" type="noConversion"/>
  </si>
  <si>
    <t>Continuous (OR per SD)</t>
    <phoneticPr fontId="0" type="noConversion"/>
  </si>
  <si>
    <t>Hillis</t>
    <phoneticPr fontId="0" type="noConversion"/>
  </si>
  <si>
    <t>Yiu</t>
    <phoneticPr fontId="0" type="noConversion"/>
  </si>
  <si>
    <t>hs-TnI (Abbott)</t>
    <phoneticPr fontId="0" type="noConversion"/>
  </si>
  <si>
    <t>HR</t>
  </si>
  <si>
    <t>ln(HR)</t>
  </si>
  <si>
    <t>SE(ln(HR))</t>
  </si>
  <si>
    <t>95%CI ll</t>
  </si>
  <si>
    <t>95%CI ul</t>
  </si>
  <si>
    <t>MACE (CVD+mortality)</t>
  </si>
  <si>
    <t xml:space="preserve">Adjusted </t>
  </si>
  <si>
    <t>Binary (male: 8.5 ng/L, female: 7.6 ng/L)</t>
  </si>
  <si>
    <t>T1DM with nephropathy</t>
  </si>
  <si>
    <t>T1DM without nephropathy</t>
  </si>
  <si>
    <t>Cimaglia</t>
  </si>
  <si>
    <t>T2DM with CLI</t>
  </si>
  <si>
    <t>Bluro</t>
  </si>
  <si>
    <t>Binary (≥4.5 ng/L）</t>
  </si>
  <si>
    <t>Prediabetes/Diabetes</t>
  </si>
  <si>
    <t>Binary (13 ng/L)</t>
  </si>
  <si>
    <t>Binary (6 ng/L)</t>
  </si>
  <si>
    <t>sample size</t>
  </si>
  <si>
    <t>outcome at beginning</t>
  </si>
  <si>
    <t>Binary (25 ng/L）</t>
  </si>
  <si>
    <t>Binary (14 ng/L)</t>
  </si>
  <si>
    <t>Binary (3 ng/L）</t>
  </si>
  <si>
    <t>Binary (35 ng/L)</t>
  </si>
  <si>
    <t>Binary (4.5 ng/L）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</si>
</sst>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134"/>
    </font>
    <font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EF11-3693-4EF6-BF50-6F7DBCBA19E4}">
  <dimension ref="A1:BB273"/>
  <sheetViews>
    <sheetView tabSelected="1" workbookViewId="0">
      <selection activeCell="G1" sqref="G1:G1048576"/>
    </sheetView>
  </sheetViews>
  <sheetFormatPr defaultRowHeight="14.25"/>
  <cols>
    <col min="1" max="1" width="9.53125" style="2" customWidth="1"/>
    <col min="2" max="2" width="4.73046875" style="2" bestFit="1" customWidth="1"/>
    <col min="3" max="3" width="7.73046875" style="2" customWidth="1"/>
    <col min="4" max="4" width="15.33203125" style="2" customWidth="1"/>
    <col min="5" max="7" width="10.1328125" style="2" customWidth="1"/>
    <col min="8" max="8" width="8.1328125" style="2" bestFit="1" customWidth="1"/>
    <col min="9" max="12" width="9.06640625" style="3"/>
    <col min="13" max="13" width="9.73046875" style="3" bestFit="1" customWidth="1"/>
    <col min="14" max="16384" width="9.06640625" style="3"/>
  </cols>
  <sheetData>
    <row r="1" spans="1:13">
      <c r="A1" s="2" t="s">
        <v>0</v>
      </c>
      <c r="B1" s="2" t="s">
        <v>1</v>
      </c>
      <c r="C1" s="2" t="s">
        <v>2</v>
      </c>
      <c r="D1" s="2" t="s">
        <v>10</v>
      </c>
      <c r="E1" s="2" t="s">
        <v>17</v>
      </c>
      <c r="F1" s="9" t="s">
        <v>65</v>
      </c>
      <c r="G1" s="9" t="s">
        <v>66</v>
      </c>
      <c r="H1" s="2" t="s">
        <v>54</v>
      </c>
      <c r="I1" s="11" t="s">
        <v>53</v>
      </c>
      <c r="J1" s="11"/>
      <c r="K1" s="11"/>
      <c r="L1" s="11"/>
      <c r="M1" s="11"/>
    </row>
    <row r="2" spans="1:13">
      <c r="I2" s="4" t="s">
        <v>48</v>
      </c>
      <c r="J2" s="4" t="s">
        <v>51</v>
      </c>
      <c r="K2" s="4" t="s">
        <v>52</v>
      </c>
      <c r="L2" s="4" t="s">
        <v>49</v>
      </c>
      <c r="M2" s="4" t="s">
        <v>50</v>
      </c>
    </row>
    <row r="3" spans="1:13">
      <c r="A3" s="1" t="s">
        <v>60</v>
      </c>
      <c r="B3" s="1">
        <v>2021</v>
      </c>
      <c r="C3" s="2" t="s">
        <v>20</v>
      </c>
      <c r="D3" s="1" t="s">
        <v>68</v>
      </c>
      <c r="E3" s="2" t="s">
        <v>13</v>
      </c>
      <c r="F3" s="2">
        <v>482</v>
      </c>
      <c r="G3" s="2">
        <v>1</v>
      </c>
      <c r="H3" s="2">
        <v>1</v>
      </c>
      <c r="I3" s="3">
        <v>2.58</v>
      </c>
      <c r="J3" s="3">
        <v>0.95</v>
      </c>
      <c r="K3" s="3">
        <v>7.06</v>
      </c>
      <c r="L3" s="3">
        <f t="shared" ref="L3:L29" si="0">LN(I3)</f>
        <v>0.94778939893352609</v>
      </c>
      <c r="M3" s="5">
        <f t="shared" ref="M3:M29" si="1">(LN(K3)-LN(J3))/2*1.96</f>
        <v>1.9656235789748471</v>
      </c>
    </row>
    <row r="4" spans="1:13">
      <c r="A4" s="2" t="s">
        <v>34</v>
      </c>
      <c r="B4" s="2">
        <v>2017</v>
      </c>
      <c r="C4" s="2" t="s">
        <v>20</v>
      </c>
      <c r="D4" s="2" t="s">
        <v>33</v>
      </c>
      <c r="E4" s="2" t="s">
        <v>35</v>
      </c>
      <c r="F4" s="2">
        <v>861</v>
      </c>
      <c r="G4" s="2">
        <v>1</v>
      </c>
      <c r="H4" s="2">
        <v>2</v>
      </c>
      <c r="I4" s="3">
        <v>1.25</v>
      </c>
      <c r="J4" s="3">
        <v>0.92</v>
      </c>
      <c r="K4" s="3">
        <v>2.2999999999999998</v>
      </c>
      <c r="L4" s="3">
        <f t="shared" si="0"/>
        <v>0.22314355131420976</v>
      </c>
      <c r="M4" s="5">
        <f t="shared" si="1"/>
        <v>0.89796491723667182</v>
      </c>
    </row>
    <row r="5" spans="1:13">
      <c r="A5" s="1" t="s">
        <v>58</v>
      </c>
      <c r="B5" s="2">
        <v>2021</v>
      </c>
      <c r="C5" s="2" t="s">
        <v>20</v>
      </c>
      <c r="D5" s="1" t="s">
        <v>67</v>
      </c>
      <c r="E5" s="7" t="s">
        <v>59</v>
      </c>
      <c r="F5" s="2">
        <v>618</v>
      </c>
      <c r="G5" s="2">
        <v>0</v>
      </c>
      <c r="H5" s="2">
        <v>1</v>
      </c>
      <c r="I5" s="3">
        <v>2.29</v>
      </c>
      <c r="J5" s="3">
        <v>1.21</v>
      </c>
      <c r="K5" s="3">
        <v>4.34</v>
      </c>
      <c r="L5" s="3">
        <f t="shared" si="0"/>
        <v>0.82855181756614826</v>
      </c>
      <c r="M5" s="5">
        <f t="shared" si="1"/>
        <v>1.2517089087335904</v>
      </c>
    </row>
    <row r="6" spans="1:13">
      <c r="A6" s="1" t="s">
        <v>60</v>
      </c>
      <c r="B6" s="1">
        <v>2021</v>
      </c>
      <c r="C6" s="2" t="s">
        <v>20</v>
      </c>
      <c r="D6" s="1" t="s">
        <v>7</v>
      </c>
      <c r="E6" s="2" t="s">
        <v>13</v>
      </c>
      <c r="F6" s="2">
        <v>482</v>
      </c>
      <c r="G6" s="2">
        <v>1</v>
      </c>
      <c r="H6" s="2">
        <v>1</v>
      </c>
      <c r="I6" s="3">
        <v>1.04</v>
      </c>
      <c r="J6" s="3">
        <v>1</v>
      </c>
      <c r="K6" s="3">
        <v>1.08</v>
      </c>
      <c r="L6" s="3">
        <f t="shared" si="0"/>
        <v>3.9220713153281329E-2</v>
      </c>
      <c r="M6" s="5">
        <f t="shared" si="1"/>
        <v>7.542182031340583E-2</v>
      </c>
    </row>
    <row r="7" spans="1:13">
      <c r="A7" s="2" t="s">
        <v>11</v>
      </c>
      <c r="B7" s="2">
        <v>2021</v>
      </c>
      <c r="C7" s="2" t="s">
        <v>12</v>
      </c>
      <c r="D7" s="2" t="s">
        <v>7</v>
      </c>
      <c r="E7" s="2" t="s">
        <v>13</v>
      </c>
      <c r="F7" s="2">
        <v>1030</v>
      </c>
      <c r="G7" s="2">
        <v>1</v>
      </c>
      <c r="H7" s="2">
        <v>0</v>
      </c>
      <c r="I7" s="3">
        <v>1.1200000000000001</v>
      </c>
      <c r="J7" s="3">
        <v>0.79</v>
      </c>
      <c r="K7" s="3">
        <v>1.59</v>
      </c>
      <c r="L7" s="3">
        <f t="shared" si="0"/>
        <v>0.11332868530700327</v>
      </c>
      <c r="M7" s="5">
        <f t="shared" si="1"/>
        <v>0.68546722275814587</v>
      </c>
    </row>
    <row r="8" spans="1:13">
      <c r="A8" s="2" t="s">
        <v>41</v>
      </c>
      <c r="B8" s="2">
        <v>2016</v>
      </c>
      <c r="C8" s="2" t="s">
        <v>20</v>
      </c>
      <c r="D8" s="1" t="s">
        <v>68</v>
      </c>
      <c r="E8" s="2" t="s">
        <v>14</v>
      </c>
      <c r="F8" s="2">
        <v>1510</v>
      </c>
      <c r="G8" s="2">
        <v>1</v>
      </c>
      <c r="H8" s="2">
        <v>2</v>
      </c>
      <c r="I8" s="3">
        <v>1.96</v>
      </c>
      <c r="J8" s="3">
        <v>1.57</v>
      </c>
      <c r="K8" s="3">
        <v>2.46</v>
      </c>
      <c r="L8" s="3">
        <f t="shared" si="0"/>
        <v>0.67294447324242579</v>
      </c>
      <c r="M8" s="5">
        <f t="shared" si="1"/>
        <v>0.44010401597237359</v>
      </c>
    </row>
    <row r="9" spans="1:13">
      <c r="A9" s="2" t="s">
        <v>27</v>
      </c>
      <c r="B9" s="2">
        <v>2018</v>
      </c>
      <c r="C9" s="2" t="s">
        <v>28</v>
      </c>
      <c r="D9" s="2" t="s">
        <v>7</v>
      </c>
      <c r="E9" s="2" t="s">
        <v>13</v>
      </c>
      <c r="F9" s="2">
        <v>2105</v>
      </c>
      <c r="G9" s="2">
        <v>1</v>
      </c>
      <c r="H9" s="2">
        <v>2</v>
      </c>
      <c r="I9" s="3">
        <v>1.4</v>
      </c>
      <c r="J9" s="3">
        <v>1.1599999999999999</v>
      </c>
      <c r="K9" s="3">
        <v>1.69</v>
      </c>
      <c r="L9" s="3">
        <f t="shared" si="0"/>
        <v>0.33647223662121289</v>
      </c>
      <c r="M9" s="5">
        <f t="shared" si="1"/>
        <v>0.36878235334037468</v>
      </c>
    </row>
    <row r="10" spans="1:13">
      <c r="A10" s="2" t="s">
        <v>22</v>
      </c>
      <c r="B10" s="2">
        <v>2020</v>
      </c>
      <c r="C10" s="2" t="s">
        <v>20</v>
      </c>
      <c r="D10" s="8" t="s">
        <v>7</v>
      </c>
      <c r="E10" s="2" t="s">
        <v>5</v>
      </c>
      <c r="F10" s="2">
        <v>581</v>
      </c>
      <c r="G10" s="2">
        <v>1</v>
      </c>
      <c r="H10" s="2">
        <v>2</v>
      </c>
      <c r="I10" s="3">
        <v>1.23</v>
      </c>
      <c r="J10" s="3">
        <v>0.97</v>
      </c>
      <c r="K10" s="3">
        <v>1.1499999999999999</v>
      </c>
      <c r="L10" s="3">
        <f t="shared" si="0"/>
        <v>0.20701416938432612</v>
      </c>
      <c r="M10" s="5">
        <f t="shared" si="1"/>
        <v>0.16681672686266985</v>
      </c>
    </row>
    <row r="11" spans="1:13">
      <c r="A11" s="2" t="s">
        <v>32</v>
      </c>
      <c r="B11" s="2">
        <v>2017</v>
      </c>
      <c r="C11" s="2" t="s">
        <v>20</v>
      </c>
      <c r="D11" s="2" t="s">
        <v>33</v>
      </c>
      <c r="E11" s="2" t="s">
        <v>57</v>
      </c>
      <c r="F11" s="2">
        <v>442</v>
      </c>
      <c r="G11" s="2">
        <v>1</v>
      </c>
      <c r="H11" s="2">
        <v>2</v>
      </c>
      <c r="I11" s="3">
        <v>1.06</v>
      </c>
      <c r="J11" s="3">
        <v>0.92</v>
      </c>
      <c r="K11" s="3">
        <v>1.21</v>
      </c>
      <c r="L11" s="3">
        <f t="shared" si="0"/>
        <v>5.8268908123975824E-2</v>
      </c>
      <c r="M11" s="5">
        <f t="shared" si="1"/>
        <v>0.26852192917674667</v>
      </c>
    </row>
    <row r="12" spans="1:13">
      <c r="A12" s="2" t="s">
        <v>40</v>
      </c>
      <c r="B12" s="2">
        <v>2016</v>
      </c>
      <c r="C12" s="2" t="s">
        <v>39</v>
      </c>
      <c r="D12" s="10" t="s">
        <v>69</v>
      </c>
      <c r="E12" s="2" t="s">
        <v>13</v>
      </c>
      <c r="F12" s="2">
        <v>1133</v>
      </c>
      <c r="G12" s="2">
        <v>1</v>
      </c>
      <c r="H12" s="2">
        <v>2</v>
      </c>
      <c r="I12" s="3">
        <v>1.4</v>
      </c>
      <c r="J12" s="3">
        <v>0.94</v>
      </c>
      <c r="K12" s="3">
        <v>2.0699999999999998</v>
      </c>
      <c r="L12" s="3">
        <f t="shared" si="0"/>
        <v>0.33647223662121289</v>
      </c>
      <c r="M12" s="5">
        <f t="shared" si="1"/>
        <v>0.77363553077545788</v>
      </c>
    </row>
    <row r="13" spans="1:13">
      <c r="A13" s="2" t="s">
        <v>32</v>
      </c>
      <c r="B13" s="2">
        <v>2017</v>
      </c>
      <c r="C13" s="2" t="s">
        <v>20</v>
      </c>
      <c r="D13" s="2" t="s">
        <v>33</v>
      </c>
      <c r="E13" s="2" t="s">
        <v>56</v>
      </c>
      <c r="F13" s="2">
        <v>458</v>
      </c>
      <c r="G13" s="2">
        <v>1</v>
      </c>
      <c r="H13" s="2">
        <v>2</v>
      </c>
      <c r="I13" s="3">
        <v>1.1399999999999999</v>
      </c>
      <c r="J13" s="3">
        <v>1.02</v>
      </c>
      <c r="K13" s="3">
        <v>1.26</v>
      </c>
      <c r="L13" s="3">
        <f t="shared" si="0"/>
        <v>0.131028262406404</v>
      </c>
      <c r="M13" s="5">
        <f t="shared" si="1"/>
        <v>0.20708291179386276</v>
      </c>
    </row>
    <row r="14" spans="1:13">
      <c r="A14" s="2" t="s">
        <v>40</v>
      </c>
      <c r="B14" s="2">
        <v>2016</v>
      </c>
      <c r="C14" s="2" t="s">
        <v>39</v>
      </c>
      <c r="D14" s="8" t="s">
        <v>7</v>
      </c>
      <c r="E14" s="2" t="s">
        <v>13</v>
      </c>
      <c r="F14" s="2">
        <v>1133</v>
      </c>
      <c r="G14" s="2">
        <v>1</v>
      </c>
      <c r="H14" s="2">
        <v>2</v>
      </c>
      <c r="I14" s="3">
        <v>1.1399999999999999</v>
      </c>
      <c r="J14" s="3">
        <v>0.99</v>
      </c>
      <c r="K14" s="3">
        <v>1.3</v>
      </c>
      <c r="L14" s="3">
        <f t="shared" si="0"/>
        <v>0.131028262406404</v>
      </c>
      <c r="M14" s="5">
        <f t="shared" si="1"/>
        <v>0.26696630831457269</v>
      </c>
    </row>
    <row r="15" spans="1:13">
      <c r="A15" s="2" t="s">
        <v>38</v>
      </c>
      <c r="B15" s="2">
        <v>2016</v>
      </c>
      <c r="C15" s="2" t="s">
        <v>39</v>
      </c>
      <c r="D15" s="1" t="s">
        <v>68</v>
      </c>
      <c r="E15" s="2" t="s">
        <v>13</v>
      </c>
      <c r="F15" s="2">
        <v>2285</v>
      </c>
      <c r="G15" s="2">
        <v>0</v>
      </c>
      <c r="H15" s="2">
        <v>2</v>
      </c>
      <c r="I15" s="3">
        <v>1.85</v>
      </c>
      <c r="J15" s="3">
        <v>1.48</v>
      </c>
      <c r="K15" s="3">
        <v>2.3199999999999998</v>
      </c>
      <c r="L15" s="3">
        <f t="shared" si="0"/>
        <v>0.61518563909023349</v>
      </c>
      <c r="M15" s="5">
        <f t="shared" si="1"/>
        <v>0.44053459594415095</v>
      </c>
    </row>
    <row r="16" spans="1:13">
      <c r="A16" s="2" t="s">
        <v>45</v>
      </c>
      <c r="B16" s="2">
        <v>2014</v>
      </c>
      <c r="C16" s="2" t="s">
        <v>20</v>
      </c>
      <c r="D16" s="2" t="s">
        <v>7</v>
      </c>
      <c r="E16" s="2" t="s">
        <v>13</v>
      </c>
      <c r="F16" s="2">
        <v>3862</v>
      </c>
      <c r="G16" s="2">
        <v>0</v>
      </c>
      <c r="H16" s="2">
        <v>2</v>
      </c>
      <c r="I16" s="3">
        <v>1.29</v>
      </c>
      <c r="J16" s="3">
        <v>1.17</v>
      </c>
      <c r="K16" s="3">
        <v>1.42</v>
      </c>
      <c r="L16" s="3">
        <f t="shared" si="0"/>
        <v>0.25464221837358075</v>
      </c>
      <c r="M16" s="5">
        <f t="shared" si="1"/>
        <v>0.18978006034743453</v>
      </c>
    </row>
    <row r="17" spans="1:13">
      <c r="A17" s="2" t="s">
        <v>42</v>
      </c>
      <c r="B17" s="2">
        <v>2015</v>
      </c>
      <c r="C17" s="2" t="s">
        <v>43</v>
      </c>
      <c r="D17" s="2" t="s">
        <v>44</v>
      </c>
      <c r="E17" s="2" t="s">
        <v>13</v>
      </c>
      <c r="F17" s="2">
        <v>2318</v>
      </c>
      <c r="G17" s="2">
        <v>1</v>
      </c>
      <c r="H17" s="2">
        <v>2</v>
      </c>
      <c r="I17" s="3">
        <v>1.57</v>
      </c>
      <c r="J17" s="3">
        <v>1.4</v>
      </c>
      <c r="K17" s="3">
        <v>1.78</v>
      </c>
      <c r="L17" s="3">
        <f t="shared" si="0"/>
        <v>0.45107561936021673</v>
      </c>
      <c r="M17" s="5">
        <f t="shared" si="1"/>
        <v>0.23533830512912526</v>
      </c>
    </row>
    <row r="18" spans="1:13">
      <c r="A18" s="2" t="s">
        <v>21</v>
      </c>
      <c r="B18" s="2">
        <v>2020</v>
      </c>
      <c r="C18" s="2" t="s">
        <v>20</v>
      </c>
      <c r="D18" s="8" t="s">
        <v>7</v>
      </c>
      <c r="E18" s="8" t="s">
        <v>6</v>
      </c>
      <c r="F18" s="2">
        <v>799</v>
      </c>
      <c r="G18" s="2">
        <v>1</v>
      </c>
      <c r="H18" s="2">
        <v>2</v>
      </c>
      <c r="I18" s="3">
        <v>1.24</v>
      </c>
      <c r="J18" s="3">
        <v>1.04</v>
      </c>
      <c r="K18" s="3">
        <v>1.48</v>
      </c>
      <c r="L18" s="3">
        <f t="shared" si="0"/>
        <v>0.21511137961694549</v>
      </c>
      <c r="M18" s="5">
        <f t="shared" si="1"/>
        <v>0.34576494713028749</v>
      </c>
    </row>
    <row r="19" spans="1:13">
      <c r="A19" s="2" t="s">
        <v>21</v>
      </c>
      <c r="B19" s="2">
        <v>2020</v>
      </c>
      <c r="C19" s="2" t="s">
        <v>20</v>
      </c>
      <c r="D19" s="8" t="s">
        <v>7</v>
      </c>
      <c r="E19" s="2" t="s">
        <v>14</v>
      </c>
      <c r="F19" s="2">
        <v>695</v>
      </c>
      <c r="G19" s="2">
        <v>1</v>
      </c>
      <c r="H19" s="2">
        <v>2</v>
      </c>
      <c r="I19" s="3">
        <v>1.39</v>
      </c>
      <c r="J19" s="3">
        <v>1.22</v>
      </c>
      <c r="K19" s="3">
        <v>1.6</v>
      </c>
      <c r="L19" s="3">
        <f t="shared" si="0"/>
        <v>0.3293037471426003</v>
      </c>
      <c r="M19" s="5">
        <f t="shared" si="1"/>
        <v>0.26572971509055904</v>
      </c>
    </row>
    <row r="20" spans="1:13">
      <c r="A20" s="2" t="s">
        <v>29</v>
      </c>
      <c r="B20" s="2">
        <v>2017</v>
      </c>
      <c r="C20" s="2" t="s">
        <v>20</v>
      </c>
      <c r="D20" s="2" t="s">
        <v>30</v>
      </c>
      <c r="E20" s="2" t="s">
        <v>13</v>
      </c>
      <c r="F20" s="2">
        <v>1049</v>
      </c>
      <c r="G20" s="2">
        <v>1</v>
      </c>
      <c r="H20" s="2">
        <v>2</v>
      </c>
      <c r="I20" s="3">
        <v>1.35</v>
      </c>
      <c r="J20" s="3">
        <v>1.02</v>
      </c>
      <c r="K20" s="3">
        <v>1.49</v>
      </c>
      <c r="L20" s="3">
        <f t="shared" si="0"/>
        <v>0.30010459245033816</v>
      </c>
      <c r="M20" s="5">
        <f t="shared" si="1"/>
        <v>0.3713940228079643</v>
      </c>
    </row>
    <row r="21" spans="1:13">
      <c r="A21" s="2" t="s">
        <v>37</v>
      </c>
      <c r="B21" s="2">
        <v>2016</v>
      </c>
      <c r="C21" s="2" t="s">
        <v>20</v>
      </c>
      <c r="D21" s="2" t="s">
        <v>7</v>
      </c>
      <c r="E21" s="2" t="s">
        <v>13</v>
      </c>
      <c r="F21" s="2">
        <v>746</v>
      </c>
      <c r="G21" s="2">
        <v>1</v>
      </c>
      <c r="H21" s="2">
        <v>2</v>
      </c>
      <c r="I21" s="3">
        <v>1.57</v>
      </c>
      <c r="J21" s="3">
        <v>1.25</v>
      </c>
      <c r="K21" s="3">
        <v>1.98</v>
      </c>
      <c r="L21" s="3">
        <f t="shared" si="0"/>
        <v>0.45107561936021673</v>
      </c>
      <c r="M21" s="5">
        <f t="shared" si="1"/>
        <v>0.45075422752438937</v>
      </c>
    </row>
    <row r="22" spans="1:13">
      <c r="A22" s="2" t="s">
        <v>4</v>
      </c>
      <c r="B22" s="2">
        <v>2021</v>
      </c>
      <c r="C22" s="2" t="s">
        <v>20</v>
      </c>
      <c r="D22" s="8" t="s">
        <v>7</v>
      </c>
      <c r="E22" s="2" t="s">
        <v>5</v>
      </c>
      <c r="F22" s="2">
        <v>295</v>
      </c>
      <c r="G22" s="2">
        <v>1</v>
      </c>
      <c r="H22" s="2">
        <v>1</v>
      </c>
      <c r="I22" s="3">
        <v>1.23</v>
      </c>
      <c r="J22" s="3">
        <v>0.98</v>
      </c>
      <c r="K22" s="3">
        <v>1.55</v>
      </c>
      <c r="L22" s="3">
        <f t="shared" si="0"/>
        <v>0.20701416938432612</v>
      </c>
      <c r="M22" s="5">
        <f t="shared" si="1"/>
        <v>0.44928848548370126</v>
      </c>
    </row>
    <row r="23" spans="1:13">
      <c r="A23" s="2" t="s">
        <v>25</v>
      </c>
      <c r="B23" s="2">
        <v>2018</v>
      </c>
      <c r="C23" s="2" t="s">
        <v>20</v>
      </c>
      <c r="D23" s="1" t="s">
        <v>70</v>
      </c>
      <c r="E23" s="2" t="s">
        <v>26</v>
      </c>
      <c r="F23" s="2">
        <v>1034</v>
      </c>
      <c r="G23" s="2">
        <v>0</v>
      </c>
      <c r="H23" s="2">
        <v>2</v>
      </c>
      <c r="I23" s="3">
        <v>1.35</v>
      </c>
      <c r="J23" s="3">
        <v>1.01</v>
      </c>
      <c r="K23" s="3">
        <v>1.82</v>
      </c>
      <c r="L23" s="3">
        <f t="shared" si="0"/>
        <v>0.30010459245033816</v>
      </c>
      <c r="M23" s="5">
        <f t="shared" si="1"/>
        <v>0.57710844683082518</v>
      </c>
    </row>
    <row r="24" spans="1:13">
      <c r="A24" s="2" t="s">
        <v>36</v>
      </c>
      <c r="B24" s="2">
        <v>2016</v>
      </c>
      <c r="C24" s="2" t="s">
        <v>20</v>
      </c>
      <c r="D24" s="2" t="s">
        <v>7</v>
      </c>
      <c r="E24" s="2" t="s">
        <v>13</v>
      </c>
      <c r="F24" s="2">
        <v>16492</v>
      </c>
      <c r="G24" s="2">
        <v>0</v>
      </c>
      <c r="H24" s="2">
        <v>2</v>
      </c>
      <c r="I24" s="3">
        <v>1.41</v>
      </c>
      <c r="J24" s="3">
        <v>1.32</v>
      </c>
      <c r="K24" s="3">
        <v>1.51</v>
      </c>
      <c r="L24" s="3">
        <f t="shared" si="0"/>
        <v>0.34358970439007686</v>
      </c>
      <c r="M24" s="5">
        <f t="shared" si="1"/>
        <v>0.13178835594398236</v>
      </c>
    </row>
    <row r="25" spans="1:13">
      <c r="A25" s="2" t="s">
        <v>21</v>
      </c>
      <c r="B25" s="2">
        <v>2020</v>
      </c>
      <c r="C25" s="2" t="s">
        <v>20</v>
      </c>
      <c r="D25" s="10" t="s">
        <v>71</v>
      </c>
      <c r="E25" s="8" t="s">
        <v>62</v>
      </c>
      <c r="F25" s="2">
        <v>1494</v>
      </c>
      <c r="G25" s="2">
        <v>1</v>
      </c>
      <c r="H25" s="2">
        <v>2</v>
      </c>
      <c r="I25" s="3">
        <v>1.48</v>
      </c>
      <c r="J25" s="3">
        <v>1</v>
      </c>
      <c r="K25" s="3">
        <v>2.1800000000000002</v>
      </c>
      <c r="L25" s="3">
        <f t="shared" si="0"/>
        <v>0.39204208777602367</v>
      </c>
      <c r="M25" s="5">
        <f t="shared" si="1"/>
        <v>0.76373837926497778</v>
      </c>
    </row>
    <row r="26" spans="1:13">
      <c r="A26" s="2" t="s">
        <v>3</v>
      </c>
      <c r="B26" s="2">
        <v>2021</v>
      </c>
      <c r="C26" s="2" t="s">
        <v>20</v>
      </c>
      <c r="D26" s="8" t="s">
        <v>63</v>
      </c>
      <c r="E26" s="2" t="s">
        <v>6</v>
      </c>
      <c r="F26" s="2">
        <v>2631</v>
      </c>
      <c r="G26" s="2">
        <v>1</v>
      </c>
      <c r="H26" s="2">
        <v>2</v>
      </c>
      <c r="I26" s="3">
        <v>1.65</v>
      </c>
      <c r="J26" s="3">
        <v>1.1399999999999999</v>
      </c>
      <c r="K26" s="3">
        <v>2.39</v>
      </c>
      <c r="L26" s="3">
        <f t="shared" si="0"/>
        <v>0.50077528791248915</v>
      </c>
      <c r="M26" s="5">
        <f t="shared" si="1"/>
        <v>0.72545980146627509</v>
      </c>
    </row>
    <row r="27" spans="1:13">
      <c r="A27" s="2" t="s">
        <v>16</v>
      </c>
      <c r="B27" s="2">
        <v>2020</v>
      </c>
      <c r="C27" s="2" t="s">
        <v>15</v>
      </c>
      <c r="D27" s="2" t="s">
        <v>19</v>
      </c>
      <c r="E27" s="2" t="s">
        <v>18</v>
      </c>
      <c r="F27" s="2">
        <v>5154</v>
      </c>
      <c r="G27" s="2">
        <v>0</v>
      </c>
      <c r="H27" s="2">
        <v>2</v>
      </c>
      <c r="I27" s="3">
        <v>1.04</v>
      </c>
      <c r="J27" s="3">
        <v>1</v>
      </c>
      <c r="K27" s="3">
        <v>1.0900000000000001</v>
      </c>
      <c r="L27" s="3">
        <f t="shared" si="0"/>
        <v>3.9220713153281329E-2</v>
      </c>
      <c r="M27" s="5">
        <f t="shared" si="1"/>
        <v>8.4454142316231356E-2</v>
      </c>
    </row>
    <row r="28" spans="1:13">
      <c r="A28" s="2" t="s">
        <v>24</v>
      </c>
      <c r="B28" s="2">
        <v>2019</v>
      </c>
      <c r="C28" s="2" t="s">
        <v>15</v>
      </c>
      <c r="D28" s="2" t="s">
        <v>7</v>
      </c>
      <c r="E28" s="2" t="s">
        <v>23</v>
      </c>
      <c r="F28" s="2">
        <v>1617</v>
      </c>
      <c r="G28" s="2">
        <v>0</v>
      </c>
      <c r="H28" s="2">
        <v>2</v>
      </c>
      <c r="I28" s="3">
        <v>1.75</v>
      </c>
      <c r="J28" s="3">
        <v>1.41</v>
      </c>
      <c r="K28" s="3">
        <v>2.17</v>
      </c>
      <c r="L28" s="3">
        <f t="shared" si="0"/>
        <v>0.55961578793542266</v>
      </c>
      <c r="M28" s="5">
        <f t="shared" si="1"/>
        <v>0.42251471389904544</v>
      </c>
    </row>
    <row r="29" spans="1:13">
      <c r="A29" s="2" t="s">
        <v>46</v>
      </c>
      <c r="B29" s="2">
        <v>2014</v>
      </c>
      <c r="C29" s="2" t="s">
        <v>15</v>
      </c>
      <c r="D29" s="2" t="s">
        <v>55</v>
      </c>
      <c r="E29" s="2" t="s">
        <v>13</v>
      </c>
      <c r="F29" s="2">
        <v>276</v>
      </c>
      <c r="G29" s="2">
        <v>0</v>
      </c>
      <c r="H29" s="2">
        <v>2</v>
      </c>
      <c r="I29" s="3">
        <v>2.85</v>
      </c>
      <c r="J29" s="3">
        <v>1.1499999999999999</v>
      </c>
      <c r="K29" s="3">
        <v>7.03</v>
      </c>
      <c r="L29" s="3">
        <f t="shared" si="0"/>
        <v>1.0473189942805592</v>
      </c>
      <c r="M29" s="5">
        <f t="shared" si="1"/>
        <v>1.7742162681784666</v>
      </c>
    </row>
    <row r="30" spans="1:13">
      <c r="F30" s="2">
        <f>SUM(F3:F29)</f>
        <v>51582</v>
      </c>
    </row>
    <row r="273" spans="54:54">
      <c r="BB273" s="6"/>
    </row>
  </sheetData>
  <autoFilter ref="A1:M30" xr:uid="{C935EF11-3693-4EF6-BF50-6F7DBCBA19E4}"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3:M29">
      <sortCondition ref="A1:A29"/>
    </sortState>
  </autoFilter>
  <mergeCells count="1">
    <mergeCell ref="I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269F-819C-4FF0-8E32-DE5021D47F74}">
  <dimension ref="A1:BB256"/>
  <sheetViews>
    <sheetView workbookViewId="0">
      <selection activeCell="F4" sqref="F4"/>
    </sheetView>
  </sheetViews>
  <sheetFormatPr defaultRowHeight="14.25"/>
  <cols>
    <col min="1" max="1" width="9.53125" style="2" customWidth="1"/>
    <col min="2" max="2" width="4.73046875" style="2" bestFit="1" customWidth="1"/>
    <col min="3" max="3" width="7.73046875" style="2" customWidth="1"/>
    <col min="4" max="4" width="15.33203125" style="2" customWidth="1"/>
    <col min="5" max="7" width="10.1328125" style="2" customWidth="1"/>
    <col min="8" max="8" width="8.1328125" style="2" bestFit="1" customWidth="1"/>
    <col min="9" max="16384" width="9.06640625" style="3"/>
  </cols>
  <sheetData>
    <row r="1" spans="1:13">
      <c r="A1" s="2" t="s">
        <v>0</v>
      </c>
      <c r="B1" s="2" t="s">
        <v>1</v>
      </c>
      <c r="C1" s="2" t="s">
        <v>2</v>
      </c>
      <c r="D1" s="2" t="s">
        <v>10</v>
      </c>
      <c r="E1" s="2" t="s">
        <v>17</v>
      </c>
      <c r="F1" s="9" t="s">
        <v>65</v>
      </c>
      <c r="G1" s="9" t="s">
        <v>66</v>
      </c>
      <c r="H1" s="2" t="s">
        <v>54</v>
      </c>
      <c r="I1" s="11" t="s">
        <v>8</v>
      </c>
      <c r="J1" s="11"/>
      <c r="K1" s="11"/>
      <c r="L1" s="11"/>
      <c r="M1" s="11"/>
    </row>
    <row r="2" spans="1:13">
      <c r="I2" s="4" t="s">
        <v>48</v>
      </c>
      <c r="J2" s="4" t="s">
        <v>51</v>
      </c>
      <c r="K2" s="4" t="s">
        <v>52</v>
      </c>
      <c r="L2" s="4" t="s">
        <v>49</v>
      </c>
      <c r="M2" s="4" t="s">
        <v>50</v>
      </c>
    </row>
    <row r="3" spans="1:13">
      <c r="A3" s="2" t="s">
        <v>21</v>
      </c>
      <c r="B3" s="2">
        <v>2020</v>
      </c>
      <c r="C3" s="2" t="s">
        <v>20</v>
      </c>
      <c r="D3" s="8" t="s">
        <v>7</v>
      </c>
      <c r="E3" s="2" t="s">
        <v>6</v>
      </c>
      <c r="F3" s="2">
        <v>799</v>
      </c>
      <c r="G3" s="2">
        <v>1</v>
      </c>
      <c r="H3" s="2">
        <v>2</v>
      </c>
      <c r="I3" s="3">
        <v>1.17</v>
      </c>
      <c r="J3" s="3">
        <v>0.85</v>
      </c>
      <c r="K3" s="3">
        <v>1.61</v>
      </c>
      <c r="L3" s="3">
        <f t="shared" ref="L3:L12" si="0">LN(I3)</f>
        <v>0.15700374880966469</v>
      </c>
      <c r="M3" s="5">
        <f t="shared" ref="M3:M12" si="1">(LN(K3)-LN(J3))/2*1.96</f>
        <v>0.62597804632426368</v>
      </c>
    </row>
    <row r="4" spans="1:13">
      <c r="A4" s="2" t="s">
        <v>9</v>
      </c>
      <c r="B4" s="2">
        <v>2021</v>
      </c>
      <c r="C4" s="2" t="s">
        <v>20</v>
      </c>
      <c r="D4" s="8" t="s">
        <v>64</v>
      </c>
      <c r="E4" s="2" t="s">
        <v>6</v>
      </c>
      <c r="F4" s="2">
        <v>4543</v>
      </c>
      <c r="G4" s="2">
        <v>1</v>
      </c>
      <c r="H4" s="2">
        <v>2</v>
      </c>
      <c r="I4" s="3">
        <v>1.41</v>
      </c>
      <c r="J4" s="3">
        <v>1.1399999999999999</v>
      </c>
      <c r="K4" s="3">
        <v>1.73</v>
      </c>
      <c r="L4" s="3">
        <f t="shared" si="0"/>
        <v>0.34358970439007686</v>
      </c>
      <c r="M4" s="5">
        <f t="shared" si="1"/>
        <v>0.40875128318121795</v>
      </c>
    </row>
    <row r="5" spans="1:13">
      <c r="A5" s="2" t="s">
        <v>21</v>
      </c>
      <c r="B5" s="2">
        <v>2020</v>
      </c>
      <c r="C5" s="2" t="s">
        <v>20</v>
      </c>
      <c r="D5" s="8" t="s">
        <v>7</v>
      </c>
      <c r="E5" s="2" t="s">
        <v>14</v>
      </c>
      <c r="F5" s="2">
        <v>695</v>
      </c>
      <c r="G5" s="2">
        <v>1</v>
      </c>
      <c r="H5" s="2">
        <v>2</v>
      </c>
      <c r="I5" s="3">
        <v>1.63</v>
      </c>
      <c r="J5" s="3">
        <v>1.36</v>
      </c>
      <c r="K5" s="3">
        <v>1.96</v>
      </c>
      <c r="L5" s="3">
        <f t="shared" si="0"/>
        <v>0.48858001481867092</v>
      </c>
      <c r="M5" s="5">
        <f t="shared" si="1"/>
        <v>0.35815057802457578</v>
      </c>
    </row>
    <row r="6" spans="1:13">
      <c r="A6" s="2" t="s">
        <v>9</v>
      </c>
      <c r="B6" s="2">
        <v>2021</v>
      </c>
      <c r="C6" s="2" t="s">
        <v>20</v>
      </c>
      <c r="D6" s="8" t="s">
        <v>64</v>
      </c>
      <c r="E6" s="2" t="s">
        <v>14</v>
      </c>
      <c r="F6" s="2">
        <v>2256</v>
      </c>
      <c r="G6" s="2">
        <v>1</v>
      </c>
      <c r="H6" s="2">
        <v>2</v>
      </c>
      <c r="I6" s="3">
        <v>1.69</v>
      </c>
      <c r="J6" s="3">
        <v>1.37</v>
      </c>
      <c r="K6" s="3">
        <v>2.08</v>
      </c>
      <c r="L6" s="3">
        <f t="shared" si="0"/>
        <v>0.52472852893498212</v>
      </c>
      <c r="M6" s="5">
        <f t="shared" si="1"/>
        <v>0.40920601079572916</v>
      </c>
    </row>
    <row r="7" spans="1:13">
      <c r="A7" s="2" t="s">
        <v>31</v>
      </c>
      <c r="B7" s="2">
        <v>2017</v>
      </c>
      <c r="C7" s="2" t="s">
        <v>20</v>
      </c>
      <c r="D7" s="2" t="s">
        <v>7</v>
      </c>
      <c r="E7" s="2" t="s">
        <v>13</v>
      </c>
      <c r="F7" s="2">
        <v>3098</v>
      </c>
      <c r="G7" s="2">
        <v>0</v>
      </c>
      <c r="H7" s="2">
        <v>2</v>
      </c>
      <c r="I7" s="3">
        <v>1.1200000000000001</v>
      </c>
      <c r="J7" s="3">
        <v>0.94</v>
      </c>
      <c r="K7" s="3">
        <v>1.34</v>
      </c>
      <c r="L7" s="3">
        <f t="shared" si="0"/>
        <v>0.11332868530700327</v>
      </c>
      <c r="M7" s="5">
        <f t="shared" si="1"/>
        <v>0.34745411732728942</v>
      </c>
    </row>
    <row r="8" spans="1:13">
      <c r="A8" s="2" t="s">
        <v>9</v>
      </c>
      <c r="B8" s="2">
        <v>2021</v>
      </c>
      <c r="C8" s="2" t="s">
        <v>20</v>
      </c>
      <c r="D8" s="8" t="s">
        <v>7</v>
      </c>
      <c r="E8" s="2" t="s">
        <v>6</v>
      </c>
      <c r="F8" s="2">
        <v>4543</v>
      </c>
      <c r="G8" s="2">
        <v>1</v>
      </c>
      <c r="H8" s="2">
        <v>2</v>
      </c>
      <c r="I8" s="3">
        <v>1.19</v>
      </c>
      <c r="J8" s="3">
        <v>1.08</v>
      </c>
      <c r="K8" s="3">
        <v>1.32</v>
      </c>
      <c r="L8" s="3">
        <f t="shared" si="0"/>
        <v>0.17395330712343798</v>
      </c>
      <c r="M8" s="5">
        <f t="shared" si="1"/>
        <v>0.19665728155290813</v>
      </c>
    </row>
    <row r="9" spans="1:13">
      <c r="A9" s="2" t="s">
        <v>21</v>
      </c>
      <c r="B9" s="2">
        <v>2020</v>
      </c>
      <c r="C9" s="2" t="s">
        <v>20</v>
      </c>
      <c r="D9" s="8" t="s">
        <v>61</v>
      </c>
      <c r="E9" s="2" t="s">
        <v>14</v>
      </c>
      <c r="F9" s="2">
        <v>695</v>
      </c>
      <c r="G9" s="2">
        <v>1</v>
      </c>
      <c r="H9" s="2">
        <v>2</v>
      </c>
      <c r="I9" s="3">
        <v>5.21</v>
      </c>
      <c r="J9" s="3">
        <v>1.54</v>
      </c>
      <c r="K9" s="3">
        <v>17.649999999999999</v>
      </c>
      <c r="L9" s="3">
        <f t="shared" si="0"/>
        <v>1.6505798557652755</v>
      </c>
      <c r="M9" s="5">
        <f t="shared" si="1"/>
        <v>2.3901742996146926</v>
      </c>
    </row>
    <row r="10" spans="1:13">
      <c r="A10" s="2" t="s">
        <v>9</v>
      </c>
      <c r="B10" s="2">
        <v>2021</v>
      </c>
      <c r="C10" s="2" t="s">
        <v>20</v>
      </c>
      <c r="D10" s="8" t="s">
        <v>7</v>
      </c>
      <c r="E10" s="2" t="s">
        <v>14</v>
      </c>
      <c r="F10" s="2">
        <v>2256</v>
      </c>
      <c r="G10" s="2">
        <v>1</v>
      </c>
      <c r="H10" s="2">
        <v>2</v>
      </c>
      <c r="I10" s="3">
        <v>1.42</v>
      </c>
      <c r="J10" s="3">
        <v>1.28</v>
      </c>
      <c r="K10" s="3">
        <v>1.57</v>
      </c>
      <c r="L10" s="3">
        <f t="shared" si="0"/>
        <v>0.35065687161316933</v>
      </c>
      <c r="M10" s="5">
        <f t="shared" si="1"/>
        <v>0.20013123060011709</v>
      </c>
    </row>
    <row r="11" spans="1:13">
      <c r="A11" s="2" t="s">
        <v>36</v>
      </c>
      <c r="B11" s="2">
        <v>2016</v>
      </c>
      <c r="C11" s="2" t="s">
        <v>20</v>
      </c>
      <c r="D11" s="2" t="s">
        <v>7</v>
      </c>
      <c r="E11" s="2" t="s">
        <v>13</v>
      </c>
      <c r="F11" s="2">
        <v>16492</v>
      </c>
      <c r="G11" s="2">
        <v>0</v>
      </c>
      <c r="H11" s="2">
        <v>2</v>
      </c>
      <c r="I11" s="3">
        <v>1.39</v>
      </c>
      <c r="J11" s="3">
        <v>1.26</v>
      </c>
      <c r="K11" s="3">
        <v>1.55</v>
      </c>
      <c r="L11" s="3">
        <f t="shared" si="0"/>
        <v>0.3293037471426003</v>
      </c>
      <c r="M11" s="5">
        <f t="shared" si="1"/>
        <v>0.20300034576841328</v>
      </c>
    </row>
    <row r="12" spans="1:13">
      <c r="A12" s="2" t="s">
        <v>46</v>
      </c>
      <c r="B12" s="2">
        <v>2014</v>
      </c>
      <c r="C12" s="2" t="s">
        <v>47</v>
      </c>
      <c r="D12" s="2" t="s">
        <v>55</v>
      </c>
      <c r="E12" s="2" t="s">
        <v>13</v>
      </c>
      <c r="F12" s="2">
        <v>276</v>
      </c>
      <c r="G12" s="2">
        <v>0</v>
      </c>
      <c r="H12" s="2">
        <v>2</v>
      </c>
      <c r="I12" s="3">
        <v>4.88</v>
      </c>
      <c r="J12" s="3">
        <v>1.1200000000000001</v>
      </c>
      <c r="K12" s="3">
        <v>21.31</v>
      </c>
      <c r="L12" s="3">
        <f t="shared" si="0"/>
        <v>1.5851452198650557</v>
      </c>
      <c r="M12" s="5">
        <f t="shared" si="1"/>
        <v>2.8869308055874519</v>
      </c>
    </row>
    <row r="13" spans="1:13">
      <c r="F13" s="2">
        <f>SUM(F3:F12)</f>
        <v>35653</v>
      </c>
      <c r="M13" s="5"/>
    </row>
    <row r="256" spans="54:54">
      <c r="BB256" s="6"/>
    </row>
  </sheetData>
  <autoFilter ref="A1:M13" xr:uid="{A5F2269F-819C-4FF0-8E32-DE5021D47F74}"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3:M11">
      <sortCondition ref="A1:A12"/>
    </sortState>
  </autoFilter>
  <mergeCells count="1"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MACE</vt:lpstr>
      <vt:lpstr>HF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Jiarong</cp:lastModifiedBy>
  <dcterms:created xsi:type="dcterms:W3CDTF">2015-06-05T18:19:34Z</dcterms:created>
  <dcterms:modified xsi:type="dcterms:W3CDTF">2023-08-05T13:51:50Z</dcterms:modified>
</cp:coreProperties>
</file>