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niss\Desktop\Frontiers in psychiatry\Figure 2\"/>
    </mc:Choice>
  </mc:AlternateContent>
  <xr:revisionPtr revIDLastSave="0" documentId="13_ncr:1_{86050A82-25B8-4282-8901-B89F15ADD70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GHbA1c" sheetId="4" r:id="rId1"/>
  </sheets>
  <definedNames>
    <definedName name="MethodPointer1">280740368</definedName>
    <definedName name="MethodPointer2">0</definedName>
  </definedNames>
  <calcPr calcId="191029"/>
</workbook>
</file>

<file path=xl/calcChain.xml><?xml version="1.0" encoding="utf-8"?>
<calcChain xmlns="http://schemas.openxmlformats.org/spreadsheetml/2006/main">
  <c r="S9" i="4" l="1"/>
  <c r="S10" i="4"/>
  <c r="S11" i="4"/>
  <c r="S12" i="4"/>
  <c r="S13" i="4"/>
  <c r="S14" i="4"/>
  <c r="S8" i="4"/>
  <c r="N9" i="4"/>
  <c r="N10" i="4"/>
  <c r="N11" i="4"/>
  <c r="N12" i="4"/>
  <c r="N13" i="4"/>
  <c r="N14" i="4"/>
  <c r="N8" i="4"/>
  <c r="O26" i="4"/>
  <c r="O25" i="4"/>
  <c r="O24" i="4"/>
  <c r="O23" i="4"/>
  <c r="O22" i="4"/>
  <c r="O21" i="4"/>
  <c r="O20" i="4"/>
  <c r="I44" i="4"/>
  <c r="I43" i="4"/>
  <c r="I42" i="4"/>
  <c r="I41" i="4"/>
  <c r="I40" i="4"/>
  <c r="I39" i="4"/>
  <c r="I38" i="4"/>
  <c r="I37" i="4"/>
  <c r="I36" i="4"/>
  <c r="I35" i="4"/>
  <c r="I33" i="4"/>
  <c r="I32" i="4"/>
  <c r="I31" i="4"/>
  <c r="I30" i="4"/>
  <c r="I29" i="4"/>
  <c r="I28" i="4"/>
  <c r="I27" i="4"/>
  <c r="I26" i="4"/>
  <c r="I25" i="4"/>
  <c r="I24" i="4"/>
  <c r="I22" i="4"/>
  <c r="I21" i="4"/>
  <c r="I20" i="4"/>
  <c r="I19" i="4"/>
  <c r="I18" i="4"/>
  <c r="I17" i="4"/>
  <c r="I16" i="4"/>
  <c r="I15" i="4"/>
  <c r="I14" i="4"/>
  <c r="I13" i="4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<sst xmlns="http://schemas.openxmlformats.org/spreadsheetml/2006/main" count="70" uniqueCount="57">
  <si>
    <t>OVRFLW</t>
  </si>
  <si>
    <t>OD</t>
    <phoneticPr fontId="0" type="noConversion"/>
  </si>
  <si>
    <t>OD average</t>
    <phoneticPr fontId="0" type="noConversion"/>
  </si>
  <si>
    <t>y</t>
    <phoneticPr fontId="0" type="noConversion"/>
  </si>
  <si>
    <t>553211.569639,  106.294693</t>
  </si>
  <si>
    <t>531102.283963,  110.71964</t>
  </si>
  <si>
    <t>599117.357971,  98.150142</t>
  </si>
  <si>
    <t>540802.749969,  108.733644</t>
  </si>
  <si>
    <t>514307.026885,  114.335311</t>
  </si>
  <si>
    <t>597112.909416,  98.479622</t>
  </si>
  <si>
    <t>489200.746441,  120.203116</t>
  </si>
  <si>
    <t>605103.580764,  97.179154</t>
  </si>
  <si>
    <t>513938.03335,  114.417401</t>
  </si>
  <si>
    <t>530740.810947,  110.795048</t>
  </si>
  <si>
    <t>561964.350282,  104.639118</t>
  </si>
  <si>
    <t>521651.842083,  112.725479</t>
  </si>
  <si>
    <t>546852.858896,  107.530669</t>
  </si>
  <si>
    <t>550391.415086,  106.839337</t>
  </si>
  <si>
    <t>492619.710255,  119.368861</t>
  </si>
  <si>
    <t>584650.011959,  100.578898</t>
  </si>
  <si>
    <t>490722.11858,  119.830453</t>
  </si>
  <si>
    <t>627039.374752,  93.779524</t>
  </si>
  <si>
    <t>586005.947768,  100.346172</t>
  </si>
  <si>
    <t>384840.850168,  152.799407</t>
  </si>
  <si>
    <t>363458.55895,  161.788607</t>
  </si>
  <si>
    <t>345569.748093,  170.163778</t>
  </si>
  <si>
    <t>426559.0517,  137.855365</t>
  </si>
  <si>
    <t>436417.276785,  134.741352</t>
  </si>
  <si>
    <t>367519.406442,  160.000949</t>
  </si>
  <si>
    <t>343707.224244,  171.085883</t>
  </si>
  <si>
    <t>414886.636047,  141.733786</t>
  </si>
  <si>
    <t>364814.902367,  161.187094</t>
  </si>
  <si>
    <t>353886.242151,  166.164849</t>
  </si>
  <si>
    <t>497908.850831,  118.100841</t>
  </si>
  <si>
    <t>503910.758644,  116.694182</t>
  </si>
  <si>
    <t>414466.253277,  141.877543</t>
  </si>
  <si>
    <t>441297.358259,  133.251316</t>
  </si>
  <si>
    <t>446950.565583,  131.565901</t>
  </si>
  <si>
    <t>291238.10661,  201.908516</t>
  </si>
  <si>
    <t>401310.107604,  146.528714</t>
  </si>
  <si>
    <t>330517.528535,  177.913269</t>
  </si>
  <si>
    <t>450161.867532,  130.627354</t>
  </si>
  <si>
    <t>431915.356179,  136.145782</t>
  </si>
  <si>
    <t>x ng/ml</t>
    <phoneticPr fontId="0" type="noConversion"/>
  </si>
  <si>
    <t>550744.451773,  106.770851</t>
    <phoneticPr fontId="2" type="noConversion"/>
  </si>
  <si>
    <t>Coefficient Data:</t>
  </si>
  <si>
    <t>a =</t>
  </si>
  <si>
    <t>b =</t>
  </si>
  <si>
    <t>Modified Exponential: y=a*e^(b/x)</t>
  </si>
  <si>
    <t>OD</t>
    <phoneticPr fontId="2" type="noConversion"/>
  </si>
  <si>
    <t>Control</t>
    <phoneticPr fontId="2" type="noConversion"/>
  </si>
  <si>
    <t>CUMS</t>
    <phoneticPr fontId="2" type="noConversion"/>
  </si>
  <si>
    <t>T2DM</t>
    <phoneticPr fontId="2" type="noConversion"/>
  </si>
  <si>
    <t>T2DM+CUMS</t>
    <phoneticPr fontId="2" type="noConversion"/>
  </si>
  <si>
    <t>Concentration(ng/ml)</t>
    <phoneticPr fontId="2" type="noConversion"/>
  </si>
  <si>
    <t>Y value</t>
    <phoneticPr fontId="2" type="noConversion"/>
  </si>
  <si>
    <t>X value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</si>
</sst>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_ "/>
    <numFmt numFmtId="177" formatCode="0.00;[Red]0.00"/>
  </numFmts>
  <fonts count="3" x14ac:knownFonts="1">
    <font>
      <sz val="10"/>
      <name val="Arial"/>
      <family val="2"/>
    </font>
    <font>
      <sz val="10"/>
      <color rgb="FF00000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176" fontId="0" fillId="0" borderId="0" xfId="0" applyNumberFormat="1"/>
    <xf numFmtId="11" fontId="0" fillId="0" borderId="0" xfId="0" applyNumberFormat="1"/>
    <xf numFmtId="177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457200</xdr:colOff>
      <xdr:row>17</xdr:row>
      <xdr:rowOff>91440</xdr:rowOff>
    </xdr:from>
    <xdr:to>
      <xdr:col>24</xdr:col>
      <xdr:colOff>524934</xdr:colOff>
      <xdr:row>34</xdr:row>
      <xdr:rowOff>22860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5B94C1A5-F060-45AD-8956-3C1E17B6E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6720" y="2941320"/>
          <a:ext cx="4944534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ED9E1-DD17-41E5-83A5-6F40FE2C4036}">
  <dimension ref="A1:AA47"/>
  <sheetViews>
    <sheetView tabSelected="1" workbookViewId="0">
      <selection activeCell="K11" sqref="K11"/>
    </sheetView>
  </sheetViews>
  <sheetFormatPr defaultRowHeight="13.2" x14ac:dyDescent="0.25"/>
  <cols>
    <col min="6" max="6" width="12.44140625" customWidth="1"/>
    <col min="8" max="8" width="18.44140625" customWidth="1"/>
    <col min="15" max="15" width="11" customWidth="1"/>
    <col min="16" max="16" width="17.6640625" customWidth="1"/>
  </cols>
  <sheetData>
    <row r="1" spans="1:27" x14ac:dyDescent="0.25">
      <c r="A1" t="s">
        <v>55</v>
      </c>
      <c r="B1" t="s">
        <v>56</v>
      </c>
      <c r="G1" t="s">
        <v>49</v>
      </c>
      <c r="H1" s="7" t="s">
        <v>54</v>
      </c>
    </row>
    <row r="2" spans="1:27" x14ac:dyDescent="0.25">
      <c r="A2">
        <v>1.0980000000000001</v>
      </c>
      <c r="B2" s="4" t="s">
        <v>44</v>
      </c>
      <c r="F2" s="5" t="s">
        <v>50</v>
      </c>
      <c r="G2">
        <v>1.0980000000000001</v>
      </c>
      <c r="H2">
        <v>140.28</v>
      </c>
      <c r="I2">
        <f>H2*1000</f>
        <v>140280</v>
      </c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27" x14ac:dyDescent="0.25">
      <c r="A3">
        <v>1.105</v>
      </c>
      <c r="B3" t="s">
        <v>4</v>
      </c>
      <c r="F3" s="5"/>
      <c r="G3">
        <v>1.105</v>
      </c>
      <c r="H3">
        <v>140.11099999999999</v>
      </c>
      <c r="I3">
        <f t="shared" ref="I3:I65" si="0">H3*1000</f>
        <v>140111</v>
      </c>
      <c r="M3" s="11">
        <v>0.11</v>
      </c>
      <c r="N3" s="11">
        <v>5.0999999999999997E-2</v>
      </c>
      <c r="O3" s="11">
        <v>0.125</v>
      </c>
      <c r="P3" s="11">
        <v>0.14499999999999999</v>
      </c>
      <c r="Q3" s="11">
        <v>0.20200000000000001</v>
      </c>
      <c r="R3" s="11">
        <v>0.496</v>
      </c>
      <c r="S3" s="11">
        <v>1.1020000000000001</v>
      </c>
      <c r="T3" s="11">
        <v>2.1789999999999998</v>
      </c>
      <c r="U3" s="11" t="s">
        <v>0</v>
      </c>
      <c r="AA3" s="12"/>
    </row>
    <row r="4" spans="1:27" x14ac:dyDescent="0.25">
      <c r="A4">
        <v>1.0429999999999999</v>
      </c>
      <c r="B4" t="s">
        <v>5</v>
      </c>
      <c r="F4" s="5"/>
      <c r="G4">
        <v>1.0429999999999999</v>
      </c>
      <c r="H4">
        <v>141.69499999999999</v>
      </c>
      <c r="I4">
        <f t="shared" si="0"/>
        <v>141695</v>
      </c>
      <c r="M4" s="11">
        <v>0.11</v>
      </c>
      <c r="N4" s="11">
        <v>4.4999999999999998E-2</v>
      </c>
      <c r="O4" s="11">
        <v>0.14199999999999999</v>
      </c>
      <c r="P4" s="11">
        <v>0.13</v>
      </c>
      <c r="Q4" s="11">
        <v>0.17699999999999999</v>
      </c>
      <c r="R4" s="11">
        <v>0.45400000000000001</v>
      </c>
      <c r="S4" s="11">
        <v>0.98199999999999998</v>
      </c>
      <c r="T4" s="11">
        <v>1.754</v>
      </c>
      <c r="U4" s="11" t="s">
        <v>0</v>
      </c>
      <c r="AA4" s="12"/>
    </row>
    <row r="5" spans="1:27" x14ac:dyDescent="0.25">
      <c r="A5">
        <v>1.2390000000000001</v>
      </c>
      <c r="B5" t="s">
        <v>6</v>
      </c>
      <c r="F5" s="5"/>
      <c r="G5">
        <v>1.2390000000000001</v>
      </c>
      <c r="H5">
        <v>137.274</v>
      </c>
      <c r="I5">
        <f t="shared" si="0"/>
        <v>137274</v>
      </c>
      <c r="M5" s="10"/>
      <c r="N5" s="10"/>
      <c r="O5" s="10"/>
      <c r="P5" s="10"/>
      <c r="Q5" s="10"/>
      <c r="R5" s="10"/>
      <c r="S5" s="10"/>
      <c r="T5" s="10"/>
      <c r="U5" s="10"/>
      <c r="AA5" s="10"/>
    </row>
    <row r="6" spans="1:27" x14ac:dyDescent="0.25">
      <c r="A6">
        <v>1.07</v>
      </c>
      <c r="B6" t="s">
        <v>7</v>
      </c>
      <c r="F6" s="5"/>
      <c r="G6">
        <v>1.07</v>
      </c>
      <c r="H6">
        <v>140.97999999999999</v>
      </c>
      <c r="I6">
        <f t="shared" si="0"/>
        <v>140980</v>
      </c>
      <c r="M6" s="10"/>
      <c r="N6" s="10"/>
      <c r="O6" s="10"/>
      <c r="P6" s="10"/>
      <c r="Q6" s="10"/>
      <c r="R6" s="10"/>
      <c r="S6" s="10"/>
      <c r="T6" s="10"/>
      <c r="U6" s="10"/>
      <c r="AA6" s="10"/>
    </row>
    <row r="7" spans="1:27" x14ac:dyDescent="0.25">
      <c r="A7">
        <v>0.997</v>
      </c>
      <c r="B7" t="s">
        <v>8</v>
      </c>
      <c r="F7" s="5"/>
      <c r="G7">
        <v>0.997</v>
      </c>
      <c r="H7">
        <v>143.011</v>
      </c>
      <c r="I7">
        <f t="shared" si="0"/>
        <v>143011</v>
      </c>
      <c r="M7" s="11"/>
      <c r="N7" s="13" t="s">
        <v>1</v>
      </c>
      <c r="O7" s="7" t="s">
        <v>54</v>
      </c>
      <c r="P7" s="13"/>
      <c r="Q7" s="10"/>
      <c r="R7" s="11"/>
      <c r="S7" s="10" t="s">
        <v>1</v>
      </c>
      <c r="T7" s="7" t="s">
        <v>54</v>
      </c>
      <c r="U7" s="13"/>
    </row>
    <row r="8" spans="1:27" x14ac:dyDescent="0.25">
      <c r="A8">
        <v>1.2330000000000001</v>
      </c>
      <c r="B8" t="s">
        <v>9</v>
      </c>
      <c r="F8" s="5"/>
      <c r="G8">
        <v>1.2330000000000001</v>
      </c>
      <c r="H8">
        <v>137.386</v>
      </c>
      <c r="I8">
        <f t="shared" si="0"/>
        <v>137386</v>
      </c>
      <c r="M8" s="11">
        <v>0.11</v>
      </c>
      <c r="N8" s="10">
        <f>M8-$N$3</f>
        <v>5.9000000000000004E-2</v>
      </c>
      <c r="O8" s="10">
        <v>4000</v>
      </c>
      <c r="P8" s="13"/>
      <c r="Q8" s="10"/>
      <c r="R8" s="11">
        <v>0.11</v>
      </c>
      <c r="S8" s="10">
        <f>R8-$N$4</f>
        <v>6.5000000000000002E-2</v>
      </c>
      <c r="T8" s="10">
        <v>4000</v>
      </c>
      <c r="U8" s="13"/>
    </row>
    <row r="9" spans="1:27" x14ac:dyDescent="0.25">
      <c r="A9">
        <v>1.2569999999999999</v>
      </c>
      <c r="B9" t="s">
        <v>11</v>
      </c>
      <c r="F9" s="5"/>
      <c r="G9">
        <v>1.2569999999999999</v>
      </c>
      <c r="H9">
        <v>136.94200000000001</v>
      </c>
      <c r="I9">
        <f>H9*1000</f>
        <v>136942</v>
      </c>
      <c r="M9" s="11">
        <v>0.125</v>
      </c>
      <c r="N9" s="10">
        <f>M9-$N$3</f>
        <v>7.400000000000001E-2</v>
      </c>
      <c r="O9" s="10">
        <v>2000</v>
      </c>
      <c r="P9" s="13"/>
      <c r="Q9" s="10"/>
      <c r="R9" s="11">
        <v>0.14199999999999999</v>
      </c>
      <c r="S9" s="10">
        <f>R9-$N$4</f>
        <v>9.6999999999999989E-2</v>
      </c>
      <c r="T9" s="10">
        <v>2000</v>
      </c>
      <c r="U9" s="13"/>
    </row>
    <row r="10" spans="1:27" x14ac:dyDescent="0.25">
      <c r="A10">
        <v>0.996</v>
      </c>
      <c r="B10" t="s">
        <v>12</v>
      </c>
      <c r="F10" s="5"/>
      <c r="G10">
        <v>0.996</v>
      </c>
      <c r="H10">
        <v>143.042</v>
      </c>
      <c r="I10">
        <f>H10*1000</f>
        <v>143042</v>
      </c>
      <c r="M10" s="11">
        <v>0.14499999999999999</v>
      </c>
      <c r="N10" s="10">
        <f>M10-$N$3</f>
        <v>9.4E-2</v>
      </c>
      <c r="O10" s="10">
        <v>1000</v>
      </c>
      <c r="P10" s="13"/>
      <c r="Q10" s="10"/>
      <c r="R10" s="11">
        <v>0.13</v>
      </c>
      <c r="S10" s="10">
        <f>R10-$N$4</f>
        <v>8.5000000000000006E-2</v>
      </c>
      <c r="T10" s="10">
        <v>1000</v>
      </c>
      <c r="U10" s="13"/>
    </row>
    <row r="11" spans="1:27" x14ac:dyDescent="0.25">
      <c r="A11">
        <v>1.042</v>
      </c>
      <c r="B11" t="s">
        <v>13</v>
      </c>
      <c r="F11" s="5"/>
      <c r="G11">
        <v>1.042</v>
      </c>
      <c r="H11">
        <v>141.72200000000001</v>
      </c>
      <c r="I11">
        <f>H11*1000</f>
        <v>141722</v>
      </c>
      <c r="M11" s="11">
        <v>0.20200000000000001</v>
      </c>
      <c r="N11" s="10">
        <f>M11-$N$3</f>
        <v>0.15100000000000002</v>
      </c>
      <c r="O11" s="10">
        <v>500</v>
      </c>
      <c r="P11" s="13"/>
      <c r="Q11" s="10"/>
      <c r="R11" s="11">
        <v>0.17699999999999999</v>
      </c>
      <c r="S11" s="10">
        <f>R11-$N$4</f>
        <v>0.13200000000000001</v>
      </c>
      <c r="T11" s="10">
        <v>500</v>
      </c>
      <c r="U11" s="13"/>
    </row>
    <row r="12" spans="1:27" x14ac:dyDescent="0.25">
      <c r="F12" s="6"/>
      <c r="M12" s="11">
        <v>0.496</v>
      </c>
      <c r="N12" s="10">
        <f>M12-$N$3</f>
        <v>0.44500000000000001</v>
      </c>
      <c r="O12" s="10">
        <v>250</v>
      </c>
      <c r="P12" s="13"/>
      <c r="Q12" s="10"/>
      <c r="R12" s="11">
        <v>0.45400000000000001</v>
      </c>
      <c r="S12" s="10">
        <f>R12-$N$4</f>
        <v>0.40900000000000003</v>
      </c>
      <c r="T12" s="10">
        <v>250</v>
      </c>
      <c r="U12" s="13"/>
    </row>
    <row r="13" spans="1:27" x14ac:dyDescent="0.25">
      <c r="A13" t="s">
        <v>55</v>
      </c>
      <c r="B13" t="s">
        <v>56</v>
      </c>
      <c r="F13" s="5" t="s">
        <v>51</v>
      </c>
      <c r="G13">
        <v>1.1299999999999999</v>
      </c>
      <c r="H13">
        <v>139.52600000000001</v>
      </c>
      <c r="I13">
        <f>H13*1000</f>
        <v>139526</v>
      </c>
      <c r="M13" s="11">
        <v>1.1020000000000001</v>
      </c>
      <c r="N13" s="10">
        <f>M13-$N$3</f>
        <v>1.0510000000000002</v>
      </c>
      <c r="O13" s="10">
        <v>125</v>
      </c>
      <c r="P13" s="13"/>
      <c r="Q13" s="10"/>
      <c r="R13" s="11">
        <v>0.98199999999999998</v>
      </c>
      <c r="S13" s="10">
        <f>R13-$N$4</f>
        <v>0.93699999999999994</v>
      </c>
      <c r="T13" s="10">
        <v>125</v>
      </c>
      <c r="U13" s="13"/>
    </row>
    <row r="14" spans="1:27" x14ac:dyDescent="0.25">
      <c r="A14">
        <v>1.1299999999999999</v>
      </c>
      <c r="B14" t="s">
        <v>14</v>
      </c>
      <c r="F14" s="5"/>
      <c r="G14">
        <v>0.93</v>
      </c>
      <c r="H14">
        <v>145.18799999999999</v>
      </c>
      <c r="I14">
        <f>H14*1000</f>
        <v>145188</v>
      </c>
      <c r="M14" s="11">
        <v>2.1789999999999998</v>
      </c>
      <c r="N14" s="10">
        <f>M14-$N$3</f>
        <v>2.1279999999999997</v>
      </c>
      <c r="O14" s="10">
        <v>62.5</v>
      </c>
      <c r="P14" s="13"/>
      <c r="Q14" s="10"/>
      <c r="R14" s="11">
        <v>1.754</v>
      </c>
      <c r="S14" s="10">
        <f>R14-$N$4</f>
        <v>1.7090000000000001</v>
      </c>
      <c r="T14" s="10">
        <v>62.5</v>
      </c>
      <c r="U14" s="13"/>
    </row>
    <row r="15" spans="1:27" x14ac:dyDescent="0.25">
      <c r="A15">
        <v>0.93</v>
      </c>
      <c r="B15" t="s">
        <v>10</v>
      </c>
      <c r="F15" s="5"/>
      <c r="G15">
        <v>1.0169999999999999</v>
      </c>
      <c r="H15">
        <v>142.423</v>
      </c>
      <c r="I15">
        <f>H15*1000</f>
        <v>142423</v>
      </c>
      <c r="M15" s="11" t="s">
        <v>0</v>
      </c>
      <c r="N15" s="10"/>
      <c r="O15" s="10">
        <v>0</v>
      </c>
      <c r="P15" s="13"/>
      <c r="Q15" s="10"/>
      <c r="R15" s="11" t="s">
        <v>0</v>
      </c>
      <c r="S15" s="10"/>
      <c r="T15" s="10">
        <v>0</v>
      </c>
      <c r="U15" s="13"/>
    </row>
    <row r="16" spans="1:27" x14ac:dyDescent="0.25">
      <c r="A16">
        <v>1.0169999999999999</v>
      </c>
      <c r="B16" t="s">
        <v>15</v>
      </c>
      <c r="F16" s="5"/>
      <c r="G16">
        <v>1.087</v>
      </c>
      <c r="H16">
        <v>140.55000000000001</v>
      </c>
      <c r="I16">
        <f>H16*1000</f>
        <v>140550</v>
      </c>
      <c r="Q16" s="10"/>
      <c r="R16" s="10"/>
    </row>
    <row r="17" spans="1:27" x14ac:dyDescent="0.25">
      <c r="A17">
        <v>1.087</v>
      </c>
      <c r="B17" t="s">
        <v>16</v>
      </c>
      <c r="F17" s="5"/>
      <c r="G17">
        <v>1.097</v>
      </c>
      <c r="H17">
        <v>140.304</v>
      </c>
      <c r="I17">
        <f>H17*1000</f>
        <v>140304</v>
      </c>
      <c r="Q17" s="10"/>
      <c r="R17" s="10"/>
    </row>
    <row r="18" spans="1:27" x14ac:dyDescent="0.25">
      <c r="A18">
        <v>1.097</v>
      </c>
      <c r="B18" t="s">
        <v>17</v>
      </c>
      <c r="F18" s="5"/>
      <c r="G18">
        <v>0.93899999999999995</v>
      </c>
      <c r="H18">
        <v>144.875</v>
      </c>
      <c r="I18">
        <f>H18*1000</f>
        <v>144875</v>
      </c>
      <c r="N18" s="2"/>
      <c r="O18" t="s">
        <v>3</v>
      </c>
      <c r="P18" t="s">
        <v>43</v>
      </c>
      <c r="Q18" s="9"/>
      <c r="S18" s="9"/>
      <c r="AA18" s="1"/>
    </row>
    <row r="19" spans="1:27" x14ac:dyDescent="0.25">
      <c r="A19">
        <v>0.93899999999999995</v>
      </c>
      <c r="B19" t="s">
        <v>18</v>
      </c>
      <c r="F19" s="5"/>
      <c r="G19">
        <v>1.196</v>
      </c>
      <c r="H19">
        <v>138.10900000000001</v>
      </c>
      <c r="I19">
        <f>H19*1000</f>
        <v>138109</v>
      </c>
      <c r="N19" s="2"/>
      <c r="O19" t="s">
        <v>2</v>
      </c>
      <c r="P19" s="7" t="s">
        <v>54</v>
      </c>
      <c r="Q19" s="8"/>
      <c r="S19" s="8"/>
    </row>
    <row r="20" spans="1:27" x14ac:dyDescent="0.25">
      <c r="A20">
        <v>1.196</v>
      </c>
      <c r="B20" t="s">
        <v>19</v>
      </c>
      <c r="F20" s="5"/>
      <c r="G20">
        <v>0.93400000000000005</v>
      </c>
      <c r="H20">
        <v>145.048</v>
      </c>
      <c r="I20">
        <f>H20*1000</f>
        <v>145048</v>
      </c>
      <c r="M20">
        <v>5.9000000000000004E-2</v>
      </c>
      <c r="N20">
        <v>6.5000000000000002E-2</v>
      </c>
      <c r="O20">
        <f>AVERAGE(M20:N20)</f>
        <v>6.2E-2</v>
      </c>
      <c r="P20">
        <v>4000</v>
      </c>
    </row>
    <row r="21" spans="1:27" x14ac:dyDescent="0.25">
      <c r="A21">
        <v>0.93400000000000005</v>
      </c>
      <c r="B21" t="s">
        <v>20</v>
      </c>
      <c r="F21" s="5"/>
      <c r="G21">
        <v>1.3240000000000001</v>
      </c>
      <c r="H21">
        <v>135.79499999999999</v>
      </c>
      <c r="I21">
        <f>H21*1000</f>
        <v>135795</v>
      </c>
      <c r="M21">
        <v>7.400000000000001E-2</v>
      </c>
      <c r="N21">
        <v>9.6999999999999989E-2</v>
      </c>
      <c r="O21">
        <f t="shared" ref="O21:O26" si="1">AVERAGE(M21:N21)</f>
        <v>8.5499999999999993E-2</v>
      </c>
      <c r="P21">
        <v>2000</v>
      </c>
    </row>
    <row r="22" spans="1:27" x14ac:dyDescent="0.25">
      <c r="A22">
        <v>1.3240000000000001</v>
      </c>
      <c r="B22" t="s">
        <v>21</v>
      </c>
      <c r="F22" s="5"/>
      <c r="G22">
        <v>1.2</v>
      </c>
      <c r="H22">
        <v>138.02799999999999</v>
      </c>
      <c r="I22">
        <f>H22*1000</f>
        <v>138028</v>
      </c>
      <c r="M22">
        <v>9.4E-2</v>
      </c>
      <c r="N22">
        <v>8.5000000000000006E-2</v>
      </c>
      <c r="O22">
        <f t="shared" si="1"/>
        <v>8.9499999999999996E-2</v>
      </c>
      <c r="P22">
        <v>1000</v>
      </c>
    </row>
    <row r="23" spans="1:27" x14ac:dyDescent="0.25">
      <c r="A23">
        <v>1.2</v>
      </c>
      <c r="B23" t="s">
        <v>22</v>
      </c>
      <c r="M23">
        <v>0.15100000000000002</v>
      </c>
      <c r="N23">
        <v>0.13200000000000001</v>
      </c>
      <c r="O23">
        <f t="shared" si="1"/>
        <v>0.14150000000000001</v>
      </c>
      <c r="P23">
        <v>500</v>
      </c>
    </row>
    <row r="24" spans="1:27" x14ac:dyDescent="0.25">
      <c r="F24" s="5" t="s">
        <v>52</v>
      </c>
      <c r="G24">
        <v>0.67400000000000004</v>
      </c>
      <c r="H24">
        <v>158.126</v>
      </c>
      <c r="I24">
        <f>H24*1000</f>
        <v>158126</v>
      </c>
      <c r="M24">
        <v>0.44500000000000001</v>
      </c>
      <c r="N24">
        <v>0.40900000000000003</v>
      </c>
      <c r="O24">
        <f t="shared" si="1"/>
        <v>0.42700000000000005</v>
      </c>
      <c r="P24">
        <v>250</v>
      </c>
    </row>
    <row r="25" spans="1:27" x14ac:dyDescent="0.25">
      <c r="A25" t="s">
        <v>55</v>
      </c>
      <c r="B25" t="s">
        <v>56</v>
      </c>
      <c r="F25" s="5"/>
      <c r="G25">
        <v>0.626</v>
      </c>
      <c r="H25">
        <v>161.93100000000001</v>
      </c>
      <c r="I25">
        <f>H25*1000</f>
        <v>161931</v>
      </c>
      <c r="M25">
        <v>1.0510000000000002</v>
      </c>
      <c r="N25">
        <v>0.93699999999999994</v>
      </c>
      <c r="O25">
        <f t="shared" si="1"/>
        <v>0.99399999999999999</v>
      </c>
      <c r="P25">
        <v>125</v>
      </c>
    </row>
    <row r="26" spans="1:27" x14ac:dyDescent="0.25">
      <c r="A26">
        <v>0.67400000000000004</v>
      </c>
      <c r="B26" t="s">
        <v>23</v>
      </c>
      <c r="F26" s="5"/>
      <c r="G26">
        <v>0.58699999999999997</v>
      </c>
      <c r="H26">
        <v>165.56399999999999</v>
      </c>
      <c r="I26">
        <f>H26*1000</f>
        <v>165564</v>
      </c>
      <c r="M26">
        <v>2.1279999999999997</v>
      </c>
      <c r="N26">
        <v>1.7090000000000001</v>
      </c>
      <c r="O26">
        <f t="shared" si="1"/>
        <v>1.9184999999999999</v>
      </c>
      <c r="P26">
        <v>62.5</v>
      </c>
    </row>
    <row r="27" spans="1:27" x14ac:dyDescent="0.25">
      <c r="A27">
        <v>0.626</v>
      </c>
      <c r="B27" t="s">
        <v>24</v>
      </c>
      <c r="F27" s="5"/>
      <c r="G27">
        <v>0.77200000000000002</v>
      </c>
      <c r="H27">
        <v>152.02199999999999</v>
      </c>
      <c r="I27">
        <f>H27*1000</f>
        <v>152022</v>
      </c>
      <c r="O27" s="3"/>
      <c r="P27">
        <v>0</v>
      </c>
    </row>
    <row r="28" spans="1:27" x14ac:dyDescent="0.25">
      <c r="A28">
        <v>0.58699999999999997</v>
      </c>
      <c r="B28" t="s">
        <v>25</v>
      </c>
      <c r="F28" s="5"/>
      <c r="G28">
        <v>0.79600000000000004</v>
      </c>
      <c r="H28">
        <v>150.786</v>
      </c>
      <c r="I28">
        <f>H28*1000</f>
        <v>150786</v>
      </c>
    </row>
    <row r="29" spans="1:27" x14ac:dyDescent="0.25">
      <c r="A29">
        <v>0.77200000000000002</v>
      </c>
      <c r="B29" t="s">
        <v>26</v>
      </c>
      <c r="F29" s="5"/>
      <c r="G29">
        <v>0.63500000000000001</v>
      </c>
      <c r="H29">
        <v>161.167</v>
      </c>
      <c r="I29">
        <f>H29*1000</f>
        <v>161167</v>
      </c>
      <c r="M29" t="s">
        <v>48</v>
      </c>
    </row>
    <row r="30" spans="1:27" x14ac:dyDescent="0.25">
      <c r="A30">
        <v>0.79600000000000004</v>
      </c>
      <c r="B30" t="s">
        <v>27</v>
      </c>
      <c r="F30" s="5"/>
      <c r="G30">
        <v>0.58299999999999996</v>
      </c>
      <c r="H30">
        <v>165.96899999999999</v>
      </c>
      <c r="I30">
        <f>H30*1000</f>
        <v>165969</v>
      </c>
      <c r="M30" t="s">
        <v>45</v>
      </c>
    </row>
    <row r="31" spans="1:27" x14ac:dyDescent="0.25">
      <c r="A31">
        <v>0.63500000000000001</v>
      </c>
      <c r="B31" t="s">
        <v>28</v>
      </c>
      <c r="F31" s="5"/>
      <c r="G31">
        <v>0.74399999999999999</v>
      </c>
      <c r="H31">
        <v>153.57900000000001</v>
      </c>
      <c r="I31">
        <f>H31*1000</f>
        <v>153579</v>
      </c>
      <c r="M31" t="s">
        <v>46</v>
      </c>
      <c r="N31" s="3">
        <v>115.963619439</v>
      </c>
    </row>
    <row r="32" spans="1:27" x14ac:dyDescent="0.25">
      <c r="A32">
        <v>0.58299999999999996</v>
      </c>
      <c r="B32" t="s">
        <v>29</v>
      </c>
      <c r="F32" s="5"/>
      <c r="G32">
        <v>0.629</v>
      </c>
      <c r="H32">
        <v>161.67400000000001</v>
      </c>
      <c r="I32">
        <f>H32*1000</f>
        <v>161674</v>
      </c>
      <c r="M32" t="s">
        <v>47</v>
      </c>
      <c r="N32" s="3">
        <v>0.20901886542199999</v>
      </c>
    </row>
    <row r="33" spans="1:9" x14ac:dyDescent="0.25">
      <c r="A33">
        <v>0.74399999999999999</v>
      </c>
      <c r="B33" t="s">
        <v>30</v>
      </c>
      <c r="F33" s="5"/>
      <c r="G33">
        <v>0.60499999999999998</v>
      </c>
      <c r="H33">
        <v>163.81899999999999</v>
      </c>
      <c r="I33">
        <f>H33*1000</f>
        <v>163819</v>
      </c>
    </row>
    <row r="34" spans="1:9" x14ac:dyDescent="0.25">
      <c r="A34">
        <v>0.629</v>
      </c>
      <c r="B34" t="s">
        <v>31</v>
      </c>
    </row>
    <row r="35" spans="1:9" x14ac:dyDescent="0.25">
      <c r="A35">
        <v>0.60499999999999998</v>
      </c>
      <c r="B35" t="s">
        <v>32</v>
      </c>
      <c r="F35" s="5" t="s">
        <v>53</v>
      </c>
      <c r="G35">
        <v>0.95299999999999996</v>
      </c>
      <c r="H35">
        <v>144.40199999999999</v>
      </c>
      <c r="I35">
        <f>H35*1000</f>
        <v>144402</v>
      </c>
    </row>
    <row r="36" spans="1:9" x14ac:dyDescent="0.25">
      <c r="F36" s="5"/>
      <c r="G36">
        <v>0.96899999999999997</v>
      </c>
      <c r="H36">
        <v>143.88</v>
      </c>
      <c r="I36">
        <f>H36*1000</f>
        <v>143880</v>
      </c>
    </row>
    <row r="37" spans="1:9" x14ac:dyDescent="0.25">
      <c r="A37" t="s">
        <v>55</v>
      </c>
      <c r="B37" t="s">
        <v>56</v>
      </c>
      <c r="F37" s="5"/>
      <c r="G37">
        <v>0.74299999999999999</v>
      </c>
      <c r="H37">
        <v>153.637</v>
      </c>
      <c r="I37">
        <f>H37*1000</f>
        <v>153637</v>
      </c>
    </row>
    <row r="38" spans="1:9" x14ac:dyDescent="0.25">
      <c r="A38">
        <v>0.95299999999999996</v>
      </c>
      <c r="B38" t="s">
        <v>33</v>
      </c>
      <c r="F38" s="5"/>
      <c r="G38">
        <v>0.80800000000000005</v>
      </c>
      <c r="H38">
        <v>150.19900000000001</v>
      </c>
      <c r="I38">
        <f>H38*1000</f>
        <v>150199</v>
      </c>
    </row>
    <row r="39" spans="1:9" x14ac:dyDescent="0.25">
      <c r="A39">
        <v>0.96899999999999997</v>
      </c>
      <c r="B39" t="s">
        <v>34</v>
      </c>
      <c r="F39" s="5"/>
      <c r="G39">
        <v>0.82199999999999995</v>
      </c>
      <c r="H39">
        <v>149.53899999999999</v>
      </c>
      <c r="I39">
        <f>H39*1000</f>
        <v>149539</v>
      </c>
    </row>
    <row r="40" spans="1:9" x14ac:dyDescent="0.25">
      <c r="A40">
        <v>0.74299999999999999</v>
      </c>
      <c r="B40" t="s">
        <v>35</v>
      </c>
      <c r="F40" s="5"/>
      <c r="G40">
        <v>0.47499999999999998</v>
      </c>
      <c r="H40">
        <v>180.065</v>
      </c>
      <c r="I40">
        <f>H40*1000</f>
        <v>180065</v>
      </c>
    </row>
    <row r="41" spans="1:9" x14ac:dyDescent="0.25">
      <c r="A41">
        <v>0.80800000000000005</v>
      </c>
      <c r="B41" t="s">
        <v>36</v>
      </c>
      <c r="F41" s="5"/>
      <c r="G41">
        <v>0.71199999999999997</v>
      </c>
      <c r="H41">
        <v>155.53100000000001</v>
      </c>
      <c r="I41">
        <f>H41*1000</f>
        <v>155531</v>
      </c>
    </row>
    <row r="42" spans="1:9" x14ac:dyDescent="0.25">
      <c r="A42">
        <v>0.82199999999999995</v>
      </c>
      <c r="B42" t="s">
        <v>37</v>
      </c>
      <c r="F42" s="5"/>
      <c r="G42">
        <v>0.55500000000000005</v>
      </c>
      <c r="H42">
        <v>168.99799999999999</v>
      </c>
      <c r="I42">
        <f>H42*1000</f>
        <v>168998</v>
      </c>
    </row>
    <row r="43" spans="1:9" x14ac:dyDescent="0.25">
      <c r="A43">
        <v>0.47499999999999998</v>
      </c>
      <c r="B43" t="s">
        <v>38</v>
      </c>
      <c r="F43" s="5"/>
      <c r="G43">
        <v>0.83</v>
      </c>
      <c r="H43">
        <v>149.173</v>
      </c>
      <c r="I43">
        <f>H43*1000</f>
        <v>149173</v>
      </c>
    </row>
    <row r="44" spans="1:9" x14ac:dyDescent="0.25">
      <c r="A44">
        <v>0.71199999999999997</v>
      </c>
      <c r="B44" t="s">
        <v>39</v>
      </c>
      <c r="F44" s="5"/>
      <c r="G44">
        <v>0.78500000000000003</v>
      </c>
      <c r="H44">
        <v>151.34200000000001</v>
      </c>
      <c r="I44">
        <f>H44*1000</f>
        <v>151342</v>
      </c>
    </row>
    <row r="45" spans="1:9" x14ac:dyDescent="0.25">
      <c r="A45">
        <v>0.55500000000000005</v>
      </c>
      <c r="B45" t="s">
        <v>40</v>
      </c>
    </row>
    <row r="46" spans="1:9" x14ac:dyDescent="0.25">
      <c r="A46">
        <v>0.83</v>
      </c>
      <c r="B46" t="s">
        <v>41</v>
      </c>
    </row>
    <row r="47" spans="1:9" x14ac:dyDescent="0.25">
      <c r="A47">
        <v>0.78500000000000003</v>
      </c>
      <c r="B47" t="s">
        <v>42</v>
      </c>
    </row>
  </sheetData>
  <mergeCells count="4">
    <mergeCell ref="F2:F11"/>
    <mergeCell ref="F13:F22"/>
    <mergeCell ref="F24:F33"/>
    <mergeCell ref="F35:F44"/>
  </mergeCells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GHbA1c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Katniss</cp:lastModifiedBy>
  <dcterms:created xsi:type="dcterms:W3CDTF">2011-01-18T20:51:17Z</dcterms:created>
  <dcterms:modified xsi:type="dcterms:W3CDTF">2023-04-13T09:58:30Z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</Properties>
</file>