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395" firstSheet="2" activeTab="8"/>
  </bookViews>
  <sheets>
    <sheet name="Raw Data," sheetId="11" r:id="rId1"/>
    <sheet name="Mean number of prey consumed" sheetId="6" r:id="rId2"/>
    <sheet name="Data for fig 1" sheetId="13" r:id="rId3"/>
    <sheet name="Data for Fig.2" sheetId="12" r:id="rId4"/>
    <sheet name="Fig 3" sheetId="10" r:id="rId5"/>
    <sheet name="Adult" sheetId="1" r:id="rId6"/>
    <sheet name="Nymph" sheetId="2" r:id="rId7"/>
    <sheet name="Larvae" sheetId="3" r:id="rId8"/>
    <sheet name="Egg" sheetId="4" r:id="rId9"/>
  </sheets>
  <calcPr calcId="144525"/>
</workbook>
</file>

<file path=xl/calcChain.xml><?xml version="1.0" encoding="utf-8"?>
<calcChain xmlns="http://schemas.openxmlformats.org/spreadsheetml/2006/main">
  <c r="L14" i="13" l="1"/>
  <c r="M14" i="13" s="1"/>
  <c r="L13" i="13"/>
  <c r="M13" i="13" s="1"/>
  <c r="L12" i="13"/>
  <c r="M12" i="13" s="1"/>
  <c r="L11" i="13"/>
  <c r="M11" i="13" s="1"/>
  <c r="L4" i="13"/>
  <c r="M4" i="13" s="1"/>
  <c r="L5" i="13"/>
  <c r="M5" i="13" s="1"/>
  <c r="L6" i="13"/>
  <c r="M6" i="13" s="1"/>
  <c r="L3" i="13"/>
  <c r="M3" i="13" s="1"/>
  <c r="K12" i="13"/>
  <c r="C4" i="13" s="1"/>
  <c r="K13" i="13"/>
  <c r="C5" i="13" s="1"/>
  <c r="K14" i="13"/>
  <c r="C6" i="13" s="1"/>
  <c r="K5" i="13"/>
  <c r="B5" i="13" s="1"/>
  <c r="K6" i="13"/>
  <c r="B6" i="13" s="1"/>
  <c r="K4" i="13"/>
  <c r="B4" i="13" s="1"/>
  <c r="K11" i="13"/>
  <c r="C3" i="13" s="1"/>
  <c r="K3" i="13"/>
  <c r="B3" i="13" s="1"/>
  <c r="Q52" i="4" l="1"/>
  <c r="Q49" i="4"/>
  <c r="Q51" i="4" s="1"/>
  <c r="O48" i="4"/>
  <c r="O49" i="4"/>
  <c r="O50" i="4"/>
  <c r="O51" i="4"/>
  <c r="O52" i="4"/>
  <c r="O53" i="4"/>
  <c r="O54" i="4"/>
  <c r="O55" i="4"/>
  <c r="O56" i="4"/>
  <c r="O47" i="4"/>
  <c r="O36" i="4"/>
  <c r="Q41" i="4"/>
  <c r="Q38" i="4"/>
  <c r="Q40" i="4" s="1"/>
  <c r="H37" i="4"/>
  <c r="H38" i="4"/>
  <c r="H39" i="4"/>
  <c r="H40" i="4"/>
  <c r="H41" i="4"/>
  <c r="H42" i="4"/>
  <c r="H43" i="4"/>
  <c r="H44" i="4"/>
  <c r="H45" i="4"/>
  <c r="H36" i="4"/>
  <c r="Q39" i="4"/>
  <c r="O37" i="4"/>
  <c r="O38" i="4"/>
  <c r="O39" i="4"/>
  <c r="O40" i="4"/>
  <c r="O41" i="4"/>
  <c r="O42" i="4"/>
  <c r="O43" i="4"/>
  <c r="O44" i="4"/>
  <c r="O45" i="4"/>
  <c r="Q30" i="4"/>
  <c r="Q29" i="4"/>
  <c r="Q27" i="4"/>
  <c r="Q28" i="4" s="1"/>
  <c r="Q19" i="4"/>
  <c r="Q16" i="4"/>
  <c r="Q17" i="4" s="1"/>
  <c r="O15" i="4"/>
  <c r="O16" i="4"/>
  <c r="O17" i="4"/>
  <c r="O18" i="4"/>
  <c r="O19" i="4"/>
  <c r="O20" i="4"/>
  <c r="O21" i="4"/>
  <c r="O22" i="4"/>
  <c r="O23" i="4"/>
  <c r="O14" i="4"/>
  <c r="Q50" i="4" l="1"/>
  <c r="Q18" i="4"/>
  <c r="Q7" i="4"/>
  <c r="Q4" i="4"/>
  <c r="Q5" i="4" s="1"/>
  <c r="O3" i="4"/>
  <c r="O4" i="4"/>
  <c r="O5" i="4"/>
  <c r="O6" i="4"/>
  <c r="O7" i="4"/>
  <c r="O8" i="4"/>
  <c r="O9" i="4"/>
  <c r="O10" i="4"/>
  <c r="O11" i="4"/>
  <c r="O2" i="4"/>
  <c r="Q52" i="3"/>
  <c r="Q49" i="3"/>
  <c r="Q51" i="3" s="1"/>
  <c r="Q41" i="3"/>
  <c r="Q38" i="3"/>
  <c r="Q40" i="3" s="1"/>
  <c r="Q30" i="3"/>
  <c r="Q27" i="3"/>
  <c r="Q29" i="3" s="1"/>
  <c r="Q19" i="3"/>
  <c r="Q16" i="3"/>
  <c r="Q18" i="3" s="1"/>
  <c r="Q7" i="3"/>
  <c r="Q4" i="3"/>
  <c r="Q6" i="3" s="1"/>
  <c r="N15" i="2"/>
  <c r="N16" i="2"/>
  <c r="N17" i="2"/>
  <c r="N18" i="2"/>
  <c r="N19" i="2"/>
  <c r="N20" i="2"/>
  <c r="N21" i="2"/>
  <c r="N14" i="2"/>
  <c r="N3" i="2"/>
  <c r="N4" i="2"/>
  <c r="N5" i="2"/>
  <c r="N6" i="2"/>
  <c r="N7" i="2"/>
  <c r="N8" i="2"/>
  <c r="N9" i="2"/>
  <c r="N10" i="2"/>
  <c r="N11" i="2"/>
  <c r="N2" i="2"/>
  <c r="N56" i="4"/>
  <c r="N55" i="4"/>
  <c r="N54" i="4"/>
  <c r="N53" i="4"/>
  <c r="N52" i="4"/>
  <c r="N51" i="4"/>
  <c r="N50" i="4"/>
  <c r="N49" i="4"/>
  <c r="N48" i="4"/>
  <c r="N47" i="4"/>
  <c r="N45" i="4"/>
  <c r="N44" i="4"/>
  <c r="N43" i="4"/>
  <c r="N42" i="4"/>
  <c r="N41" i="4"/>
  <c r="N40" i="4"/>
  <c r="N39" i="4"/>
  <c r="N38" i="4"/>
  <c r="N37" i="4"/>
  <c r="N36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N23" i="4"/>
  <c r="N22" i="4"/>
  <c r="N21" i="4"/>
  <c r="N20" i="4"/>
  <c r="N19" i="4"/>
  <c r="N18" i="4"/>
  <c r="N17" i="4"/>
  <c r="N16" i="4"/>
  <c r="N15" i="4"/>
  <c r="N14" i="4"/>
  <c r="N11" i="4"/>
  <c r="N10" i="4"/>
  <c r="N9" i="4"/>
  <c r="N8" i="4"/>
  <c r="N7" i="4"/>
  <c r="N6" i="4"/>
  <c r="N5" i="4"/>
  <c r="N4" i="4"/>
  <c r="N3" i="4"/>
  <c r="N2" i="4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3" i="3"/>
  <c r="O4" i="3"/>
  <c r="O5" i="3"/>
  <c r="O6" i="3"/>
  <c r="O7" i="3"/>
  <c r="O8" i="3"/>
  <c r="O9" i="3"/>
  <c r="O10" i="3"/>
  <c r="O11" i="3"/>
  <c r="O2" i="3"/>
  <c r="N11" i="3"/>
  <c r="N10" i="3"/>
  <c r="N9" i="3"/>
  <c r="N8" i="3"/>
  <c r="N7" i="3"/>
  <c r="N6" i="3"/>
  <c r="N5" i="3"/>
  <c r="N4" i="3"/>
  <c r="N3" i="3"/>
  <c r="N2" i="3"/>
  <c r="O48" i="2"/>
  <c r="O49" i="2"/>
  <c r="O50" i="2"/>
  <c r="O51" i="2"/>
  <c r="O52" i="2"/>
  <c r="O53" i="2"/>
  <c r="O54" i="2"/>
  <c r="O55" i="2"/>
  <c r="O56" i="2"/>
  <c r="Q52" i="2"/>
  <c r="Q49" i="2"/>
  <c r="Q51" i="2" s="1"/>
  <c r="O47" i="2"/>
  <c r="N56" i="2"/>
  <c r="N55" i="2"/>
  <c r="N54" i="2"/>
  <c r="N53" i="2"/>
  <c r="N52" i="2"/>
  <c r="N51" i="2"/>
  <c r="N50" i="2"/>
  <c r="N49" i="2"/>
  <c r="N48" i="2"/>
  <c r="N47" i="2"/>
  <c r="Q41" i="2"/>
  <c r="Q38" i="2"/>
  <c r="Q39" i="2" s="1"/>
  <c r="O37" i="2"/>
  <c r="O38" i="2"/>
  <c r="O39" i="2"/>
  <c r="O40" i="2"/>
  <c r="O41" i="2"/>
  <c r="O42" i="2"/>
  <c r="O43" i="2"/>
  <c r="O44" i="2"/>
  <c r="O45" i="2"/>
  <c r="O36" i="2"/>
  <c r="N45" i="2"/>
  <c r="N44" i="2"/>
  <c r="N43" i="2"/>
  <c r="N42" i="2"/>
  <c r="N41" i="2"/>
  <c r="N40" i="2"/>
  <c r="N39" i="2"/>
  <c r="N38" i="2"/>
  <c r="N37" i="2"/>
  <c r="N36" i="2"/>
  <c r="Q30" i="2"/>
  <c r="Q27" i="2"/>
  <c r="Q28" i="2" s="1"/>
  <c r="O26" i="2"/>
  <c r="O27" i="2"/>
  <c r="O28" i="2"/>
  <c r="O29" i="2"/>
  <c r="O30" i="2"/>
  <c r="O31" i="2"/>
  <c r="O32" i="2"/>
  <c r="O33" i="2"/>
  <c r="O34" i="2"/>
  <c r="O25" i="2"/>
  <c r="N34" i="2"/>
  <c r="N33" i="2"/>
  <c r="N32" i="2"/>
  <c r="N31" i="2"/>
  <c r="N30" i="2"/>
  <c r="N29" i="2"/>
  <c r="N28" i="2"/>
  <c r="N27" i="2"/>
  <c r="N26" i="2"/>
  <c r="N25" i="2"/>
  <c r="Q19" i="2"/>
  <c r="Q17" i="2"/>
  <c r="Q16" i="2"/>
  <c r="Q18" i="2" s="1"/>
  <c r="O15" i="2"/>
  <c r="O16" i="2"/>
  <c r="O17" i="2"/>
  <c r="O18" i="2"/>
  <c r="O19" i="2"/>
  <c r="O20" i="2"/>
  <c r="O21" i="2"/>
  <c r="O22" i="2"/>
  <c r="O23" i="2"/>
  <c r="O14" i="2"/>
  <c r="N23" i="2"/>
  <c r="N22" i="2"/>
  <c r="Q7" i="2"/>
  <c r="Q6" i="2"/>
  <c r="Q5" i="2"/>
  <c r="Q4" i="2"/>
  <c r="O3" i="2"/>
  <c r="O4" i="2"/>
  <c r="O5" i="2"/>
  <c r="O6" i="2"/>
  <c r="O7" i="2"/>
  <c r="O8" i="2"/>
  <c r="O9" i="2"/>
  <c r="O10" i="2"/>
  <c r="O11" i="2"/>
  <c r="O2" i="2"/>
  <c r="Q29" i="2" l="1"/>
  <c r="Q40" i="2"/>
  <c r="Q6" i="4"/>
  <c r="Q5" i="3"/>
  <c r="Q17" i="3"/>
  <c r="Q28" i="3"/>
  <c r="Q39" i="3"/>
  <c r="Q50" i="3"/>
  <c r="Q50" i="2"/>
  <c r="R53" i="1"/>
  <c r="R50" i="1"/>
  <c r="R52" i="1" s="1"/>
  <c r="P49" i="1"/>
  <c r="P50" i="1"/>
  <c r="P51" i="1"/>
  <c r="P52" i="1"/>
  <c r="P53" i="1"/>
  <c r="P54" i="1"/>
  <c r="P55" i="1"/>
  <c r="P56" i="1"/>
  <c r="P57" i="1"/>
  <c r="P48" i="1"/>
  <c r="O57" i="1"/>
  <c r="O56" i="1"/>
  <c r="O55" i="1"/>
  <c r="O54" i="1"/>
  <c r="O53" i="1"/>
  <c r="O52" i="1"/>
  <c r="O51" i="1"/>
  <c r="O50" i="1"/>
  <c r="O49" i="1"/>
  <c r="O48" i="1"/>
  <c r="R42" i="1"/>
  <c r="R39" i="1"/>
  <c r="R41" i="1" s="1"/>
  <c r="P38" i="1"/>
  <c r="P39" i="1"/>
  <c r="P40" i="1"/>
  <c r="P41" i="1"/>
  <c r="P42" i="1"/>
  <c r="P43" i="1"/>
  <c r="P44" i="1"/>
  <c r="P45" i="1"/>
  <c r="P46" i="1"/>
  <c r="P37" i="1"/>
  <c r="O38" i="1"/>
  <c r="O39" i="1"/>
  <c r="O40" i="1"/>
  <c r="O41" i="1"/>
  <c r="O42" i="1"/>
  <c r="O43" i="1"/>
  <c r="O44" i="1"/>
  <c r="O45" i="1"/>
  <c r="O46" i="1"/>
  <c r="O37" i="1"/>
  <c r="R31" i="1"/>
  <c r="R28" i="1"/>
  <c r="R30" i="1" s="1"/>
  <c r="P35" i="1"/>
  <c r="P27" i="1"/>
  <c r="P28" i="1"/>
  <c r="P29" i="1"/>
  <c r="P30" i="1"/>
  <c r="P31" i="1"/>
  <c r="P32" i="1"/>
  <c r="P33" i="1"/>
  <c r="P34" i="1"/>
  <c r="P26" i="1"/>
  <c r="O27" i="1"/>
  <c r="O28" i="1"/>
  <c r="O29" i="1"/>
  <c r="O30" i="1"/>
  <c r="O31" i="1"/>
  <c r="O32" i="1"/>
  <c r="O33" i="1"/>
  <c r="O34" i="1"/>
  <c r="O35" i="1"/>
  <c r="O26" i="1"/>
  <c r="R20" i="1"/>
  <c r="R17" i="1"/>
  <c r="R19" i="1" s="1"/>
  <c r="P16" i="1"/>
  <c r="P17" i="1"/>
  <c r="P18" i="1"/>
  <c r="P19" i="1"/>
  <c r="P20" i="1"/>
  <c r="P21" i="1"/>
  <c r="P22" i="1"/>
  <c r="P23" i="1"/>
  <c r="P24" i="1"/>
  <c r="P15" i="1"/>
  <c r="O16" i="1"/>
  <c r="O17" i="1"/>
  <c r="O18" i="1"/>
  <c r="O19" i="1"/>
  <c r="O20" i="1"/>
  <c r="O21" i="1"/>
  <c r="O22" i="1"/>
  <c r="O23" i="1"/>
  <c r="O24" i="1"/>
  <c r="O15" i="1"/>
  <c r="P4" i="1"/>
  <c r="P5" i="1"/>
  <c r="P6" i="1"/>
  <c r="P7" i="1"/>
  <c r="P8" i="1"/>
  <c r="P9" i="1"/>
  <c r="P10" i="1"/>
  <c r="P11" i="1"/>
  <c r="P12" i="1"/>
  <c r="P3" i="1"/>
  <c r="O4" i="1"/>
  <c r="O5" i="1"/>
  <c r="O6" i="1"/>
  <c r="O7" i="1"/>
  <c r="O8" i="1"/>
  <c r="O9" i="1"/>
  <c r="O10" i="1"/>
  <c r="O11" i="1"/>
  <c r="O12" i="1"/>
  <c r="O3" i="1"/>
  <c r="R18" i="1" l="1"/>
  <c r="R29" i="1"/>
  <c r="R40" i="1"/>
  <c r="R51" i="1"/>
  <c r="R21" i="1"/>
  <c r="R8" i="1"/>
  <c r="R5" i="1"/>
  <c r="U4" i="1"/>
  <c r="U5" i="1"/>
  <c r="U6" i="1"/>
  <c r="U7" i="1"/>
  <c r="U8" i="1"/>
  <c r="U9" i="1"/>
  <c r="U10" i="1"/>
  <c r="U11" i="1"/>
  <c r="U12" i="1"/>
  <c r="U3" i="1"/>
  <c r="R6" i="1" l="1"/>
  <c r="R9" i="1"/>
  <c r="R7" i="1"/>
  <c r="H3" i="2"/>
  <c r="H4" i="2"/>
  <c r="H4" i="1"/>
  <c r="V3" i="1" s="1"/>
  <c r="H5" i="1"/>
  <c r="V4" i="1" s="1"/>
  <c r="H3" i="4"/>
  <c r="H4" i="4"/>
  <c r="H5" i="4"/>
  <c r="H6" i="4"/>
  <c r="H7" i="4"/>
  <c r="H8" i="4"/>
  <c r="H9" i="4"/>
  <c r="H10" i="4"/>
  <c r="H11" i="4"/>
  <c r="H12" i="4"/>
  <c r="H14" i="4"/>
  <c r="H15" i="4"/>
  <c r="H16" i="4"/>
  <c r="H17" i="4"/>
  <c r="H18" i="4"/>
  <c r="H19" i="4"/>
  <c r="H20" i="4"/>
  <c r="H21" i="4"/>
  <c r="H22" i="4"/>
  <c r="H23" i="4"/>
  <c r="H25" i="4"/>
  <c r="H26" i="4"/>
  <c r="H27" i="4"/>
  <c r="H28" i="4"/>
  <c r="H29" i="4"/>
  <c r="H30" i="4"/>
  <c r="H31" i="4"/>
  <c r="H32" i="4"/>
  <c r="H33" i="4"/>
  <c r="H34" i="4"/>
  <c r="H47" i="4"/>
  <c r="H48" i="4"/>
  <c r="H49" i="4"/>
  <c r="H50" i="4"/>
  <c r="H51" i="4"/>
  <c r="H52" i="4"/>
  <c r="H53" i="4"/>
  <c r="H54" i="4"/>
  <c r="H55" i="4"/>
  <c r="H56" i="4"/>
  <c r="H3" i="3"/>
  <c r="H4" i="3"/>
  <c r="H5" i="3"/>
  <c r="H6" i="3"/>
  <c r="H7" i="3"/>
  <c r="H8" i="3"/>
  <c r="H9" i="3"/>
  <c r="H10" i="3"/>
  <c r="H11" i="3"/>
  <c r="H12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0" i="3"/>
  <c r="H31" i="3"/>
  <c r="H32" i="3"/>
  <c r="H33" i="3"/>
  <c r="H34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2" i="3"/>
  <c r="H53" i="3"/>
  <c r="H54" i="3"/>
  <c r="H55" i="3"/>
  <c r="H56" i="3"/>
  <c r="M69" i="3"/>
  <c r="H5" i="2"/>
  <c r="H6" i="2"/>
  <c r="H7" i="2"/>
  <c r="H8" i="2"/>
  <c r="H9" i="2"/>
  <c r="H10" i="2"/>
  <c r="H11" i="2"/>
  <c r="H12" i="2"/>
  <c r="H14" i="2"/>
  <c r="H15" i="2"/>
  <c r="H16" i="2"/>
  <c r="H17" i="2"/>
  <c r="H18" i="2"/>
  <c r="H19" i="2"/>
  <c r="H20" i="2"/>
  <c r="H21" i="2"/>
  <c r="H22" i="2"/>
  <c r="H23" i="2"/>
  <c r="H25" i="2"/>
  <c r="H26" i="2"/>
  <c r="H27" i="2"/>
  <c r="H28" i="2"/>
  <c r="H29" i="2"/>
  <c r="H30" i="2"/>
  <c r="H31" i="2"/>
  <c r="H32" i="2"/>
  <c r="H33" i="2"/>
  <c r="H34" i="2"/>
  <c r="H36" i="2"/>
  <c r="H37" i="2"/>
  <c r="H38" i="2"/>
  <c r="H39" i="2"/>
  <c r="H40" i="2"/>
  <c r="H41" i="2"/>
  <c r="H42" i="2"/>
  <c r="H43" i="2"/>
  <c r="H44" i="2"/>
  <c r="H45" i="2"/>
  <c r="H47" i="2"/>
  <c r="H48" i="2"/>
  <c r="H49" i="2"/>
  <c r="H50" i="2"/>
  <c r="H51" i="2"/>
  <c r="H52" i="2"/>
  <c r="H53" i="2"/>
  <c r="H54" i="2"/>
  <c r="H55" i="2"/>
  <c r="H56" i="2"/>
  <c r="H6" i="1"/>
  <c r="V5" i="1" s="1"/>
  <c r="H7" i="1"/>
  <c r="V6" i="1" s="1"/>
  <c r="H8" i="1"/>
  <c r="V7" i="1" s="1"/>
  <c r="H9" i="1"/>
  <c r="V8" i="1" s="1"/>
  <c r="H10" i="1"/>
  <c r="V9" i="1" s="1"/>
  <c r="H11" i="1"/>
  <c r="V10" i="1" s="1"/>
  <c r="H12" i="1"/>
  <c r="V11" i="1" s="1"/>
  <c r="H13" i="1"/>
  <c r="V12" i="1" s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</calcChain>
</file>

<file path=xl/sharedStrings.xml><?xml version="1.0" encoding="utf-8"?>
<sst xmlns="http://schemas.openxmlformats.org/spreadsheetml/2006/main" count="489" uniqueCount="98">
  <si>
    <t>36°C</t>
  </si>
  <si>
    <t>33°C</t>
  </si>
  <si>
    <t>30°C</t>
  </si>
  <si>
    <t>27°C</t>
  </si>
  <si>
    <t>24°C</t>
  </si>
  <si>
    <t>Average</t>
  </si>
  <si>
    <t>R5</t>
  </si>
  <si>
    <t>R4</t>
  </si>
  <si>
    <t>R3</t>
  </si>
  <si>
    <t>R2</t>
  </si>
  <si>
    <t>R1</t>
  </si>
  <si>
    <t>Density</t>
  </si>
  <si>
    <t>Temperature</t>
  </si>
  <si>
    <t>Adult</t>
  </si>
  <si>
    <t>Nymph</t>
  </si>
  <si>
    <t>Larvae</t>
  </si>
  <si>
    <t>Egg</t>
  </si>
  <si>
    <r>
      <t>24</t>
    </r>
    <r>
      <rPr>
        <sz val="11"/>
        <color theme="1"/>
        <rFont val="Calibri"/>
        <family val="2"/>
      </rPr>
      <t>°C</t>
    </r>
  </si>
  <si>
    <t>Stage</t>
  </si>
  <si>
    <t>Number of prey consumed by adult female at different densities of each stage at particular temperature</t>
  </si>
  <si>
    <t>Number of Larvae consumed by adult female at different pest densities at particular temperatures</t>
  </si>
  <si>
    <t>Number of prey Adults consumed by adult female at different pest densities at particular temperatures</t>
  </si>
  <si>
    <t>Number of Nymphs consumed by adult female at different pest densities at particular temperatures</t>
  </si>
  <si>
    <t>Number of Eggs consumed by adult female at different pest densities at particular temperatures</t>
  </si>
  <si>
    <t>1/N</t>
  </si>
  <si>
    <t>1/Na</t>
  </si>
  <si>
    <t>Th</t>
  </si>
  <si>
    <t>1/a</t>
  </si>
  <si>
    <t>a</t>
  </si>
  <si>
    <t>aTh</t>
  </si>
  <si>
    <t>a/Th</t>
  </si>
  <si>
    <t>1/Th</t>
  </si>
  <si>
    <t>No.of prey (N)</t>
  </si>
  <si>
    <t>No. of Replication</t>
  </si>
  <si>
    <r>
      <t>No. of Prey Killed (</t>
    </r>
    <r>
      <rPr>
        <b/>
        <i/>
        <sz val="11"/>
        <color theme="1"/>
        <rFont val="Calibri"/>
        <family val="2"/>
        <scheme val="minor"/>
      </rPr>
      <t>Na</t>
    </r>
    <r>
      <rPr>
        <b/>
        <sz val="11"/>
        <color theme="1"/>
        <rFont val="Calibri"/>
        <family val="2"/>
        <scheme val="minor"/>
      </rPr>
      <t>)</t>
    </r>
  </si>
  <si>
    <t>r2</t>
  </si>
  <si>
    <t>Treatment</t>
  </si>
  <si>
    <t>29.28±2.37</t>
  </si>
  <si>
    <t>21.48±2.32</t>
  </si>
  <si>
    <t>20.20±2.21</t>
  </si>
  <si>
    <t>17.08±1.56</t>
  </si>
  <si>
    <t>15.68±2.11</t>
  </si>
  <si>
    <t>12.84±1.67</t>
  </si>
  <si>
    <t>11.68±1.02</t>
  </si>
  <si>
    <t>10.92±0.97</t>
  </si>
  <si>
    <t>6.08±0.99</t>
  </si>
  <si>
    <t>5.16±0.84</t>
  </si>
  <si>
    <t>Mean number of prey consumed and SE</t>
  </si>
  <si>
    <t>27.84±2.21</t>
  </si>
  <si>
    <t>23.16±2.11</t>
  </si>
  <si>
    <t>21.76±1.91</t>
  </si>
  <si>
    <t>17.28±1.68</t>
  </si>
  <si>
    <t>16.92±1.39</t>
  </si>
  <si>
    <t>14.08±1.41</t>
  </si>
  <si>
    <t>12.12±1.17</t>
  </si>
  <si>
    <t>10.48±1.45</t>
  </si>
  <si>
    <t>6.88±1.08</t>
  </si>
  <si>
    <t>5.52±0.72</t>
  </si>
  <si>
    <t>25.68±2.11</t>
  </si>
  <si>
    <t>21.52±1.93</t>
  </si>
  <si>
    <t>18.80±2.21</t>
  </si>
  <si>
    <t>14.80±1.86</t>
  </si>
  <si>
    <t>17.00±1.52</t>
  </si>
  <si>
    <t>13.08±1.40</t>
  </si>
  <si>
    <t>10.8±1.18</t>
  </si>
  <si>
    <t>9.52±1.14</t>
  </si>
  <si>
    <t>6.44±0.89</t>
  </si>
  <si>
    <t>5.2±0.59</t>
  </si>
  <si>
    <t>8.96±2.00</t>
  </si>
  <si>
    <t>10.32±2.08</t>
  </si>
  <si>
    <t>8.96±1.53</t>
  </si>
  <si>
    <t>7.4±1.56</t>
  </si>
  <si>
    <t>7.8±1.13</t>
  </si>
  <si>
    <t>6.64±1.01</t>
  </si>
  <si>
    <t>4.92±0.95</t>
  </si>
  <si>
    <t>4.32±0.81</t>
  </si>
  <si>
    <t>2.32±0.42</t>
  </si>
  <si>
    <r>
      <t>1.92</t>
    </r>
    <r>
      <rPr>
        <sz val="11"/>
        <color theme="1"/>
        <rFont val="Calibri"/>
        <family val="2"/>
      </rPr>
      <t>±0.56</t>
    </r>
  </si>
  <si>
    <t>Prey Stage</t>
  </si>
  <si>
    <t>Handling Time (Th)</t>
  </si>
  <si>
    <t>Mean</t>
  </si>
  <si>
    <t>Attck Rate (a)</t>
  </si>
  <si>
    <t>SD</t>
  </si>
  <si>
    <t>SE</t>
  </si>
  <si>
    <r>
      <t>Fig. 1 Mean attack rate (</t>
    </r>
    <r>
      <rPr>
        <i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) and Handling time (</t>
    </r>
    <r>
      <rPr>
        <i/>
        <sz val="12"/>
        <color theme="1"/>
        <rFont val="Times New Roman"/>
        <family val="1"/>
      </rPr>
      <t>Th</t>
    </r>
    <r>
      <rPr>
        <sz val="12"/>
        <color theme="1"/>
        <rFont val="Times New Roman"/>
        <family val="1"/>
      </rPr>
      <t xml:space="preserve">) of </t>
    </r>
    <r>
      <rPr>
        <i/>
        <sz val="12"/>
        <color theme="1"/>
        <rFont val="Times New Roman"/>
        <family val="1"/>
      </rPr>
      <t>N. californicus</t>
    </r>
    <r>
      <rPr>
        <sz val="12"/>
        <color theme="1"/>
        <rFont val="Times New Roman"/>
        <family val="1"/>
      </rPr>
      <t xml:space="preserve"> at different stages of </t>
    </r>
    <r>
      <rPr>
        <i/>
        <sz val="12"/>
        <color theme="1"/>
        <rFont val="Times New Roman"/>
        <family val="1"/>
      </rPr>
      <t>T. urticae</t>
    </r>
    <r>
      <rPr>
        <sz val="12"/>
        <color theme="1"/>
        <rFont val="Times New Roman"/>
        <family val="1"/>
      </rPr>
      <t xml:space="preserve">.
</t>
    </r>
  </si>
  <si>
    <t>Larva</t>
  </si>
  <si>
    <t xml:space="preserve">Mean Handling Time </t>
  </si>
  <si>
    <t xml:space="preserve">Mean Attack Rate </t>
  </si>
  <si>
    <t xml:space="preserve">Mean number of prey consumed </t>
  </si>
  <si>
    <t>Mean number of prey consumed</t>
  </si>
  <si>
    <t>Initial prey density</t>
  </si>
  <si>
    <t>Linear</t>
  </si>
  <si>
    <t>linear</t>
  </si>
  <si>
    <t>Logarithmic</t>
  </si>
  <si>
    <r>
      <t xml:space="preserve">Fig. 2 Mean number of prey consumed (±SE) by adult females of </t>
    </r>
    <r>
      <rPr>
        <i/>
        <sz val="11"/>
        <color theme="1"/>
        <rFont val="Calibri"/>
        <family val="2"/>
        <scheme val="minor"/>
      </rPr>
      <t>N. californicus</t>
    </r>
    <r>
      <rPr>
        <sz val="11"/>
        <color theme="1"/>
        <rFont val="Calibri"/>
        <family val="2"/>
        <scheme val="minor"/>
      </rPr>
      <t xml:space="preserve"> at different densities of various life stages of </t>
    </r>
    <r>
      <rPr>
        <i/>
        <sz val="11"/>
        <color theme="1"/>
        <rFont val="Calibri"/>
        <family val="2"/>
        <scheme val="minor"/>
      </rPr>
      <t>T. urticae</t>
    </r>
  </si>
  <si>
    <t>S = a /1 + aThN0</t>
  </si>
  <si>
    <t>S</t>
  </si>
  <si>
    <t>Prey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</si>
</sst>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3" xfId="0" applyFont="1" applyBorder="1"/>
    <xf numFmtId="164" fontId="0" fillId="0" borderId="3" xfId="0" applyNumberFormat="1" applyBorder="1"/>
    <xf numFmtId="164" fontId="0" fillId="0" borderId="0" xfId="0" applyNumberFormat="1"/>
    <xf numFmtId="0" fontId="0" fillId="0" borderId="0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wrapText="1"/>
    </xf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Fill="1" applyBorder="1"/>
    <xf numFmtId="0" fontId="9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18263197301418"/>
          <c:y val="0.1675251531058618"/>
          <c:w val="0.70900714333785197"/>
          <c:h val="0.63478201588437833"/>
        </c:manualLayout>
      </c:layout>
      <c:lineChart>
        <c:grouping val="standard"/>
        <c:varyColors val="0"/>
        <c:ser>
          <c:idx val="1"/>
          <c:order val="1"/>
          <c:tx>
            <c:strRef>
              <c:f>'Data for fig 1'!$C$2</c:f>
              <c:strCache>
                <c:ptCount val="1"/>
                <c:pt idx="0">
                  <c:v>Mean Attack Rate 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diamond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 for fig 1'!$M$11:$M$14</c:f>
                <c:numCache>
                  <c:formatCode>General</c:formatCode>
                  <c:ptCount val="4"/>
                  <c:pt idx="0">
                    <c:v>4.0844624872921564E-2</c:v>
                  </c:pt>
                  <c:pt idx="1">
                    <c:v>2.5318721895146761E-2</c:v>
                  </c:pt>
                  <c:pt idx="2">
                    <c:v>4.2776196411572917E-2</c:v>
                  </c:pt>
                  <c:pt idx="3">
                    <c:v>1.427418147678074E-2</c:v>
                  </c:pt>
                </c:numCache>
              </c:numRef>
            </c:plus>
            <c:minus>
              <c:numRef>
                <c:f>'Data for fig 1'!$M$11:$M$14</c:f>
                <c:numCache>
                  <c:formatCode>General</c:formatCode>
                  <c:ptCount val="4"/>
                  <c:pt idx="0">
                    <c:v>4.0844624872921564E-2</c:v>
                  </c:pt>
                  <c:pt idx="1">
                    <c:v>2.5318721895146761E-2</c:v>
                  </c:pt>
                  <c:pt idx="2">
                    <c:v>4.2776196411572917E-2</c:v>
                  </c:pt>
                  <c:pt idx="3">
                    <c:v>1.427418147678074E-2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cat>
            <c:strRef>
              <c:f>'Data for fig 1'!$A$3:$A$6</c:f>
              <c:strCache>
                <c:ptCount val="4"/>
                <c:pt idx="0">
                  <c:v>Adult</c:v>
                </c:pt>
                <c:pt idx="1">
                  <c:v>Nymph</c:v>
                </c:pt>
                <c:pt idx="2">
                  <c:v>Larva</c:v>
                </c:pt>
                <c:pt idx="3">
                  <c:v>Egg</c:v>
                </c:pt>
              </c:strCache>
            </c:strRef>
          </c:cat>
          <c:val>
            <c:numRef>
              <c:f>'Data for fig 1'!$C$3:$C$6</c:f>
              <c:numCache>
                <c:formatCode>0.000</c:formatCode>
                <c:ptCount val="4"/>
                <c:pt idx="0">
                  <c:v>0.48201056951991478</c:v>
                </c:pt>
                <c:pt idx="1">
                  <c:v>0.65841940536054921</c:v>
                </c:pt>
                <c:pt idx="2">
                  <c:v>0.672480178366472</c:v>
                </c:pt>
                <c:pt idx="3">
                  <c:v>0.6235820046858257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28736"/>
        <c:axId val="115030656"/>
      </c:lineChart>
      <c:lineChart>
        <c:grouping val="standard"/>
        <c:varyColors val="0"/>
        <c:ser>
          <c:idx val="0"/>
          <c:order val="0"/>
          <c:tx>
            <c:strRef>
              <c:f>'Data for fig 1'!$B$2</c:f>
              <c:strCache>
                <c:ptCount val="1"/>
                <c:pt idx="0">
                  <c:v>Mean Handling Time 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 for fig 1'!$M$3:$M$6</c:f>
                <c:numCache>
                  <c:formatCode>General</c:formatCode>
                  <c:ptCount val="4"/>
                  <c:pt idx="0">
                    <c:v>6.1806472153003522E-3</c:v>
                  </c:pt>
                  <c:pt idx="1">
                    <c:v>1.9215618647339988E-3</c:v>
                  </c:pt>
                  <c:pt idx="2">
                    <c:v>3.5173001009296892E-3</c:v>
                  </c:pt>
                  <c:pt idx="3">
                    <c:v>2.2817537115122654E-3</c:v>
                  </c:pt>
                </c:numCache>
              </c:numRef>
            </c:plus>
            <c:minus>
              <c:numRef>
                <c:f>'Data for fig 1'!$M$3:$M$6</c:f>
                <c:numCache>
                  <c:formatCode>General</c:formatCode>
                  <c:ptCount val="4"/>
                  <c:pt idx="0">
                    <c:v>6.1806472153003522E-3</c:v>
                  </c:pt>
                  <c:pt idx="1">
                    <c:v>1.9215618647339988E-3</c:v>
                  </c:pt>
                  <c:pt idx="2">
                    <c:v>3.5173001009296892E-3</c:v>
                  </c:pt>
                  <c:pt idx="3">
                    <c:v>2.2817537115122654E-3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cat>
            <c:strRef>
              <c:f>'Data for fig 1'!$A$3:$A$6</c:f>
              <c:strCache>
                <c:ptCount val="4"/>
                <c:pt idx="0">
                  <c:v>Adult</c:v>
                </c:pt>
                <c:pt idx="1">
                  <c:v>Nymph</c:v>
                </c:pt>
                <c:pt idx="2">
                  <c:v>Larva</c:v>
                </c:pt>
                <c:pt idx="3">
                  <c:v>Egg</c:v>
                </c:pt>
              </c:strCache>
            </c:strRef>
          </c:cat>
          <c:val>
            <c:numRef>
              <c:f>'Data for fig 1'!$B$3:$B$6</c:f>
              <c:numCache>
                <c:formatCode>0.000</c:formatCode>
                <c:ptCount val="4"/>
                <c:pt idx="0">
                  <c:v>1.618E-2</c:v>
                </c:pt>
                <c:pt idx="1">
                  <c:v>1.042E-2</c:v>
                </c:pt>
                <c:pt idx="2">
                  <c:v>9.8799999999999982E-3</c:v>
                </c:pt>
                <c:pt idx="3">
                  <c:v>7.0200000000000011E-3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47040"/>
        <c:axId val="115045120"/>
      </c:lineChart>
      <c:catAx>
        <c:axId val="11502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Life stages of </a:t>
                </a:r>
                <a:r>
                  <a:rPr lang="en-US" b="1" i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T. urticae</a:t>
                </a:r>
              </a:p>
            </c:rich>
          </c:tx>
          <c:layout>
            <c:manualLayout>
              <c:xMode val="edge"/>
              <c:yMode val="edge"/>
              <c:x val="0.38028889368281021"/>
              <c:y val="0.90828510072604562"/>
            </c:manualLayout>
          </c:layout>
          <c:overlay val="0"/>
        </c:title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030656"/>
        <c:crosses val="autoZero"/>
        <c:auto val="1"/>
        <c:lblAlgn val="ctr"/>
        <c:lblOffset val="100"/>
        <c:noMultiLvlLbl val="0"/>
      </c:catAx>
      <c:valAx>
        <c:axId val="115030656"/>
        <c:scaling>
          <c:orientation val="minMax"/>
          <c:min val="0.42500000000000016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solidFill>
                      <a:srgbClr val="C0000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>
                    <a:solidFill>
                      <a:srgbClr val="C00000"/>
                    </a:solidFill>
                    <a:latin typeface="Times New Roman" pitchFamily="18" charset="0"/>
                    <a:cs typeface="Times New Roman" pitchFamily="18" charset="0"/>
                  </a:rPr>
                  <a:t>Mean Attack Rate (</a:t>
                </a:r>
                <a:r>
                  <a:rPr lang="en-US" sz="1000" b="1" i="1">
                    <a:solidFill>
                      <a:srgbClr val="C00000"/>
                    </a:solidFill>
                    <a:latin typeface="Times New Roman" pitchFamily="18" charset="0"/>
                    <a:cs typeface="Times New Roman" pitchFamily="18" charset="0"/>
                  </a:rPr>
                  <a:t>a</a:t>
                </a:r>
                <a:r>
                  <a:rPr lang="en-US" sz="1000" b="1">
                    <a:solidFill>
                      <a:srgbClr val="C00000"/>
                    </a:solidFill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028736"/>
        <c:crosses val="autoZero"/>
        <c:crossBetween val="between"/>
      </c:valAx>
      <c:valAx>
        <c:axId val="115045120"/>
        <c:scaling>
          <c:orientation val="minMax"/>
          <c:max val="2.4000000000000011E-2"/>
          <c:min val="2.0000000000000013E-3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Mean Handling Time (</a:t>
                </a:r>
                <a:r>
                  <a:rPr lang="en-US" sz="1000" b="1" i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Th</a:t>
                </a:r>
                <a:r>
                  <a:rPr lang="en-US" sz="1000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407534246575342"/>
              <c:y val="0.25495688038995123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047040"/>
        <c:crosses val="max"/>
        <c:crossBetween val="between"/>
        <c:majorUnit val="4.0000000000000027E-3"/>
      </c:valAx>
      <c:catAx>
        <c:axId val="11504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5045120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002060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>
                <a:solidFill>
                  <a:srgbClr val="C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</c:legendEntry>
      <c:layout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Adult!$U$3:$U$12</c:f>
              <c:numCache>
                <c:formatCode>General</c:formatCode>
                <c:ptCount val="10"/>
                <c:pt idx="0">
                  <c:v>0.25</c:v>
                </c:pt>
                <c:pt idx="1">
                  <c:v>0.2</c:v>
                </c:pt>
                <c:pt idx="2">
                  <c:v>0.125</c:v>
                </c:pt>
                <c:pt idx="3">
                  <c:v>0.1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6.25E-2</c:v>
                </c:pt>
                <c:pt idx="7">
                  <c:v>0.05</c:v>
                </c:pt>
                <c:pt idx="8">
                  <c:v>4.1666666666666664E-2</c:v>
                </c:pt>
                <c:pt idx="9">
                  <c:v>0.04</c:v>
                </c:pt>
              </c:numCache>
            </c:numRef>
          </c:xVal>
          <c:yVal>
            <c:numRef>
              <c:f>Adult!$V$3:$V$12</c:f>
              <c:numCache>
                <c:formatCode>General</c:formatCode>
                <c:ptCount val="10"/>
                <c:pt idx="0">
                  <c:v>0.7142857142857143</c:v>
                </c:pt>
                <c:pt idx="1">
                  <c:v>0.7142857142857143</c:v>
                </c:pt>
                <c:pt idx="2">
                  <c:v>0.25</c:v>
                </c:pt>
                <c:pt idx="3">
                  <c:v>0.26315789473684209</c:v>
                </c:pt>
                <c:pt idx="4">
                  <c:v>0.19230769230769229</c:v>
                </c:pt>
                <c:pt idx="5">
                  <c:v>0.29411764705882354</c:v>
                </c:pt>
                <c:pt idx="6">
                  <c:v>0.3125</c:v>
                </c:pt>
                <c:pt idx="7">
                  <c:v>0.18518518518518517</c:v>
                </c:pt>
                <c:pt idx="8">
                  <c:v>0.15151515151515152</c:v>
                </c:pt>
                <c:pt idx="9">
                  <c:v>0.14705882352941177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82720"/>
        <c:axId val="115984640"/>
      </c:scatterChart>
      <c:valAx>
        <c:axId val="1159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1/N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984640"/>
        <c:crosses val="autoZero"/>
        <c:crossBetween val="midCat"/>
      </c:valAx>
      <c:valAx>
        <c:axId val="115984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1/Na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982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Adult!$O$15:$O$24</c:f>
              <c:numCache>
                <c:formatCode>General</c:formatCode>
                <c:ptCount val="10"/>
                <c:pt idx="0">
                  <c:v>0.25</c:v>
                </c:pt>
                <c:pt idx="1">
                  <c:v>0.2</c:v>
                </c:pt>
                <c:pt idx="2">
                  <c:v>0.125</c:v>
                </c:pt>
                <c:pt idx="3">
                  <c:v>0.1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6.25E-2</c:v>
                </c:pt>
                <c:pt idx="7">
                  <c:v>0.05</c:v>
                </c:pt>
                <c:pt idx="8">
                  <c:v>4.1666666666666664E-2</c:v>
                </c:pt>
                <c:pt idx="9">
                  <c:v>0.04</c:v>
                </c:pt>
              </c:numCache>
            </c:numRef>
          </c:xVal>
          <c:yVal>
            <c:numRef>
              <c:f>Adult!$P$15:$P$24</c:f>
              <c:numCache>
                <c:formatCode>General</c:formatCode>
                <c:ptCount val="10"/>
                <c:pt idx="0">
                  <c:v>0.625</c:v>
                </c:pt>
                <c:pt idx="1">
                  <c:v>0.41666666666666669</c:v>
                </c:pt>
                <c:pt idx="2">
                  <c:v>0.26315789473684209</c:v>
                </c:pt>
                <c:pt idx="3">
                  <c:v>0.3125</c:v>
                </c:pt>
                <c:pt idx="4">
                  <c:v>0.12195121951219513</c:v>
                </c:pt>
                <c:pt idx="5">
                  <c:v>9.0909090909090912E-2</c:v>
                </c:pt>
                <c:pt idx="6">
                  <c:v>0.1111111111111111</c:v>
                </c:pt>
                <c:pt idx="7">
                  <c:v>0.1388888888888889</c:v>
                </c:pt>
                <c:pt idx="8">
                  <c:v>9.4339622641509441E-2</c:v>
                </c:pt>
                <c:pt idx="9">
                  <c:v>9.6153846153846145E-2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69920"/>
        <c:axId val="115171712"/>
      </c:scatterChart>
      <c:valAx>
        <c:axId val="1151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71712"/>
        <c:crosses val="autoZero"/>
        <c:crossBetween val="midCat"/>
      </c:valAx>
      <c:valAx>
        <c:axId val="115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69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Adult!$O$26:$O$35</c:f>
              <c:numCache>
                <c:formatCode>General</c:formatCode>
                <c:ptCount val="10"/>
                <c:pt idx="0">
                  <c:v>0.25</c:v>
                </c:pt>
                <c:pt idx="1">
                  <c:v>0.2</c:v>
                </c:pt>
                <c:pt idx="2">
                  <c:v>0.125</c:v>
                </c:pt>
                <c:pt idx="3">
                  <c:v>0.1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6.25E-2</c:v>
                </c:pt>
                <c:pt idx="7">
                  <c:v>0.05</c:v>
                </c:pt>
                <c:pt idx="8">
                  <c:v>4.1666666666666664E-2</c:v>
                </c:pt>
                <c:pt idx="9">
                  <c:v>0.04</c:v>
                </c:pt>
              </c:numCache>
            </c:numRef>
          </c:xVal>
          <c:yVal>
            <c:numRef>
              <c:f>Adult!$P$26:$P$35</c:f>
              <c:numCache>
                <c:formatCode>General</c:formatCode>
                <c:ptCount val="10"/>
                <c:pt idx="0">
                  <c:v>0.5</c:v>
                </c:pt>
                <c:pt idx="1">
                  <c:v>0.35714285714285715</c:v>
                </c:pt>
                <c:pt idx="2">
                  <c:v>0.25</c:v>
                </c:pt>
                <c:pt idx="3">
                  <c:v>0.18518518518518517</c:v>
                </c:pt>
                <c:pt idx="4">
                  <c:v>0.17857142857142858</c:v>
                </c:pt>
                <c:pt idx="5">
                  <c:v>0.18518518518518517</c:v>
                </c:pt>
                <c:pt idx="6">
                  <c:v>0.13513513513513511</c:v>
                </c:pt>
                <c:pt idx="7">
                  <c:v>7.8125E-2</c:v>
                </c:pt>
                <c:pt idx="8">
                  <c:v>9.0909090909090912E-2</c:v>
                </c:pt>
                <c:pt idx="9">
                  <c:v>8.9285714285714288E-2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84384"/>
        <c:axId val="115185920"/>
      </c:scatterChart>
      <c:valAx>
        <c:axId val="1151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185920"/>
        <c:crosses val="autoZero"/>
        <c:crossBetween val="midCat"/>
      </c:valAx>
      <c:valAx>
        <c:axId val="1151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84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Adult!$O$37:$O$46</c:f>
              <c:numCache>
                <c:formatCode>General</c:formatCode>
                <c:ptCount val="10"/>
                <c:pt idx="0">
                  <c:v>0.25</c:v>
                </c:pt>
                <c:pt idx="1">
                  <c:v>0.2</c:v>
                </c:pt>
                <c:pt idx="2">
                  <c:v>0.125</c:v>
                </c:pt>
                <c:pt idx="3">
                  <c:v>0.1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6.25E-2</c:v>
                </c:pt>
                <c:pt idx="7">
                  <c:v>0.05</c:v>
                </c:pt>
                <c:pt idx="8">
                  <c:v>4.1666666666666664E-2</c:v>
                </c:pt>
                <c:pt idx="9">
                  <c:v>0.04</c:v>
                </c:pt>
              </c:numCache>
            </c:numRef>
          </c:xVal>
          <c:yVal>
            <c:numRef>
              <c:f>Adult!$P$37:$P$46</c:f>
              <c:numCache>
                <c:formatCode>General</c:formatCode>
                <c:ptCount val="10"/>
                <c:pt idx="0">
                  <c:v>0.45454545454545453</c:v>
                </c:pt>
                <c:pt idx="1">
                  <c:v>0.38461538461538458</c:v>
                </c:pt>
                <c:pt idx="2">
                  <c:v>0.2</c:v>
                </c:pt>
                <c:pt idx="3">
                  <c:v>0.16129032258064516</c:v>
                </c:pt>
                <c:pt idx="4">
                  <c:v>0.16129032258064516</c:v>
                </c:pt>
                <c:pt idx="5">
                  <c:v>0.11363636363636363</c:v>
                </c:pt>
                <c:pt idx="6">
                  <c:v>0.1111111111111111</c:v>
                </c:pt>
                <c:pt idx="7">
                  <c:v>9.6153846153846145E-2</c:v>
                </c:pt>
                <c:pt idx="8">
                  <c:v>7.9365079365079361E-2</c:v>
                </c:pt>
                <c:pt idx="9">
                  <c:v>7.1428571428571425E-2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60896"/>
        <c:axId val="115362432"/>
      </c:scatterChart>
      <c:valAx>
        <c:axId val="11536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62432"/>
        <c:crosses val="autoZero"/>
        <c:crossBetween val="midCat"/>
      </c:valAx>
      <c:valAx>
        <c:axId val="115362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36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Adult!$O$48:$O$57</c:f>
              <c:numCache>
                <c:formatCode>General</c:formatCode>
                <c:ptCount val="10"/>
                <c:pt idx="0">
                  <c:v>0.25</c:v>
                </c:pt>
                <c:pt idx="1">
                  <c:v>0.2</c:v>
                </c:pt>
                <c:pt idx="2">
                  <c:v>0.125</c:v>
                </c:pt>
                <c:pt idx="3">
                  <c:v>0.1</c:v>
                </c:pt>
                <c:pt idx="4">
                  <c:v>8.3333333333333329E-2</c:v>
                </c:pt>
                <c:pt idx="5">
                  <c:v>6.6666666666666666E-2</c:v>
                </c:pt>
                <c:pt idx="6">
                  <c:v>6.25E-2</c:v>
                </c:pt>
                <c:pt idx="7">
                  <c:v>0.05</c:v>
                </c:pt>
                <c:pt idx="8">
                  <c:v>4.1666666666666664E-2</c:v>
                </c:pt>
                <c:pt idx="9">
                  <c:v>0.04</c:v>
                </c:pt>
              </c:numCache>
            </c:numRef>
          </c:xVal>
          <c:yVal>
            <c:numRef>
              <c:f>Adult!$P$48:$P$57</c:f>
              <c:numCache>
                <c:formatCode>General</c:formatCode>
                <c:ptCount val="10"/>
                <c:pt idx="0">
                  <c:v>0.41666666666666669</c:v>
                </c:pt>
                <c:pt idx="1">
                  <c:v>0.41666666666666669</c:v>
                </c:pt>
                <c:pt idx="2">
                  <c:v>0.20833333333333334</c:v>
                </c:pt>
                <c:pt idx="3">
                  <c:v>0.16666666666666666</c:v>
                </c:pt>
                <c:pt idx="4">
                  <c:v>0.125</c:v>
                </c:pt>
                <c:pt idx="5">
                  <c:v>9.6153846153846145E-2</c:v>
                </c:pt>
                <c:pt idx="6">
                  <c:v>0.11904761904761904</c:v>
                </c:pt>
                <c:pt idx="7">
                  <c:v>0.1111111111111111</c:v>
                </c:pt>
                <c:pt idx="8">
                  <c:v>9.2592592592592587E-2</c:v>
                </c:pt>
                <c:pt idx="9">
                  <c:v>6.9444444444444448E-2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78816"/>
        <c:axId val="115392896"/>
      </c:scatterChart>
      <c:valAx>
        <c:axId val="115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92896"/>
        <c:crosses val="autoZero"/>
        <c:crossBetween val="midCat"/>
      </c:valAx>
      <c:valAx>
        <c:axId val="11539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378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Nymph!$N$2:$N$11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Nymph!$O$2:$O$11</c:f>
              <c:numCache>
                <c:formatCode>General</c:formatCode>
                <c:ptCount val="10"/>
                <c:pt idx="0">
                  <c:v>0.22727272727272727</c:v>
                </c:pt>
                <c:pt idx="1">
                  <c:v>0.17241379310344829</c:v>
                </c:pt>
                <c:pt idx="2">
                  <c:v>0.1111111111111111</c:v>
                </c:pt>
                <c:pt idx="3">
                  <c:v>0.1020408163265306</c:v>
                </c:pt>
                <c:pt idx="4">
                  <c:v>0.10869565217391305</c:v>
                </c:pt>
                <c:pt idx="5">
                  <c:v>6.3291139240506319E-2</c:v>
                </c:pt>
                <c:pt idx="6">
                  <c:v>0.10638297872340426</c:v>
                </c:pt>
                <c:pt idx="7">
                  <c:v>6.8493150684931503E-2</c:v>
                </c:pt>
                <c:pt idx="8">
                  <c:v>6.7567567567567557E-2</c:v>
                </c:pt>
                <c:pt idx="9">
                  <c:v>4.8543689320388349E-2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55808"/>
        <c:axId val="115657344"/>
      </c:scatterChart>
      <c:valAx>
        <c:axId val="11565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57344"/>
        <c:crosses val="autoZero"/>
        <c:crossBetween val="midCat"/>
      </c:valAx>
      <c:valAx>
        <c:axId val="1156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55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Nymph!$N$14:$N$23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Nymph!$O$14:$O$23</c:f>
              <c:numCache>
                <c:formatCode>General</c:formatCode>
                <c:ptCount val="10"/>
                <c:pt idx="0">
                  <c:v>0.16666666666666666</c:v>
                </c:pt>
                <c:pt idx="1">
                  <c:v>0.16129032258064516</c:v>
                </c:pt>
                <c:pt idx="2">
                  <c:v>0.1111111111111111</c:v>
                </c:pt>
                <c:pt idx="3">
                  <c:v>0.10638297872340426</c:v>
                </c:pt>
                <c:pt idx="4">
                  <c:v>6.9444444444444448E-2</c:v>
                </c:pt>
                <c:pt idx="5">
                  <c:v>6.8493150684931503E-2</c:v>
                </c:pt>
                <c:pt idx="6">
                  <c:v>7.3529411764705885E-2</c:v>
                </c:pt>
                <c:pt idx="7">
                  <c:v>6.4102564102564111E-2</c:v>
                </c:pt>
                <c:pt idx="8">
                  <c:v>5.10204081632653E-2</c:v>
                </c:pt>
                <c:pt idx="9">
                  <c:v>3.937007874015748E-2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97280"/>
        <c:axId val="115315456"/>
      </c:scatterChart>
      <c:valAx>
        <c:axId val="115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15456"/>
        <c:crosses val="autoZero"/>
        <c:crossBetween val="midCat"/>
      </c:valAx>
      <c:valAx>
        <c:axId val="11531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297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Nymph!$N$25:$N$34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Nymph!$O$25:$O$34</c:f>
              <c:numCache>
                <c:formatCode>General</c:formatCode>
                <c:ptCount val="10"/>
                <c:pt idx="0">
                  <c:v>0.18518518518518517</c:v>
                </c:pt>
                <c:pt idx="1">
                  <c:v>0.15625</c:v>
                </c:pt>
                <c:pt idx="2">
                  <c:v>0.1111111111111111</c:v>
                </c:pt>
                <c:pt idx="3">
                  <c:v>8.9285714285714288E-2</c:v>
                </c:pt>
                <c:pt idx="4">
                  <c:v>8.3333333333333329E-2</c:v>
                </c:pt>
                <c:pt idx="5">
                  <c:v>5.5555555555555552E-2</c:v>
                </c:pt>
                <c:pt idx="6">
                  <c:v>5.6179775280898875E-2</c:v>
                </c:pt>
                <c:pt idx="7">
                  <c:v>5.4945054945054944E-2</c:v>
                </c:pt>
                <c:pt idx="8">
                  <c:v>4.2735042735042736E-2</c:v>
                </c:pt>
                <c:pt idx="9">
                  <c:v>3.7593984962406013E-2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23040"/>
        <c:axId val="115624576"/>
      </c:scatterChart>
      <c:valAx>
        <c:axId val="1156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24576"/>
        <c:crosses val="autoZero"/>
        <c:crossBetween val="midCat"/>
      </c:valAx>
      <c:valAx>
        <c:axId val="11562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23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Nymph!$N$36:$N$45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Nymph!$O$36:$O$45</c:f>
              <c:numCache>
                <c:formatCode>General</c:formatCode>
                <c:ptCount val="10"/>
                <c:pt idx="0">
                  <c:v>0.18518518518518517</c:v>
                </c:pt>
                <c:pt idx="1">
                  <c:v>0.14285714285714285</c:v>
                </c:pt>
                <c:pt idx="2">
                  <c:v>0.10416666666666667</c:v>
                </c:pt>
                <c:pt idx="3">
                  <c:v>9.0909090909090912E-2</c:v>
                </c:pt>
                <c:pt idx="4">
                  <c:v>6.8493150684931503E-2</c:v>
                </c:pt>
                <c:pt idx="5">
                  <c:v>5.3191489361702128E-2</c:v>
                </c:pt>
                <c:pt idx="6">
                  <c:v>5.8823529411764705E-2</c:v>
                </c:pt>
                <c:pt idx="7">
                  <c:v>4.3859649122807015E-2</c:v>
                </c:pt>
                <c:pt idx="8">
                  <c:v>4.0983606557377053E-2</c:v>
                </c:pt>
                <c:pt idx="9">
                  <c:v>3.968253968253968E-2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90496"/>
        <c:axId val="115692288"/>
      </c:scatterChart>
      <c:valAx>
        <c:axId val="11569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692288"/>
        <c:crosses val="autoZero"/>
        <c:crossBetween val="midCat"/>
      </c:valAx>
      <c:valAx>
        <c:axId val="11569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90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Nymph!$N$47:$N$56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Nymph!$O$47:$O$56</c:f>
              <c:numCache>
                <c:formatCode>General</c:formatCode>
                <c:ptCount val="10"/>
                <c:pt idx="0">
                  <c:v>0.2</c:v>
                </c:pt>
                <c:pt idx="1">
                  <c:v>0.14705882352941177</c:v>
                </c:pt>
                <c:pt idx="2">
                  <c:v>9.0909090909090912E-2</c:v>
                </c:pt>
                <c:pt idx="3">
                  <c:v>7.8125E-2</c:v>
                </c:pt>
                <c:pt idx="4">
                  <c:v>6.5789473684210523E-2</c:v>
                </c:pt>
                <c:pt idx="5">
                  <c:v>5.6179775280898875E-2</c:v>
                </c:pt>
                <c:pt idx="6">
                  <c:v>6.1728395061728399E-2</c:v>
                </c:pt>
                <c:pt idx="7">
                  <c:v>4.3859649122807015E-2</c:v>
                </c:pt>
                <c:pt idx="8">
                  <c:v>3.937007874015748E-2</c:v>
                </c:pt>
                <c:pt idx="9">
                  <c:v>3.2679738562091505E-2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33632"/>
        <c:axId val="115735168"/>
      </c:scatterChart>
      <c:valAx>
        <c:axId val="1157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735168"/>
        <c:crosses val="autoZero"/>
        <c:crossBetween val="midCat"/>
      </c:valAx>
      <c:valAx>
        <c:axId val="11573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733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r>
              <a:rPr lang="en-US" sz="1000" b="1" i="0" baseline="0">
                <a:latin typeface="Times New Roman" pitchFamily="18" charset="0"/>
                <a:cs typeface="Times New Roman" pitchFamily="18" charset="0"/>
              </a:rPr>
              <a:t># Consumption of </a:t>
            </a:r>
            <a:r>
              <a:rPr lang="en-US" sz="1000" b="1" i="1" baseline="0">
                <a:latin typeface="Times New Roman" pitchFamily="18" charset="0"/>
                <a:cs typeface="Times New Roman" pitchFamily="18" charset="0"/>
              </a:rPr>
              <a:t>T. urticae </a:t>
            </a:r>
            <a:r>
              <a:rPr lang="en-US" sz="1000" b="1" i="0" baseline="0">
                <a:latin typeface="Times New Roman" pitchFamily="18" charset="0"/>
                <a:cs typeface="Times New Roman" pitchFamily="18" charset="0"/>
              </a:rPr>
              <a:t>adults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for Fig.2'!$A$16</c:f>
              <c:strCache>
                <c:ptCount val="1"/>
                <c:pt idx="0">
                  <c:v>Mean number of prey consumed 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2060"/>
                </a:solidFill>
              </a:ln>
            </c:spPr>
            <c:trendlineType val="log"/>
            <c:dispRSqr val="1"/>
            <c:dispEq val="0"/>
            <c:trendlineLbl>
              <c:layout>
                <c:manualLayout>
                  <c:x val="-2.255249343832021E-2"/>
                  <c:y val="-6.885207057451152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206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trendline>
            <c:spPr>
              <a:ln>
                <a:solidFill>
                  <a:srgbClr val="002060"/>
                </a:solidFill>
              </a:ln>
            </c:spPr>
            <c:trendlineType val="log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'Data for Fig.2'!$B$17:$K$17</c:f>
                <c:numCache>
                  <c:formatCode>General</c:formatCode>
                  <c:ptCount val="10"/>
                  <c:pt idx="0">
                    <c:v>0.56000000000000005</c:v>
                  </c:pt>
                  <c:pt idx="1">
                    <c:v>0.42</c:v>
                  </c:pt>
                  <c:pt idx="2">
                    <c:v>0.81</c:v>
                  </c:pt>
                  <c:pt idx="3">
                    <c:v>0.95</c:v>
                  </c:pt>
                  <c:pt idx="4">
                    <c:v>1.01</c:v>
                  </c:pt>
                  <c:pt idx="5">
                    <c:v>1.1299999999999999</c:v>
                  </c:pt>
                  <c:pt idx="6">
                    <c:v>1.56</c:v>
                  </c:pt>
                  <c:pt idx="7">
                    <c:v>1.53</c:v>
                  </c:pt>
                  <c:pt idx="8">
                    <c:v>2.08</c:v>
                  </c:pt>
                  <c:pt idx="9">
                    <c:v>2</c:v>
                  </c:pt>
                </c:numCache>
              </c:numRef>
            </c:plus>
            <c:minus>
              <c:numRef>
                <c:f>'Data for Fig.2'!$B$17:$K$17</c:f>
                <c:numCache>
                  <c:formatCode>General</c:formatCode>
                  <c:ptCount val="10"/>
                  <c:pt idx="0">
                    <c:v>0.56000000000000005</c:v>
                  </c:pt>
                  <c:pt idx="1">
                    <c:v>0.42</c:v>
                  </c:pt>
                  <c:pt idx="2">
                    <c:v>0.81</c:v>
                  </c:pt>
                  <c:pt idx="3">
                    <c:v>0.95</c:v>
                  </c:pt>
                  <c:pt idx="4">
                    <c:v>1.01</c:v>
                  </c:pt>
                  <c:pt idx="5">
                    <c:v>1.1299999999999999</c:v>
                  </c:pt>
                  <c:pt idx="6">
                    <c:v>1.56</c:v>
                  </c:pt>
                  <c:pt idx="7">
                    <c:v>1.53</c:v>
                  </c:pt>
                  <c:pt idx="8">
                    <c:v>2.08</c:v>
                  </c:pt>
                  <c:pt idx="9">
                    <c:v>2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xVal>
            <c:numRef>
              <c:f>'Data for Fig.2'!$B$15:$L$15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xVal>
          <c:yVal>
            <c:numRef>
              <c:f>'Data for Fig.2'!$B$16:$L$16</c:f>
              <c:numCache>
                <c:formatCode>General</c:formatCode>
                <c:ptCount val="11"/>
                <c:pt idx="0">
                  <c:v>1.92</c:v>
                </c:pt>
                <c:pt idx="1">
                  <c:v>2.3199999999999998</c:v>
                </c:pt>
                <c:pt idx="2">
                  <c:v>4.32</c:v>
                </c:pt>
                <c:pt idx="3">
                  <c:v>4.92</c:v>
                </c:pt>
                <c:pt idx="4">
                  <c:v>6.64</c:v>
                </c:pt>
                <c:pt idx="5">
                  <c:v>7.8</c:v>
                </c:pt>
                <c:pt idx="6">
                  <c:v>7.4</c:v>
                </c:pt>
                <c:pt idx="7">
                  <c:v>8.9600000000000009</c:v>
                </c:pt>
                <c:pt idx="8">
                  <c:v>10.32</c:v>
                </c:pt>
                <c:pt idx="9">
                  <c:v>8.9600000000000009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123712"/>
        <c:axId val="115125632"/>
      </c:scatterChart>
      <c:valAx>
        <c:axId val="1151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Initial prey</a:t>
                </a:r>
                <a:r>
                  <a:rPr lang="en-US" b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density</a:t>
                </a:r>
                <a:endParaRPr lang="en-US" b="1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0296981627296585"/>
              <c:y val="0.864791484397783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125632"/>
        <c:crosses val="autoZero"/>
        <c:crossBetween val="midCat"/>
      </c:valAx>
      <c:valAx>
        <c:axId val="115125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Mean number of prey consumed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8.20290172061825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1237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Larvae!$N$2:$N$11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Larvae!$O$2:$O$11</c:f>
              <c:numCache>
                <c:formatCode>General</c:formatCode>
                <c:ptCount val="10"/>
                <c:pt idx="0">
                  <c:v>0.23809523809523808</c:v>
                </c:pt>
                <c:pt idx="1">
                  <c:v>0.14285714285714285</c:v>
                </c:pt>
                <c:pt idx="2">
                  <c:v>9.4339622641509441E-2</c:v>
                </c:pt>
                <c:pt idx="3">
                  <c:v>7.575757575757576E-2</c:v>
                </c:pt>
                <c:pt idx="4">
                  <c:v>6.6666666666666666E-2</c:v>
                </c:pt>
                <c:pt idx="5">
                  <c:v>5.8823529411764705E-2</c:v>
                </c:pt>
                <c:pt idx="6">
                  <c:v>5.5555555555555552E-2</c:v>
                </c:pt>
                <c:pt idx="7">
                  <c:v>4.6728971962616828E-2</c:v>
                </c:pt>
                <c:pt idx="8">
                  <c:v>4.6296296296296294E-2</c:v>
                </c:pt>
                <c:pt idx="9">
                  <c:v>3.2894736842105261E-2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13760"/>
        <c:axId val="115848320"/>
      </c:scatterChart>
      <c:valAx>
        <c:axId val="11581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48320"/>
        <c:crosses val="autoZero"/>
        <c:crossBetween val="midCat"/>
      </c:valAx>
      <c:valAx>
        <c:axId val="11584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137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Larvae!$N$14:$N$23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Larvae!$O$14:$O$23</c:f>
              <c:numCache>
                <c:formatCode>General</c:formatCode>
                <c:ptCount val="10"/>
                <c:pt idx="0">
                  <c:v>0.17241379310344829</c:v>
                </c:pt>
                <c:pt idx="1">
                  <c:v>0.13157894736842105</c:v>
                </c:pt>
                <c:pt idx="2">
                  <c:v>0.10869565217391305</c:v>
                </c:pt>
                <c:pt idx="3">
                  <c:v>0.1020408163265306</c:v>
                </c:pt>
                <c:pt idx="4">
                  <c:v>8.0645161290322578E-2</c:v>
                </c:pt>
                <c:pt idx="5">
                  <c:v>6.7567567567567557E-2</c:v>
                </c:pt>
                <c:pt idx="6">
                  <c:v>6.3291139240506319E-2</c:v>
                </c:pt>
                <c:pt idx="7">
                  <c:v>5.0505050505050504E-2</c:v>
                </c:pt>
                <c:pt idx="8">
                  <c:v>4.3478260869565216E-2</c:v>
                </c:pt>
                <c:pt idx="9">
                  <c:v>4.2016806722689072E-2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60992"/>
        <c:axId val="115862528"/>
      </c:scatterChart>
      <c:valAx>
        <c:axId val="11586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862528"/>
        <c:crosses val="autoZero"/>
        <c:crossBetween val="midCat"/>
      </c:valAx>
      <c:valAx>
        <c:axId val="1158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86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Larvae!$N$25:$N$34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Larvae!$O$25:$O$34</c:f>
              <c:numCache>
                <c:formatCode>General</c:formatCode>
                <c:ptCount val="10"/>
                <c:pt idx="0">
                  <c:v>0.2</c:v>
                </c:pt>
                <c:pt idx="1">
                  <c:v>0.14705882352941177</c:v>
                </c:pt>
                <c:pt idx="2">
                  <c:v>9.8039215686274522E-2</c:v>
                </c:pt>
                <c:pt idx="3">
                  <c:v>7.6923076923076927E-2</c:v>
                </c:pt>
                <c:pt idx="4">
                  <c:v>7.1428571428571425E-2</c:v>
                </c:pt>
                <c:pt idx="5">
                  <c:v>5.8139534883720929E-2</c:v>
                </c:pt>
                <c:pt idx="6">
                  <c:v>5.6818181818181816E-2</c:v>
                </c:pt>
                <c:pt idx="7">
                  <c:v>4.3859649122807015E-2</c:v>
                </c:pt>
                <c:pt idx="8">
                  <c:v>4.0322580645161289E-2</c:v>
                </c:pt>
                <c:pt idx="9">
                  <c:v>3.3783783783783779E-2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53728"/>
        <c:axId val="116176000"/>
      </c:scatterChart>
      <c:valAx>
        <c:axId val="1161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176000"/>
        <c:crosses val="autoZero"/>
        <c:crossBetween val="midCat"/>
      </c:valAx>
      <c:valAx>
        <c:axId val="11617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53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Larvae!$N$36:$N$45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Larvae!$O$36:$O$45</c:f>
              <c:numCache>
                <c:formatCode>General</c:formatCode>
                <c:ptCount val="10"/>
                <c:pt idx="0">
                  <c:v>0.16666666666666666</c:v>
                </c:pt>
                <c:pt idx="1">
                  <c:v>0.13513513513513511</c:v>
                </c:pt>
                <c:pt idx="2">
                  <c:v>8.4745762711864403E-2</c:v>
                </c:pt>
                <c:pt idx="3">
                  <c:v>7.4626865671641784E-2</c:v>
                </c:pt>
                <c:pt idx="4">
                  <c:v>6.4935064935064929E-2</c:v>
                </c:pt>
                <c:pt idx="5">
                  <c:v>5.5555555555555552E-2</c:v>
                </c:pt>
                <c:pt idx="6">
                  <c:v>5.1546391752577324E-2</c:v>
                </c:pt>
                <c:pt idx="7">
                  <c:v>4.1322314049586778E-2</c:v>
                </c:pt>
                <c:pt idx="8">
                  <c:v>3.937007874015748E-2</c:v>
                </c:pt>
                <c:pt idx="9">
                  <c:v>3.0303030303030304E-2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92768"/>
        <c:axId val="116194304"/>
      </c:scatterChart>
      <c:valAx>
        <c:axId val="1161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194304"/>
        <c:crosses val="autoZero"/>
        <c:crossBetween val="midCat"/>
      </c:valAx>
      <c:valAx>
        <c:axId val="11619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92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Larvae!$N$47:$N$56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Larvae!$O$47:$O$56</c:f>
              <c:numCache>
                <c:formatCode>General</c:formatCode>
                <c:ptCount val="10"/>
                <c:pt idx="0">
                  <c:v>0.16666666666666666</c:v>
                </c:pt>
                <c:pt idx="1">
                  <c:v>0.16666666666666666</c:v>
                </c:pt>
                <c:pt idx="2">
                  <c:v>8.9285714285714288E-2</c:v>
                </c:pt>
                <c:pt idx="3">
                  <c:v>8.3333333333333329E-2</c:v>
                </c:pt>
                <c:pt idx="4">
                  <c:v>7.1428571428571425E-2</c:v>
                </c:pt>
                <c:pt idx="5">
                  <c:v>5.2631578947368418E-2</c:v>
                </c:pt>
                <c:pt idx="6">
                  <c:v>6.3291139240506319E-2</c:v>
                </c:pt>
                <c:pt idx="7">
                  <c:v>4.6728971962616828E-2</c:v>
                </c:pt>
                <c:pt idx="8">
                  <c:v>4.5871559633027519E-2</c:v>
                </c:pt>
                <c:pt idx="9">
                  <c:v>4.2372881355932202E-2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17280"/>
        <c:axId val="116835456"/>
      </c:scatterChart>
      <c:valAx>
        <c:axId val="1168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835456"/>
        <c:crosses val="autoZero"/>
        <c:crossBetween val="midCat"/>
      </c:valAx>
      <c:valAx>
        <c:axId val="11683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817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Egg!$N$2:$N$11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Egg!$O$2:$O$11</c:f>
              <c:numCache>
                <c:formatCode>General</c:formatCode>
                <c:ptCount val="10"/>
                <c:pt idx="0">
                  <c:v>0.2</c:v>
                </c:pt>
                <c:pt idx="1">
                  <c:v>0.18518518518518517</c:v>
                </c:pt>
                <c:pt idx="2">
                  <c:v>8.6206896551724144E-2</c:v>
                </c:pt>
                <c:pt idx="3">
                  <c:v>9.0909090909090912E-2</c:v>
                </c:pt>
                <c:pt idx="4">
                  <c:v>9.4339622641509441E-2</c:v>
                </c:pt>
                <c:pt idx="5">
                  <c:v>7.6923076923076927E-2</c:v>
                </c:pt>
                <c:pt idx="6">
                  <c:v>7.6923076923076927E-2</c:v>
                </c:pt>
                <c:pt idx="7">
                  <c:v>5.4945054945054944E-2</c:v>
                </c:pt>
                <c:pt idx="8">
                  <c:v>6.7567567567567557E-2</c:v>
                </c:pt>
                <c:pt idx="9">
                  <c:v>3.5714285714285712E-2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42304"/>
        <c:axId val="116243840"/>
      </c:scatterChart>
      <c:valAx>
        <c:axId val="1162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243840"/>
        <c:crosses val="autoZero"/>
        <c:crossBetween val="midCat"/>
      </c:valAx>
      <c:valAx>
        <c:axId val="11624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2423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Egg!$N$14:$N$23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Egg!$O$14:$O$23</c:f>
              <c:numCache>
                <c:formatCode>General</c:formatCode>
                <c:ptCount val="10"/>
                <c:pt idx="0">
                  <c:v>0.2</c:v>
                </c:pt>
                <c:pt idx="1">
                  <c:v>0.17857142857142858</c:v>
                </c:pt>
                <c:pt idx="2">
                  <c:v>9.8039215686274522E-2</c:v>
                </c:pt>
                <c:pt idx="3">
                  <c:v>8.0645161290322578E-2</c:v>
                </c:pt>
                <c:pt idx="4">
                  <c:v>7.3529411764705885E-2</c:v>
                </c:pt>
                <c:pt idx="5">
                  <c:v>7.4626865671641784E-2</c:v>
                </c:pt>
                <c:pt idx="6">
                  <c:v>6.9444444444444448E-2</c:v>
                </c:pt>
                <c:pt idx="7">
                  <c:v>4.7619047619047616E-2</c:v>
                </c:pt>
                <c:pt idx="8">
                  <c:v>6.0975609756097567E-2</c:v>
                </c:pt>
                <c:pt idx="9">
                  <c:v>3.4722222222222224E-2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4784"/>
        <c:axId val="116856320"/>
      </c:scatterChart>
      <c:valAx>
        <c:axId val="1168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856320"/>
        <c:crosses val="autoZero"/>
        <c:crossBetween val="midCat"/>
      </c:valAx>
      <c:valAx>
        <c:axId val="11685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854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Egg!$N$25:$N$34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Egg!$O$25:$O$34</c:f>
              <c:numCache>
                <c:formatCode>General</c:formatCode>
                <c:ptCount val="10"/>
                <c:pt idx="0">
                  <c:v>0.17241379310344829</c:v>
                </c:pt>
                <c:pt idx="1">
                  <c:v>0.16129032258064516</c:v>
                </c:pt>
                <c:pt idx="2">
                  <c:v>9.8039215686274522E-2</c:v>
                </c:pt>
                <c:pt idx="3">
                  <c:v>8.6206896551724144E-2</c:v>
                </c:pt>
                <c:pt idx="4">
                  <c:v>8.3333333333333329E-2</c:v>
                </c:pt>
                <c:pt idx="5">
                  <c:v>5.10204081632653E-2</c:v>
                </c:pt>
                <c:pt idx="6">
                  <c:v>5.3191489361702128E-2</c:v>
                </c:pt>
                <c:pt idx="7">
                  <c:v>5.5555555555555552E-2</c:v>
                </c:pt>
                <c:pt idx="8">
                  <c:v>3.90625E-2</c:v>
                </c:pt>
                <c:pt idx="9">
                  <c:v>3.3112582781456956E-2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97664"/>
        <c:axId val="116899200"/>
      </c:scatterChart>
      <c:valAx>
        <c:axId val="11689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899200"/>
        <c:crosses val="autoZero"/>
        <c:crossBetween val="midCat"/>
      </c:valAx>
      <c:valAx>
        <c:axId val="11689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897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Egg!$N$36:$N$45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Egg!$O$36:$O$45</c:f>
              <c:numCache>
                <c:formatCode>General</c:formatCode>
                <c:ptCount val="10"/>
                <c:pt idx="0">
                  <c:v>0.19230769230769229</c:v>
                </c:pt>
                <c:pt idx="1">
                  <c:v>0.14705882352941177</c:v>
                </c:pt>
                <c:pt idx="2">
                  <c:v>8.771929824561403E-2</c:v>
                </c:pt>
                <c:pt idx="3">
                  <c:v>8.6206896551724144E-2</c:v>
                </c:pt>
                <c:pt idx="4">
                  <c:v>6.1728395061728399E-2</c:v>
                </c:pt>
                <c:pt idx="5">
                  <c:v>5.6818181818181816E-2</c:v>
                </c:pt>
                <c:pt idx="6">
                  <c:v>5.10204081632653E-2</c:v>
                </c:pt>
                <c:pt idx="7">
                  <c:v>4.3103448275862072E-2</c:v>
                </c:pt>
                <c:pt idx="8">
                  <c:v>3.7037037037037035E-2</c:v>
                </c:pt>
                <c:pt idx="9">
                  <c:v>3.3557046979865772E-2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66368"/>
        <c:axId val="116667904"/>
      </c:scatterChart>
      <c:valAx>
        <c:axId val="11666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667904"/>
        <c:crosses val="autoZero"/>
        <c:crossBetween val="midCat"/>
      </c:valAx>
      <c:valAx>
        <c:axId val="116667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663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Egg!$N$47:$N$56</c:f>
              <c:numCache>
                <c:formatCode>General</c:formatCode>
                <c:ptCount val="10"/>
                <c:pt idx="0">
                  <c:v>0.125</c:v>
                </c:pt>
                <c:pt idx="1">
                  <c:v>0.1</c:v>
                </c:pt>
                <c:pt idx="2">
                  <c:v>6.6666666666666666E-2</c:v>
                </c:pt>
                <c:pt idx="3">
                  <c:v>6.25E-2</c:v>
                </c:pt>
                <c:pt idx="4">
                  <c:v>0.05</c:v>
                </c:pt>
                <c:pt idx="5">
                  <c:v>4.1666666666666664E-2</c:v>
                </c:pt>
                <c:pt idx="6">
                  <c:v>0.04</c:v>
                </c:pt>
                <c:pt idx="7">
                  <c:v>3.3333333333333333E-2</c:v>
                </c:pt>
                <c:pt idx="8">
                  <c:v>3.125E-2</c:v>
                </c:pt>
                <c:pt idx="9">
                  <c:v>2.5000000000000001E-2</c:v>
                </c:pt>
              </c:numCache>
            </c:numRef>
          </c:xVal>
          <c:yVal>
            <c:numRef>
              <c:f>Egg!$O$47:$O$56</c:f>
              <c:numCache>
                <c:formatCode>General</c:formatCode>
                <c:ptCount val="10"/>
                <c:pt idx="0">
                  <c:v>0.20833333333333334</c:v>
                </c:pt>
                <c:pt idx="1">
                  <c:v>0.15625</c:v>
                </c:pt>
                <c:pt idx="2">
                  <c:v>8.9285714285714288E-2</c:v>
                </c:pt>
                <c:pt idx="3">
                  <c:v>8.4745762711864403E-2</c:v>
                </c:pt>
                <c:pt idx="4">
                  <c:v>7.2463768115942032E-2</c:v>
                </c:pt>
                <c:pt idx="5">
                  <c:v>6.7567567567567557E-2</c:v>
                </c:pt>
                <c:pt idx="6">
                  <c:v>5.10204081632653E-2</c:v>
                </c:pt>
                <c:pt idx="7">
                  <c:v>4.8543689320388349E-2</c:v>
                </c:pt>
                <c:pt idx="8">
                  <c:v>4.2372881355932202E-2</c:v>
                </c:pt>
                <c:pt idx="9">
                  <c:v>3.3783783783783779E-2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96960"/>
        <c:axId val="116698496"/>
      </c:scatterChart>
      <c:valAx>
        <c:axId val="11669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698496"/>
        <c:crosses val="autoZero"/>
        <c:crossBetween val="midCat"/>
      </c:valAx>
      <c:valAx>
        <c:axId val="11669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96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# Consumption of </a:t>
            </a:r>
            <a:r>
              <a:rPr lang="en-US" sz="1000" b="1" i="1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T. urticae </a:t>
            </a: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nymphs</a:t>
            </a:r>
            <a:endParaRPr lang="en-US" sz="1000">
              <a:solidFill>
                <a:srgbClr val="002060"/>
              </a:solidFill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for Fig.2'!$A$20</c:f>
              <c:strCache>
                <c:ptCount val="1"/>
                <c:pt idx="0">
                  <c:v>Mean number of prey consumed 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2060"/>
                </a:solidFill>
              </a:ln>
            </c:spPr>
            <c:trendlineType val="linear"/>
            <c:dispRSqr val="1"/>
            <c:dispEq val="0"/>
            <c:trendlineLbl>
              <c:layout>
                <c:manualLayout>
                  <c:x val="4.5135608048993874E-3"/>
                  <c:y val="-1.5378025663458734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206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'Data for Fig.2'!$B$21:$K$21</c:f>
                <c:numCache>
                  <c:formatCode>General</c:formatCode>
                  <c:ptCount val="10"/>
                  <c:pt idx="0">
                    <c:v>0.59</c:v>
                  </c:pt>
                  <c:pt idx="1">
                    <c:v>0.89</c:v>
                  </c:pt>
                  <c:pt idx="2">
                    <c:v>1.1399999999999999</c:v>
                  </c:pt>
                  <c:pt idx="3">
                    <c:v>1.18</c:v>
                  </c:pt>
                  <c:pt idx="4">
                    <c:v>1.4</c:v>
                  </c:pt>
                  <c:pt idx="5">
                    <c:v>1.52</c:v>
                  </c:pt>
                  <c:pt idx="6">
                    <c:v>1.86</c:v>
                  </c:pt>
                  <c:pt idx="7">
                    <c:v>2.21</c:v>
                  </c:pt>
                  <c:pt idx="8">
                    <c:v>1.93</c:v>
                  </c:pt>
                  <c:pt idx="9">
                    <c:v>2.11</c:v>
                  </c:pt>
                </c:numCache>
              </c:numRef>
            </c:plus>
            <c:minus>
              <c:numRef>
                <c:f>'Data for Fig.2'!$B$21:$K$21</c:f>
                <c:numCache>
                  <c:formatCode>General</c:formatCode>
                  <c:ptCount val="10"/>
                  <c:pt idx="0">
                    <c:v>0.59</c:v>
                  </c:pt>
                  <c:pt idx="1">
                    <c:v>0.89</c:v>
                  </c:pt>
                  <c:pt idx="2">
                    <c:v>1.1399999999999999</c:v>
                  </c:pt>
                  <c:pt idx="3">
                    <c:v>1.18</c:v>
                  </c:pt>
                  <c:pt idx="4">
                    <c:v>1.4</c:v>
                  </c:pt>
                  <c:pt idx="5">
                    <c:v>1.52</c:v>
                  </c:pt>
                  <c:pt idx="6">
                    <c:v>1.86</c:v>
                  </c:pt>
                  <c:pt idx="7">
                    <c:v>2.21</c:v>
                  </c:pt>
                  <c:pt idx="8">
                    <c:v>1.93</c:v>
                  </c:pt>
                  <c:pt idx="9">
                    <c:v>2.11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xVal>
            <c:numRef>
              <c:f>'Data for Fig.2'!$B$19:$K$19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xVal>
          <c:yVal>
            <c:numRef>
              <c:f>'Data for Fig.2'!$B$20:$K$20</c:f>
              <c:numCache>
                <c:formatCode>General</c:formatCode>
                <c:ptCount val="10"/>
                <c:pt idx="0">
                  <c:v>5.2</c:v>
                </c:pt>
                <c:pt idx="1">
                  <c:v>6.44</c:v>
                </c:pt>
                <c:pt idx="2">
                  <c:v>9.52</c:v>
                </c:pt>
                <c:pt idx="3">
                  <c:v>10.8</c:v>
                </c:pt>
                <c:pt idx="4">
                  <c:v>13.08</c:v>
                </c:pt>
                <c:pt idx="5">
                  <c:v>17</c:v>
                </c:pt>
                <c:pt idx="6">
                  <c:v>14.8</c:v>
                </c:pt>
                <c:pt idx="7">
                  <c:v>18.8</c:v>
                </c:pt>
                <c:pt idx="8">
                  <c:v>21.52</c:v>
                </c:pt>
                <c:pt idx="9">
                  <c:v>25.68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446528"/>
        <c:axId val="115448448"/>
      </c:scatterChart>
      <c:valAx>
        <c:axId val="1154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Initial prey</a:t>
                </a:r>
                <a:r>
                  <a:rPr lang="en-US" b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density</a:t>
                </a:r>
                <a:endParaRPr lang="en-US" b="1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0296981627296591"/>
              <c:y val="0.864791484397783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448448"/>
        <c:crosses val="autoZero"/>
        <c:crossBetween val="midCat"/>
      </c:valAx>
      <c:valAx>
        <c:axId val="115448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Mean number of prey consumed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8.202901720618255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54465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# Consumption of </a:t>
            </a:r>
            <a:r>
              <a:rPr lang="en-US" sz="1000" b="1" i="1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T. urticae </a:t>
            </a: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larvae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for Fig.2'!$A$24</c:f>
              <c:strCache>
                <c:ptCount val="1"/>
                <c:pt idx="0">
                  <c:v>Mean number of prey consumed 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2060"/>
                </a:solidFill>
              </a:ln>
            </c:spPr>
            <c:trendlineType val="linear"/>
            <c:dispRSqr val="1"/>
            <c:dispEq val="0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206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'Data for Fig.2'!$B$25:$K$25</c:f>
                <c:numCache>
                  <c:formatCode>General</c:formatCode>
                  <c:ptCount val="10"/>
                  <c:pt idx="0">
                    <c:v>0.72</c:v>
                  </c:pt>
                  <c:pt idx="1">
                    <c:v>1.08</c:v>
                  </c:pt>
                  <c:pt idx="2">
                    <c:v>1.45</c:v>
                  </c:pt>
                  <c:pt idx="3">
                    <c:v>1.17</c:v>
                  </c:pt>
                  <c:pt idx="4">
                    <c:v>1.41</c:v>
                  </c:pt>
                  <c:pt idx="5">
                    <c:v>1.39</c:v>
                  </c:pt>
                  <c:pt idx="6">
                    <c:v>1.68</c:v>
                  </c:pt>
                  <c:pt idx="7">
                    <c:v>1.91</c:v>
                  </c:pt>
                  <c:pt idx="8">
                    <c:v>2.11</c:v>
                  </c:pt>
                  <c:pt idx="9">
                    <c:v>2.21</c:v>
                  </c:pt>
                </c:numCache>
              </c:numRef>
            </c:plus>
            <c:minus>
              <c:numRef>
                <c:f>'Data for Fig.2'!$B$25:$K$25</c:f>
                <c:numCache>
                  <c:formatCode>General</c:formatCode>
                  <c:ptCount val="10"/>
                  <c:pt idx="0">
                    <c:v>0.72</c:v>
                  </c:pt>
                  <c:pt idx="1">
                    <c:v>1.08</c:v>
                  </c:pt>
                  <c:pt idx="2">
                    <c:v>1.45</c:v>
                  </c:pt>
                  <c:pt idx="3">
                    <c:v>1.17</c:v>
                  </c:pt>
                  <c:pt idx="4">
                    <c:v>1.41</c:v>
                  </c:pt>
                  <c:pt idx="5">
                    <c:v>1.39</c:v>
                  </c:pt>
                  <c:pt idx="6">
                    <c:v>1.68</c:v>
                  </c:pt>
                  <c:pt idx="7">
                    <c:v>1.91</c:v>
                  </c:pt>
                  <c:pt idx="8">
                    <c:v>2.11</c:v>
                  </c:pt>
                  <c:pt idx="9">
                    <c:v>2.21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xVal>
            <c:numRef>
              <c:f>'Data for Fig.2'!$B$23:$K$23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xVal>
          <c:yVal>
            <c:numRef>
              <c:f>'Data for Fig.2'!$B$24:$K$24</c:f>
              <c:numCache>
                <c:formatCode>General</c:formatCode>
                <c:ptCount val="10"/>
                <c:pt idx="0">
                  <c:v>5.52</c:v>
                </c:pt>
                <c:pt idx="1">
                  <c:v>6.88</c:v>
                </c:pt>
                <c:pt idx="2">
                  <c:v>10.48</c:v>
                </c:pt>
                <c:pt idx="3">
                  <c:v>12.12</c:v>
                </c:pt>
                <c:pt idx="4">
                  <c:v>14.08</c:v>
                </c:pt>
                <c:pt idx="5">
                  <c:v>16.920000000000002</c:v>
                </c:pt>
                <c:pt idx="6">
                  <c:v>17.28</c:v>
                </c:pt>
                <c:pt idx="7">
                  <c:v>21.76</c:v>
                </c:pt>
                <c:pt idx="8">
                  <c:v>23.16</c:v>
                </c:pt>
                <c:pt idx="9">
                  <c:v>27.84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06912"/>
        <c:axId val="116008832"/>
      </c:scatterChart>
      <c:valAx>
        <c:axId val="11600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Initial prey</a:t>
                </a:r>
                <a:r>
                  <a:rPr lang="en-US" b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density</a:t>
                </a:r>
                <a:endParaRPr lang="en-US" b="1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0296981627296596"/>
              <c:y val="0.864791484397783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008832"/>
        <c:crosses val="autoZero"/>
        <c:crossBetween val="midCat"/>
      </c:valAx>
      <c:valAx>
        <c:axId val="11600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Mean number of prey consumed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8.202901720618255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0069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# Consumption of </a:t>
            </a:r>
            <a:r>
              <a:rPr lang="en-US" sz="1000" b="1" i="1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T. urticae </a:t>
            </a:r>
            <a:r>
              <a:rPr lang="en-US" sz="1000" b="1" i="0" baseline="0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rPr>
              <a:t>eggs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for Fig.2'!$A$28</c:f>
              <c:strCache>
                <c:ptCount val="1"/>
                <c:pt idx="0">
                  <c:v>Mean number of prey consumed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rgbClr val="002060"/>
                </a:solidFill>
              </a:ln>
            </c:spPr>
            <c:trendlineType val="linear"/>
            <c:dispRSqr val="1"/>
            <c:dispEq val="0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2060"/>
                      </a:solidFill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'Data for Fig.2'!$B$29:$K$29</c:f>
                <c:numCache>
                  <c:formatCode>General</c:formatCode>
                  <c:ptCount val="10"/>
                  <c:pt idx="0">
                    <c:v>0.84</c:v>
                  </c:pt>
                  <c:pt idx="1">
                    <c:v>0.99</c:v>
                  </c:pt>
                  <c:pt idx="2">
                    <c:v>0.97</c:v>
                  </c:pt>
                  <c:pt idx="3">
                    <c:v>1.02</c:v>
                  </c:pt>
                  <c:pt idx="4">
                    <c:v>1.67</c:v>
                  </c:pt>
                  <c:pt idx="5">
                    <c:v>2.11</c:v>
                  </c:pt>
                  <c:pt idx="6">
                    <c:v>1.56</c:v>
                  </c:pt>
                  <c:pt idx="7">
                    <c:v>2.21</c:v>
                  </c:pt>
                  <c:pt idx="8">
                    <c:v>2.3199999999999998</c:v>
                  </c:pt>
                  <c:pt idx="9">
                    <c:v>2.37</c:v>
                  </c:pt>
                </c:numCache>
              </c:numRef>
            </c:plus>
            <c:minus>
              <c:numRef>
                <c:f>'Data for Fig.2'!$B$29:$K$29</c:f>
                <c:numCache>
                  <c:formatCode>General</c:formatCode>
                  <c:ptCount val="10"/>
                  <c:pt idx="0">
                    <c:v>0.84</c:v>
                  </c:pt>
                  <c:pt idx="1">
                    <c:v>0.99</c:v>
                  </c:pt>
                  <c:pt idx="2">
                    <c:v>0.97</c:v>
                  </c:pt>
                  <c:pt idx="3">
                    <c:v>1.02</c:v>
                  </c:pt>
                  <c:pt idx="4">
                    <c:v>1.67</c:v>
                  </c:pt>
                  <c:pt idx="5">
                    <c:v>2.11</c:v>
                  </c:pt>
                  <c:pt idx="6">
                    <c:v>1.56</c:v>
                  </c:pt>
                  <c:pt idx="7">
                    <c:v>2.21</c:v>
                  </c:pt>
                  <c:pt idx="8">
                    <c:v>2.3199999999999998</c:v>
                  </c:pt>
                  <c:pt idx="9">
                    <c:v>2.37</c:v>
                  </c:pt>
                </c:numCache>
              </c:numRef>
            </c:minus>
            <c:spPr>
              <a:ln>
                <a:solidFill>
                  <a:srgbClr val="002060"/>
                </a:solidFill>
              </a:ln>
            </c:spPr>
          </c:errBars>
          <c:xVal>
            <c:numRef>
              <c:f>'Data for Fig.2'!$B$27:$K$27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xVal>
          <c:yVal>
            <c:numRef>
              <c:f>'Data for Fig.2'!$B$28:$K$28</c:f>
              <c:numCache>
                <c:formatCode>General</c:formatCode>
                <c:ptCount val="10"/>
                <c:pt idx="0">
                  <c:v>5.16</c:v>
                </c:pt>
                <c:pt idx="1">
                  <c:v>6.08</c:v>
                </c:pt>
                <c:pt idx="2">
                  <c:v>10.92</c:v>
                </c:pt>
                <c:pt idx="3">
                  <c:v>11.68</c:v>
                </c:pt>
                <c:pt idx="4">
                  <c:v>12.84</c:v>
                </c:pt>
                <c:pt idx="5">
                  <c:v>15.68</c:v>
                </c:pt>
                <c:pt idx="6">
                  <c:v>17.079999999999998</c:v>
                </c:pt>
                <c:pt idx="7">
                  <c:v>20.2</c:v>
                </c:pt>
                <c:pt idx="8">
                  <c:v>21.48</c:v>
                </c:pt>
                <c:pt idx="9">
                  <c:v>29.28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57216"/>
        <c:axId val="116059136"/>
      </c:scatterChart>
      <c:valAx>
        <c:axId val="11605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Initial prey</a:t>
                </a:r>
                <a:r>
                  <a:rPr lang="en-US" b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density</a:t>
                </a:r>
                <a:endParaRPr lang="en-US" b="1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>
            <c:manualLayout>
              <c:xMode val="edge"/>
              <c:yMode val="edge"/>
              <c:x val="0.40296981627296607"/>
              <c:y val="0.86479148439778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059136"/>
        <c:crosses val="autoZero"/>
        <c:crossBetween val="midCat"/>
      </c:valAx>
      <c:valAx>
        <c:axId val="116059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b="1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Mean number of prey consumed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8.202901720618255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0572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8564261635129"/>
          <c:y val="5.1400554097404488E-2"/>
          <c:w val="0.62702127269056407"/>
          <c:h val="0.67035614450632697"/>
        </c:manualLayout>
      </c:layout>
      <c:lineChart>
        <c:grouping val="standard"/>
        <c:varyColors val="0"/>
        <c:ser>
          <c:idx val="0"/>
          <c:order val="0"/>
          <c:tx>
            <c:strRef>
              <c:f>'Fig 3'!$B$2</c:f>
              <c:strCache>
                <c:ptCount val="1"/>
                <c:pt idx="0">
                  <c:v>24°C</c:v>
                </c:pt>
              </c:strCache>
            </c:strRef>
          </c:tx>
          <c:spPr>
            <a:ln w="15875"/>
          </c:spPr>
          <c:cat>
            <c:numRef>
              <c:f>'Fig 3'!$C$1:$L$1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cat>
          <c:val>
            <c:numRef>
              <c:f>'Fig 3'!$C$2:$L$2</c:f>
              <c:numCache>
                <c:formatCode>General</c:formatCode>
                <c:ptCount val="10"/>
                <c:pt idx="0">
                  <c:v>0.33900000000000002</c:v>
                </c:pt>
                <c:pt idx="1">
                  <c:v>0.33500000000000002</c:v>
                </c:pt>
                <c:pt idx="2">
                  <c:v>0.32200000000000001</c:v>
                </c:pt>
                <c:pt idx="3">
                  <c:v>0.315</c:v>
                </c:pt>
                <c:pt idx="4">
                  <c:v>0.308</c:v>
                </c:pt>
                <c:pt idx="5">
                  <c:v>0.29799999999999999</c:v>
                </c:pt>
                <c:pt idx="6">
                  <c:v>0.29399999999999998</c:v>
                </c:pt>
                <c:pt idx="7">
                  <c:v>0.28199999999999997</c:v>
                </c:pt>
                <c:pt idx="8">
                  <c:v>0.27100000000000002</c:v>
                </c:pt>
                <c:pt idx="9">
                  <c:v>0.26800000000000002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3'!$B$3</c:f>
              <c:strCache>
                <c:ptCount val="1"/>
                <c:pt idx="0">
                  <c:v>27°C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'Fig 3'!$C$1:$L$1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cat>
          <c:val>
            <c:numRef>
              <c:f>'Fig 3'!$C$3:$L$3</c:f>
              <c:numCache>
                <c:formatCode>General</c:formatCode>
                <c:ptCount val="10"/>
                <c:pt idx="0">
                  <c:v>0.39900000000000002</c:v>
                </c:pt>
                <c:pt idx="1">
                  <c:v>0.39600000000000002</c:v>
                </c:pt>
                <c:pt idx="2">
                  <c:v>0.38600000000000001</c:v>
                </c:pt>
                <c:pt idx="3">
                  <c:v>0.38100000000000001</c:v>
                </c:pt>
                <c:pt idx="4">
                  <c:v>0.375</c:v>
                </c:pt>
                <c:pt idx="5">
                  <c:v>0.36699999999999999</c:v>
                </c:pt>
                <c:pt idx="6">
                  <c:v>0.36399999999999999</c:v>
                </c:pt>
                <c:pt idx="7">
                  <c:v>0.35399999999999998</c:v>
                </c:pt>
                <c:pt idx="8">
                  <c:v>0.34399999999999997</c:v>
                </c:pt>
                <c:pt idx="9">
                  <c:v>0.34200000000000003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3'!$B$4</c:f>
              <c:strCache>
                <c:ptCount val="1"/>
                <c:pt idx="0">
                  <c:v>30°C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'Fig 3'!$C$1:$L$1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cat>
          <c:val>
            <c:numRef>
              <c:f>'Fig 3'!$C$4:$L$4</c:f>
              <c:numCache>
                <c:formatCode>General</c:formatCode>
                <c:ptCount val="10"/>
                <c:pt idx="0">
                  <c:v>0.52100000000000002</c:v>
                </c:pt>
                <c:pt idx="1">
                  <c:v>0.51700000000000002</c:v>
                </c:pt>
                <c:pt idx="2">
                  <c:v>0.505</c:v>
                </c:pt>
                <c:pt idx="3">
                  <c:v>0.497</c:v>
                </c:pt>
                <c:pt idx="4">
                  <c:v>0.48899999999999999</c:v>
                </c:pt>
                <c:pt idx="5">
                  <c:v>0.47799999999999998</c:v>
                </c:pt>
                <c:pt idx="6">
                  <c:v>0.47399999999999998</c:v>
                </c:pt>
                <c:pt idx="7">
                  <c:v>0.46100000000000002</c:v>
                </c:pt>
                <c:pt idx="8">
                  <c:v>0.44800000000000001</c:v>
                </c:pt>
                <c:pt idx="9">
                  <c:v>0.44400000000000001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3'!$B$5</c:f>
              <c:strCache>
                <c:ptCount val="1"/>
                <c:pt idx="0">
                  <c:v>33°C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x"/>
            <c:size val="4"/>
            <c:spPr>
              <a:noFill/>
              <a:ln>
                <a:solidFill>
                  <a:srgbClr val="002060"/>
                </a:solidFill>
              </a:ln>
            </c:spPr>
          </c:marker>
          <c:cat>
            <c:numRef>
              <c:f>'Fig 3'!$C$1:$L$1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cat>
          <c:val>
            <c:numRef>
              <c:f>'Fig 3'!$C$5:$L$5</c:f>
              <c:numCache>
                <c:formatCode>General</c:formatCode>
                <c:ptCount val="10"/>
                <c:pt idx="0">
                  <c:v>0.53500000000000003</c:v>
                </c:pt>
                <c:pt idx="1">
                  <c:v>0.53400000000000003</c:v>
                </c:pt>
                <c:pt idx="2">
                  <c:v>0.52900000000000003</c:v>
                </c:pt>
                <c:pt idx="3">
                  <c:v>0.52700000000000002</c:v>
                </c:pt>
                <c:pt idx="4">
                  <c:v>0.52400000000000002</c:v>
                </c:pt>
                <c:pt idx="5">
                  <c:v>0.52100000000000002</c:v>
                </c:pt>
                <c:pt idx="6">
                  <c:v>0.51900000000000002</c:v>
                </c:pt>
                <c:pt idx="7">
                  <c:v>0.51400000000000001</c:v>
                </c:pt>
                <c:pt idx="8">
                  <c:v>0.50900000000000001</c:v>
                </c:pt>
                <c:pt idx="9">
                  <c:v>0.50800000000000001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3'!$B$6</c:f>
              <c:strCache>
                <c:ptCount val="1"/>
                <c:pt idx="0">
                  <c:v>36°C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numRef>
              <c:f>'Fig 3'!$C$1:$L$1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16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</c:numCache>
            </c:numRef>
          </c:cat>
          <c:val>
            <c:numRef>
              <c:f>'Fig 3'!$C$6:$L$6</c:f>
              <c:numCache>
                <c:formatCode>General</c:formatCode>
                <c:ptCount val="10"/>
                <c:pt idx="0">
                  <c:v>0.55600000000000005</c:v>
                </c:pt>
                <c:pt idx="1">
                  <c:v>0.55500000000000005</c:v>
                </c:pt>
                <c:pt idx="2">
                  <c:v>0.55300000000000005</c:v>
                </c:pt>
                <c:pt idx="3">
                  <c:v>0.55100000000000005</c:v>
                </c:pt>
                <c:pt idx="4">
                  <c:v>0.54900000000000004</c:v>
                </c:pt>
                <c:pt idx="5">
                  <c:v>0.54600000000000004</c:v>
                </c:pt>
                <c:pt idx="6">
                  <c:v>0.54600000000000004</c:v>
                </c:pt>
                <c:pt idx="7">
                  <c:v>0.54200000000000004</c:v>
                </c:pt>
                <c:pt idx="8">
                  <c:v>0.53900000000000003</c:v>
                </c:pt>
                <c:pt idx="9">
                  <c:v>0.53800000000000003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40000"/>
        <c:axId val="116646656"/>
      </c:lineChart>
      <c:catAx>
        <c:axId val="1166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Density of </a:t>
                </a:r>
                <a:r>
                  <a:rPr lang="en-US" sz="1000" b="1" i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T.urticae</a:t>
                </a: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Adults</a:t>
                </a:r>
                <a:endParaRPr lang="en-US" sz="1000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646656"/>
        <c:crosses val="autoZero"/>
        <c:auto val="1"/>
        <c:lblAlgn val="ctr"/>
        <c:lblOffset val="100"/>
        <c:noMultiLvlLbl val="0"/>
      </c:catAx>
      <c:valAx>
        <c:axId val="116646656"/>
        <c:scaling>
          <c:orientation val="minMax"/>
          <c:max val="0.8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Searching efficiency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6400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8564261635129"/>
          <c:y val="5.1400554097404488E-2"/>
          <c:w val="0.6270212726905644"/>
          <c:h val="0.67035614450632697"/>
        </c:manualLayout>
      </c:layout>
      <c:lineChart>
        <c:grouping val="standard"/>
        <c:varyColors val="0"/>
        <c:ser>
          <c:idx val="0"/>
          <c:order val="0"/>
          <c:tx>
            <c:strRef>
              <c:f>'Fig 3'!$AD$2</c:f>
              <c:strCache>
                <c:ptCount val="1"/>
                <c:pt idx="0">
                  <c:v>24°C</c:v>
                </c:pt>
              </c:strCache>
            </c:strRef>
          </c:tx>
          <c:spPr>
            <a:ln w="15875"/>
          </c:spPr>
          <c:cat>
            <c:numRef>
              <c:f>'Fig 3'!$AE$1:$AN$1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3'!$AE$2:$AN$2</c:f>
              <c:numCache>
                <c:formatCode>General</c:formatCode>
                <c:ptCount val="10"/>
                <c:pt idx="0">
                  <c:v>0.49299999999999999</c:v>
                </c:pt>
                <c:pt idx="1">
                  <c:v>0.48399999999999999</c:v>
                </c:pt>
                <c:pt idx="2">
                  <c:v>0.46100000000000002</c:v>
                </c:pt>
                <c:pt idx="3">
                  <c:v>0.45600000000000002</c:v>
                </c:pt>
                <c:pt idx="4">
                  <c:v>0.44</c:v>
                </c:pt>
                <c:pt idx="5">
                  <c:v>0.42499999999999999</c:v>
                </c:pt>
                <c:pt idx="6">
                  <c:v>0.42099999999999999</c:v>
                </c:pt>
                <c:pt idx="7">
                  <c:v>0.40300000000000002</c:v>
                </c:pt>
                <c:pt idx="8">
                  <c:v>0.39700000000000002</c:v>
                </c:pt>
                <c:pt idx="9">
                  <c:v>0.372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3'!$AD$3</c:f>
              <c:strCache>
                <c:ptCount val="1"/>
                <c:pt idx="0">
                  <c:v>27°C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'Fig 3'!$AE$1:$AN$1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3'!$AE$3:$AN$3</c:f>
              <c:numCache>
                <c:formatCode>General</c:formatCode>
                <c:ptCount val="10"/>
                <c:pt idx="0">
                  <c:v>0.72</c:v>
                </c:pt>
                <c:pt idx="1">
                  <c:v>0.70799999999999996</c:v>
                </c:pt>
                <c:pt idx="2">
                  <c:v>0.68</c:v>
                </c:pt>
                <c:pt idx="3">
                  <c:v>0.67500000000000004</c:v>
                </c:pt>
                <c:pt idx="4">
                  <c:v>0.65400000000000003</c:v>
                </c:pt>
                <c:pt idx="5">
                  <c:v>0.63500000000000001</c:v>
                </c:pt>
                <c:pt idx="6">
                  <c:v>0.63</c:v>
                </c:pt>
                <c:pt idx="7">
                  <c:v>0.60799999999999998</c:v>
                </c:pt>
                <c:pt idx="8">
                  <c:v>0.59899999999999998</c:v>
                </c:pt>
                <c:pt idx="9">
                  <c:v>0.56699999999999995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3'!$AD$4</c:f>
              <c:strCache>
                <c:ptCount val="1"/>
                <c:pt idx="0">
                  <c:v>30°C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'Fig 3'!$AE$1:$AN$1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3'!$AE$4:$AN$4</c:f>
              <c:numCache>
                <c:formatCode>General</c:formatCode>
                <c:ptCount val="10"/>
                <c:pt idx="0">
                  <c:v>0.58099999999999996</c:v>
                </c:pt>
                <c:pt idx="1">
                  <c:v>0.57399999999999995</c:v>
                </c:pt>
                <c:pt idx="2">
                  <c:v>0.55500000000000005</c:v>
                </c:pt>
                <c:pt idx="3">
                  <c:v>0.55200000000000005</c:v>
                </c:pt>
                <c:pt idx="4">
                  <c:v>0.53900000000000003</c:v>
                </c:pt>
                <c:pt idx="5">
                  <c:v>0.52500000000000002</c:v>
                </c:pt>
                <c:pt idx="6">
                  <c:v>0.52200000000000002</c:v>
                </c:pt>
                <c:pt idx="7">
                  <c:v>0.50700000000000001</c:v>
                </c:pt>
                <c:pt idx="8">
                  <c:v>0.501</c:v>
                </c:pt>
                <c:pt idx="9">
                  <c:v>0.47899999999999998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3'!$AD$5</c:f>
              <c:strCache>
                <c:ptCount val="1"/>
                <c:pt idx="0">
                  <c:v>33°C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x"/>
            <c:size val="4"/>
            <c:spPr>
              <a:noFill/>
              <a:ln>
                <a:solidFill>
                  <a:srgbClr val="002060"/>
                </a:solidFill>
              </a:ln>
            </c:spPr>
          </c:marker>
          <c:cat>
            <c:numRef>
              <c:f>'Fig 3'!$AE$1:$AN$1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3'!$AE$5:$AN$5</c:f>
              <c:numCache>
                <c:formatCode>General</c:formatCode>
                <c:ptCount val="10"/>
                <c:pt idx="0">
                  <c:v>0.71699999999999997</c:v>
                </c:pt>
                <c:pt idx="1">
                  <c:v>0.71299999999999997</c:v>
                </c:pt>
                <c:pt idx="2">
                  <c:v>0.70199999999999996</c:v>
                </c:pt>
                <c:pt idx="3">
                  <c:v>0.7</c:v>
                </c:pt>
                <c:pt idx="4">
                  <c:v>0.69199999999999995</c:v>
                </c:pt>
                <c:pt idx="5">
                  <c:v>0.68400000000000005</c:v>
                </c:pt>
                <c:pt idx="6">
                  <c:v>0.68200000000000005</c:v>
                </c:pt>
                <c:pt idx="7">
                  <c:v>0.67300000000000004</c:v>
                </c:pt>
                <c:pt idx="8">
                  <c:v>0.66900000000000004</c:v>
                </c:pt>
                <c:pt idx="9">
                  <c:v>0.65500000000000003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3'!$AD$6</c:f>
              <c:strCache>
                <c:ptCount val="1"/>
                <c:pt idx="0">
                  <c:v>36°C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numRef>
              <c:f>'Fig 3'!$AE$1:$AN$1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3'!$AE$6:$AN$6</c:f>
              <c:numCache>
                <c:formatCode>General</c:formatCode>
                <c:ptCount val="10"/>
                <c:pt idx="0">
                  <c:v>0.69899999999999995</c:v>
                </c:pt>
                <c:pt idx="1">
                  <c:v>0.69799999999999995</c:v>
                </c:pt>
                <c:pt idx="2">
                  <c:v>0.69399999999999995</c:v>
                </c:pt>
                <c:pt idx="3">
                  <c:v>0.69299999999999995</c:v>
                </c:pt>
                <c:pt idx="4">
                  <c:v>0.69099999999999995</c:v>
                </c:pt>
                <c:pt idx="5">
                  <c:v>0.68799999999999994</c:v>
                </c:pt>
                <c:pt idx="6">
                  <c:v>0.68700000000000006</c:v>
                </c:pt>
                <c:pt idx="7">
                  <c:v>0.68400000000000005</c:v>
                </c:pt>
                <c:pt idx="8">
                  <c:v>0.68300000000000005</c:v>
                </c:pt>
                <c:pt idx="9">
                  <c:v>0.67700000000000005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56544"/>
        <c:axId val="116975488"/>
      </c:lineChart>
      <c:catAx>
        <c:axId val="11695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Density of </a:t>
                </a:r>
                <a:r>
                  <a:rPr lang="en-US" sz="1000" b="1" i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T.urticae</a:t>
                </a: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Larvae</a:t>
                </a:r>
                <a:endParaRPr lang="en-US" sz="1000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975488"/>
        <c:crosses val="autoZero"/>
        <c:auto val="1"/>
        <c:lblAlgn val="ctr"/>
        <c:lblOffset val="100"/>
        <c:noMultiLvlLbl val="0"/>
      </c:catAx>
      <c:valAx>
        <c:axId val="116975488"/>
        <c:scaling>
          <c:orientation val="minMax"/>
          <c:max val="0.8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Searching efficiency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69565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8564261635129"/>
          <c:y val="5.1400554097404488E-2"/>
          <c:w val="0.62702127269056473"/>
          <c:h val="0.67035614450632697"/>
        </c:manualLayout>
      </c:layout>
      <c:lineChart>
        <c:grouping val="standard"/>
        <c:varyColors val="0"/>
        <c:ser>
          <c:idx val="0"/>
          <c:order val="0"/>
          <c:tx>
            <c:strRef>
              <c:f>'Fig 3'!$P$2</c:f>
              <c:strCache>
                <c:ptCount val="1"/>
                <c:pt idx="0">
                  <c:v>24°C</c:v>
                </c:pt>
              </c:strCache>
            </c:strRef>
          </c:tx>
          <c:spPr>
            <a:ln w="15875"/>
          </c:spPr>
          <c:cat>
            <c:numRef>
              <c:f>'Fig 3'!$Q$1:$Z$1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3'!$Q$2:$Z$2</c:f>
              <c:numCache>
                <c:formatCode>General</c:formatCode>
                <c:ptCount val="10"/>
                <c:pt idx="0">
                  <c:v>0.57199999999999995</c:v>
                </c:pt>
                <c:pt idx="1">
                  <c:v>0.56299999999999994</c:v>
                </c:pt>
                <c:pt idx="2">
                  <c:v>0.54400000000000004</c:v>
                </c:pt>
                <c:pt idx="3">
                  <c:v>0.53900000000000003</c:v>
                </c:pt>
                <c:pt idx="4">
                  <c:v>0.52500000000000002</c:v>
                </c:pt>
                <c:pt idx="5">
                  <c:v>0.51100000000000001</c:v>
                </c:pt>
                <c:pt idx="6">
                  <c:v>0.50800000000000001</c:v>
                </c:pt>
                <c:pt idx="7">
                  <c:v>0.49099999999999999</c:v>
                </c:pt>
                <c:pt idx="8">
                  <c:v>0.48399999999999999</c:v>
                </c:pt>
                <c:pt idx="9">
                  <c:v>0.46100000000000002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3'!$P$3</c:f>
              <c:strCache>
                <c:ptCount val="1"/>
                <c:pt idx="0">
                  <c:v>27°C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'Fig 3'!$Q$1:$Z$1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3'!$Q$3:$Z$3</c:f>
              <c:numCache>
                <c:formatCode>General</c:formatCode>
                <c:ptCount val="10"/>
                <c:pt idx="0">
                  <c:v>0.68799999999999994</c:v>
                </c:pt>
                <c:pt idx="1">
                  <c:v>0.67400000000000004</c:v>
                </c:pt>
                <c:pt idx="2">
                  <c:v>0.64200000000000002</c:v>
                </c:pt>
                <c:pt idx="3">
                  <c:v>0.63700000000000001</c:v>
                </c:pt>
                <c:pt idx="4">
                  <c:v>0.61399999999999999</c:v>
                </c:pt>
                <c:pt idx="5">
                  <c:v>0.59299999999999997</c:v>
                </c:pt>
                <c:pt idx="6">
                  <c:v>0.58699999999999997</c:v>
                </c:pt>
                <c:pt idx="7">
                  <c:v>0.56299999999999994</c:v>
                </c:pt>
                <c:pt idx="8">
                  <c:v>0.55400000000000005</c:v>
                </c:pt>
                <c:pt idx="9">
                  <c:v>0.52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3'!$P$4</c:f>
              <c:strCache>
                <c:ptCount val="1"/>
                <c:pt idx="0">
                  <c:v>30°C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'Fig 3'!$Q$1:$Z$1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3'!$Q$4:$Z$4</c:f>
              <c:numCache>
                <c:formatCode>General</c:formatCode>
                <c:ptCount val="10"/>
                <c:pt idx="0">
                  <c:v>0.628</c:v>
                </c:pt>
                <c:pt idx="1">
                  <c:v>0.622</c:v>
                </c:pt>
                <c:pt idx="2">
                  <c:v>0.60699999999999998</c:v>
                </c:pt>
                <c:pt idx="3">
                  <c:v>0.60499999999999998</c:v>
                </c:pt>
                <c:pt idx="4">
                  <c:v>0.59399999999999997</c:v>
                </c:pt>
                <c:pt idx="5">
                  <c:v>0.58299999999999996</c:v>
                </c:pt>
                <c:pt idx="6">
                  <c:v>0.57999999999999996</c:v>
                </c:pt>
                <c:pt idx="7">
                  <c:v>0.56799999999999995</c:v>
                </c:pt>
                <c:pt idx="8">
                  <c:v>0.56200000000000006</c:v>
                </c:pt>
                <c:pt idx="9">
                  <c:v>0.54400000000000004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3'!$P$5</c:f>
              <c:strCache>
                <c:ptCount val="1"/>
                <c:pt idx="0">
                  <c:v>33°C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x"/>
            <c:size val="4"/>
            <c:spPr>
              <a:noFill/>
              <a:ln>
                <a:solidFill>
                  <a:srgbClr val="002060"/>
                </a:solidFill>
              </a:ln>
            </c:spPr>
          </c:marker>
          <c:cat>
            <c:numRef>
              <c:f>'Fig 3'!$Q$1:$Z$1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3'!$Q$5:$Z$5</c:f>
              <c:numCache>
                <c:formatCode>General</c:formatCode>
                <c:ptCount val="10"/>
                <c:pt idx="0">
                  <c:v>0.65500000000000003</c:v>
                </c:pt>
                <c:pt idx="1">
                  <c:v>0.65200000000000002</c:v>
                </c:pt>
                <c:pt idx="2">
                  <c:v>0.64700000000000002</c:v>
                </c:pt>
                <c:pt idx="3">
                  <c:v>0.64500000000000002</c:v>
                </c:pt>
                <c:pt idx="4">
                  <c:v>0.64</c:v>
                </c:pt>
                <c:pt idx="5">
                  <c:v>0.63500000000000001</c:v>
                </c:pt>
                <c:pt idx="6">
                  <c:v>0.63400000000000001</c:v>
                </c:pt>
                <c:pt idx="7">
                  <c:v>0.628</c:v>
                </c:pt>
                <c:pt idx="8">
                  <c:v>0.625</c:v>
                </c:pt>
                <c:pt idx="9">
                  <c:v>0.61599999999999999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3'!$P$6</c:f>
              <c:strCache>
                <c:ptCount val="1"/>
                <c:pt idx="0">
                  <c:v>36°C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numRef>
              <c:f>'Fig 3'!$Q$1:$Z$1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3'!$Q$6:$Z$6</c:f>
              <c:numCache>
                <c:formatCode>General</c:formatCode>
                <c:ptCount val="10"/>
                <c:pt idx="0">
                  <c:v>0.58099999999999996</c:v>
                </c:pt>
                <c:pt idx="1">
                  <c:v>0.57399999999999995</c:v>
                </c:pt>
                <c:pt idx="2">
                  <c:v>0.55500000000000005</c:v>
                </c:pt>
                <c:pt idx="3">
                  <c:v>0.55200000000000005</c:v>
                </c:pt>
                <c:pt idx="4">
                  <c:v>0.53800000000000003</c:v>
                </c:pt>
                <c:pt idx="5">
                  <c:v>0.52500000000000002</c:v>
                </c:pt>
                <c:pt idx="6">
                  <c:v>0.52200000000000002</c:v>
                </c:pt>
                <c:pt idx="7">
                  <c:v>0.50700000000000001</c:v>
                </c:pt>
                <c:pt idx="8">
                  <c:v>0.501</c:v>
                </c:pt>
                <c:pt idx="9">
                  <c:v>0.47899999999999998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65152"/>
        <c:axId val="117267456"/>
      </c:lineChart>
      <c:catAx>
        <c:axId val="11726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Density of </a:t>
                </a:r>
                <a:r>
                  <a:rPr lang="en-US" sz="1000" b="1" i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T.urticae</a:t>
                </a: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Nymphs</a:t>
                </a:r>
                <a:endParaRPr lang="en-US" sz="1000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7267456"/>
        <c:crosses val="autoZero"/>
        <c:auto val="1"/>
        <c:lblAlgn val="ctr"/>
        <c:lblOffset val="100"/>
        <c:noMultiLvlLbl val="0"/>
      </c:catAx>
      <c:valAx>
        <c:axId val="117267456"/>
        <c:scaling>
          <c:orientation val="minMax"/>
          <c:max val="0.8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Searching efficiency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72651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8564261635129"/>
          <c:y val="5.1400554097404488E-2"/>
          <c:w val="0.62702127269056473"/>
          <c:h val="0.67035614450632697"/>
        </c:manualLayout>
      </c:layout>
      <c:lineChart>
        <c:grouping val="standard"/>
        <c:varyColors val="0"/>
        <c:ser>
          <c:idx val="0"/>
          <c:order val="0"/>
          <c:tx>
            <c:strRef>
              <c:f>'Fig 3'!$AR$2</c:f>
              <c:strCache>
                <c:ptCount val="1"/>
                <c:pt idx="0">
                  <c:v>24°C</c:v>
                </c:pt>
              </c:strCache>
            </c:strRef>
          </c:tx>
          <c:spPr>
            <a:ln w="15875"/>
          </c:spPr>
          <c:cat>
            <c:numRef>
              <c:f>'Fig 3'!$AS$1:$BB$1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3'!$AS$2:$BB$2</c:f>
              <c:numCache>
                <c:formatCode>General</c:formatCode>
                <c:ptCount val="10"/>
                <c:pt idx="0">
                  <c:v>0.61099999999999999</c:v>
                </c:pt>
                <c:pt idx="1">
                  <c:v>0.60699999999999998</c:v>
                </c:pt>
                <c:pt idx="2">
                  <c:v>0.59899999999999998</c:v>
                </c:pt>
                <c:pt idx="3">
                  <c:v>0.59699999999999998</c:v>
                </c:pt>
                <c:pt idx="4">
                  <c:v>0.59099999999999997</c:v>
                </c:pt>
                <c:pt idx="5">
                  <c:v>0.58399999999999996</c:v>
                </c:pt>
                <c:pt idx="6">
                  <c:v>0.58199999999999996</c:v>
                </c:pt>
                <c:pt idx="7">
                  <c:v>0.57399999999999995</c:v>
                </c:pt>
                <c:pt idx="8">
                  <c:v>0.57099999999999995</c:v>
                </c:pt>
                <c:pt idx="9">
                  <c:v>0.55800000000000005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3'!$AR$3</c:f>
              <c:strCache>
                <c:ptCount val="1"/>
                <c:pt idx="0">
                  <c:v>27°C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square"/>
            <c:size val="4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numRef>
              <c:f>'Fig 3'!$AS$1:$BB$1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3'!$AS$3:$BB$3</c:f>
              <c:numCache>
                <c:formatCode>General</c:formatCode>
                <c:ptCount val="10"/>
                <c:pt idx="0">
                  <c:v>0.59599999999999997</c:v>
                </c:pt>
                <c:pt idx="1">
                  <c:v>0.59399999999999997</c:v>
                </c:pt>
                <c:pt idx="2">
                  <c:v>0.58799999999999997</c:v>
                </c:pt>
                <c:pt idx="3">
                  <c:v>0.58699999999999997</c:v>
                </c:pt>
                <c:pt idx="4">
                  <c:v>0.58299999999999996</c:v>
                </c:pt>
                <c:pt idx="5">
                  <c:v>0.57799999999999996</c:v>
                </c:pt>
                <c:pt idx="6">
                  <c:v>0.57699999999999996</c:v>
                </c:pt>
                <c:pt idx="7">
                  <c:v>0.57199999999999995</c:v>
                </c:pt>
                <c:pt idx="8">
                  <c:v>0.56899999999999995</c:v>
                </c:pt>
                <c:pt idx="9">
                  <c:v>0.56100000000000005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3'!$AR$4</c:f>
              <c:strCache>
                <c:ptCount val="1"/>
                <c:pt idx="0">
                  <c:v>30°C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'Fig 3'!$AS$1:$BB$1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3'!$AS$4:$BB$4</c:f>
              <c:numCache>
                <c:formatCode>General</c:formatCode>
                <c:ptCount val="10"/>
                <c:pt idx="0">
                  <c:v>0.66800000000000004</c:v>
                </c:pt>
                <c:pt idx="1">
                  <c:v>0.66600000000000004</c:v>
                </c:pt>
                <c:pt idx="2">
                  <c:v>0.66300000000000003</c:v>
                </c:pt>
                <c:pt idx="3">
                  <c:v>0.66200000000000003</c:v>
                </c:pt>
                <c:pt idx="4">
                  <c:v>0.65900000000000003</c:v>
                </c:pt>
                <c:pt idx="5">
                  <c:v>0.65700000000000003</c:v>
                </c:pt>
                <c:pt idx="6">
                  <c:v>0.65600000000000003</c:v>
                </c:pt>
                <c:pt idx="7">
                  <c:v>0.65400000000000003</c:v>
                </c:pt>
                <c:pt idx="8">
                  <c:v>0.65200000000000002</c:v>
                </c:pt>
                <c:pt idx="9">
                  <c:v>0.64700000000000002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 3'!$AR$5</c:f>
              <c:strCache>
                <c:ptCount val="1"/>
                <c:pt idx="0">
                  <c:v>33°C</c:v>
                </c:pt>
              </c:strCache>
            </c:strRef>
          </c:tx>
          <c:spPr>
            <a:ln w="15875">
              <a:solidFill>
                <a:srgbClr val="002060"/>
              </a:solidFill>
            </a:ln>
          </c:spPr>
          <c:marker>
            <c:symbol val="x"/>
            <c:size val="4"/>
            <c:spPr>
              <a:noFill/>
              <a:ln>
                <a:solidFill>
                  <a:srgbClr val="002060"/>
                </a:solidFill>
              </a:ln>
            </c:spPr>
          </c:marker>
          <c:cat>
            <c:numRef>
              <c:f>'Fig 3'!$AS$1:$BB$1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3'!$AS$5:$BB$5</c:f>
              <c:numCache>
                <c:formatCode>General</c:formatCode>
                <c:ptCount val="10"/>
                <c:pt idx="0">
                  <c:v>0.58599999999999997</c:v>
                </c:pt>
                <c:pt idx="1">
                  <c:v>0.57699999999999996</c:v>
                </c:pt>
                <c:pt idx="2">
                  <c:v>0.55700000000000005</c:v>
                </c:pt>
                <c:pt idx="3">
                  <c:v>0.55300000000000005</c:v>
                </c:pt>
                <c:pt idx="4">
                  <c:v>0.53400000000000003</c:v>
                </c:pt>
                <c:pt idx="5">
                  <c:v>0.52300000000000002</c:v>
                </c:pt>
                <c:pt idx="6">
                  <c:v>0.52</c:v>
                </c:pt>
                <c:pt idx="7">
                  <c:v>0.503</c:v>
                </c:pt>
                <c:pt idx="8">
                  <c:v>0.497</c:v>
                </c:pt>
                <c:pt idx="9">
                  <c:v>0.47299999999999998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 3'!$AR$6</c:f>
              <c:strCache>
                <c:ptCount val="1"/>
                <c:pt idx="0">
                  <c:v>36°C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cat>
            <c:numRef>
              <c:f>'Fig 3'!$AS$1:$BB$1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32</c:v>
                </c:pt>
                <c:pt idx="9">
                  <c:v>40</c:v>
                </c:pt>
              </c:numCache>
            </c:numRef>
          </c:cat>
          <c:val>
            <c:numRef>
              <c:f>'Fig 3'!$AS$6:$BB$6</c:f>
              <c:numCache>
                <c:formatCode>General</c:formatCode>
                <c:ptCount val="10"/>
                <c:pt idx="0">
                  <c:v>0.55700000000000005</c:v>
                </c:pt>
                <c:pt idx="1">
                  <c:v>0.54900000000000004</c:v>
                </c:pt>
                <c:pt idx="2">
                  <c:v>0.53200000000000003</c:v>
                </c:pt>
                <c:pt idx="3">
                  <c:v>0.52900000000000003</c:v>
                </c:pt>
                <c:pt idx="4">
                  <c:v>0.51600000000000001</c:v>
                </c:pt>
                <c:pt idx="5">
                  <c:v>0.503</c:v>
                </c:pt>
                <c:pt idx="6">
                  <c:v>0.5</c:v>
                </c:pt>
                <c:pt idx="7">
                  <c:v>0.48599999999999999</c:v>
                </c:pt>
                <c:pt idx="8">
                  <c:v>0.48</c:v>
                </c:pt>
                <c:pt idx="9">
                  <c:v>0.45900000000000002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67008"/>
        <c:axId val="117469568"/>
      </c:lineChart>
      <c:catAx>
        <c:axId val="11746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Density of </a:t>
                </a:r>
                <a:r>
                  <a:rPr lang="en-US" sz="1000" b="1" i="1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T.urticae</a:t>
                </a:r>
                <a:r>
                  <a:rPr lang="en-US" sz="1000" b="1" i="0" baseline="0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 Eggs</a:t>
                </a:r>
                <a:endParaRPr lang="en-US" sz="1000">
                  <a:solidFill>
                    <a:srgbClr val="002060"/>
                  </a:solidFill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7469568"/>
        <c:crosses val="autoZero"/>
        <c:auto val="1"/>
        <c:lblAlgn val="ctr"/>
        <c:lblOffset val="100"/>
        <c:noMultiLvlLbl val="0"/>
      </c:catAx>
      <c:valAx>
        <c:axId val="117469568"/>
        <c:scaling>
          <c:orientation val="minMax"/>
          <c:max val="0.8"/>
          <c:min val="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>
                    <a:solidFill>
                      <a:srgbClr val="002060"/>
                    </a:solidFill>
                    <a:latin typeface="Times New Roman" pitchFamily="18" charset="0"/>
                    <a:cs typeface="Times New Roman" pitchFamily="18" charset="0"/>
                  </a:rPr>
                  <a:t>Searching efficiency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174670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solidFill>
                <a:srgbClr val="002060"/>
              </a:solidFill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133350</xdr:rowOff>
    </xdr:from>
    <xdr:to>
      <xdr:col>3</xdr:col>
      <xdr:colOff>1524000</xdr:colOff>
      <xdr:row>22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</xdr:row>
      <xdr:rowOff>9525</xdr:rowOff>
    </xdr:from>
    <xdr:to>
      <xdr:col>16</xdr:col>
      <xdr:colOff>180975</xdr:colOff>
      <xdr:row>11</xdr:row>
      <xdr:rowOff>314325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123826</xdr:colOff>
      <xdr:row>12</xdr:row>
      <xdr:rowOff>28575</xdr:rowOff>
    </xdr:from>
    <xdr:to>
      <xdr:col>16</xdr:col>
      <xdr:colOff>190500</xdr:colOff>
      <xdr:row>23</xdr:row>
      <xdr:rowOff>295275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133351</xdr:colOff>
      <xdr:row>23</xdr:row>
      <xdr:rowOff>361950</xdr:rowOff>
    </xdr:from>
    <xdr:to>
      <xdr:col>16</xdr:col>
      <xdr:colOff>200025</xdr:colOff>
      <xdr:row>37</xdr:row>
      <xdr:rowOff>57150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171450</xdr:colOff>
      <xdr:row>37</xdr:row>
      <xdr:rowOff>152400</xdr:rowOff>
    </xdr:from>
    <xdr:to>
      <xdr:col>16</xdr:col>
      <xdr:colOff>209550</xdr:colOff>
      <xdr:row>52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8</xdr:row>
      <xdr:rowOff>47625</xdr:rowOff>
    </xdr:from>
    <xdr:to>
      <xdr:col>10</xdr:col>
      <xdr:colOff>85725</xdr:colOff>
      <xdr:row>18</xdr:row>
      <xdr:rowOff>47625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104775</xdr:colOff>
      <xdr:row>7</xdr:row>
      <xdr:rowOff>114300</xdr:rowOff>
    </xdr:from>
    <xdr:to>
      <xdr:col>38</xdr:col>
      <xdr:colOff>533400</xdr:colOff>
      <xdr:row>17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600075</xdr:colOff>
      <xdr:row>8</xdr:row>
      <xdr:rowOff>47625</xdr:rowOff>
    </xdr:from>
    <xdr:to>
      <xdr:col>23</xdr:col>
      <xdr:colOff>419100</xdr:colOff>
      <xdr:row>18</xdr:row>
      <xdr:rowOff>47625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361950</xdr:colOff>
      <xdr:row>10</xdr:row>
      <xdr:rowOff>76200</xdr:rowOff>
    </xdr:from>
    <xdr:to>
      <xdr:col>52</xdr:col>
      <xdr:colOff>180975</xdr:colOff>
      <xdr:row>20</xdr:row>
      <xdr:rowOff>76200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1</xdr:row>
      <xdr:rowOff>161924</xdr:rowOff>
    </xdr:from>
    <xdr:to>
      <xdr:col>29</xdr:col>
      <xdr:colOff>57150</xdr:colOff>
      <xdr:row>14</xdr:row>
      <xdr:rowOff>157161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123825</xdr:colOff>
      <xdr:row>15</xdr:row>
      <xdr:rowOff>76199</xdr:rowOff>
    </xdr:from>
    <xdr:to>
      <xdr:col>29</xdr:col>
      <xdr:colOff>66675</xdr:colOff>
      <xdr:row>28</xdr:row>
      <xdr:rowOff>185736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533400</xdr:colOff>
      <xdr:row>30</xdr:row>
      <xdr:rowOff>23812</xdr:rowOff>
    </xdr:from>
    <xdr:to>
      <xdr:col>29</xdr:col>
      <xdr:colOff>228600</xdr:colOff>
      <xdr:row>44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323850</xdr:colOff>
      <xdr:row>45</xdr:row>
      <xdr:rowOff>42862</xdr:rowOff>
    </xdr:from>
    <xdr:to>
      <xdr:col>29</xdr:col>
      <xdr:colOff>19050</xdr:colOff>
      <xdr:row>59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495300</xdr:colOff>
      <xdr:row>60</xdr:row>
      <xdr:rowOff>128587</xdr:rowOff>
    </xdr:from>
    <xdr:to>
      <xdr:col>29</xdr:col>
      <xdr:colOff>190500</xdr:colOff>
      <xdr:row>75</xdr:row>
      <xdr:rowOff>14287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0</xdr:row>
      <xdr:rowOff>166687</xdr:rowOff>
    </xdr:from>
    <xdr:to>
      <xdr:col>25</xdr:col>
      <xdr:colOff>342900</xdr:colOff>
      <xdr:row>15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15</xdr:row>
      <xdr:rowOff>4762</xdr:rowOff>
    </xdr:from>
    <xdr:to>
      <xdr:col>24</xdr:col>
      <xdr:colOff>571500</xdr:colOff>
      <xdr:row>29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25</xdr:row>
      <xdr:rowOff>166687</xdr:rowOff>
    </xdr:from>
    <xdr:to>
      <xdr:col>24</xdr:col>
      <xdr:colOff>323850</xdr:colOff>
      <xdr:row>40</xdr:row>
      <xdr:rowOff>52387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219075</xdr:colOff>
      <xdr:row>36</xdr:row>
      <xdr:rowOff>176212</xdr:rowOff>
    </xdr:from>
    <xdr:to>
      <xdr:col>24</xdr:col>
      <xdr:colOff>523875</xdr:colOff>
      <xdr:row>51</xdr:row>
      <xdr:rowOff>61912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485775</xdr:colOff>
      <xdr:row>42</xdr:row>
      <xdr:rowOff>14287</xdr:rowOff>
    </xdr:from>
    <xdr:to>
      <xdr:col>25</xdr:col>
      <xdr:colOff>180975</xdr:colOff>
      <xdr:row>56</xdr:row>
      <xdr:rowOff>90487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361950</xdr:colOff>
      <xdr:row>0</xdr:row>
      <xdr:rowOff>104775</xdr:rowOff>
    </xdr:from>
    <xdr:to>
      <xdr:col>25</xdr:col>
      <xdr:colOff>57150</xdr:colOff>
      <xdr:row>15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228600</xdr:colOff>
      <xdr:row>7</xdr:row>
      <xdr:rowOff>52387</xdr:rowOff>
    </xdr:from>
    <xdr:to>
      <xdr:col>25</xdr:col>
      <xdr:colOff>533400</xdr:colOff>
      <xdr:row>21</xdr:row>
      <xdr:rowOff>128587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295275</xdr:colOff>
      <xdr:row>20</xdr:row>
      <xdr:rowOff>23812</xdr:rowOff>
    </xdr:from>
    <xdr:to>
      <xdr:col>24</xdr:col>
      <xdr:colOff>600075</xdr:colOff>
      <xdr:row>34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485775</xdr:colOff>
      <xdr:row>31</xdr:row>
      <xdr:rowOff>14287</xdr:rowOff>
    </xdr:from>
    <xdr:to>
      <xdr:col>25</xdr:col>
      <xdr:colOff>180975</xdr:colOff>
      <xdr:row>45</xdr:row>
      <xdr:rowOff>90487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333375</xdr:colOff>
      <xdr:row>43</xdr:row>
      <xdr:rowOff>138112</xdr:rowOff>
    </xdr:from>
    <xdr:to>
      <xdr:col>25</xdr:col>
      <xdr:colOff>28575</xdr:colOff>
      <xdr:row>58</xdr:row>
      <xdr:rowOff>23812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447675</xdr:colOff>
      <xdr:row>0</xdr:row>
      <xdr:rowOff>71437</xdr:rowOff>
    </xdr:from>
    <xdr:to>
      <xdr:col>26</xdr:col>
      <xdr:colOff>142875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7</xdr:row>
      <xdr:rowOff>80962</xdr:rowOff>
    </xdr:from>
    <xdr:to>
      <xdr:col>25</xdr:col>
      <xdr:colOff>95250</xdr:colOff>
      <xdr:row>21</xdr:row>
      <xdr:rowOff>157162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190500</xdr:colOff>
      <xdr:row>21</xdr:row>
      <xdr:rowOff>138112</xdr:rowOff>
    </xdr:from>
    <xdr:to>
      <xdr:col>24</xdr:col>
      <xdr:colOff>495300</xdr:colOff>
      <xdr:row>36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133350</xdr:colOff>
      <xdr:row>35</xdr:row>
      <xdr:rowOff>71437</xdr:rowOff>
    </xdr:from>
    <xdr:to>
      <xdr:col>24</xdr:col>
      <xdr:colOff>438150</xdr:colOff>
      <xdr:row>49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295275</xdr:colOff>
      <xdr:row>45</xdr:row>
      <xdr:rowOff>128587</xdr:rowOff>
    </xdr:from>
    <xdr:to>
      <xdr:col>24</xdr:col>
      <xdr:colOff>600075</xdr:colOff>
      <xdr:row>60</xdr:row>
      <xdr:rowOff>14287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topLeftCell="AG1" workbookViewId="0">
      <selection activeCell="AO47" sqref="AO47"/>
    </sheetView>
  </sheetViews>
  <sheetFormatPr defaultRowHeight="15" x14ac:dyDescent="0.25"/>
  <cols>
    <col min="1" max="1" width="12.42578125" customWidth="1"/>
    <col min="2" max="2" width="16.140625" customWidth="1"/>
    <col min="15" max="15" width="11.28515625" customWidth="1"/>
    <col min="29" max="29" width="12" customWidth="1"/>
  </cols>
  <sheetData>
    <row r="1" spans="1:52" x14ac:dyDescent="0.25"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52" x14ac:dyDescent="0.25">
      <c r="A2" t="s">
        <v>18</v>
      </c>
      <c r="B2" t="s">
        <v>36</v>
      </c>
      <c r="C2">
        <v>4</v>
      </c>
      <c r="D2">
        <v>5</v>
      </c>
      <c r="E2">
        <v>8</v>
      </c>
      <c r="F2">
        <v>10</v>
      </c>
      <c r="G2">
        <v>12</v>
      </c>
      <c r="H2">
        <v>15</v>
      </c>
      <c r="I2">
        <v>16</v>
      </c>
      <c r="J2">
        <v>20</v>
      </c>
      <c r="K2">
        <v>24</v>
      </c>
      <c r="L2">
        <v>25</v>
      </c>
      <c r="N2" s="1" t="s">
        <v>18</v>
      </c>
      <c r="O2" s="1" t="s">
        <v>36</v>
      </c>
      <c r="P2" s="1">
        <v>8</v>
      </c>
      <c r="Q2" s="1">
        <v>10</v>
      </c>
      <c r="R2" s="1">
        <v>15</v>
      </c>
      <c r="S2" s="1">
        <v>16</v>
      </c>
      <c r="T2" s="1">
        <v>20</v>
      </c>
      <c r="U2" s="1">
        <v>24</v>
      </c>
      <c r="V2" s="1">
        <v>25</v>
      </c>
      <c r="W2" s="1">
        <v>30</v>
      </c>
      <c r="X2" s="1">
        <v>32</v>
      </c>
      <c r="Y2" s="1">
        <v>40</v>
      </c>
      <c r="AB2" s="1" t="s">
        <v>18</v>
      </c>
      <c r="AC2" s="1" t="s">
        <v>36</v>
      </c>
      <c r="AD2" s="1">
        <v>8</v>
      </c>
      <c r="AE2" s="1">
        <v>10</v>
      </c>
      <c r="AF2" s="1">
        <v>15</v>
      </c>
      <c r="AG2" s="1">
        <v>16</v>
      </c>
      <c r="AH2" s="1">
        <v>20</v>
      </c>
      <c r="AI2" s="1">
        <v>24</v>
      </c>
      <c r="AJ2" s="1">
        <v>25</v>
      </c>
      <c r="AK2" s="1">
        <v>30</v>
      </c>
      <c r="AL2" s="1">
        <v>32</v>
      </c>
      <c r="AM2" s="1">
        <v>40</v>
      </c>
      <c r="AO2" s="1" t="s">
        <v>18</v>
      </c>
      <c r="AP2" s="1" t="s">
        <v>36</v>
      </c>
      <c r="AQ2" s="1">
        <v>8</v>
      </c>
      <c r="AR2" s="1">
        <v>10</v>
      </c>
      <c r="AS2" s="1">
        <v>15</v>
      </c>
      <c r="AT2" s="1">
        <v>16</v>
      </c>
      <c r="AU2" s="1">
        <v>20</v>
      </c>
      <c r="AV2" s="1">
        <v>24</v>
      </c>
      <c r="AW2" s="1">
        <v>25</v>
      </c>
      <c r="AX2" s="1">
        <v>30</v>
      </c>
      <c r="AY2" s="1">
        <v>32</v>
      </c>
      <c r="AZ2" s="1">
        <v>40</v>
      </c>
    </row>
    <row r="3" spans="1:52" x14ac:dyDescent="0.25">
      <c r="B3" s="1"/>
      <c r="C3" s="1">
        <v>1</v>
      </c>
      <c r="D3">
        <v>2</v>
      </c>
      <c r="E3">
        <v>5</v>
      </c>
      <c r="F3">
        <v>3</v>
      </c>
      <c r="G3">
        <v>5</v>
      </c>
      <c r="H3">
        <v>3</v>
      </c>
      <c r="I3">
        <v>2</v>
      </c>
      <c r="J3">
        <v>3</v>
      </c>
      <c r="K3">
        <v>3</v>
      </c>
      <c r="L3">
        <v>3</v>
      </c>
      <c r="O3" s="1"/>
      <c r="P3">
        <v>4</v>
      </c>
      <c r="Q3">
        <v>3</v>
      </c>
      <c r="R3">
        <v>5</v>
      </c>
      <c r="S3">
        <v>8</v>
      </c>
      <c r="T3">
        <v>4</v>
      </c>
      <c r="U3">
        <v>17</v>
      </c>
      <c r="V3">
        <v>5</v>
      </c>
      <c r="W3">
        <v>7</v>
      </c>
      <c r="X3">
        <v>9</v>
      </c>
      <c r="Y3">
        <v>16</v>
      </c>
      <c r="AC3" s="1"/>
      <c r="AD3">
        <v>7</v>
      </c>
      <c r="AE3">
        <v>8</v>
      </c>
      <c r="AF3">
        <v>14</v>
      </c>
      <c r="AG3">
        <v>13</v>
      </c>
      <c r="AH3">
        <v>17</v>
      </c>
      <c r="AI3">
        <v>16</v>
      </c>
      <c r="AJ3">
        <v>14</v>
      </c>
      <c r="AK3">
        <v>12</v>
      </c>
      <c r="AL3">
        <v>20</v>
      </c>
      <c r="AM3">
        <v>26</v>
      </c>
      <c r="AP3" s="1"/>
      <c r="AQ3">
        <v>7</v>
      </c>
      <c r="AR3">
        <v>2</v>
      </c>
      <c r="AS3">
        <v>15</v>
      </c>
      <c r="AT3">
        <v>11</v>
      </c>
      <c r="AU3">
        <v>5</v>
      </c>
      <c r="AV3">
        <v>12</v>
      </c>
      <c r="AW3">
        <v>5</v>
      </c>
      <c r="AX3">
        <v>14</v>
      </c>
      <c r="AY3">
        <v>7</v>
      </c>
      <c r="AZ3">
        <v>22</v>
      </c>
    </row>
    <row r="4" spans="1:52" x14ac:dyDescent="0.25">
      <c r="B4" s="1"/>
      <c r="C4" s="1">
        <v>2</v>
      </c>
      <c r="D4">
        <v>1</v>
      </c>
      <c r="E4">
        <v>4</v>
      </c>
      <c r="F4">
        <v>4</v>
      </c>
      <c r="G4">
        <v>3</v>
      </c>
      <c r="H4">
        <v>2</v>
      </c>
      <c r="I4">
        <v>1</v>
      </c>
      <c r="J4">
        <v>4</v>
      </c>
      <c r="K4">
        <v>6</v>
      </c>
      <c r="L4">
        <v>4</v>
      </c>
      <c r="O4" s="1"/>
      <c r="P4">
        <v>3</v>
      </c>
      <c r="Q4">
        <v>4</v>
      </c>
      <c r="R4">
        <v>7</v>
      </c>
      <c r="S4">
        <v>6</v>
      </c>
      <c r="T4">
        <v>7</v>
      </c>
      <c r="U4">
        <v>10</v>
      </c>
      <c r="V4">
        <v>4</v>
      </c>
      <c r="W4">
        <v>11</v>
      </c>
      <c r="X4">
        <v>10</v>
      </c>
      <c r="Y4">
        <v>14</v>
      </c>
      <c r="AC4" s="1"/>
      <c r="AD4">
        <v>2</v>
      </c>
      <c r="AE4">
        <v>9</v>
      </c>
      <c r="AF4">
        <v>5</v>
      </c>
      <c r="AG4">
        <v>16</v>
      </c>
      <c r="AH4">
        <v>13</v>
      </c>
      <c r="AI4">
        <v>15</v>
      </c>
      <c r="AJ4">
        <v>16</v>
      </c>
      <c r="AK4">
        <v>23</v>
      </c>
      <c r="AL4">
        <v>15</v>
      </c>
      <c r="AM4">
        <v>30</v>
      </c>
      <c r="AP4" s="1"/>
      <c r="AQ4">
        <v>7</v>
      </c>
      <c r="AR4">
        <v>9</v>
      </c>
      <c r="AS4">
        <v>8</v>
      </c>
      <c r="AT4">
        <v>10</v>
      </c>
      <c r="AU4">
        <v>9</v>
      </c>
      <c r="AV4">
        <v>4</v>
      </c>
      <c r="AW4">
        <v>9</v>
      </c>
      <c r="AX4">
        <v>12</v>
      </c>
      <c r="AY4">
        <v>13</v>
      </c>
      <c r="AZ4">
        <v>23</v>
      </c>
    </row>
    <row r="5" spans="1:52" x14ac:dyDescent="0.25">
      <c r="B5" s="1" t="s">
        <v>4</v>
      </c>
      <c r="C5" s="1">
        <v>1</v>
      </c>
      <c r="D5">
        <v>1</v>
      </c>
      <c r="E5">
        <v>2</v>
      </c>
      <c r="F5">
        <v>1</v>
      </c>
      <c r="G5">
        <v>2</v>
      </c>
      <c r="H5">
        <v>1</v>
      </c>
      <c r="I5">
        <v>1</v>
      </c>
      <c r="J5">
        <v>3</v>
      </c>
      <c r="K5">
        <v>4</v>
      </c>
      <c r="L5">
        <v>2</v>
      </c>
      <c r="O5" s="1" t="s">
        <v>4</v>
      </c>
      <c r="P5">
        <v>4</v>
      </c>
      <c r="Q5">
        <v>6</v>
      </c>
      <c r="R5">
        <v>9</v>
      </c>
      <c r="S5">
        <v>13</v>
      </c>
      <c r="T5">
        <v>9</v>
      </c>
      <c r="U5">
        <v>14</v>
      </c>
      <c r="V5">
        <v>8</v>
      </c>
      <c r="W5">
        <v>10</v>
      </c>
      <c r="X5">
        <v>14</v>
      </c>
      <c r="Y5">
        <v>19</v>
      </c>
      <c r="AC5" s="1" t="s">
        <v>4</v>
      </c>
      <c r="AD5">
        <v>2</v>
      </c>
      <c r="AE5">
        <v>10</v>
      </c>
      <c r="AF5">
        <v>11</v>
      </c>
      <c r="AG5">
        <v>10</v>
      </c>
      <c r="AH5">
        <v>18</v>
      </c>
      <c r="AI5">
        <v>22</v>
      </c>
      <c r="AJ5">
        <v>17</v>
      </c>
      <c r="AK5">
        <v>25</v>
      </c>
      <c r="AL5">
        <v>19</v>
      </c>
      <c r="AM5">
        <v>28</v>
      </c>
      <c r="AP5" s="1" t="s">
        <v>4</v>
      </c>
      <c r="AQ5">
        <v>2</v>
      </c>
      <c r="AR5">
        <v>7</v>
      </c>
      <c r="AS5">
        <v>9</v>
      </c>
      <c r="AT5">
        <v>12</v>
      </c>
      <c r="AU5">
        <v>5</v>
      </c>
      <c r="AV5">
        <v>9</v>
      </c>
      <c r="AW5">
        <v>13</v>
      </c>
      <c r="AX5">
        <v>15</v>
      </c>
      <c r="AY5">
        <v>10</v>
      </c>
      <c r="AZ5">
        <v>30</v>
      </c>
    </row>
    <row r="6" spans="1:52" x14ac:dyDescent="0.25">
      <c r="B6" s="1"/>
      <c r="C6" s="1">
        <v>1</v>
      </c>
      <c r="D6">
        <v>2</v>
      </c>
      <c r="E6">
        <v>6</v>
      </c>
      <c r="F6">
        <v>6</v>
      </c>
      <c r="G6">
        <v>7</v>
      </c>
      <c r="H6">
        <v>4</v>
      </c>
      <c r="I6">
        <v>4</v>
      </c>
      <c r="J6">
        <v>7</v>
      </c>
      <c r="K6">
        <v>8</v>
      </c>
      <c r="L6">
        <v>11</v>
      </c>
      <c r="O6" s="1"/>
      <c r="P6">
        <v>5</v>
      </c>
      <c r="Q6">
        <v>7</v>
      </c>
      <c r="R6">
        <v>11</v>
      </c>
      <c r="S6">
        <v>12</v>
      </c>
      <c r="T6">
        <v>15</v>
      </c>
      <c r="U6">
        <v>18</v>
      </c>
      <c r="V6">
        <v>13</v>
      </c>
      <c r="W6">
        <v>21</v>
      </c>
      <c r="X6">
        <v>18</v>
      </c>
      <c r="Y6">
        <v>25</v>
      </c>
      <c r="AC6" s="1"/>
      <c r="AD6">
        <v>4</v>
      </c>
      <c r="AE6">
        <v>5</v>
      </c>
      <c r="AF6">
        <v>9</v>
      </c>
      <c r="AG6">
        <v>15</v>
      </c>
      <c r="AH6">
        <v>16</v>
      </c>
      <c r="AI6">
        <v>19</v>
      </c>
      <c r="AJ6">
        <v>23</v>
      </c>
      <c r="AK6">
        <v>21</v>
      </c>
      <c r="AL6">
        <v>25</v>
      </c>
      <c r="AM6">
        <v>33</v>
      </c>
      <c r="AP6" s="1"/>
      <c r="AQ6">
        <v>5</v>
      </c>
      <c r="AR6">
        <v>6</v>
      </c>
      <c r="AS6">
        <v>12</v>
      </c>
      <c r="AT6">
        <v>9</v>
      </c>
      <c r="AU6">
        <v>16</v>
      </c>
      <c r="AV6">
        <v>19</v>
      </c>
      <c r="AW6">
        <v>16</v>
      </c>
      <c r="AX6">
        <v>23</v>
      </c>
      <c r="AY6">
        <v>18</v>
      </c>
      <c r="AZ6">
        <v>34</v>
      </c>
    </row>
    <row r="7" spans="1:52" x14ac:dyDescent="0.25">
      <c r="B7" s="1"/>
      <c r="C7" s="1"/>
      <c r="O7" s="1"/>
      <c r="P7">
        <v>6</v>
      </c>
      <c r="Q7">
        <v>9</v>
      </c>
      <c r="R7">
        <v>13</v>
      </c>
      <c r="S7">
        <v>10</v>
      </c>
      <c r="T7">
        <v>11</v>
      </c>
      <c r="U7">
        <v>20</v>
      </c>
      <c r="V7">
        <v>17</v>
      </c>
      <c r="W7">
        <v>24</v>
      </c>
      <c r="X7">
        <v>23</v>
      </c>
      <c r="Y7">
        <v>29</v>
      </c>
      <c r="AC7" s="1"/>
      <c r="AD7">
        <v>6</v>
      </c>
      <c r="AE7">
        <v>3</v>
      </c>
      <c r="AF7">
        <v>14</v>
      </c>
      <c r="AG7">
        <v>12</v>
      </c>
      <c r="AH7">
        <v>11</v>
      </c>
      <c r="AI7">
        <v>13</v>
      </c>
      <c r="AJ7">
        <v>20</v>
      </c>
      <c r="AK7">
        <v>26</v>
      </c>
      <c r="AL7">
        <v>29</v>
      </c>
      <c r="AM7">
        <v>35</v>
      </c>
      <c r="AP7" s="1"/>
      <c r="AQ7">
        <v>4</v>
      </c>
      <c r="AR7">
        <v>3</v>
      </c>
      <c r="AS7">
        <v>14</v>
      </c>
      <c r="AT7">
        <v>13</v>
      </c>
      <c r="AU7">
        <v>18</v>
      </c>
      <c r="AV7">
        <v>21</v>
      </c>
      <c r="AW7">
        <v>22</v>
      </c>
      <c r="AX7">
        <v>27</v>
      </c>
      <c r="AY7">
        <v>26</v>
      </c>
      <c r="AZ7">
        <v>31</v>
      </c>
    </row>
    <row r="8" spans="1:52" x14ac:dyDescent="0.25">
      <c r="B8" s="1"/>
      <c r="C8" s="1"/>
      <c r="O8" s="1"/>
      <c r="AC8" s="1"/>
      <c r="AP8" s="1"/>
    </row>
    <row r="9" spans="1:52" x14ac:dyDescent="0.25">
      <c r="B9" s="1" t="s">
        <v>3</v>
      </c>
      <c r="C9">
        <v>1</v>
      </c>
      <c r="D9">
        <v>2</v>
      </c>
      <c r="E9">
        <v>1</v>
      </c>
      <c r="F9">
        <v>2</v>
      </c>
      <c r="G9">
        <v>9</v>
      </c>
      <c r="H9">
        <v>12</v>
      </c>
      <c r="I9">
        <v>5</v>
      </c>
      <c r="J9">
        <v>1</v>
      </c>
      <c r="K9">
        <v>4</v>
      </c>
      <c r="L9">
        <v>5</v>
      </c>
      <c r="P9">
        <v>5</v>
      </c>
      <c r="Q9">
        <v>7</v>
      </c>
      <c r="R9">
        <v>5</v>
      </c>
      <c r="S9">
        <v>8</v>
      </c>
      <c r="T9">
        <v>11</v>
      </c>
      <c r="U9">
        <v>7</v>
      </c>
      <c r="V9">
        <v>8</v>
      </c>
      <c r="W9">
        <v>8</v>
      </c>
      <c r="X9">
        <v>20</v>
      </c>
      <c r="Y9">
        <v>26</v>
      </c>
      <c r="AD9">
        <v>6</v>
      </c>
      <c r="AE9">
        <v>9</v>
      </c>
      <c r="AF9">
        <v>5</v>
      </c>
      <c r="AG9">
        <v>6</v>
      </c>
      <c r="AH9">
        <v>7</v>
      </c>
      <c r="AI9">
        <v>12</v>
      </c>
      <c r="AJ9">
        <v>16</v>
      </c>
      <c r="AK9">
        <v>17</v>
      </c>
      <c r="AL9">
        <v>19</v>
      </c>
      <c r="AM9">
        <v>23</v>
      </c>
      <c r="AQ9">
        <v>7</v>
      </c>
      <c r="AR9">
        <v>6</v>
      </c>
      <c r="AS9">
        <v>11</v>
      </c>
      <c r="AT9">
        <v>11</v>
      </c>
      <c r="AU9">
        <v>12</v>
      </c>
      <c r="AV9">
        <v>7</v>
      </c>
      <c r="AW9">
        <v>12</v>
      </c>
      <c r="AX9">
        <v>22</v>
      </c>
      <c r="AY9">
        <v>9</v>
      </c>
      <c r="AZ9">
        <v>27</v>
      </c>
    </row>
    <row r="10" spans="1:52" x14ac:dyDescent="0.25">
      <c r="B10" s="1"/>
      <c r="C10">
        <v>3</v>
      </c>
      <c r="D10">
        <v>1</v>
      </c>
      <c r="E10">
        <v>2</v>
      </c>
      <c r="F10">
        <v>1</v>
      </c>
      <c r="G10">
        <v>7</v>
      </c>
      <c r="H10">
        <v>9</v>
      </c>
      <c r="I10">
        <v>7</v>
      </c>
      <c r="J10">
        <v>3</v>
      </c>
      <c r="K10">
        <v>6</v>
      </c>
      <c r="L10">
        <v>6</v>
      </c>
      <c r="O10" s="1"/>
      <c r="P10">
        <v>8</v>
      </c>
      <c r="Q10">
        <v>4</v>
      </c>
      <c r="R10">
        <v>6</v>
      </c>
      <c r="S10">
        <v>5</v>
      </c>
      <c r="T10">
        <v>14</v>
      </c>
      <c r="U10">
        <v>12</v>
      </c>
      <c r="V10">
        <v>10</v>
      </c>
      <c r="W10">
        <v>11</v>
      </c>
      <c r="X10">
        <v>13</v>
      </c>
      <c r="Y10">
        <v>20</v>
      </c>
      <c r="AC10" s="1"/>
      <c r="AD10">
        <v>8</v>
      </c>
      <c r="AE10">
        <v>8</v>
      </c>
      <c r="AF10">
        <v>7</v>
      </c>
      <c r="AG10">
        <v>8</v>
      </c>
      <c r="AH10">
        <v>10</v>
      </c>
      <c r="AI10">
        <v>14</v>
      </c>
      <c r="AJ10">
        <v>11</v>
      </c>
      <c r="AK10">
        <v>15</v>
      </c>
      <c r="AL10">
        <v>15</v>
      </c>
      <c r="AM10">
        <v>19</v>
      </c>
      <c r="AP10" s="1"/>
      <c r="AQ10">
        <v>6</v>
      </c>
      <c r="AR10">
        <v>4</v>
      </c>
      <c r="AS10">
        <v>13</v>
      </c>
      <c r="AT10">
        <v>15</v>
      </c>
      <c r="AU10">
        <v>14</v>
      </c>
      <c r="AV10">
        <v>9</v>
      </c>
      <c r="AW10">
        <v>16</v>
      </c>
      <c r="AX10">
        <v>18</v>
      </c>
      <c r="AY10">
        <v>12</v>
      </c>
      <c r="AZ10">
        <v>25</v>
      </c>
    </row>
    <row r="11" spans="1:52" x14ac:dyDescent="0.25">
      <c r="B11" s="1"/>
      <c r="C11">
        <v>1</v>
      </c>
      <c r="D11">
        <v>2</v>
      </c>
      <c r="E11">
        <v>4</v>
      </c>
      <c r="F11">
        <v>3</v>
      </c>
      <c r="G11">
        <v>8</v>
      </c>
      <c r="H11">
        <v>11</v>
      </c>
      <c r="I11">
        <v>9</v>
      </c>
      <c r="J11">
        <v>8</v>
      </c>
      <c r="K11">
        <v>9</v>
      </c>
      <c r="L11">
        <v>8</v>
      </c>
      <c r="O11" s="1"/>
      <c r="P11">
        <v>7</v>
      </c>
      <c r="Q11">
        <v>6</v>
      </c>
      <c r="R11">
        <v>10</v>
      </c>
      <c r="S11">
        <v>12</v>
      </c>
      <c r="T11">
        <v>16</v>
      </c>
      <c r="U11">
        <v>15</v>
      </c>
      <c r="V11">
        <v>13</v>
      </c>
      <c r="W11">
        <v>14</v>
      </c>
      <c r="X11">
        <v>18</v>
      </c>
      <c r="Y11">
        <v>23</v>
      </c>
      <c r="AC11" s="1"/>
      <c r="AD11">
        <v>6</v>
      </c>
      <c r="AE11">
        <v>9</v>
      </c>
      <c r="AF11">
        <v>9</v>
      </c>
      <c r="AG11">
        <v>10</v>
      </c>
      <c r="AH11">
        <v>12</v>
      </c>
      <c r="AI11">
        <v>9</v>
      </c>
      <c r="AJ11">
        <v>10</v>
      </c>
      <c r="AK11">
        <v>25</v>
      </c>
      <c r="AL11">
        <v>24</v>
      </c>
      <c r="AM11">
        <v>15</v>
      </c>
      <c r="AP11" s="1"/>
      <c r="AQ11">
        <v>4</v>
      </c>
      <c r="AR11">
        <v>6</v>
      </c>
      <c r="AS11">
        <v>10</v>
      </c>
      <c r="AT11">
        <v>12</v>
      </c>
      <c r="AU11">
        <v>15</v>
      </c>
      <c r="AV11">
        <v>11</v>
      </c>
      <c r="AW11">
        <v>15</v>
      </c>
      <c r="AX11">
        <v>13</v>
      </c>
      <c r="AY11">
        <v>14</v>
      </c>
      <c r="AZ11">
        <v>32</v>
      </c>
    </row>
    <row r="12" spans="1:52" x14ac:dyDescent="0.25">
      <c r="A12" s="1" t="s">
        <v>13</v>
      </c>
      <c r="B12" s="1"/>
      <c r="C12">
        <v>2</v>
      </c>
      <c r="D12">
        <v>3</v>
      </c>
      <c r="E12">
        <v>5</v>
      </c>
      <c r="F12">
        <v>6</v>
      </c>
      <c r="G12">
        <v>11</v>
      </c>
      <c r="H12">
        <v>13</v>
      </c>
      <c r="I12">
        <v>14</v>
      </c>
      <c r="J12">
        <v>15</v>
      </c>
      <c r="K12">
        <v>16</v>
      </c>
      <c r="L12">
        <v>14</v>
      </c>
      <c r="N12" s="1" t="s">
        <v>14</v>
      </c>
      <c r="O12" s="1" t="s">
        <v>3</v>
      </c>
      <c r="P12">
        <v>6</v>
      </c>
      <c r="Q12">
        <v>9</v>
      </c>
      <c r="R12">
        <v>11</v>
      </c>
      <c r="S12">
        <v>13</v>
      </c>
      <c r="T12">
        <v>19</v>
      </c>
      <c r="U12">
        <v>18</v>
      </c>
      <c r="V12">
        <v>17</v>
      </c>
      <c r="W12">
        <v>21</v>
      </c>
      <c r="X12">
        <v>22</v>
      </c>
      <c r="Y12">
        <v>28</v>
      </c>
      <c r="AB12" s="1" t="s">
        <v>15</v>
      </c>
      <c r="AC12" s="1" t="s">
        <v>3</v>
      </c>
      <c r="AD12">
        <v>5</v>
      </c>
      <c r="AE12">
        <v>7</v>
      </c>
      <c r="AF12">
        <v>12</v>
      </c>
      <c r="AG12">
        <v>14</v>
      </c>
      <c r="AH12">
        <v>17</v>
      </c>
      <c r="AI12">
        <v>18</v>
      </c>
      <c r="AJ12">
        <v>23</v>
      </c>
      <c r="AK12">
        <v>22</v>
      </c>
      <c r="AL12">
        <v>27</v>
      </c>
      <c r="AM12">
        <v>28</v>
      </c>
      <c r="AO12" s="1" t="s">
        <v>15</v>
      </c>
      <c r="AP12" s="1" t="s">
        <v>3</v>
      </c>
      <c r="AQ12">
        <v>3</v>
      </c>
      <c r="AR12">
        <v>5</v>
      </c>
      <c r="AS12">
        <v>9</v>
      </c>
      <c r="AT12">
        <v>14</v>
      </c>
      <c r="AU12">
        <v>18</v>
      </c>
      <c r="AV12">
        <v>17</v>
      </c>
      <c r="AW12">
        <v>18</v>
      </c>
      <c r="AX12">
        <v>27</v>
      </c>
      <c r="AY12">
        <v>20</v>
      </c>
      <c r="AZ12">
        <v>37</v>
      </c>
    </row>
    <row r="13" spans="1:52" x14ac:dyDescent="0.25">
      <c r="C13">
        <v>1</v>
      </c>
      <c r="D13">
        <v>4</v>
      </c>
      <c r="E13">
        <v>7</v>
      </c>
      <c r="F13">
        <v>4</v>
      </c>
      <c r="G13">
        <v>6</v>
      </c>
      <c r="H13">
        <v>10</v>
      </c>
      <c r="I13">
        <v>10</v>
      </c>
      <c r="J13">
        <v>9</v>
      </c>
      <c r="K13">
        <v>18</v>
      </c>
      <c r="L13">
        <v>19</v>
      </c>
      <c r="P13">
        <v>4</v>
      </c>
      <c r="Q13">
        <v>5</v>
      </c>
      <c r="R13">
        <v>13</v>
      </c>
      <c r="S13">
        <v>9</v>
      </c>
      <c r="T13">
        <v>12</v>
      </c>
      <c r="U13">
        <v>21</v>
      </c>
      <c r="V13">
        <v>20</v>
      </c>
      <c r="W13">
        <v>24</v>
      </c>
      <c r="X13">
        <v>25</v>
      </c>
      <c r="Y13">
        <v>30</v>
      </c>
      <c r="AD13">
        <v>4</v>
      </c>
      <c r="AE13">
        <v>5</v>
      </c>
      <c r="AF13">
        <v>13</v>
      </c>
      <c r="AG13">
        <v>11</v>
      </c>
      <c r="AH13">
        <v>16</v>
      </c>
      <c r="AI13">
        <v>21</v>
      </c>
      <c r="AJ13">
        <v>19</v>
      </c>
      <c r="AK13">
        <v>20</v>
      </c>
      <c r="AL13">
        <v>30</v>
      </c>
      <c r="AM13">
        <v>34</v>
      </c>
      <c r="AQ13">
        <v>5</v>
      </c>
      <c r="AR13">
        <v>7</v>
      </c>
      <c r="AS13">
        <v>8</v>
      </c>
      <c r="AT13">
        <v>10</v>
      </c>
      <c r="AU13">
        <v>9</v>
      </c>
      <c r="AV13">
        <v>23</v>
      </c>
      <c r="AW13">
        <v>11</v>
      </c>
      <c r="AX13">
        <v>25</v>
      </c>
      <c r="AY13">
        <v>27</v>
      </c>
      <c r="AZ13">
        <v>23</v>
      </c>
    </row>
    <row r="16" spans="1:52" x14ac:dyDescent="0.25">
      <c r="B16" s="1" t="s">
        <v>2</v>
      </c>
      <c r="C16">
        <v>3</v>
      </c>
      <c r="D16">
        <v>2</v>
      </c>
      <c r="E16">
        <v>2</v>
      </c>
      <c r="F16">
        <v>5</v>
      </c>
      <c r="G16">
        <v>3</v>
      </c>
      <c r="H16">
        <v>1</v>
      </c>
      <c r="I16">
        <v>5</v>
      </c>
      <c r="J16">
        <v>11</v>
      </c>
      <c r="K16">
        <v>10</v>
      </c>
      <c r="L16">
        <v>7</v>
      </c>
      <c r="O16" s="1" t="s">
        <v>2</v>
      </c>
      <c r="P16">
        <v>6</v>
      </c>
      <c r="Q16">
        <v>8</v>
      </c>
      <c r="R16">
        <v>10</v>
      </c>
      <c r="S16">
        <v>15</v>
      </c>
      <c r="T16">
        <v>7</v>
      </c>
      <c r="U16">
        <v>14</v>
      </c>
      <c r="V16">
        <v>16</v>
      </c>
      <c r="W16">
        <v>14</v>
      </c>
      <c r="X16">
        <v>17</v>
      </c>
      <c r="Y16">
        <v>25</v>
      </c>
      <c r="AC16" s="1" t="s">
        <v>2</v>
      </c>
      <c r="AD16">
        <v>5</v>
      </c>
      <c r="AE16">
        <v>10</v>
      </c>
      <c r="AF16">
        <v>7</v>
      </c>
      <c r="AG16">
        <v>14</v>
      </c>
      <c r="AH16">
        <v>16</v>
      </c>
      <c r="AI16">
        <v>16</v>
      </c>
      <c r="AJ16">
        <v>15</v>
      </c>
      <c r="AK16">
        <v>18</v>
      </c>
      <c r="AL16">
        <v>23</v>
      </c>
      <c r="AM16">
        <v>27</v>
      </c>
      <c r="AP16" s="1" t="s">
        <v>2</v>
      </c>
      <c r="AQ16">
        <v>8</v>
      </c>
      <c r="AR16">
        <v>5</v>
      </c>
      <c r="AS16">
        <v>8</v>
      </c>
      <c r="AT16">
        <v>10</v>
      </c>
      <c r="AU16">
        <v>7</v>
      </c>
      <c r="AV16">
        <v>16</v>
      </c>
      <c r="AW16">
        <v>19</v>
      </c>
      <c r="AX16">
        <v>19</v>
      </c>
      <c r="AY16">
        <v>27</v>
      </c>
      <c r="AZ16">
        <v>30</v>
      </c>
    </row>
    <row r="17" spans="2:52" x14ac:dyDescent="0.25">
      <c r="B17" s="1"/>
      <c r="C17">
        <v>1</v>
      </c>
      <c r="D17">
        <v>3</v>
      </c>
      <c r="E17">
        <v>4</v>
      </c>
      <c r="F17">
        <v>3</v>
      </c>
      <c r="G17">
        <v>5</v>
      </c>
      <c r="H17">
        <v>3</v>
      </c>
      <c r="I17">
        <v>7</v>
      </c>
      <c r="J17">
        <v>9</v>
      </c>
      <c r="K17">
        <v>8</v>
      </c>
      <c r="L17">
        <v>10</v>
      </c>
      <c r="O17" s="1"/>
      <c r="P17">
        <v>5</v>
      </c>
      <c r="Q17">
        <v>6</v>
      </c>
      <c r="R17">
        <v>6</v>
      </c>
      <c r="S17">
        <v>7</v>
      </c>
      <c r="T17">
        <v>11</v>
      </c>
      <c r="U17">
        <v>16</v>
      </c>
      <c r="V17">
        <v>18</v>
      </c>
      <c r="W17">
        <v>12</v>
      </c>
      <c r="X17">
        <v>19</v>
      </c>
      <c r="Y17">
        <v>28</v>
      </c>
      <c r="AC17" s="1"/>
      <c r="AD17">
        <v>7</v>
      </c>
      <c r="AE17">
        <v>4</v>
      </c>
      <c r="AF17">
        <v>10</v>
      </c>
      <c r="AG17">
        <v>13</v>
      </c>
      <c r="AH17">
        <v>13</v>
      </c>
      <c r="AI17">
        <v>12</v>
      </c>
      <c r="AJ17">
        <v>17</v>
      </c>
      <c r="AK17">
        <v>20</v>
      </c>
      <c r="AL17">
        <v>21</v>
      </c>
      <c r="AM17">
        <v>30</v>
      </c>
      <c r="AP17" s="1"/>
      <c r="AQ17">
        <v>7</v>
      </c>
      <c r="AR17">
        <v>9</v>
      </c>
      <c r="AS17">
        <v>10</v>
      </c>
      <c r="AT17">
        <v>15</v>
      </c>
      <c r="AU17">
        <v>11</v>
      </c>
      <c r="AV17">
        <v>21</v>
      </c>
      <c r="AW17">
        <v>21</v>
      </c>
      <c r="AX17">
        <v>12</v>
      </c>
      <c r="AY17">
        <v>21</v>
      </c>
      <c r="AZ17">
        <v>29</v>
      </c>
    </row>
    <row r="18" spans="2:52" x14ac:dyDescent="0.25">
      <c r="B18" s="1"/>
      <c r="C18">
        <v>2</v>
      </c>
      <c r="D18">
        <v>4</v>
      </c>
      <c r="E18">
        <v>5</v>
      </c>
      <c r="F18">
        <v>6</v>
      </c>
      <c r="G18">
        <v>4</v>
      </c>
      <c r="H18">
        <v>5</v>
      </c>
      <c r="I18">
        <v>3</v>
      </c>
      <c r="J18">
        <v>12</v>
      </c>
      <c r="K18">
        <v>3</v>
      </c>
      <c r="L18">
        <v>6</v>
      </c>
      <c r="O18" s="1"/>
      <c r="P18">
        <v>7</v>
      </c>
      <c r="Q18">
        <v>5</v>
      </c>
      <c r="R18">
        <v>9</v>
      </c>
      <c r="S18">
        <v>10</v>
      </c>
      <c r="T18">
        <v>13</v>
      </c>
      <c r="U18">
        <v>19</v>
      </c>
      <c r="V18">
        <v>17</v>
      </c>
      <c r="W18">
        <v>18</v>
      </c>
      <c r="X18">
        <v>24</v>
      </c>
      <c r="Y18">
        <v>21</v>
      </c>
      <c r="AC18" s="1"/>
      <c r="AD18">
        <v>4</v>
      </c>
      <c r="AE18">
        <v>7</v>
      </c>
      <c r="AF18">
        <v>12</v>
      </c>
      <c r="AG18">
        <v>11</v>
      </c>
      <c r="AH18">
        <v>10</v>
      </c>
      <c r="AI18">
        <v>18</v>
      </c>
      <c r="AJ18">
        <v>18</v>
      </c>
      <c r="AK18">
        <v>23</v>
      </c>
      <c r="AL18">
        <v>22</v>
      </c>
      <c r="AM18">
        <v>22</v>
      </c>
      <c r="AP18" s="1"/>
      <c r="AQ18">
        <v>5</v>
      </c>
      <c r="AR18">
        <v>6</v>
      </c>
      <c r="AS18">
        <v>11</v>
      </c>
      <c r="AT18">
        <v>13</v>
      </c>
      <c r="AU18">
        <v>8</v>
      </c>
      <c r="AV18">
        <v>20</v>
      </c>
      <c r="AW18">
        <v>16</v>
      </c>
      <c r="AX18">
        <v>14</v>
      </c>
      <c r="AY18">
        <v>22</v>
      </c>
      <c r="AZ18">
        <v>22</v>
      </c>
    </row>
    <row r="19" spans="2:52" x14ac:dyDescent="0.25">
      <c r="B19" s="1"/>
      <c r="C19">
        <v>1</v>
      </c>
      <c r="D19">
        <v>3</v>
      </c>
      <c r="E19">
        <v>6</v>
      </c>
      <c r="F19">
        <v>9</v>
      </c>
      <c r="G19">
        <v>9</v>
      </c>
      <c r="H19">
        <v>7</v>
      </c>
      <c r="I19">
        <v>10</v>
      </c>
      <c r="J19">
        <v>17</v>
      </c>
      <c r="K19">
        <v>14</v>
      </c>
      <c r="L19">
        <v>13</v>
      </c>
      <c r="O19" s="1"/>
      <c r="P19">
        <v>4</v>
      </c>
      <c r="Q19">
        <v>9</v>
      </c>
      <c r="R19">
        <v>12</v>
      </c>
      <c r="S19">
        <v>13</v>
      </c>
      <c r="T19">
        <v>17</v>
      </c>
      <c r="U19">
        <v>21</v>
      </c>
      <c r="V19">
        <v>23</v>
      </c>
      <c r="W19">
        <v>22</v>
      </c>
      <c r="X19">
        <v>27</v>
      </c>
      <c r="Y19">
        <v>26</v>
      </c>
      <c r="AC19" s="1"/>
      <c r="AD19">
        <v>6</v>
      </c>
      <c r="AE19">
        <v>8</v>
      </c>
      <c r="AF19">
        <v>14</v>
      </c>
      <c r="AG19">
        <v>15</v>
      </c>
      <c r="AH19">
        <v>17</v>
      </c>
      <c r="AI19">
        <v>19</v>
      </c>
      <c r="AJ19">
        <v>16</v>
      </c>
      <c r="AK19">
        <v>27</v>
      </c>
      <c r="AL19">
        <v>28</v>
      </c>
      <c r="AM19">
        <v>33</v>
      </c>
      <c r="AP19" s="1"/>
      <c r="AQ19">
        <v>3</v>
      </c>
      <c r="AR19">
        <v>7</v>
      </c>
      <c r="AS19">
        <v>13</v>
      </c>
      <c r="AT19">
        <v>12</v>
      </c>
      <c r="AU19">
        <v>16</v>
      </c>
      <c r="AV19">
        <v>22</v>
      </c>
      <c r="AW19">
        <v>23</v>
      </c>
      <c r="AX19">
        <v>24</v>
      </c>
      <c r="AY19">
        <v>28</v>
      </c>
      <c r="AZ19">
        <v>32</v>
      </c>
    </row>
    <row r="20" spans="2:52" x14ac:dyDescent="0.25">
      <c r="B20" s="1"/>
      <c r="C20">
        <v>3</v>
      </c>
      <c r="D20">
        <v>2</v>
      </c>
      <c r="E20">
        <v>3</v>
      </c>
      <c r="F20">
        <v>4</v>
      </c>
      <c r="G20">
        <v>7</v>
      </c>
      <c r="H20">
        <v>11</v>
      </c>
      <c r="I20">
        <v>12</v>
      </c>
      <c r="J20">
        <v>15</v>
      </c>
      <c r="K20">
        <v>20</v>
      </c>
      <c r="L20">
        <v>20</v>
      </c>
      <c r="O20" s="1"/>
      <c r="P20">
        <v>5</v>
      </c>
      <c r="Q20">
        <v>4</v>
      </c>
      <c r="R20">
        <v>8</v>
      </c>
      <c r="S20">
        <v>11</v>
      </c>
      <c r="T20">
        <v>12</v>
      </c>
      <c r="U20">
        <v>20</v>
      </c>
      <c r="V20">
        <v>15</v>
      </c>
      <c r="W20">
        <v>25</v>
      </c>
      <c r="X20">
        <v>30</v>
      </c>
      <c r="Y20">
        <v>33</v>
      </c>
      <c r="AC20" s="1"/>
      <c r="AD20">
        <v>3</v>
      </c>
      <c r="AE20">
        <v>5</v>
      </c>
      <c r="AF20">
        <v>8</v>
      </c>
      <c r="AG20">
        <v>12</v>
      </c>
      <c r="AH20">
        <v>14</v>
      </c>
      <c r="AI20">
        <v>21</v>
      </c>
      <c r="AJ20">
        <v>22</v>
      </c>
      <c r="AK20">
        <v>26</v>
      </c>
      <c r="AL20">
        <v>30</v>
      </c>
      <c r="AM20">
        <v>36</v>
      </c>
      <c r="AP20" s="1"/>
      <c r="AQ20">
        <v>6</v>
      </c>
      <c r="AR20">
        <v>4</v>
      </c>
      <c r="AS20">
        <v>9</v>
      </c>
      <c r="AT20">
        <v>8</v>
      </c>
      <c r="AU20">
        <v>18</v>
      </c>
      <c r="AV20">
        <v>19</v>
      </c>
      <c r="AW20">
        <v>15</v>
      </c>
      <c r="AX20">
        <v>21</v>
      </c>
      <c r="AY20">
        <v>30</v>
      </c>
      <c r="AZ20">
        <v>38</v>
      </c>
    </row>
    <row r="21" spans="2:52" x14ac:dyDescent="0.25">
      <c r="B21" s="1"/>
      <c r="E21" s="1"/>
      <c r="O21" s="1"/>
      <c r="AC21" s="1"/>
      <c r="AP21" s="1"/>
    </row>
    <row r="22" spans="2:52" x14ac:dyDescent="0.25">
      <c r="B22" s="1" t="s">
        <v>1</v>
      </c>
      <c r="C22">
        <v>1</v>
      </c>
      <c r="D22">
        <v>3</v>
      </c>
      <c r="E22">
        <v>5</v>
      </c>
      <c r="F22">
        <v>5</v>
      </c>
      <c r="G22">
        <v>6</v>
      </c>
      <c r="H22">
        <v>7</v>
      </c>
      <c r="I22">
        <v>8</v>
      </c>
      <c r="J22">
        <v>9</v>
      </c>
      <c r="K22">
        <v>7</v>
      </c>
      <c r="L22">
        <v>11</v>
      </c>
      <c r="O22" s="1" t="s">
        <v>1</v>
      </c>
      <c r="P22">
        <v>6</v>
      </c>
      <c r="Q22">
        <v>6</v>
      </c>
      <c r="R22">
        <v>7</v>
      </c>
      <c r="S22">
        <v>11</v>
      </c>
      <c r="T22">
        <v>14</v>
      </c>
      <c r="U22">
        <v>19</v>
      </c>
      <c r="V22">
        <v>13</v>
      </c>
      <c r="W22">
        <v>23</v>
      </c>
      <c r="X22">
        <v>27</v>
      </c>
      <c r="Y22">
        <v>22</v>
      </c>
      <c r="AC22" s="1" t="s">
        <v>1</v>
      </c>
      <c r="AD22">
        <v>8</v>
      </c>
      <c r="AE22">
        <v>10</v>
      </c>
      <c r="AF22">
        <v>9</v>
      </c>
      <c r="AG22">
        <v>14</v>
      </c>
      <c r="AH22">
        <v>19</v>
      </c>
      <c r="AI22">
        <v>17</v>
      </c>
      <c r="AJ22">
        <v>20</v>
      </c>
      <c r="AK22">
        <v>26</v>
      </c>
      <c r="AL22">
        <v>24</v>
      </c>
      <c r="AM22">
        <v>32</v>
      </c>
      <c r="AP22" s="1" t="s">
        <v>1</v>
      </c>
      <c r="AQ22">
        <v>8</v>
      </c>
      <c r="AR22">
        <v>10</v>
      </c>
      <c r="AS22">
        <v>11</v>
      </c>
      <c r="AT22">
        <v>9</v>
      </c>
      <c r="AU22">
        <v>17</v>
      </c>
      <c r="AV22">
        <v>18</v>
      </c>
      <c r="AW22">
        <v>16</v>
      </c>
      <c r="AX22">
        <v>21</v>
      </c>
      <c r="AY22">
        <v>25</v>
      </c>
      <c r="AZ22">
        <v>26</v>
      </c>
    </row>
    <row r="23" spans="2:52" x14ac:dyDescent="0.25">
      <c r="B23" s="1"/>
      <c r="C23">
        <v>3</v>
      </c>
      <c r="D23">
        <v>4</v>
      </c>
      <c r="E23">
        <v>3</v>
      </c>
      <c r="F23">
        <v>7</v>
      </c>
      <c r="G23">
        <v>4</v>
      </c>
      <c r="H23">
        <v>9</v>
      </c>
      <c r="I23">
        <v>10</v>
      </c>
      <c r="J23">
        <v>7</v>
      </c>
      <c r="K23">
        <v>9</v>
      </c>
      <c r="L23">
        <v>10</v>
      </c>
      <c r="O23" s="1"/>
      <c r="P23">
        <v>5</v>
      </c>
      <c r="Q23">
        <v>8</v>
      </c>
      <c r="R23">
        <v>11</v>
      </c>
      <c r="S23">
        <v>8</v>
      </c>
      <c r="T23">
        <v>12</v>
      </c>
      <c r="U23">
        <v>17</v>
      </c>
      <c r="V23">
        <v>15</v>
      </c>
      <c r="W23">
        <v>20</v>
      </c>
      <c r="X23">
        <v>20</v>
      </c>
      <c r="Y23">
        <v>25</v>
      </c>
      <c r="AC23" s="1"/>
      <c r="AD23">
        <v>7</v>
      </c>
      <c r="AE23">
        <v>8</v>
      </c>
      <c r="AF23">
        <v>13</v>
      </c>
      <c r="AG23">
        <v>16</v>
      </c>
      <c r="AH23">
        <v>15</v>
      </c>
      <c r="AI23">
        <v>15</v>
      </c>
      <c r="AJ23">
        <v>22</v>
      </c>
      <c r="AK23">
        <v>25</v>
      </c>
      <c r="AL23">
        <v>22</v>
      </c>
      <c r="AM23">
        <v>35</v>
      </c>
      <c r="AP23" s="1"/>
      <c r="AQ23">
        <v>6</v>
      </c>
      <c r="AR23">
        <v>7</v>
      </c>
      <c r="AS23">
        <v>10</v>
      </c>
      <c r="AT23">
        <v>13</v>
      </c>
      <c r="AU23">
        <v>18</v>
      </c>
      <c r="AV23">
        <v>16</v>
      </c>
      <c r="AW23">
        <v>18</v>
      </c>
      <c r="AX23">
        <v>23</v>
      </c>
      <c r="AY23">
        <v>28</v>
      </c>
      <c r="AZ23">
        <v>25</v>
      </c>
    </row>
    <row r="24" spans="2:52" x14ac:dyDescent="0.25">
      <c r="B24" s="1"/>
      <c r="C24">
        <v>2</v>
      </c>
      <c r="D24">
        <v>1</v>
      </c>
      <c r="E24">
        <v>6</v>
      </c>
      <c r="F24">
        <v>4</v>
      </c>
      <c r="G24">
        <v>7</v>
      </c>
      <c r="H24">
        <v>5</v>
      </c>
      <c r="I24">
        <v>5</v>
      </c>
      <c r="J24">
        <v>12</v>
      </c>
      <c r="K24">
        <v>13</v>
      </c>
      <c r="L24">
        <v>12</v>
      </c>
      <c r="O24" s="1"/>
      <c r="P24">
        <v>7</v>
      </c>
      <c r="Q24">
        <v>9</v>
      </c>
      <c r="R24">
        <v>9</v>
      </c>
      <c r="S24">
        <v>14</v>
      </c>
      <c r="T24">
        <v>18</v>
      </c>
      <c r="U24">
        <v>16</v>
      </c>
      <c r="V24">
        <v>17</v>
      </c>
      <c r="W24">
        <v>21</v>
      </c>
      <c r="X24">
        <v>25</v>
      </c>
      <c r="Y24">
        <v>19</v>
      </c>
      <c r="AC24" s="1"/>
      <c r="AD24">
        <v>5</v>
      </c>
      <c r="AE24">
        <v>9</v>
      </c>
      <c r="AF24">
        <v>14</v>
      </c>
      <c r="AG24">
        <v>13</v>
      </c>
      <c r="AH24">
        <v>17</v>
      </c>
      <c r="AI24">
        <v>19</v>
      </c>
      <c r="AJ24">
        <v>17</v>
      </c>
      <c r="AK24">
        <v>23</v>
      </c>
      <c r="AL24">
        <v>27</v>
      </c>
      <c r="AM24">
        <v>28</v>
      </c>
      <c r="AP24" s="1"/>
      <c r="AQ24">
        <v>5</v>
      </c>
      <c r="AR24">
        <v>9</v>
      </c>
      <c r="AS24">
        <v>13</v>
      </c>
      <c r="AT24">
        <v>12</v>
      </c>
      <c r="AU24">
        <v>15</v>
      </c>
      <c r="AV24">
        <v>12</v>
      </c>
      <c r="AW24">
        <v>20</v>
      </c>
      <c r="AX24">
        <v>25</v>
      </c>
      <c r="AY24">
        <v>22</v>
      </c>
      <c r="AZ24">
        <v>29</v>
      </c>
    </row>
    <row r="25" spans="2:52" x14ac:dyDescent="0.25">
      <c r="B25" s="1"/>
      <c r="C25">
        <v>4</v>
      </c>
      <c r="D25">
        <v>2</v>
      </c>
      <c r="E25">
        <v>7</v>
      </c>
      <c r="F25">
        <v>9</v>
      </c>
      <c r="G25">
        <v>9</v>
      </c>
      <c r="H25">
        <v>11</v>
      </c>
      <c r="I25">
        <v>9</v>
      </c>
      <c r="J25">
        <v>14</v>
      </c>
      <c r="K25">
        <v>16</v>
      </c>
      <c r="L25">
        <v>17</v>
      </c>
      <c r="O25" s="1"/>
      <c r="P25">
        <v>5</v>
      </c>
      <c r="Q25">
        <v>7</v>
      </c>
      <c r="R25">
        <v>13</v>
      </c>
      <c r="S25">
        <v>10</v>
      </c>
      <c r="T25">
        <v>16</v>
      </c>
      <c r="U25">
        <v>20</v>
      </c>
      <c r="V25">
        <v>21</v>
      </c>
      <c r="W25">
        <v>26</v>
      </c>
      <c r="X25">
        <v>29</v>
      </c>
      <c r="Y25">
        <v>28</v>
      </c>
      <c r="AC25" s="1"/>
      <c r="AD25">
        <v>6</v>
      </c>
      <c r="AE25">
        <v>6</v>
      </c>
      <c r="AF25">
        <v>12</v>
      </c>
      <c r="AG25">
        <v>15</v>
      </c>
      <c r="AH25">
        <v>14</v>
      </c>
      <c r="AI25">
        <v>21</v>
      </c>
      <c r="AJ25">
        <v>23</v>
      </c>
      <c r="AK25">
        <v>27</v>
      </c>
      <c r="AL25">
        <v>30</v>
      </c>
      <c r="AM25">
        <v>34</v>
      </c>
      <c r="AP25" s="1"/>
      <c r="AQ25">
        <v>3</v>
      </c>
      <c r="AR25">
        <v>6</v>
      </c>
      <c r="AS25">
        <v>9</v>
      </c>
      <c r="AT25">
        <v>15</v>
      </c>
      <c r="AU25">
        <v>19</v>
      </c>
      <c r="AV25">
        <v>20</v>
      </c>
      <c r="AW25">
        <v>23</v>
      </c>
      <c r="AX25">
        <v>27</v>
      </c>
      <c r="AY25">
        <v>29</v>
      </c>
      <c r="AZ25">
        <v>33</v>
      </c>
    </row>
    <row r="26" spans="2:52" x14ac:dyDescent="0.25">
      <c r="C26">
        <v>1</v>
      </c>
      <c r="D26">
        <v>3</v>
      </c>
      <c r="E26">
        <v>4</v>
      </c>
      <c r="F26">
        <v>6</v>
      </c>
      <c r="G26">
        <v>5</v>
      </c>
      <c r="H26">
        <v>12</v>
      </c>
      <c r="I26">
        <v>13</v>
      </c>
      <c r="J26">
        <v>10</v>
      </c>
      <c r="K26">
        <v>18</v>
      </c>
      <c r="L26">
        <v>20</v>
      </c>
      <c r="P26">
        <v>4</v>
      </c>
      <c r="Q26">
        <v>5</v>
      </c>
      <c r="R26">
        <v>8</v>
      </c>
      <c r="S26">
        <v>12</v>
      </c>
      <c r="T26">
        <v>13</v>
      </c>
      <c r="U26">
        <v>22</v>
      </c>
      <c r="V26">
        <v>19</v>
      </c>
      <c r="W26">
        <v>24</v>
      </c>
      <c r="X26">
        <v>21</v>
      </c>
      <c r="Y26">
        <v>32</v>
      </c>
      <c r="AD26">
        <v>4</v>
      </c>
      <c r="AE26">
        <v>4</v>
      </c>
      <c r="AF26">
        <v>11</v>
      </c>
      <c r="AG26">
        <v>9</v>
      </c>
      <c r="AH26">
        <v>12</v>
      </c>
      <c r="AI26">
        <v>18</v>
      </c>
      <c r="AJ26">
        <v>15</v>
      </c>
      <c r="AK26">
        <v>20</v>
      </c>
      <c r="AL26">
        <v>24</v>
      </c>
      <c r="AM26">
        <v>36</v>
      </c>
      <c r="AQ26">
        <v>4</v>
      </c>
      <c r="AR26">
        <v>2</v>
      </c>
      <c r="AS26">
        <v>14</v>
      </c>
      <c r="AT26">
        <v>9</v>
      </c>
      <c r="AU26">
        <v>12</v>
      </c>
      <c r="AV26">
        <v>22</v>
      </c>
      <c r="AW26">
        <v>21</v>
      </c>
      <c r="AX26">
        <v>20</v>
      </c>
      <c r="AY26">
        <v>31</v>
      </c>
      <c r="AZ26">
        <v>36</v>
      </c>
    </row>
    <row r="29" spans="2:52" x14ac:dyDescent="0.25">
      <c r="B29" s="1" t="s">
        <v>0</v>
      </c>
      <c r="C29">
        <v>4</v>
      </c>
      <c r="D29">
        <v>2</v>
      </c>
      <c r="E29">
        <v>2</v>
      </c>
      <c r="F29">
        <v>6</v>
      </c>
      <c r="G29">
        <v>8</v>
      </c>
      <c r="H29">
        <v>10</v>
      </c>
      <c r="I29">
        <v>3</v>
      </c>
      <c r="J29">
        <v>6</v>
      </c>
      <c r="K29">
        <v>7</v>
      </c>
      <c r="L29">
        <v>10</v>
      </c>
      <c r="O29" s="1" t="s">
        <v>0</v>
      </c>
      <c r="P29">
        <v>6</v>
      </c>
      <c r="Q29">
        <v>8</v>
      </c>
      <c r="R29">
        <v>13</v>
      </c>
      <c r="S29">
        <v>15</v>
      </c>
      <c r="T29">
        <v>17</v>
      </c>
      <c r="U29">
        <v>16</v>
      </c>
      <c r="V29">
        <v>13</v>
      </c>
      <c r="W29">
        <v>22</v>
      </c>
      <c r="X29">
        <v>24</v>
      </c>
      <c r="Y29">
        <v>28</v>
      </c>
      <c r="AC29" s="1" t="s">
        <v>0</v>
      </c>
      <c r="AD29">
        <v>8</v>
      </c>
      <c r="AE29">
        <v>6</v>
      </c>
      <c r="AF29">
        <v>14</v>
      </c>
      <c r="AG29">
        <v>9</v>
      </c>
      <c r="AH29">
        <v>16</v>
      </c>
      <c r="AI29">
        <v>18</v>
      </c>
      <c r="AJ29">
        <v>10</v>
      </c>
      <c r="AK29">
        <v>15</v>
      </c>
      <c r="AL29">
        <v>18</v>
      </c>
      <c r="AM29">
        <v>22</v>
      </c>
      <c r="AP29" s="1" t="s">
        <v>0</v>
      </c>
      <c r="AQ29">
        <v>6</v>
      </c>
      <c r="AR29">
        <v>9</v>
      </c>
      <c r="AS29">
        <v>11</v>
      </c>
      <c r="AT29">
        <v>13</v>
      </c>
      <c r="AU29">
        <v>10</v>
      </c>
      <c r="AV29">
        <v>13</v>
      </c>
      <c r="AW29">
        <v>18</v>
      </c>
      <c r="AX29">
        <v>14</v>
      </c>
      <c r="AY29">
        <v>19</v>
      </c>
      <c r="AZ29">
        <v>22</v>
      </c>
    </row>
    <row r="30" spans="2:52" x14ac:dyDescent="0.25">
      <c r="C30">
        <v>2</v>
      </c>
      <c r="D30">
        <v>1</v>
      </c>
      <c r="E30">
        <v>4</v>
      </c>
      <c r="F30">
        <v>4</v>
      </c>
      <c r="G30">
        <v>5</v>
      </c>
      <c r="H30">
        <v>9</v>
      </c>
      <c r="I30">
        <v>5</v>
      </c>
      <c r="J30">
        <v>9</v>
      </c>
      <c r="K30">
        <v>12</v>
      </c>
      <c r="L30">
        <v>12</v>
      </c>
      <c r="P30">
        <v>7</v>
      </c>
      <c r="Q30">
        <v>9</v>
      </c>
      <c r="R30">
        <v>11</v>
      </c>
      <c r="S30">
        <v>14</v>
      </c>
      <c r="T30">
        <v>15</v>
      </c>
      <c r="U30">
        <v>17</v>
      </c>
      <c r="V30">
        <v>15</v>
      </c>
      <c r="W30">
        <v>20</v>
      </c>
      <c r="X30">
        <v>27</v>
      </c>
      <c r="Y30">
        <v>26</v>
      </c>
      <c r="AD30">
        <v>6</v>
      </c>
      <c r="AE30">
        <v>5</v>
      </c>
      <c r="AF30">
        <v>11</v>
      </c>
      <c r="AG30">
        <v>12</v>
      </c>
      <c r="AH30">
        <v>12</v>
      </c>
      <c r="AI30">
        <v>16</v>
      </c>
      <c r="AJ30">
        <v>14</v>
      </c>
      <c r="AK30">
        <v>17</v>
      </c>
      <c r="AL30">
        <v>15</v>
      </c>
      <c r="AM30">
        <v>19</v>
      </c>
      <c r="AQ30">
        <v>4</v>
      </c>
      <c r="AR30">
        <v>5</v>
      </c>
      <c r="AS30">
        <v>9</v>
      </c>
      <c r="AT30">
        <v>15</v>
      </c>
      <c r="AU30">
        <v>13</v>
      </c>
      <c r="AV30">
        <v>10</v>
      </c>
      <c r="AW30">
        <v>20</v>
      </c>
      <c r="AX30">
        <v>17</v>
      </c>
      <c r="AY30">
        <v>21</v>
      </c>
      <c r="AZ30">
        <v>28</v>
      </c>
    </row>
    <row r="31" spans="2:52" x14ac:dyDescent="0.25">
      <c r="C31">
        <v>1</v>
      </c>
      <c r="D31">
        <v>3</v>
      </c>
      <c r="E31">
        <v>5</v>
      </c>
      <c r="F31">
        <v>8</v>
      </c>
      <c r="G31">
        <v>7</v>
      </c>
      <c r="H31">
        <v>13</v>
      </c>
      <c r="I31">
        <v>8</v>
      </c>
      <c r="J31">
        <v>7</v>
      </c>
      <c r="K31">
        <v>11</v>
      </c>
      <c r="L31">
        <v>14</v>
      </c>
      <c r="P31">
        <v>4</v>
      </c>
      <c r="Q31">
        <v>7</v>
      </c>
      <c r="R31">
        <v>10</v>
      </c>
      <c r="S31">
        <v>12</v>
      </c>
      <c r="T31">
        <v>18</v>
      </c>
      <c r="U31">
        <v>15</v>
      </c>
      <c r="V31">
        <v>12</v>
      </c>
      <c r="W31">
        <v>21</v>
      </c>
      <c r="X31">
        <v>28</v>
      </c>
      <c r="Y31">
        <v>30</v>
      </c>
      <c r="AD31">
        <v>5</v>
      </c>
      <c r="AE31">
        <v>9</v>
      </c>
      <c r="AF31">
        <v>13</v>
      </c>
      <c r="AG31">
        <v>13</v>
      </c>
      <c r="AH31">
        <v>10</v>
      </c>
      <c r="AI31">
        <v>20</v>
      </c>
      <c r="AJ31">
        <v>16</v>
      </c>
      <c r="AK31">
        <v>22</v>
      </c>
      <c r="AL31">
        <v>20</v>
      </c>
      <c r="AM31">
        <v>17</v>
      </c>
      <c r="AQ31">
        <v>7</v>
      </c>
      <c r="AR31">
        <v>8</v>
      </c>
      <c r="AS31">
        <v>10</v>
      </c>
      <c r="AT31">
        <v>12</v>
      </c>
      <c r="AU31">
        <v>12</v>
      </c>
      <c r="AV31">
        <v>14</v>
      </c>
      <c r="AW31">
        <v>17</v>
      </c>
      <c r="AX31">
        <v>23</v>
      </c>
      <c r="AY31">
        <v>23</v>
      </c>
      <c r="AZ31">
        <v>30</v>
      </c>
    </row>
    <row r="32" spans="2:52" x14ac:dyDescent="0.25">
      <c r="C32">
        <v>3</v>
      </c>
      <c r="D32">
        <v>4</v>
      </c>
      <c r="E32">
        <v>6</v>
      </c>
      <c r="F32">
        <v>9</v>
      </c>
      <c r="G32">
        <v>11</v>
      </c>
      <c r="H32">
        <v>12</v>
      </c>
      <c r="I32">
        <v>12</v>
      </c>
      <c r="J32">
        <v>13</v>
      </c>
      <c r="K32">
        <v>15</v>
      </c>
      <c r="L32">
        <v>19</v>
      </c>
      <c r="P32">
        <v>3</v>
      </c>
      <c r="Q32">
        <v>6</v>
      </c>
      <c r="R32">
        <v>12</v>
      </c>
      <c r="S32">
        <v>13</v>
      </c>
      <c r="T32">
        <v>12</v>
      </c>
      <c r="U32">
        <v>21</v>
      </c>
      <c r="V32">
        <v>22</v>
      </c>
      <c r="W32">
        <v>24</v>
      </c>
      <c r="X32">
        <v>23</v>
      </c>
      <c r="Y32">
        <v>33</v>
      </c>
      <c r="AD32">
        <v>4</v>
      </c>
      <c r="AE32">
        <v>7</v>
      </c>
      <c r="AF32">
        <v>10</v>
      </c>
      <c r="AG32">
        <v>15</v>
      </c>
      <c r="AH32">
        <v>18</v>
      </c>
      <c r="AI32">
        <v>22</v>
      </c>
      <c r="AJ32">
        <v>18</v>
      </c>
      <c r="AK32">
        <v>24</v>
      </c>
      <c r="AL32">
        <v>26</v>
      </c>
      <c r="AM32">
        <v>28</v>
      </c>
      <c r="AQ32">
        <v>5</v>
      </c>
      <c r="AR32">
        <v>6</v>
      </c>
      <c r="AS32">
        <v>12</v>
      </c>
      <c r="AT32">
        <v>10</v>
      </c>
      <c r="AU32">
        <v>16</v>
      </c>
      <c r="AV32">
        <v>17</v>
      </c>
      <c r="AW32">
        <v>21</v>
      </c>
      <c r="AX32">
        <v>25</v>
      </c>
      <c r="AY32">
        <v>26</v>
      </c>
      <c r="AZ32">
        <v>32</v>
      </c>
    </row>
    <row r="33" spans="3:52" x14ac:dyDescent="0.25">
      <c r="C33">
        <v>2</v>
      </c>
      <c r="D33">
        <v>2</v>
      </c>
      <c r="E33">
        <v>7</v>
      </c>
      <c r="F33">
        <v>3</v>
      </c>
      <c r="G33">
        <v>9</v>
      </c>
      <c r="H33">
        <v>8</v>
      </c>
      <c r="I33">
        <v>14</v>
      </c>
      <c r="J33">
        <v>10</v>
      </c>
      <c r="K33">
        <v>9</v>
      </c>
      <c r="L33">
        <v>17</v>
      </c>
      <c r="P33">
        <v>5</v>
      </c>
      <c r="Q33">
        <v>4</v>
      </c>
      <c r="R33">
        <v>9</v>
      </c>
      <c r="S33">
        <v>10</v>
      </c>
      <c r="T33">
        <v>14</v>
      </c>
      <c r="U33">
        <v>20</v>
      </c>
      <c r="V33">
        <v>19</v>
      </c>
      <c r="W33">
        <v>27</v>
      </c>
      <c r="X33">
        <v>25</v>
      </c>
      <c r="Y33">
        <v>36</v>
      </c>
      <c r="AD33">
        <v>7</v>
      </c>
      <c r="AE33">
        <v>3</v>
      </c>
      <c r="AF33">
        <v>8</v>
      </c>
      <c r="AG33">
        <v>11</v>
      </c>
      <c r="AH33">
        <v>14</v>
      </c>
      <c r="AI33">
        <v>19</v>
      </c>
      <c r="AJ33">
        <v>21</v>
      </c>
      <c r="AK33">
        <v>29</v>
      </c>
      <c r="AL33">
        <v>30</v>
      </c>
      <c r="AM33">
        <v>32</v>
      </c>
      <c r="AQ33">
        <v>2</v>
      </c>
      <c r="AR33">
        <v>4</v>
      </c>
      <c r="AS33">
        <v>14</v>
      </c>
      <c r="AT33">
        <v>9</v>
      </c>
      <c r="AU33">
        <v>18</v>
      </c>
      <c r="AV33">
        <v>20</v>
      </c>
      <c r="AW33">
        <v>22</v>
      </c>
      <c r="AX33">
        <v>24</v>
      </c>
      <c r="AY33">
        <v>29</v>
      </c>
      <c r="AZ33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G4" sqref="G4"/>
    </sheetView>
  </sheetViews>
  <sheetFormatPr defaultRowHeight="15" x14ac:dyDescent="0.25"/>
  <cols>
    <col min="1" max="1" width="9.7109375" customWidth="1"/>
    <col min="2" max="2" width="12.42578125" customWidth="1"/>
  </cols>
  <sheetData>
    <row r="1" spans="1:15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5" x14ac:dyDescent="0.25">
      <c r="A2" s="1" t="s">
        <v>18</v>
      </c>
      <c r="B2" s="1" t="s">
        <v>12</v>
      </c>
      <c r="C2" s="1">
        <v>4</v>
      </c>
      <c r="D2" s="1">
        <v>5</v>
      </c>
      <c r="E2" s="1">
        <v>8</v>
      </c>
      <c r="F2" s="1">
        <v>10</v>
      </c>
      <c r="G2" s="1">
        <v>12</v>
      </c>
      <c r="H2" s="1">
        <v>15</v>
      </c>
      <c r="I2" s="1">
        <v>16</v>
      </c>
      <c r="J2" s="1">
        <v>20</v>
      </c>
      <c r="K2" s="1">
        <v>24</v>
      </c>
      <c r="L2" s="1">
        <v>25</v>
      </c>
      <c r="M2" s="1">
        <v>30</v>
      </c>
      <c r="N2" s="1">
        <v>32</v>
      </c>
      <c r="O2" s="1">
        <v>40</v>
      </c>
    </row>
    <row r="3" spans="1:15" x14ac:dyDescent="0.25">
      <c r="A3" t="s">
        <v>13</v>
      </c>
      <c r="B3" t="s">
        <v>17</v>
      </c>
      <c r="C3">
        <v>1.4</v>
      </c>
      <c r="D3">
        <v>1.4</v>
      </c>
      <c r="E3">
        <v>4</v>
      </c>
      <c r="F3">
        <v>3.8</v>
      </c>
      <c r="G3">
        <v>5.2</v>
      </c>
      <c r="H3">
        <v>3.4</v>
      </c>
      <c r="I3">
        <v>3.2</v>
      </c>
      <c r="J3">
        <v>5.4</v>
      </c>
      <c r="K3">
        <v>6.6</v>
      </c>
      <c r="L3">
        <v>6.8</v>
      </c>
    </row>
    <row r="4" spans="1:15" x14ac:dyDescent="0.25">
      <c r="B4" t="s">
        <v>3</v>
      </c>
      <c r="C4">
        <v>1.6</v>
      </c>
      <c r="D4">
        <v>2.4</v>
      </c>
      <c r="E4">
        <v>3.8</v>
      </c>
      <c r="F4">
        <v>3.2</v>
      </c>
      <c r="G4">
        <v>8.1999999999999993</v>
      </c>
      <c r="H4">
        <v>11</v>
      </c>
      <c r="I4">
        <v>9</v>
      </c>
      <c r="J4">
        <v>7.2</v>
      </c>
      <c r="K4">
        <v>10.6</v>
      </c>
      <c r="L4">
        <v>10.4</v>
      </c>
    </row>
    <row r="5" spans="1:15" x14ac:dyDescent="0.25">
      <c r="B5" t="s">
        <v>2</v>
      </c>
      <c r="C5">
        <v>2</v>
      </c>
      <c r="D5">
        <v>2.8</v>
      </c>
      <c r="E5">
        <v>4</v>
      </c>
      <c r="F5">
        <v>5.4</v>
      </c>
      <c r="G5">
        <v>5.6</v>
      </c>
      <c r="H5">
        <v>5.4</v>
      </c>
      <c r="I5">
        <v>7.4</v>
      </c>
      <c r="J5">
        <v>12.8</v>
      </c>
      <c r="K5">
        <v>11</v>
      </c>
      <c r="L5">
        <v>11.2</v>
      </c>
    </row>
    <row r="6" spans="1:15" x14ac:dyDescent="0.25">
      <c r="B6" t="s">
        <v>1</v>
      </c>
      <c r="C6">
        <v>2.2000000000000002</v>
      </c>
      <c r="D6">
        <v>2.6</v>
      </c>
      <c r="E6">
        <v>5</v>
      </c>
      <c r="F6">
        <v>6.2</v>
      </c>
      <c r="G6">
        <v>6.2</v>
      </c>
      <c r="H6">
        <v>8.8000000000000007</v>
      </c>
      <c r="I6">
        <v>9</v>
      </c>
      <c r="J6">
        <v>10.4</v>
      </c>
      <c r="K6">
        <v>12.6</v>
      </c>
      <c r="L6">
        <v>14</v>
      </c>
    </row>
    <row r="7" spans="1:15" x14ac:dyDescent="0.25">
      <c r="B7" t="s">
        <v>0</v>
      </c>
      <c r="C7">
        <v>2.4</v>
      </c>
      <c r="D7">
        <v>2.4</v>
      </c>
      <c r="E7">
        <v>4.8</v>
      </c>
      <c r="F7">
        <v>6</v>
      </c>
      <c r="G7">
        <v>8</v>
      </c>
      <c r="H7">
        <v>10.4</v>
      </c>
      <c r="I7">
        <v>8.4</v>
      </c>
      <c r="J7">
        <v>9</v>
      </c>
      <c r="K7">
        <v>10.8</v>
      </c>
      <c r="L7">
        <v>14.4</v>
      </c>
    </row>
    <row r="9" spans="1:15" x14ac:dyDescent="0.25">
      <c r="A9" t="s">
        <v>14</v>
      </c>
      <c r="B9" t="s">
        <v>17</v>
      </c>
      <c r="E9">
        <v>4.4000000000000004</v>
      </c>
      <c r="F9">
        <v>5.8</v>
      </c>
      <c r="H9">
        <v>9</v>
      </c>
      <c r="I9">
        <v>9.8000000000000007</v>
      </c>
      <c r="J9">
        <v>9.1999999999999993</v>
      </c>
      <c r="K9">
        <v>15.8</v>
      </c>
      <c r="L9">
        <v>9.4</v>
      </c>
      <c r="M9">
        <v>14.6</v>
      </c>
      <c r="N9">
        <v>14.8</v>
      </c>
      <c r="O9">
        <v>20.6</v>
      </c>
    </row>
    <row r="10" spans="1:15" x14ac:dyDescent="0.25">
      <c r="B10" t="s">
        <v>3</v>
      </c>
      <c r="E10">
        <v>6</v>
      </c>
      <c r="F10">
        <v>6.2</v>
      </c>
      <c r="H10">
        <v>9</v>
      </c>
      <c r="I10">
        <v>9.4</v>
      </c>
      <c r="J10">
        <v>14.4</v>
      </c>
      <c r="K10">
        <v>14.6</v>
      </c>
      <c r="L10">
        <v>13.6</v>
      </c>
      <c r="M10">
        <v>15.6</v>
      </c>
      <c r="N10">
        <v>19.600000000000001</v>
      </c>
      <c r="O10">
        <v>25.4</v>
      </c>
    </row>
    <row r="11" spans="1:15" x14ac:dyDescent="0.25">
      <c r="B11" t="s">
        <v>2</v>
      </c>
      <c r="E11">
        <v>5.4</v>
      </c>
      <c r="F11">
        <v>6.4</v>
      </c>
      <c r="H11">
        <v>9</v>
      </c>
      <c r="I11">
        <v>11.2</v>
      </c>
      <c r="J11">
        <v>12</v>
      </c>
      <c r="K11">
        <v>18</v>
      </c>
      <c r="L11">
        <v>17.8</v>
      </c>
      <c r="M11">
        <v>18.2</v>
      </c>
      <c r="N11">
        <v>23.4</v>
      </c>
      <c r="O11">
        <v>26.6</v>
      </c>
    </row>
    <row r="12" spans="1:15" x14ac:dyDescent="0.25">
      <c r="B12" t="s">
        <v>1</v>
      </c>
      <c r="E12">
        <v>5.4</v>
      </c>
      <c r="F12">
        <v>7</v>
      </c>
      <c r="H12">
        <v>9.6</v>
      </c>
      <c r="I12">
        <v>11</v>
      </c>
      <c r="J12">
        <v>14.6</v>
      </c>
      <c r="K12">
        <v>18.8</v>
      </c>
      <c r="L12">
        <v>17</v>
      </c>
      <c r="M12">
        <v>22.8</v>
      </c>
      <c r="N12">
        <v>24.4</v>
      </c>
      <c r="O12">
        <v>25.2</v>
      </c>
    </row>
    <row r="13" spans="1:15" x14ac:dyDescent="0.25">
      <c r="B13" t="s">
        <v>0</v>
      </c>
      <c r="E13">
        <v>5</v>
      </c>
      <c r="F13">
        <v>6.8</v>
      </c>
      <c r="H13">
        <v>11</v>
      </c>
      <c r="I13">
        <v>12.8</v>
      </c>
      <c r="J13">
        <v>15.2</v>
      </c>
      <c r="K13">
        <v>17.8</v>
      </c>
      <c r="L13">
        <v>16.2</v>
      </c>
      <c r="M13">
        <v>22.8</v>
      </c>
      <c r="N13">
        <v>25.4</v>
      </c>
      <c r="O13">
        <v>30.6</v>
      </c>
    </row>
    <row r="15" spans="1:15" x14ac:dyDescent="0.25">
      <c r="A15" t="s">
        <v>15</v>
      </c>
      <c r="B15" t="s">
        <v>17</v>
      </c>
      <c r="E15">
        <v>4.2</v>
      </c>
      <c r="F15">
        <v>7</v>
      </c>
      <c r="H15">
        <v>10.6</v>
      </c>
      <c r="I15">
        <v>13.2</v>
      </c>
      <c r="J15">
        <v>15</v>
      </c>
      <c r="K15">
        <v>17</v>
      </c>
      <c r="L15">
        <v>18</v>
      </c>
      <c r="M15">
        <v>21.4</v>
      </c>
      <c r="N15">
        <v>21.6</v>
      </c>
      <c r="O15">
        <v>30.4</v>
      </c>
    </row>
    <row r="16" spans="1:15" x14ac:dyDescent="0.25">
      <c r="B16" t="s">
        <v>3</v>
      </c>
      <c r="E16">
        <v>5.8</v>
      </c>
      <c r="F16">
        <v>7.6</v>
      </c>
      <c r="H16">
        <v>9.1999999999999993</v>
      </c>
      <c r="I16">
        <v>9.8000000000000007</v>
      </c>
      <c r="J16">
        <v>12.4</v>
      </c>
      <c r="K16">
        <v>14.8</v>
      </c>
      <c r="L16">
        <v>15.8</v>
      </c>
      <c r="M16">
        <v>19.8</v>
      </c>
      <c r="N16">
        <v>23</v>
      </c>
      <c r="O16">
        <v>23.8</v>
      </c>
    </row>
    <row r="17" spans="1:15" x14ac:dyDescent="0.25">
      <c r="B17" t="s">
        <v>2</v>
      </c>
      <c r="E17">
        <v>5</v>
      </c>
      <c r="F17">
        <v>6.8</v>
      </c>
      <c r="H17">
        <v>10.199999999999999</v>
      </c>
      <c r="I17">
        <v>13</v>
      </c>
      <c r="J17">
        <v>14</v>
      </c>
      <c r="K17">
        <v>17.2</v>
      </c>
      <c r="L17">
        <v>17.600000000000001</v>
      </c>
      <c r="M17">
        <v>22.8</v>
      </c>
      <c r="N17">
        <v>24.8</v>
      </c>
      <c r="O17">
        <v>29.6</v>
      </c>
    </row>
    <row r="18" spans="1:15" x14ac:dyDescent="0.25">
      <c r="B18" t="s">
        <v>1</v>
      </c>
      <c r="E18">
        <v>6</v>
      </c>
      <c r="F18">
        <v>7.4</v>
      </c>
      <c r="H18">
        <v>11.8</v>
      </c>
      <c r="I18">
        <v>13.4</v>
      </c>
      <c r="J18">
        <v>15.4</v>
      </c>
      <c r="K18">
        <v>18</v>
      </c>
      <c r="L18">
        <v>19.399999999999999</v>
      </c>
      <c r="M18">
        <v>24.2</v>
      </c>
      <c r="N18">
        <v>25.4</v>
      </c>
      <c r="O18">
        <v>33</v>
      </c>
    </row>
    <row r="19" spans="1:15" x14ac:dyDescent="0.25">
      <c r="B19" t="s">
        <v>0</v>
      </c>
      <c r="E19">
        <v>6</v>
      </c>
      <c r="F19">
        <v>6</v>
      </c>
      <c r="H19">
        <v>11.2</v>
      </c>
      <c r="I19">
        <v>12</v>
      </c>
      <c r="J19">
        <v>14</v>
      </c>
      <c r="K19">
        <v>19</v>
      </c>
      <c r="L19">
        <v>15.8</v>
      </c>
      <c r="M19">
        <v>21.4</v>
      </c>
      <c r="N19">
        <v>21.8</v>
      </c>
      <c r="O19">
        <v>23.6</v>
      </c>
    </row>
    <row r="21" spans="1:15" x14ac:dyDescent="0.25">
      <c r="A21" t="s">
        <v>16</v>
      </c>
      <c r="B21" t="s">
        <v>17</v>
      </c>
      <c r="E21">
        <v>5</v>
      </c>
      <c r="F21">
        <v>5.4</v>
      </c>
      <c r="H21">
        <v>11.6</v>
      </c>
      <c r="I21">
        <v>11</v>
      </c>
      <c r="J21">
        <v>10.6</v>
      </c>
      <c r="K21">
        <v>13</v>
      </c>
      <c r="L21">
        <v>13</v>
      </c>
      <c r="M21">
        <v>18.2</v>
      </c>
      <c r="N21">
        <v>14.8</v>
      </c>
      <c r="O21">
        <v>28</v>
      </c>
    </row>
    <row r="22" spans="1:15" x14ac:dyDescent="0.25">
      <c r="B22" t="s">
        <v>3</v>
      </c>
      <c r="E22">
        <v>4.4000000000000004</v>
      </c>
      <c r="F22">
        <v>5.8</v>
      </c>
      <c r="H22">
        <v>10.199999999999999</v>
      </c>
      <c r="I22">
        <v>12.4</v>
      </c>
      <c r="J22">
        <v>13.6</v>
      </c>
      <c r="K22">
        <v>13.4</v>
      </c>
      <c r="L22">
        <v>14.4</v>
      </c>
      <c r="M22">
        <v>19.399999999999999</v>
      </c>
      <c r="N22">
        <v>16.399999999999999</v>
      </c>
      <c r="O22">
        <v>28.8</v>
      </c>
    </row>
    <row r="23" spans="1:15" x14ac:dyDescent="0.25">
      <c r="B23" t="s">
        <v>2</v>
      </c>
      <c r="E23">
        <v>5.8</v>
      </c>
      <c r="F23">
        <v>6.2</v>
      </c>
      <c r="H23">
        <v>10.199999999999999</v>
      </c>
      <c r="I23">
        <v>11.6</v>
      </c>
      <c r="J23">
        <v>12</v>
      </c>
      <c r="K23">
        <v>19.600000000000001</v>
      </c>
      <c r="L23">
        <v>18.8</v>
      </c>
      <c r="M23">
        <v>18</v>
      </c>
      <c r="N23">
        <v>25.6</v>
      </c>
      <c r="O23">
        <v>30.2</v>
      </c>
    </row>
    <row r="24" spans="1:15" x14ac:dyDescent="0.25">
      <c r="B24" t="s">
        <v>1</v>
      </c>
      <c r="E24">
        <v>5.2</v>
      </c>
      <c r="F24">
        <v>6.8</v>
      </c>
      <c r="H24">
        <v>11.4</v>
      </c>
      <c r="I24">
        <v>11.6</v>
      </c>
      <c r="J24">
        <v>16.2</v>
      </c>
      <c r="K24">
        <v>17.600000000000001</v>
      </c>
      <c r="L24">
        <v>19.600000000000001</v>
      </c>
      <c r="M24">
        <v>23.2</v>
      </c>
      <c r="N24">
        <v>27</v>
      </c>
      <c r="O24">
        <v>29.8</v>
      </c>
    </row>
    <row r="25" spans="1:15" x14ac:dyDescent="0.25">
      <c r="B25" t="s">
        <v>0</v>
      </c>
      <c r="E25">
        <v>4.8</v>
      </c>
      <c r="F25">
        <v>6.4</v>
      </c>
      <c r="H25">
        <v>11.2</v>
      </c>
      <c r="I25">
        <v>11.8</v>
      </c>
      <c r="J25">
        <v>13.8</v>
      </c>
      <c r="K25">
        <v>14.8</v>
      </c>
      <c r="L25">
        <v>19.600000000000001</v>
      </c>
      <c r="M25">
        <v>20.6</v>
      </c>
      <c r="N25">
        <v>23.6</v>
      </c>
      <c r="O25">
        <v>29.6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F18" sqref="F18"/>
    </sheetView>
  </sheetViews>
  <sheetFormatPr defaultRowHeight="15" x14ac:dyDescent="0.25"/>
  <cols>
    <col min="1" max="1" width="12.42578125" customWidth="1"/>
    <col min="2" max="2" width="24.85546875" customWidth="1"/>
    <col min="3" max="3" width="25.28515625" customWidth="1"/>
    <col min="4" max="4" width="24.28515625" customWidth="1"/>
  </cols>
  <sheetData>
    <row r="1" spans="1:13" x14ac:dyDescent="0.25">
      <c r="E1" s="29" t="s">
        <v>79</v>
      </c>
      <c r="F1" s="30"/>
      <c r="G1" s="30"/>
      <c r="H1" s="30"/>
      <c r="I1" s="30"/>
      <c r="J1" s="30"/>
      <c r="K1" s="31"/>
    </row>
    <row r="2" spans="1:13" x14ac:dyDescent="0.25">
      <c r="A2" s="17" t="s">
        <v>78</v>
      </c>
      <c r="B2" s="17" t="s">
        <v>86</v>
      </c>
      <c r="C2" s="17" t="s">
        <v>87</v>
      </c>
      <c r="E2" s="16"/>
      <c r="F2" s="17" t="s">
        <v>4</v>
      </c>
      <c r="G2" s="17" t="s">
        <v>3</v>
      </c>
      <c r="H2" s="17" t="s">
        <v>2</v>
      </c>
      <c r="I2" s="17" t="s">
        <v>1</v>
      </c>
      <c r="J2" s="17" t="s">
        <v>0</v>
      </c>
      <c r="K2" s="18" t="s">
        <v>80</v>
      </c>
      <c r="L2" s="18" t="s">
        <v>82</v>
      </c>
      <c r="M2" s="17" t="s">
        <v>83</v>
      </c>
    </row>
    <row r="3" spans="1:13" x14ac:dyDescent="0.25">
      <c r="A3" s="12" t="s">
        <v>13</v>
      </c>
      <c r="B3" s="13">
        <f>K3</f>
        <v>1.618E-2</v>
      </c>
      <c r="C3" s="13">
        <f>K11</f>
        <v>0.48201056951991478</v>
      </c>
      <c r="E3" s="12" t="s">
        <v>13</v>
      </c>
      <c r="F3" s="11">
        <v>3.73E-2</v>
      </c>
      <c r="G3" s="11">
        <v>0.02</v>
      </c>
      <c r="H3" s="11">
        <v>1.5800000000000002E-2</v>
      </c>
      <c r="I3" s="11">
        <v>4.7999999999999996E-3</v>
      </c>
      <c r="J3" s="11">
        <v>3.0000000000000001E-3</v>
      </c>
      <c r="K3" s="13">
        <f>AVERAGE(F3:J3)</f>
        <v>1.618E-2</v>
      </c>
      <c r="L3" s="11">
        <f>STDEV(F3:J3)</f>
        <v>1.3820347318356366E-2</v>
      </c>
      <c r="M3" s="11">
        <f>L3/SQRT(5)</f>
        <v>6.1806472153003522E-3</v>
      </c>
    </row>
    <row r="4" spans="1:13" x14ac:dyDescent="0.25">
      <c r="A4" s="12" t="s">
        <v>14</v>
      </c>
      <c r="B4" s="13">
        <f t="shared" ref="B4:B6" si="0">K4</f>
        <v>1.042E-2</v>
      </c>
      <c r="C4" s="13">
        <f t="shared" ref="C4:C6" si="1">K12</f>
        <v>0.65841940536054921</v>
      </c>
      <c r="E4" s="12" t="s">
        <v>14</v>
      </c>
      <c r="F4" s="11">
        <v>1.2999999999999999E-2</v>
      </c>
      <c r="G4" s="11">
        <v>1.44E-2</v>
      </c>
      <c r="H4" s="11">
        <v>8.9999999999999993E-3</v>
      </c>
      <c r="I4" s="11">
        <v>3.5999999999999999E-3</v>
      </c>
      <c r="J4" s="11">
        <v>1.21E-2</v>
      </c>
      <c r="K4" s="13">
        <f t="shared" ref="K4:K6" si="2">AVERAGE(F4:J4)</f>
        <v>1.042E-2</v>
      </c>
      <c r="L4" s="11">
        <f t="shared" ref="L4:L6" si="3">STDEV(F4:J4)</f>
        <v>4.2967429525164772E-3</v>
      </c>
      <c r="M4" s="11">
        <f t="shared" ref="M4:M6" si="4">L4/SQRT(5)</f>
        <v>1.9215618647339988E-3</v>
      </c>
    </row>
    <row r="5" spans="1:13" x14ac:dyDescent="0.25">
      <c r="A5" s="12" t="s">
        <v>85</v>
      </c>
      <c r="B5" s="13">
        <f t="shared" si="0"/>
        <v>9.8799999999999982E-3</v>
      </c>
      <c r="C5" s="13">
        <f t="shared" si="1"/>
        <v>0.672480178366472</v>
      </c>
      <c r="E5" s="12" t="s">
        <v>15</v>
      </c>
      <c r="F5" s="11">
        <v>2.1399999999999999E-2</v>
      </c>
      <c r="G5" s="11">
        <v>1.17E-2</v>
      </c>
      <c r="H5" s="11">
        <v>1.11E-2</v>
      </c>
      <c r="I5" s="11">
        <v>4.0000000000000001E-3</v>
      </c>
      <c r="J5" s="11">
        <v>1.1999999999999999E-3</v>
      </c>
      <c r="K5" s="13">
        <f t="shared" si="2"/>
        <v>9.8799999999999982E-3</v>
      </c>
      <c r="L5" s="11">
        <f t="shared" si="3"/>
        <v>7.864922122945657E-3</v>
      </c>
      <c r="M5" s="11">
        <f t="shared" si="4"/>
        <v>3.5173001009296892E-3</v>
      </c>
    </row>
    <row r="6" spans="1:13" x14ac:dyDescent="0.25">
      <c r="A6" s="12" t="s">
        <v>16</v>
      </c>
      <c r="B6" s="13">
        <f t="shared" si="0"/>
        <v>7.0200000000000011E-3</v>
      </c>
      <c r="C6" s="13">
        <f t="shared" si="1"/>
        <v>0.6235820046858257</v>
      </c>
      <c r="E6" s="12" t="s">
        <v>16</v>
      </c>
      <c r="F6" s="11">
        <v>4.8999999999999998E-3</v>
      </c>
      <c r="G6" s="11">
        <v>3.0999999999999999E-3</v>
      </c>
      <c r="H6" s="11">
        <v>2.0999999999999999E-3</v>
      </c>
      <c r="I6" s="11">
        <v>1.2500000000000001E-2</v>
      </c>
      <c r="J6" s="11">
        <v>1.2500000000000001E-2</v>
      </c>
      <c r="K6" s="13">
        <f t="shared" si="2"/>
        <v>7.0200000000000011E-3</v>
      </c>
      <c r="L6" s="11">
        <f t="shared" si="3"/>
        <v>5.1021564068538701E-3</v>
      </c>
      <c r="M6" s="11">
        <f t="shared" si="4"/>
        <v>2.2817537115122654E-3</v>
      </c>
    </row>
    <row r="7" spans="1:13" x14ac:dyDescent="0.25">
      <c r="K7" s="14"/>
    </row>
    <row r="8" spans="1:13" x14ac:dyDescent="0.25">
      <c r="K8" s="14"/>
    </row>
    <row r="9" spans="1:13" x14ac:dyDescent="0.25">
      <c r="E9" s="29" t="s">
        <v>81</v>
      </c>
      <c r="F9" s="30"/>
      <c r="G9" s="30"/>
      <c r="H9" s="30"/>
      <c r="I9" s="30"/>
      <c r="J9" s="30"/>
      <c r="K9" s="31"/>
    </row>
    <row r="10" spans="1:13" x14ac:dyDescent="0.25">
      <c r="E10" s="16"/>
      <c r="F10" s="17" t="s">
        <v>4</v>
      </c>
      <c r="G10" s="17" t="s">
        <v>3</v>
      </c>
      <c r="H10" s="17" t="s">
        <v>2</v>
      </c>
      <c r="I10" s="17" t="s">
        <v>1</v>
      </c>
      <c r="J10" s="17" t="s">
        <v>0</v>
      </c>
      <c r="K10" s="19" t="s">
        <v>80</v>
      </c>
      <c r="L10" s="18" t="s">
        <v>82</v>
      </c>
      <c r="M10" s="17" t="s">
        <v>83</v>
      </c>
    </row>
    <row r="11" spans="1:13" x14ac:dyDescent="0.25">
      <c r="E11" s="12" t="s">
        <v>13</v>
      </c>
      <c r="F11" s="11">
        <v>0.35739814152966404</v>
      </c>
      <c r="G11" s="11">
        <v>0.41186161449752884</v>
      </c>
      <c r="H11" s="11">
        <v>0.53867700926524453</v>
      </c>
      <c r="I11" s="11">
        <v>0.54182921543129603</v>
      </c>
      <c r="J11" s="11">
        <v>0.56028686687584039</v>
      </c>
      <c r="K11" s="13">
        <f>AVERAGE(F11:J11)</f>
        <v>0.48201056951991478</v>
      </c>
      <c r="L11" s="11">
        <f>STDEV(F11:J11)</f>
        <v>9.1331357731331331E-2</v>
      </c>
      <c r="M11" s="11">
        <f>L11/SQRT(5)</f>
        <v>4.0844624872921564E-2</v>
      </c>
    </row>
    <row r="12" spans="1:13" x14ac:dyDescent="0.25">
      <c r="E12" s="12" t="s">
        <v>14</v>
      </c>
      <c r="F12" s="11">
        <v>0.60867977357112424</v>
      </c>
      <c r="G12" s="11">
        <v>0.74968138541120022</v>
      </c>
      <c r="H12" s="11">
        <v>0.65329587770301167</v>
      </c>
      <c r="I12" s="11">
        <v>0.66600066600066599</v>
      </c>
      <c r="J12" s="11">
        <v>0.61443932411674351</v>
      </c>
      <c r="K12" s="13">
        <f t="shared" ref="K12:K14" si="5">AVERAGE(F12:J12)</f>
        <v>0.65841940536054921</v>
      </c>
      <c r="L12" s="11">
        <f t="shared" ref="L12:L14" si="6">STDEV(F12:J12)</f>
        <v>5.6614383260960466E-2</v>
      </c>
      <c r="M12" s="11">
        <f t="shared" ref="M12:M14" si="7">L12/SQRT(5)</f>
        <v>2.5318721895146761E-2</v>
      </c>
    </row>
    <row r="13" spans="1:13" x14ac:dyDescent="0.25">
      <c r="E13" s="12" t="s">
        <v>15</v>
      </c>
      <c r="F13" s="11">
        <v>0.53691275167785235</v>
      </c>
      <c r="G13" s="11">
        <v>0.77220077220077221</v>
      </c>
      <c r="H13" s="11">
        <v>0.61402431536288837</v>
      </c>
      <c r="I13" s="11">
        <v>0.7339449541284403</v>
      </c>
      <c r="J13" s="11">
        <v>0.70531809846240656</v>
      </c>
      <c r="K13" s="13">
        <f t="shared" si="5"/>
        <v>0.672480178366472</v>
      </c>
      <c r="L13" s="11">
        <f t="shared" si="6"/>
        <v>9.5650482995159616E-2</v>
      </c>
      <c r="M13" s="11">
        <f t="shared" si="7"/>
        <v>4.2776196411572917E-2</v>
      </c>
    </row>
    <row r="14" spans="1:13" x14ac:dyDescent="0.25">
      <c r="E14" s="12" t="s">
        <v>16</v>
      </c>
      <c r="F14" s="11">
        <v>0.62589973086311579</v>
      </c>
      <c r="G14" s="11">
        <v>0.60639136498696256</v>
      </c>
      <c r="H14" s="11">
        <v>0.67340067340067333</v>
      </c>
      <c r="I14" s="11">
        <v>0.6245706077072013</v>
      </c>
      <c r="J14" s="11">
        <v>0.58764764647117584</v>
      </c>
      <c r="K14" s="13">
        <f t="shared" si="5"/>
        <v>0.6235820046858257</v>
      </c>
      <c r="L14" s="11">
        <f t="shared" si="6"/>
        <v>3.1918040105250074E-2</v>
      </c>
      <c r="M14" s="11">
        <f t="shared" si="7"/>
        <v>1.427418147678074E-2</v>
      </c>
    </row>
    <row r="15" spans="1:13" x14ac:dyDescent="0.25">
      <c r="J15" s="15"/>
      <c r="K15" s="15"/>
    </row>
    <row r="16" spans="1:13" x14ac:dyDescent="0.25">
      <c r="J16" s="15"/>
      <c r="K16" s="15"/>
    </row>
    <row r="25" spans="2:14" ht="44.25" customHeight="1" x14ac:dyDescent="0.25">
      <c r="B25" s="28" t="s">
        <v>84</v>
      </c>
      <c r="C25" s="28"/>
      <c r="D25" s="28"/>
    </row>
    <row r="26" spans="2:14" ht="15" customHeight="1" x14ac:dyDescent="0.25">
      <c r="G26" s="20"/>
      <c r="H26" s="20"/>
      <c r="I26" s="20"/>
      <c r="J26" s="20"/>
      <c r="K26" s="20"/>
      <c r="L26" s="20"/>
      <c r="M26" s="20"/>
      <c r="N26" s="20"/>
    </row>
    <row r="27" spans="2:14" x14ac:dyDescent="0.25">
      <c r="F27" s="20"/>
      <c r="G27" s="20"/>
      <c r="H27" s="20"/>
      <c r="I27" s="20"/>
      <c r="J27" s="20"/>
      <c r="K27" s="20"/>
      <c r="L27" s="20"/>
      <c r="M27" s="20"/>
      <c r="N27" s="20"/>
    </row>
    <row r="28" spans="2:14" x14ac:dyDescent="0.25">
      <c r="F28" s="20"/>
      <c r="G28" s="20"/>
      <c r="H28" s="20"/>
      <c r="I28" s="20"/>
      <c r="J28" s="20"/>
      <c r="K28" s="20"/>
      <c r="L28" s="20"/>
      <c r="M28" s="20"/>
      <c r="N28" s="20"/>
    </row>
  </sheetData>
  <mergeCells count="3">
    <mergeCell ref="B25:D25"/>
    <mergeCell ref="E9:K9"/>
    <mergeCell ref="E1:K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C34" workbookViewId="0">
      <selection activeCell="E56" sqref="E56"/>
    </sheetView>
  </sheetViews>
  <sheetFormatPr defaultRowHeight="15" x14ac:dyDescent="0.25"/>
  <cols>
    <col min="1" max="1" width="24.140625" customWidth="1"/>
    <col min="4" max="4" width="10.5703125" customWidth="1"/>
    <col min="5" max="5" width="10.28515625" customWidth="1"/>
    <col min="6" max="6" width="10" customWidth="1"/>
    <col min="7" max="8" width="10.5703125" customWidth="1"/>
    <col min="9" max="9" width="10.85546875" customWidth="1"/>
    <col min="10" max="10" width="11.7109375" customWidth="1"/>
    <col min="11" max="11" width="10.140625" customWidth="1"/>
  </cols>
  <sheetData>
    <row r="1" spans="1:18" x14ac:dyDescent="0.25">
      <c r="A1" s="11"/>
      <c r="B1" s="33" t="s">
        <v>11</v>
      </c>
      <c r="C1" s="33"/>
      <c r="D1" s="33"/>
      <c r="E1" s="33"/>
      <c r="F1" s="33"/>
      <c r="G1" s="33"/>
      <c r="H1" s="33"/>
      <c r="I1" s="33"/>
      <c r="J1" s="33"/>
      <c r="K1" s="33"/>
    </row>
    <row r="2" spans="1:18" x14ac:dyDescent="0.25">
      <c r="A2" s="12" t="s">
        <v>13</v>
      </c>
      <c r="B2" s="12">
        <v>4</v>
      </c>
      <c r="C2" s="12">
        <v>5</v>
      </c>
      <c r="D2" s="12">
        <v>8</v>
      </c>
      <c r="E2" s="12">
        <v>10</v>
      </c>
      <c r="F2" s="12">
        <v>12</v>
      </c>
      <c r="G2" s="12">
        <v>15</v>
      </c>
      <c r="H2" s="12">
        <v>16</v>
      </c>
      <c r="I2" s="12">
        <v>20</v>
      </c>
      <c r="J2" s="12">
        <v>24</v>
      </c>
      <c r="K2" s="12">
        <v>25</v>
      </c>
    </row>
    <row r="3" spans="1:18" ht="27" customHeight="1" x14ac:dyDescent="0.25">
      <c r="A3" s="21" t="s">
        <v>47</v>
      </c>
      <c r="B3" s="11" t="s">
        <v>77</v>
      </c>
      <c r="C3" s="11" t="s">
        <v>76</v>
      </c>
      <c r="D3" s="11" t="s">
        <v>75</v>
      </c>
      <c r="E3" s="11" t="s">
        <v>74</v>
      </c>
      <c r="F3" s="11" t="s">
        <v>73</v>
      </c>
      <c r="G3" s="11" t="s">
        <v>72</v>
      </c>
      <c r="H3" s="11" t="s">
        <v>71</v>
      </c>
      <c r="I3" s="11" t="s">
        <v>70</v>
      </c>
      <c r="J3" s="11" t="s">
        <v>69</v>
      </c>
      <c r="K3" s="11" t="s">
        <v>68</v>
      </c>
    </row>
    <row r="4" spans="1:18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8" x14ac:dyDescent="0.25">
      <c r="A5" s="12" t="s">
        <v>14</v>
      </c>
      <c r="B5" s="12">
        <v>8</v>
      </c>
      <c r="C5" s="12">
        <v>10</v>
      </c>
      <c r="D5" s="12">
        <v>15</v>
      </c>
      <c r="E5" s="12">
        <v>16</v>
      </c>
      <c r="F5" s="12">
        <v>20</v>
      </c>
      <c r="G5" s="12">
        <v>24</v>
      </c>
      <c r="H5" s="12">
        <v>25</v>
      </c>
      <c r="I5" s="12">
        <v>30</v>
      </c>
      <c r="J5" s="12">
        <v>32</v>
      </c>
      <c r="K5" s="12">
        <v>40</v>
      </c>
    </row>
    <row r="6" spans="1:18" ht="30" x14ac:dyDescent="0.25">
      <c r="A6" s="21" t="s">
        <v>47</v>
      </c>
      <c r="B6" s="11" t="s">
        <v>67</v>
      </c>
      <c r="C6" s="11" t="s">
        <v>66</v>
      </c>
      <c r="D6" s="11" t="s">
        <v>65</v>
      </c>
      <c r="E6" s="11" t="s">
        <v>64</v>
      </c>
      <c r="F6" s="11" t="s">
        <v>63</v>
      </c>
      <c r="G6" s="11" t="s">
        <v>62</v>
      </c>
      <c r="H6" s="11" t="s">
        <v>61</v>
      </c>
      <c r="I6" s="11" t="s">
        <v>60</v>
      </c>
      <c r="J6" s="11" t="s">
        <v>59</v>
      </c>
      <c r="K6" s="11" t="s">
        <v>58</v>
      </c>
    </row>
    <row r="7" spans="1:18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R7" t="s">
        <v>93</v>
      </c>
    </row>
    <row r="8" spans="1:18" x14ac:dyDescent="0.25">
      <c r="A8" s="12" t="s">
        <v>15</v>
      </c>
      <c r="B8" s="12">
        <v>8</v>
      </c>
      <c r="C8" s="12">
        <v>10</v>
      </c>
      <c r="D8" s="12">
        <v>15</v>
      </c>
      <c r="E8" s="12">
        <v>16</v>
      </c>
      <c r="F8" s="12">
        <v>20</v>
      </c>
      <c r="G8" s="12">
        <v>24</v>
      </c>
      <c r="H8" s="12">
        <v>25</v>
      </c>
      <c r="I8" s="12">
        <v>30</v>
      </c>
      <c r="J8" s="12">
        <v>32</v>
      </c>
      <c r="K8" s="12">
        <v>40</v>
      </c>
    </row>
    <row r="9" spans="1:18" ht="30" x14ac:dyDescent="0.25">
      <c r="A9" s="21" t="s">
        <v>47</v>
      </c>
      <c r="B9" s="11" t="s">
        <v>57</v>
      </c>
      <c r="C9" s="11" t="s">
        <v>56</v>
      </c>
      <c r="D9" s="11" t="s">
        <v>55</v>
      </c>
      <c r="E9" s="11" t="s">
        <v>54</v>
      </c>
      <c r="F9" s="11" t="s">
        <v>53</v>
      </c>
      <c r="G9" s="11" t="s">
        <v>52</v>
      </c>
      <c r="H9" s="11" t="s">
        <v>51</v>
      </c>
      <c r="I9" s="11" t="s">
        <v>50</v>
      </c>
      <c r="J9" s="11" t="s">
        <v>49</v>
      </c>
      <c r="K9" s="11" t="s">
        <v>48</v>
      </c>
    </row>
    <row r="10" spans="1:18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8" x14ac:dyDescent="0.25">
      <c r="A11" s="12" t="s">
        <v>16</v>
      </c>
      <c r="B11" s="12">
        <v>8</v>
      </c>
      <c r="C11" s="12">
        <v>10</v>
      </c>
      <c r="D11" s="12">
        <v>15</v>
      </c>
      <c r="E11" s="12">
        <v>16</v>
      </c>
      <c r="F11" s="12">
        <v>20</v>
      </c>
      <c r="G11" s="12">
        <v>24</v>
      </c>
      <c r="H11" s="12">
        <v>25</v>
      </c>
      <c r="I11" s="12">
        <v>30</v>
      </c>
      <c r="J11" s="12">
        <v>32</v>
      </c>
      <c r="K11" s="12">
        <v>40</v>
      </c>
    </row>
    <row r="12" spans="1:18" ht="30" x14ac:dyDescent="0.25">
      <c r="A12" s="21" t="s">
        <v>47</v>
      </c>
      <c r="B12" s="11" t="s">
        <v>46</v>
      </c>
      <c r="C12" s="11" t="s">
        <v>45</v>
      </c>
      <c r="D12" s="11" t="s">
        <v>44</v>
      </c>
      <c r="E12" s="11" t="s">
        <v>43</v>
      </c>
      <c r="F12" s="11" t="s">
        <v>42</v>
      </c>
      <c r="G12" s="11" t="s">
        <v>41</v>
      </c>
      <c r="H12" s="11" t="s">
        <v>40</v>
      </c>
      <c r="I12" s="11" t="s">
        <v>39</v>
      </c>
      <c r="J12" s="11" t="s">
        <v>38</v>
      </c>
      <c r="K12" s="11" t="s">
        <v>37</v>
      </c>
    </row>
    <row r="13" spans="1:18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8" x14ac:dyDescent="0.25">
      <c r="B14" s="27" t="s">
        <v>13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1:18" x14ac:dyDescent="0.25">
      <c r="A15" s="22" t="s">
        <v>90</v>
      </c>
      <c r="B15" s="12">
        <v>4</v>
      </c>
      <c r="C15" s="12">
        <v>5</v>
      </c>
      <c r="D15" s="12">
        <v>8</v>
      </c>
      <c r="E15" s="12">
        <v>10</v>
      </c>
      <c r="F15" s="12">
        <v>12</v>
      </c>
      <c r="G15" s="12">
        <v>15</v>
      </c>
      <c r="H15" s="12">
        <v>16</v>
      </c>
      <c r="I15" s="12">
        <v>20</v>
      </c>
      <c r="J15" s="12">
        <v>24</v>
      </c>
      <c r="K15" s="12">
        <v>25</v>
      </c>
    </row>
    <row r="16" spans="1:18" ht="30" x14ac:dyDescent="0.25">
      <c r="A16" s="23" t="s">
        <v>88</v>
      </c>
      <c r="B16" s="11">
        <v>1.92</v>
      </c>
      <c r="C16" s="11">
        <v>2.3199999999999998</v>
      </c>
      <c r="D16" s="11">
        <v>4.32</v>
      </c>
      <c r="E16" s="11">
        <v>4.92</v>
      </c>
      <c r="F16" s="11">
        <v>6.64</v>
      </c>
      <c r="G16" s="11">
        <v>7.8</v>
      </c>
      <c r="H16" s="11">
        <v>7.4</v>
      </c>
      <c r="I16" s="11">
        <v>8.9600000000000009</v>
      </c>
      <c r="J16" s="11">
        <v>10.32</v>
      </c>
      <c r="K16" s="11">
        <v>8.9600000000000009</v>
      </c>
    </row>
    <row r="17" spans="1:18" x14ac:dyDescent="0.25">
      <c r="A17" s="22" t="s">
        <v>83</v>
      </c>
      <c r="B17" s="11">
        <v>0.56000000000000005</v>
      </c>
      <c r="C17" s="11">
        <v>0.42</v>
      </c>
      <c r="D17" s="11">
        <v>0.81</v>
      </c>
      <c r="E17" s="11">
        <v>0.95</v>
      </c>
      <c r="F17" s="11">
        <v>1.01</v>
      </c>
      <c r="G17" s="11">
        <v>1.1299999999999999</v>
      </c>
      <c r="H17" s="11">
        <v>1.56</v>
      </c>
      <c r="I17" s="11">
        <v>1.53</v>
      </c>
      <c r="J17" s="11">
        <v>2.08</v>
      </c>
      <c r="K17" s="11">
        <v>2</v>
      </c>
      <c r="R17" t="s">
        <v>91</v>
      </c>
    </row>
    <row r="18" spans="1:18" x14ac:dyDescent="0.25">
      <c r="A18" s="7"/>
      <c r="B18" s="27" t="s">
        <v>14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8" x14ac:dyDescent="0.25">
      <c r="A19" s="22" t="s">
        <v>90</v>
      </c>
      <c r="B19" s="12">
        <v>8</v>
      </c>
      <c r="C19" s="12">
        <v>10</v>
      </c>
      <c r="D19" s="12">
        <v>15</v>
      </c>
      <c r="E19" s="12">
        <v>16</v>
      </c>
      <c r="F19" s="12">
        <v>20</v>
      </c>
      <c r="G19" s="12">
        <v>24</v>
      </c>
      <c r="H19" s="12">
        <v>25</v>
      </c>
      <c r="I19" s="12">
        <v>30</v>
      </c>
      <c r="J19" s="12">
        <v>32</v>
      </c>
      <c r="K19" s="12">
        <v>40</v>
      </c>
    </row>
    <row r="20" spans="1:18" ht="30" x14ac:dyDescent="0.25">
      <c r="A20" s="23" t="s">
        <v>88</v>
      </c>
      <c r="B20" s="11">
        <v>5.2</v>
      </c>
      <c r="C20" s="11">
        <v>6.44</v>
      </c>
      <c r="D20" s="11">
        <v>9.52</v>
      </c>
      <c r="E20" s="11">
        <v>10.8</v>
      </c>
      <c r="F20" s="11">
        <v>13.08</v>
      </c>
      <c r="G20" s="11">
        <v>17</v>
      </c>
      <c r="H20" s="11">
        <v>14.8</v>
      </c>
      <c r="I20" s="11">
        <v>18.8</v>
      </c>
      <c r="J20" s="11">
        <v>21.52</v>
      </c>
      <c r="K20" s="11">
        <v>25.68</v>
      </c>
    </row>
    <row r="21" spans="1:18" x14ac:dyDescent="0.25">
      <c r="A21" s="22" t="s">
        <v>83</v>
      </c>
      <c r="B21" s="11">
        <v>0.59</v>
      </c>
      <c r="C21" s="11">
        <v>0.89</v>
      </c>
      <c r="D21" s="11">
        <v>1.1399999999999999</v>
      </c>
      <c r="E21" s="11">
        <v>1.18</v>
      </c>
      <c r="F21" s="11">
        <v>1.4</v>
      </c>
      <c r="G21" s="11">
        <v>1.52</v>
      </c>
      <c r="H21" s="11">
        <v>1.86</v>
      </c>
      <c r="I21" s="11">
        <v>2.21</v>
      </c>
      <c r="J21" s="11">
        <v>1.93</v>
      </c>
      <c r="K21" s="11">
        <v>2.11</v>
      </c>
    </row>
    <row r="22" spans="1:18" x14ac:dyDescent="0.25">
      <c r="A22" s="7"/>
      <c r="B22" s="27" t="s">
        <v>15</v>
      </c>
      <c r="C22" s="27"/>
      <c r="D22" s="27"/>
      <c r="E22" s="27"/>
      <c r="F22" s="27"/>
      <c r="G22" s="27"/>
      <c r="H22" s="27"/>
      <c r="I22" s="27"/>
      <c r="J22" s="27"/>
      <c r="K22" s="27"/>
    </row>
    <row r="23" spans="1:18" x14ac:dyDescent="0.25">
      <c r="A23" s="22" t="s">
        <v>90</v>
      </c>
      <c r="B23" s="12">
        <v>8</v>
      </c>
      <c r="C23" s="12">
        <v>10</v>
      </c>
      <c r="D23" s="12">
        <v>15</v>
      </c>
      <c r="E23" s="12">
        <v>16</v>
      </c>
      <c r="F23" s="12">
        <v>20</v>
      </c>
      <c r="G23" s="12">
        <v>24</v>
      </c>
      <c r="H23" s="12">
        <v>25</v>
      </c>
      <c r="I23" s="12">
        <v>30</v>
      </c>
      <c r="J23" s="12">
        <v>32</v>
      </c>
      <c r="K23" s="12">
        <v>40</v>
      </c>
    </row>
    <row r="24" spans="1:18" ht="30" x14ac:dyDescent="0.25">
      <c r="A24" s="23" t="s">
        <v>88</v>
      </c>
      <c r="B24" s="11">
        <v>5.52</v>
      </c>
      <c r="C24" s="11">
        <v>6.88</v>
      </c>
      <c r="D24" s="11">
        <v>10.48</v>
      </c>
      <c r="E24" s="11">
        <v>12.12</v>
      </c>
      <c r="F24" s="11">
        <v>14.08</v>
      </c>
      <c r="G24" s="11">
        <v>16.920000000000002</v>
      </c>
      <c r="H24" s="11">
        <v>17.28</v>
      </c>
      <c r="I24" s="11">
        <v>21.76</v>
      </c>
      <c r="J24" s="11">
        <v>23.16</v>
      </c>
      <c r="K24" s="11">
        <v>27.84</v>
      </c>
    </row>
    <row r="25" spans="1:18" x14ac:dyDescent="0.25">
      <c r="A25" s="22" t="s">
        <v>83</v>
      </c>
      <c r="B25" s="11">
        <v>0.72</v>
      </c>
      <c r="C25" s="11">
        <v>1.08</v>
      </c>
      <c r="D25" s="11">
        <v>1.45</v>
      </c>
      <c r="E25" s="11">
        <v>1.17</v>
      </c>
      <c r="F25" s="11">
        <v>1.41</v>
      </c>
      <c r="G25" s="11">
        <v>1.39</v>
      </c>
      <c r="H25" s="11">
        <v>1.68</v>
      </c>
      <c r="I25" s="11">
        <v>1.91</v>
      </c>
      <c r="J25" s="11">
        <v>2.11</v>
      </c>
      <c r="K25" s="11">
        <v>2.21</v>
      </c>
    </row>
    <row r="26" spans="1:18" x14ac:dyDescent="0.25">
      <c r="A26" s="7"/>
      <c r="B26" s="27" t="s">
        <v>16</v>
      </c>
      <c r="C26" s="27"/>
      <c r="D26" s="27"/>
      <c r="E26" s="27"/>
      <c r="F26" s="27"/>
      <c r="G26" s="27"/>
      <c r="H26" s="27"/>
      <c r="I26" s="27"/>
      <c r="J26" s="27"/>
      <c r="K26" s="27"/>
    </row>
    <row r="27" spans="1:18" x14ac:dyDescent="0.25">
      <c r="A27" s="22" t="s">
        <v>90</v>
      </c>
      <c r="B27" s="12">
        <v>8</v>
      </c>
      <c r="C27" s="12">
        <v>10</v>
      </c>
      <c r="D27" s="12">
        <v>15</v>
      </c>
      <c r="E27" s="12">
        <v>16</v>
      </c>
      <c r="F27" s="12">
        <v>20</v>
      </c>
      <c r="G27" s="12">
        <v>24</v>
      </c>
      <c r="H27" s="12">
        <v>25</v>
      </c>
      <c r="I27" s="12">
        <v>30</v>
      </c>
      <c r="J27" s="12">
        <v>32</v>
      </c>
      <c r="K27" s="12">
        <v>40</v>
      </c>
    </row>
    <row r="28" spans="1:18" ht="30" x14ac:dyDescent="0.25">
      <c r="A28" s="23" t="s">
        <v>89</v>
      </c>
      <c r="B28" s="11">
        <v>5.16</v>
      </c>
      <c r="C28" s="11">
        <v>6.08</v>
      </c>
      <c r="D28" s="11">
        <v>10.92</v>
      </c>
      <c r="E28" s="11">
        <v>11.68</v>
      </c>
      <c r="F28" s="11">
        <v>12.84</v>
      </c>
      <c r="G28" s="11">
        <v>15.68</v>
      </c>
      <c r="H28" s="11">
        <v>17.079999999999998</v>
      </c>
      <c r="I28" s="11">
        <v>20.2</v>
      </c>
      <c r="J28" s="11">
        <v>21.48</v>
      </c>
      <c r="K28" s="11">
        <v>29.28</v>
      </c>
    </row>
    <row r="29" spans="1:18" x14ac:dyDescent="0.25">
      <c r="A29" s="22" t="s">
        <v>83</v>
      </c>
      <c r="B29" s="11">
        <v>0.84</v>
      </c>
      <c r="C29" s="11">
        <v>0.99</v>
      </c>
      <c r="D29" s="11">
        <v>0.97</v>
      </c>
      <c r="E29" s="11">
        <v>1.02</v>
      </c>
      <c r="F29" s="11">
        <v>1.67</v>
      </c>
      <c r="G29" s="11">
        <v>2.11</v>
      </c>
      <c r="H29" s="11">
        <v>1.56</v>
      </c>
      <c r="I29" s="11">
        <v>2.21</v>
      </c>
      <c r="J29" s="11">
        <v>2.3199999999999998</v>
      </c>
      <c r="K29" s="11">
        <v>2.37</v>
      </c>
    </row>
    <row r="30" spans="1:18" x14ac:dyDescent="0.25">
      <c r="R30" t="s">
        <v>91</v>
      </c>
    </row>
    <row r="42" spans="15:18" x14ac:dyDescent="0.25">
      <c r="O42" t="s">
        <v>92</v>
      </c>
    </row>
    <row r="45" spans="15:18" x14ac:dyDescent="0.25">
      <c r="R45" t="s">
        <v>91</v>
      </c>
    </row>
    <row r="55" spans="5:20" ht="15" customHeight="1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</row>
    <row r="56" spans="5:20" x14ac:dyDescent="0.25">
      <c r="E56" s="1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5:20" x14ac:dyDescent="0.25">
      <c r="E57" s="20"/>
      <c r="F57" s="20" t="s">
        <v>94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5:20" x14ac:dyDescent="0.25"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5:20" x14ac:dyDescent="0.25"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5:20" x14ac:dyDescent="0.25"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5:20" x14ac:dyDescent="0.25"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</sheetData>
  <mergeCells count="6">
    <mergeCell ref="B26:K26"/>
    <mergeCell ref="A13:K13"/>
    <mergeCell ref="B1:K1"/>
    <mergeCell ref="B14:K14"/>
    <mergeCell ref="B18:K18"/>
    <mergeCell ref="B22:K2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8"/>
  <sheetViews>
    <sheetView workbookViewId="0">
      <selection activeCell="I24" sqref="I24"/>
    </sheetView>
  </sheetViews>
  <sheetFormatPr defaultRowHeight="15" x14ac:dyDescent="0.25"/>
  <sheetData>
    <row r="1" spans="2:54" ht="15.75" thickBot="1" x14ac:dyDescent="0.3">
      <c r="B1" t="s">
        <v>97</v>
      </c>
      <c r="C1" s="5">
        <v>4</v>
      </c>
      <c r="D1" s="6">
        <v>5</v>
      </c>
      <c r="E1" s="6">
        <v>8</v>
      </c>
      <c r="F1" s="6">
        <v>10</v>
      </c>
      <c r="G1" s="6">
        <v>12</v>
      </c>
      <c r="H1" s="6">
        <v>15</v>
      </c>
      <c r="I1" s="6">
        <v>16</v>
      </c>
      <c r="J1" s="6">
        <v>20</v>
      </c>
      <c r="K1" s="6">
        <v>24</v>
      </c>
      <c r="L1" s="6">
        <v>25</v>
      </c>
      <c r="P1" t="s">
        <v>97</v>
      </c>
      <c r="Q1" s="7">
        <v>8</v>
      </c>
      <c r="R1" s="7">
        <v>10</v>
      </c>
      <c r="S1" s="8">
        <v>15</v>
      </c>
      <c r="T1" s="9">
        <v>16</v>
      </c>
      <c r="U1" s="9">
        <v>20</v>
      </c>
      <c r="V1" s="9">
        <v>24</v>
      </c>
      <c r="W1" s="9">
        <v>25</v>
      </c>
      <c r="X1" s="9">
        <v>30</v>
      </c>
      <c r="Y1" s="9">
        <v>32</v>
      </c>
      <c r="Z1" s="9">
        <v>40</v>
      </c>
      <c r="AD1" t="s">
        <v>97</v>
      </c>
      <c r="AE1" s="7">
        <v>8</v>
      </c>
      <c r="AF1" s="7">
        <v>10</v>
      </c>
      <c r="AG1" s="8">
        <v>15</v>
      </c>
      <c r="AH1" s="9">
        <v>16</v>
      </c>
      <c r="AI1" s="9">
        <v>20</v>
      </c>
      <c r="AJ1" s="9">
        <v>24</v>
      </c>
      <c r="AK1" s="9">
        <v>25</v>
      </c>
      <c r="AL1" s="9">
        <v>30</v>
      </c>
      <c r="AM1" s="9">
        <v>32</v>
      </c>
      <c r="AN1" s="9">
        <v>40</v>
      </c>
      <c r="AR1" t="s">
        <v>97</v>
      </c>
      <c r="AS1" s="7">
        <v>8</v>
      </c>
      <c r="AT1" s="7">
        <v>10</v>
      </c>
      <c r="AU1" s="8">
        <v>15</v>
      </c>
      <c r="AV1" s="9">
        <v>16</v>
      </c>
      <c r="AW1" s="9">
        <v>20</v>
      </c>
      <c r="AX1" s="9">
        <v>24</v>
      </c>
      <c r="AY1" s="9">
        <v>25</v>
      </c>
      <c r="AZ1" s="9">
        <v>30</v>
      </c>
      <c r="BA1" s="9">
        <v>32</v>
      </c>
      <c r="BB1" s="9">
        <v>40</v>
      </c>
    </row>
    <row r="2" spans="2:54" ht="15.75" thickBot="1" x14ac:dyDescent="0.3">
      <c r="B2" s="1" t="s">
        <v>4</v>
      </c>
      <c r="C2" s="4">
        <v>0.33900000000000002</v>
      </c>
      <c r="D2" s="3">
        <v>0.33500000000000002</v>
      </c>
      <c r="E2" s="3">
        <v>0.32200000000000001</v>
      </c>
      <c r="F2" s="3">
        <v>0.315</v>
      </c>
      <c r="G2" s="3">
        <v>0.308</v>
      </c>
      <c r="H2" s="3">
        <v>0.29799999999999999</v>
      </c>
      <c r="I2" s="3">
        <v>0.29399999999999998</v>
      </c>
      <c r="J2" s="3">
        <v>0.28199999999999997</v>
      </c>
      <c r="K2" s="3">
        <v>0.27100000000000002</v>
      </c>
      <c r="L2" s="3">
        <v>0.26800000000000002</v>
      </c>
      <c r="P2" s="1" t="s">
        <v>4</v>
      </c>
      <c r="Q2" s="4">
        <v>0.57199999999999995</v>
      </c>
      <c r="R2" s="3">
        <v>0.56299999999999994</v>
      </c>
      <c r="S2" s="4">
        <v>0.54400000000000004</v>
      </c>
      <c r="T2" s="3">
        <v>0.53900000000000003</v>
      </c>
      <c r="U2" s="3">
        <v>0.52500000000000002</v>
      </c>
      <c r="V2" s="3">
        <v>0.51100000000000001</v>
      </c>
      <c r="W2" s="3">
        <v>0.50800000000000001</v>
      </c>
      <c r="X2" s="3">
        <v>0.49099999999999999</v>
      </c>
      <c r="Y2" s="3">
        <v>0.48399999999999999</v>
      </c>
      <c r="Z2" s="3">
        <v>0.46100000000000002</v>
      </c>
      <c r="AD2" s="1" t="s">
        <v>4</v>
      </c>
      <c r="AE2" s="4">
        <v>0.49299999999999999</v>
      </c>
      <c r="AF2" s="3">
        <v>0.48399999999999999</v>
      </c>
      <c r="AG2" s="4">
        <v>0.46100000000000002</v>
      </c>
      <c r="AH2" s="3">
        <v>0.45600000000000002</v>
      </c>
      <c r="AI2" s="3">
        <v>0.44</v>
      </c>
      <c r="AJ2" s="3">
        <v>0.42499999999999999</v>
      </c>
      <c r="AK2" s="3">
        <v>0.42099999999999999</v>
      </c>
      <c r="AL2" s="3">
        <v>0.40300000000000002</v>
      </c>
      <c r="AM2" s="3">
        <v>0.39700000000000002</v>
      </c>
      <c r="AN2" s="3">
        <v>0.372</v>
      </c>
      <c r="AR2" s="1" t="s">
        <v>4</v>
      </c>
      <c r="AS2" s="4">
        <v>0.61099999999999999</v>
      </c>
      <c r="AT2" s="3">
        <v>0.60699999999999998</v>
      </c>
      <c r="AU2" s="4">
        <v>0.59899999999999998</v>
      </c>
      <c r="AV2" s="3">
        <v>0.59699999999999998</v>
      </c>
      <c r="AW2" s="3">
        <v>0.59099999999999997</v>
      </c>
      <c r="AX2" s="3">
        <v>0.58399999999999996</v>
      </c>
      <c r="AY2" s="3">
        <v>0.58199999999999996</v>
      </c>
      <c r="AZ2" s="3">
        <v>0.57399999999999995</v>
      </c>
      <c r="BA2" s="3">
        <v>0.57099999999999995</v>
      </c>
      <c r="BB2" s="3">
        <v>0.55800000000000005</v>
      </c>
    </row>
    <row r="3" spans="2:54" ht="15.75" thickBot="1" x14ac:dyDescent="0.3">
      <c r="B3" s="1" t="s">
        <v>3</v>
      </c>
      <c r="C3" s="4">
        <v>0.39900000000000002</v>
      </c>
      <c r="D3" s="3">
        <v>0.39600000000000002</v>
      </c>
      <c r="E3" s="3">
        <v>0.38600000000000001</v>
      </c>
      <c r="F3" s="3">
        <v>0.38100000000000001</v>
      </c>
      <c r="G3" s="3">
        <v>0.375</v>
      </c>
      <c r="H3" s="3">
        <v>0.36699999999999999</v>
      </c>
      <c r="I3" s="3">
        <v>0.36399999999999999</v>
      </c>
      <c r="J3" s="3">
        <v>0.35399999999999998</v>
      </c>
      <c r="K3" s="3">
        <v>0.34399999999999997</v>
      </c>
      <c r="L3" s="3">
        <v>0.34200000000000003</v>
      </c>
      <c r="P3" s="1" t="s">
        <v>3</v>
      </c>
      <c r="Q3" s="4">
        <v>0.68799999999999994</v>
      </c>
      <c r="R3" s="3">
        <v>0.67400000000000004</v>
      </c>
      <c r="S3" s="4">
        <v>0.64200000000000002</v>
      </c>
      <c r="T3" s="3">
        <v>0.63700000000000001</v>
      </c>
      <c r="U3" s="3">
        <v>0.61399999999999999</v>
      </c>
      <c r="V3" s="3">
        <v>0.59299999999999997</v>
      </c>
      <c r="W3" s="3">
        <v>0.58699999999999997</v>
      </c>
      <c r="X3" s="3">
        <v>0.56299999999999994</v>
      </c>
      <c r="Y3" s="3">
        <v>0.55400000000000005</v>
      </c>
      <c r="Z3" s="3">
        <v>0.52</v>
      </c>
      <c r="AD3" s="1" t="s">
        <v>3</v>
      </c>
      <c r="AE3" s="4">
        <v>0.72</v>
      </c>
      <c r="AF3" s="3">
        <v>0.70799999999999996</v>
      </c>
      <c r="AG3" s="4">
        <v>0.68</v>
      </c>
      <c r="AH3" s="3">
        <v>0.67500000000000004</v>
      </c>
      <c r="AI3" s="3">
        <v>0.65400000000000003</v>
      </c>
      <c r="AJ3" s="3">
        <v>0.63500000000000001</v>
      </c>
      <c r="AK3" s="3">
        <v>0.63</v>
      </c>
      <c r="AL3" s="3">
        <v>0.60799999999999998</v>
      </c>
      <c r="AM3" s="3">
        <v>0.59899999999999998</v>
      </c>
      <c r="AN3" s="3">
        <v>0.56699999999999995</v>
      </c>
      <c r="AR3" s="1" t="s">
        <v>3</v>
      </c>
      <c r="AS3" s="4">
        <v>0.59599999999999997</v>
      </c>
      <c r="AT3" s="3">
        <v>0.59399999999999997</v>
      </c>
      <c r="AU3" s="4">
        <v>0.58799999999999997</v>
      </c>
      <c r="AV3" s="3">
        <v>0.58699999999999997</v>
      </c>
      <c r="AW3" s="3">
        <v>0.58299999999999996</v>
      </c>
      <c r="AX3" s="3">
        <v>0.57799999999999996</v>
      </c>
      <c r="AY3" s="3">
        <v>0.57699999999999996</v>
      </c>
      <c r="AZ3" s="3">
        <v>0.57199999999999995</v>
      </c>
      <c r="BA3" s="3">
        <v>0.56899999999999995</v>
      </c>
      <c r="BB3" s="3">
        <v>0.56100000000000005</v>
      </c>
    </row>
    <row r="4" spans="2:54" ht="15.75" thickBot="1" x14ac:dyDescent="0.3">
      <c r="B4" s="1" t="s">
        <v>2</v>
      </c>
      <c r="C4" s="4">
        <v>0.52100000000000002</v>
      </c>
      <c r="D4" s="3">
        <v>0.51700000000000002</v>
      </c>
      <c r="E4" s="3">
        <v>0.505</v>
      </c>
      <c r="F4" s="3">
        <v>0.497</v>
      </c>
      <c r="G4" s="3">
        <v>0.48899999999999999</v>
      </c>
      <c r="H4" s="3">
        <v>0.47799999999999998</v>
      </c>
      <c r="I4" s="3">
        <v>0.47399999999999998</v>
      </c>
      <c r="J4" s="3">
        <v>0.46100000000000002</v>
      </c>
      <c r="K4" s="3">
        <v>0.44800000000000001</v>
      </c>
      <c r="L4" s="3">
        <v>0.44400000000000001</v>
      </c>
      <c r="P4" s="1" t="s">
        <v>2</v>
      </c>
      <c r="Q4" s="4">
        <v>0.628</v>
      </c>
      <c r="R4" s="3">
        <v>0.622</v>
      </c>
      <c r="S4" s="4">
        <v>0.60699999999999998</v>
      </c>
      <c r="T4" s="3">
        <v>0.60499999999999998</v>
      </c>
      <c r="U4" s="3">
        <v>0.59399999999999997</v>
      </c>
      <c r="V4" s="3">
        <v>0.58299999999999996</v>
      </c>
      <c r="W4" s="3">
        <v>0.57999999999999996</v>
      </c>
      <c r="X4" s="3">
        <v>0.56799999999999995</v>
      </c>
      <c r="Y4" s="3">
        <v>0.56200000000000006</v>
      </c>
      <c r="Z4" s="3">
        <v>0.54400000000000004</v>
      </c>
      <c r="AD4" s="1" t="s">
        <v>2</v>
      </c>
      <c r="AE4" s="4">
        <v>0.58099999999999996</v>
      </c>
      <c r="AF4" s="3">
        <v>0.57399999999999995</v>
      </c>
      <c r="AG4" s="4">
        <v>0.55500000000000005</v>
      </c>
      <c r="AH4" s="3">
        <v>0.55200000000000005</v>
      </c>
      <c r="AI4" s="3">
        <v>0.53900000000000003</v>
      </c>
      <c r="AJ4" s="3">
        <v>0.52500000000000002</v>
      </c>
      <c r="AK4" s="3">
        <v>0.52200000000000002</v>
      </c>
      <c r="AL4" s="3">
        <v>0.50700000000000001</v>
      </c>
      <c r="AM4" s="3">
        <v>0.501</v>
      </c>
      <c r="AN4" s="3">
        <v>0.47899999999999998</v>
      </c>
      <c r="AR4" s="1" t="s">
        <v>2</v>
      </c>
      <c r="AS4" s="4">
        <v>0.66800000000000004</v>
      </c>
      <c r="AT4" s="3">
        <v>0.66600000000000004</v>
      </c>
      <c r="AU4" s="4">
        <v>0.66300000000000003</v>
      </c>
      <c r="AV4" s="3">
        <v>0.66200000000000003</v>
      </c>
      <c r="AW4" s="3">
        <v>0.65900000000000003</v>
      </c>
      <c r="AX4" s="3">
        <v>0.65700000000000003</v>
      </c>
      <c r="AY4" s="3">
        <v>0.65600000000000003</v>
      </c>
      <c r="AZ4" s="3">
        <v>0.65400000000000003</v>
      </c>
      <c r="BA4" s="3">
        <v>0.65200000000000002</v>
      </c>
      <c r="BB4" s="3">
        <v>0.64700000000000002</v>
      </c>
    </row>
    <row r="5" spans="2:54" ht="15.75" thickBot="1" x14ac:dyDescent="0.3">
      <c r="B5" s="1" t="s">
        <v>1</v>
      </c>
      <c r="C5" s="4">
        <v>0.53500000000000003</v>
      </c>
      <c r="D5" s="3">
        <v>0.53400000000000003</v>
      </c>
      <c r="E5" s="3">
        <v>0.52900000000000003</v>
      </c>
      <c r="F5" s="3">
        <v>0.52700000000000002</v>
      </c>
      <c r="G5" s="3">
        <v>0.52400000000000002</v>
      </c>
      <c r="H5" s="3">
        <v>0.52100000000000002</v>
      </c>
      <c r="I5" s="3">
        <v>0.51900000000000002</v>
      </c>
      <c r="J5" s="3">
        <v>0.51400000000000001</v>
      </c>
      <c r="K5" s="3">
        <v>0.50900000000000001</v>
      </c>
      <c r="L5" s="3">
        <v>0.50800000000000001</v>
      </c>
      <c r="P5" s="1" t="s">
        <v>1</v>
      </c>
      <c r="Q5" s="4">
        <v>0.65500000000000003</v>
      </c>
      <c r="R5" s="3">
        <v>0.65200000000000002</v>
      </c>
      <c r="S5" s="4">
        <v>0.64700000000000002</v>
      </c>
      <c r="T5" s="3">
        <v>0.64500000000000002</v>
      </c>
      <c r="U5" s="3">
        <v>0.64</v>
      </c>
      <c r="V5" s="3">
        <v>0.63500000000000001</v>
      </c>
      <c r="W5" s="3">
        <v>0.63400000000000001</v>
      </c>
      <c r="X5" s="3">
        <v>0.628</v>
      </c>
      <c r="Y5" s="3">
        <v>0.625</v>
      </c>
      <c r="Z5" s="3">
        <v>0.61599999999999999</v>
      </c>
      <c r="AD5" s="1" t="s">
        <v>1</v>
      </c>
      <c r="AE5" s="4">
        <v>0.71699999999999997</v>
      </c>
      <c r="AF5" s="3">
        <v>0.71299999999999997</v>
      </c>
      <c r="AG5" s="4">
        <v>0.70199999999999996</v>
      </c>
      <c r="AH5" s="3">
        <v>0.7</v>
      </c>
      <c r="AI5" s="3">
        <v>0.69199999999999995</v>
      </c>
      <c r="AJ5" s="3">
        <v>0.68400000000000005</v>
      </c>
      <c r="AK5" s="3">
        <v>0.68200000000000005</v>
      </c>
      <c r="AL5" s="3">
        <v>0.67300000000000004</v>
      </c>
      <c r="AM5" s="3">
        <v>0.66900000000000004</v>
      </c>
      <c r="AN5" s="3">
        <v>0.65500000000000003</v>
      </c>
      <c r="AR5" s="1" t="s">
        <v>1</v>
      </c>
      <c r="AS5" s="4">
        <v>0.58599999999999997</v>
      </c>
      <c r="AT5" s="3">
        <v>0.57699999999999996</v>
      </c>
      <c r="AU5" s="4">
        <v>0.55700000000000005</v>
      </c>
      <c r="AV5" s="3">
        <v>0.55300000000000005</v>
      </c>
      <c r="AW5" s="3">
        <v>0.53400000000000003</v>
      </c>
      <c r="AX5" s="3">
        <v>0.52300000000000002</v>
      </c>
      <c r="AY5" s="3">
        <v>0.52</v>
      </c>
      <c r="AZ5" s="3">
        <v>0.503</v>
      </c>
      <c r="BA5" s="3">
        <v>0.497</v>
      </c>
      <c r="BB5" s="3">
        <v>0.47299999999999998</v>
      </c>
    </row>
    <row r="6" spans="2:54" ht="15.75" thickBot="1" x14ac:dyDescent="0.3">
      <c r="B6" s="1" t="s">
        <v>0</v>
      </c>
      <c r="C6" s="4">
        <v>0.55600000000000005</v>
      </c>
      <c r="D6" s="3">
        <v>0.55500000000000005</v>
      </c>
      <c r="E6" s="3">
        <v>0.55300000000000005</v>
      </c>
      <c r="F6" s="3">
        <v>0.55100000000000005</v>
      </c>
      <c r="G6" s="3">
        <v>0.54900000000000004</v>
      </c>
      <c r="H6" s="3">
        <v>0.54600000000000004</v>
      </c>
      <c r="I6" s="3">
        <v>0.54600000000000004</v>
      </c>
      <c r="J6" s="3">
        <v>0.54200000000000004</v>
      </c>
      <c r="K6" s="3">
        <v>0.53900000000000003</v>
      </c>
      <c r="L6" s="3">
        <v>0.53800000000000003</v>
      </c>
      <c r="P6" s="1" t="s">
        <v>0</v>
      </c>
      <c r="Q6" s="4">
        <v>0.58099999999999996</v>
      </c>
      <c r="R6" s="3">
        <v>0.57399999999999995</v>
      </c>
      <c r="S6" s="4">
        <v>0.55500000000000005</v>
      </c>
      <c r="T6" s="3">
        <v>0.55200000000000005</v>
      </c>
      <c r="U6" s="3">
        <v>0.53800000000000003</v>
      </c>
      <c r="V6" s="3">
        <v>0.52500000000000002</v>
      </c>
      <c r="W6" s="3">
        <v>0.52200000000000002</v>
      </c>
      <c r="X6" s="3">
        <v>0.50700000000000001</v>
      </c>
      <c r="Y6" s="3">
        <v>0.501</v>
      </c>
      <c r="Z6" s="3">
        <v>0.47899999999999998</v>
      </c>
      <c r="AD6" s="1" t="s">
        <v>0</v>
      </c>
      <c r="AE6" s="4">
        <v>0.69899999999999995</v>
      </c>
      <c r="AF6" s="3">
        <v>0.69799999999999995</v>
      </c>
      <c r="AG6" s="4">
        <v>0.69399999999999995</v>
      </c>
      <c r="AH6" s="3">
        <v>0.69299999999999995</v>
      </c>
      <c r="AI6" s="3">
        <v>0.69099999999999995</v>
      </c>
      <c r="AJ6" s="3">
        <v>0.68799999999999994</v>
      </c>
      <c r="AK6" s="3">
        <v>0.68700000000000006</v>
      </c>
      <c r="AL6" s="3">
        <v>0.68400000000000005</v>
      </c>
      <c r="AM6" s="3">
        <v>0.68300000000000005</v>
      </c>
      <c r="AN6" s="3">
        <v>0.67700000000000005</v>
      </c>
      <c r="AR6" s="1" t="s">
        <v>0</v>
      </c>
      <c r="AS6" s="4">
        <v>0.55700000000000005</v>
      </c>
      <c r="AT6" s="3">
        <v>0.54900000000000004</v>
      </c>
      <c r="AU6" s="4">
        <v>0.53200000000000003</v>
      </c>
      <c r="AV6" s="3">
        <v>0.52900000000000003</v>
      </c>
      <c r="AW6" s="3">
        <v>0.51600000000000001</v>
      </c>
      <c r="AX6" s="3">
        <v>0.503</v>
      </c>
      <c r="AY6" s="9">
        <v>0.5</v>
      </c>
      <c r="AZ6" s="3">
        <v>0.48599999999999999</v>
      </c>
      <c r="BA6" s="3">
        <v>0.48</v>
      </c>
      <c r="BB6" s="3">
        <v>0.45900000000000002</v>
      </c>
    </row>
    <row r="8" spans="2:54" x14ac:dyDescent="0.25">
      <c r="B8" s="25" t="s">
        <v>95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opLeftCell="N1" workbookViewId="0">
      <selection activeCell="S15" sqref="S15"/>
    </sheetView>
  </sheetViews>
  <sheetFormatPr defaultRowHeight="15" x14ac:dyDescent="0.25"/>
  <cols>
    <col min="1" max="1" width="12" style="1" customWidth="1"/>
    <col min="8" max="8" width="10.28515625" customWidth="1"/>
    <col min="12" max="12" width="15.42578125" customWidth="1"/>
    <col min="13" max="13" width="17.5703125" customWidth="1"/>
    <col min="14" max="14" width="20.28515625" customWidth="1"/>
    <col min="16" max="16" width="10.140625" customWidth="1"/>
    <col min="17" max="17" width="10.5703125" customWidth="1"/>
  </cols>
  <sheetData>
    <row r="1" spans="1:22" x14ac:dyDescent="0.25">
      <c r="M1" s="1" t="s">
        <v>4</v>
      </c>
    </row>
    <row r="2" spans="1:22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L2" s="1" t="s">
        <v>32</v>
      </c>
      <c r="M2" s="1" t="s">
        <v>33</v>
      </c>
      <c r="N2" s="1" t="s">
        <v>34</v>
      </c>
      <c r="O2" s="1" t="s">
        <v>24</v>
      </c>
      <c r="P2" s="1" t="s">
        <v>25</v>
      </c>
      <c r="U2" s="1" t="s">
        <v>24</v>
      </c>
      <c r="V2" t="s">
        <v>25</v>
      </c>
    </row>
    <row r="3" spans="1:22" x14ac:dyDescent="0.25">
      <c r="A3" s="2" t="s">
        <v>12</v>
      </c>
      <c r="B3" s="2" t="s">
        <v>11</v>
      </c>
      <c r="C3" s="2" t="s">
        <v>10</v>
      </c>
      <c r="D3" s="2" t="s">
        <v>9</v>
      </c>
      <c r="E3" s="2" t="s">
        <v>8</v>
      </c>
      <c r="F3" s="2" t="s">
        <v>7</v>
      </c>
      <c r="G3" s="2" t="s">
        <v>6</v>
      </c>
      <c r="H3" s="2" t="s">
        <v>5</v>
      </c>
      <c r="I3" s="2"/>
      <c r="J3" s="2"/>
      <c r="L3" s="1">
        <v>4</v>
      </c>
      <c r="M3">
        <v>5</v>
      </c>
      <c r="N3" s="1">
        <v>1.4</v>
      </c>
      <c r="O3">
        <f>1/L3</f>
        <v>0.25</v>
      </c>
      <c r="P3">
        <f>1/N3</f>
        <v>0.7142857142857143</v>
      </c>
      <c r="Q3" s="1" t="s">
        <v>26</v>
      </c>
      <c r="R3">
        <v>3.73E-2</v>
      </c>
      <c r="U3" s="1">
        <f t="shared" ref="U3:U12" si="0">1/B4</f>
        <v>0.25</v>
      </c>
      <c r="V3">
        <f t="shared" ref="V3:V12" si="1">1/H4</f>
        <v>0.7142857142857143</v>
      </c>
    </row>
    <row r="4" spans="1:22" x14ac:dyDescent="0.25">
      <c r="B4" s="1">
        <v>4</v>
      </c>
      <c r="C4">
        <v>1</v>
      </c>
      <c r="D4">
        <v>2</v>
      </c>
      <c r="E4">
        <v>1</v>
      </c>
      <c r="F4">
        <v>1</v>
      </c>
      <c r="G4">
        <v>2</v>
      </c>
      <c r="H4" s="1">
        <f t="shared" ref="H4:H13" si="2">AVERAGE(C4:G4)</f>
        <v>1.4</v>
      </c>
      <c r="L4" s="1">
        <v>5</v>
      </c>
      <c r="M4">
        <v>5</v>
      </c>
      <c r="N4" s="1">
        <v>1.4</v>
      </c>
      <c r="O4">
        <f t="shared" ref="O4:O12" si="3">1/L4</f>
        <v>0.2</v>
      </c>
      <c r="P4">
        <f t="shared" ref="P4:P12" si="4">1/N4</f>
        <v>0.7142857142857143</v>
      </c>
      <c r="Q4" s="1" t="s">
        <v>27</v>
      </c>
      <c r="R4">
        <v>2.798</v>
      </c>
      <c r="U4" s="1">
        <f t="shared" si="0"/>
        <v>0.2</v>
      </c>
      <c r="V4">
        <f t="shared" si="1"/>
        <v>0.7142857142857143</v>
      </c>
    </row>
    <row r="5" spans="1:22" x14ac:dyDescent="0.25">
      <c r="B5" s="1">
        <v>5</v>
      </c>
      <c r="C5">
        <v>2</v>
      </c>
      <c r="D5">
        <v>1</v>
      </c>
      <c r="E5">
        <v>1</v>
      </c>
      <c r="F5">
        <v>2</v>
      </c>
      <c r="G5">
        <v>1</v>
      </c>
      <c r="H5" s="1">
        <f t="shared" si="2"/>
        <v>1.4</v>
      </c>
      <c r="L5" s="1">
        <v>8</v>
      </c>
      <c r="M5">
        <v>5</v>
      </c>
      <c r="N5" s="1">
        <v>4</v>
      </c>
      <c r="O5">
        <f t="shared" si="3"/>
        <v>0.125</v>
      </c>
      <c r="P5">
        <f t="shared" si="4"/>
        <v>0.25</v>
      </c>
      <c r="Q5" s="1" t="s">
        <v>28</v>
      </c>
      <c r="R5">
        <f>1/R4</f>
        <v>0.35739814152966404</v>
      </c>
      <c r="U5" s="1">
        <f t="shared" si="0"/>
        <v>0.125</v>
      </c>
      <c r="V5">
        <f t="shared" si="1"/>
        <v>0.25</v>
      </c>
    </row>
    <row r="6" spans="1:22" x14ac:dyDescent="0.25">
      <c r="A6" s="1" t="s">
        <v>4</v>
      </c>
      <c r="B6" s="1">
        <v>8</v>
      </c>
      <c r="C6">
        <v>5</v>
      </c>
      <c r="D6">
        <v>4</v>
      </c>
      <c r="E6">
        <v>2</v>
      </c>
      <c r="F6">
        <v>6</v>
      </c>
      <c r="G6">
        <v>3</v>
      </c>
      <c r="H6" s="1">
        <f t="shared" si="2"/>
        <v>4</v>
      </c>
      <c r="L6" s="1">
        <v>10</v>
      </c>
      <c r="M6">
        <v>5</v>
      </c>
      <c r="N6" s="1">
        <v>3.8</v>
      </c>
      <c r="O6">
        <f t="shared" si="3"/>
        <v>0.1</v>
      </c>
      <c r="P6">
        <f t="shared" si="4"/>
        <v>0.26315789473684209</v>
      </c>
      <c r="Q6" s="1" t="s">
        <v>29</v>
      </c>
      <c r="R6">
        <f>R5*R3</f>
        <v>1.3330950679056468E-2</v>
      </c>
      <c r="U6" s="1">
        <f t="shared" si="0"/>
        <v>0.1</v>
      </c>
      <c r="V6">
        <f t="shared" si="1"/>
        <v>0.26315789473684209</v>
      </c>
    </row>
    <row r="7" spans="1:22" x14ac:dyDescent="0.25">
      <c r="B7" s="1">
        <v>10</v>
      </c>
      <c r="C7">
        <v>3</v>
      </c>
      <c r="D7">
        <v>4</v>
      </c>
      <c r="E7">
        <v>1</v>
      </c>
      <c r="F7">
        <v>6</v>
      </c>
      <c r="G7">
        <v>5</v>
      </c>
      <c r="H7" s="1">
        <f t="shared" si="2"/>
        <v>3.8</v>
      </c>
      <c r="L7" s="1">
        <v>12</v>
      </c>
      <c r="M7">
        <v>5</v>
      </c>
      <c r="N7" s="1">
        <v>5.2</v>
      </c>
      <c r="O7">
        <f t="shared" si="3"/>
        <v>8.3333333333333329E-2</v>
      </c>
      <c r="P7">
        <f t="shared" si="4"/>
        <v>0.19230769230769229</v>
      </c>
      <c r="Q7" s="1" t="s">
        <v>30</v>
      </c>
      <c r="R7">
        <f>R5/R3</f>
        <v>9.5817196120553358</v>
      </c>
      <c r="U7" s="1">
        <f t="shared" si="0"/>
        <v>8.3333333333333329E-2</v>
      </c>
      <c r="V7">
        <f t="shared" si="1"/>
        <v>0.19230769230769229</v>
      </c>
    </row>
    <row r="8" spans="1:22" x14ac:dyDescent="0.25">
      <c r="B8" s="1">
        <v>12</v>
      </c>
      <c r="C8">
        <v>5</v>
      </c>
      <c r="D8">
        <v>3</v>
      </c>
      <c r="E8">
        <v>2</v>
      </c>
      <c r="F8">
        <v>7</v>
      </c>
      <c r="G8">
        <v>9</v>
      </c>
      <c r="H8" s="1">
        <f t="shared" si="2"/>
        <v>5.2</v>
      </c>
      <c r="L8" s="1">
        <v>15</v>
      </c>
      <c r="M8">
        <v>5</v>
      </c>
      <c r="N8" s="1">
        <v>3.4</v>
      </c>
      <c r="O8">
        <f t="shared" si="3"/>
        <v>6.6666666666666666E-2</v>
      </c>
      <c r="P8">
        <f t="shared" si="4"/>
        <v>0.29411764705882354</v>
      </c>
      <c r="Q8" s="1" t="s">
        <v>31</v>
      </c>
      <c r="R8">
        <f>1/R3</f>
        <v>26.809651474530831</v>
      </c>
      <c r="U8" s="1">
        <f t="shared" si="0"/>
        <v>6.6666666666666666E-2</v>
      </c>
      <c r="V8">
        <f t="shared" si="1"/>
        <v>0.29411764705882354</v>
      </c>
    </row>
    <row r="9" spans="1:22" x14ac:dyDescent="0.25">
      <c r="B9" s="1">
        <v>15</v>
      </c>
      <c r="C9">
        <v>3</v>
      </c>
      <c r="D9">
        <v>2</v>
      </c>
      <c r="E9">
        <v>1</v>
      </c>
      <c r="F9">
        <v>4</v>
      </c>
      <c r="G9">
        <v>7</v>
      </c>
      <c r="H9" s="1">
        <f t="shared" si="2"/>
        <v>3.4</v>
      </c>
      <c r="L9" s="1">
        <v>16</v>
      </c>
      <c r="M9">
        <v>5</v>
      </c>
      <c r="N9" s="1">
        <v>3.2</v>
      </c>
      <c r="O9">
        <f t="shared" si="3"/>
        <v>6.25E-2</v>
      </c>
      <c r="P9">
        <f t="shared" si="4"/>
        <v>0.3125</v>
      </c>
      <c r="Q9" s="1" t="s">
        <v>96</v>
      </c>
      <c r="R9" s="26">
        <f>(R5/1)+R6*L3</f>
        <v>0.41072194424588993</v>
      </c>
      <c r="U9" s="1">
        <f t="shared" si="0"/>
        <v>6.25E-2</v>
      </c>
      <c r="V9">
        <f t="shared" si="1"/>
        <v>0.3125</v>
      </c>
    </row>
    <row r="10" spans="1:22" x14ac:dyDescent="0.25">
      <c r="B10" s="1">
        <v>16</v>
      </c>
      <c r="C10">
        <v>2</v>
      </c>
      <c r="D10">
        <v>1</v>
      </c>
      <c r="E10">
        <v>1</v>
      </c>
      <c r="F10">
        <v>4</v>
      </c>
      <c r="G10">
        <v>8</v>
      </c>
      <c r="H10" s="1">
        <f t="shared" si="2"/>
        <v>3.2</v>
      </c>
      <c r="L10" s="1">
        <v>20</v>
      </c>
      <c r="M10">
        <v>5</v>
      </c>
      <c r="N10" s="1">
        <v>5.4</v>
      </c>
      <c r="O10">
        <f t="shared" si="3"/>
        <v>0.05</v>
      </c>
      <c r="P10">
        <f t="shared" si="4"/>
        <v>0.18518518518518517</v>
      </c>
      <c r="U10" s="1">
        <f t="shared" si="0"/>
        <v>0.05</v>
      </c>
      <c r="V10">
        <f t="shared" si="1"/>
        <v>0.18518518518518517</v>
      </c>
    </row>
    <row r="11" spans="1:22" x14ac:dyDescent="0.25">
      <c r="B11" s="1">
        <v>20</v>
      </c>
      <c r="C11">
        <v>3</v>
      </c>
      <c r="D11">
        <v>4</v>
      </c>
      <c r="E11">
        <v>3</v>
      </c>
      <c r="F11">
        <v>7</v>
      </c>
      <c r="G11">
        <v>10</v>
      </c>
      <c r="H11" s="1">
        <f t="shared" si="2"/>
        <v>5.4</v>
      </c>
      <c r="L11" s="1">
        <v>24</v>
      </c>
      <c r="M11">
        <v>5</v>
      </c>
      <c r="N11" s="1">
        <v>6.6</v>
      </c>
      <c r="O11">
        <f t="shared" si="3"/>
        <v>4.1666666666666664E-2</v>
      </c>
      <c r="P11">
        <f t="shared" si="4"/>
        <v>0.15151515151515152</v>
      </c>
      <c r="U11" s="1">
        <f t="shared" si="0"/>
        <v>4.1666666666666664E-2</v>
      </c>
      <c r="V11">
        <f t="shared" si="1"/>
        <v>0.15151515151515152</v>
      </c>
    </row>
    <row r="12" spans="1:22" x14ac:dyDescent="0.25">
      <c r="B12" s="1">
        <v>24</v>
      </c>
      <c r="C12">
        <v>3</v>
      </c>
      <c r="D12">
        <v>6</v>
      </c>
      <c r="E12">
        <v>4</v>
      </c>
      <c r="F12">
        <v>8</v>
      </c>
      <c r="G12">
        <v>12</v>
      </c>
      <c r="H12" s="1">
        <f t="shared" si="2"/>
        <v>6.6</v>
      </c>
      <c r="L12" s="1">
        <v>25</v>
      </c>
      <c r="M12">
        <v>5</v>
      </c>
      <c r="N12" s="1">
        <v>6.8</v>
      </c>
      <c r="O12">
        <f t="shared" si="3"/>
        <v>0.04</v>
      </c>
      <c r="P12">
        <f t="shared" si="4"/>
        <v>0.14705882352941177</v>
      </c>
      <c r="U12" s="1">
        <f t="shared" si="0"/>
        <v>0.04</v>
      </c>
      <c r="V12">
        <f t="shared" si="1"/>
        <v>0.14705882352941177</v>
      </c>
    </row>
    <row r="13" spans="1:22" x14ac:dyDescent="0.25">
      <c r="B13" s="1">
        <v>25</v>
      </c>
      <c r="C13">
        <v>3</v>
      </c>
      <c r="D13">
        <v>4</v>
      </c>
      <c r="E13">
        <v>2</v>
      </c>
      <c r="F13">
        <v>11</v>
      </c>
      <c r="G13">
        <v>14</v>
      </c>
      <c r="H13" s="1">
        <f t="shared" si="2"/>
        <v>6.8</v>
      </c>
      <c r="K13" s="1"/>
    </row>
    <row r="14" spans="1:22" x14ac:dyDescent="0.25">
      <c r="H14" s="1"/>
      <c r="K14" s="1" t="s">
        <v>3</v>
      </c>
      <c r="L14" s="1" t="s">
        <v>32</v>
      </c>
      <c r="M14" s="1" t="s">
        <v>33</v>
      </c>
      <c r="N14" s="1" t="s">
        <v>34</v>
      </c>
      <c r="O14" s="1" t="s">
        <v>24</v>
      </c>
      <c r="P14" s="1" t="s">
        <v>25</v>
      </c>
    </row>
    <row r="15" spans="1:22" x14ac:dyDescent="0.25">
      <c r="B15" s="1">
        <v>4</v>
      </c>
      <c r="C15">
        <v>1</v>
      </c>
      <c r="D15">
        <v>3</v>
      </c>
      <c r="E15">
        <v>1</v>
      </c>
      <c r="F15">
        <v>2</v>
      </c>
      <c r="G15">
        <v>1</v>
      </c>
      <c r="H15" s="1">
        <f t="shared" ref="H15:H24" si="5">AVERAGE(C15:G15)</f>
        <v>1.6</v>
      </c>
      <c r="L15" s="1">
        <v>4</v>
      </c>
      <c r="M15">
        <v>5</v>
      </c>
      <c r="N15">
        <v>1.6</v>
      </c>
      <c r="O15">
        <f>1/L15</f>
        <v>0.25</v>
      </c>
      <c r="P15">
        <f>1/N15</f>
        <v>0.625</v>
      </c>
      <c r="Q15" s="1" t="s">
        <v>26</v>
      </c>
      <c r="R15">
        <v>0.02</v>
      </c>
    </row>
    <row r="16" spans="1:22" x14ac:dyDescent="0.25">
      <c r="B16" s="1">
        <v>5</v>
      </c>
      <c r="C16">
        <v>2</v>
      </c>
      <c r="D16">
        <v>1</v>
      </c>
      <c r="E16">
        <v>2</v>
      </c>
      <c r="F16">
        <v>3</v>
      </c>
      <c r="G16">
        <v>4</v>
      </c>
      <c r="H16" s="1">
        <f t="shared" si="5"/>
        <v>2.4</v>
      </c>
      <c r="L16" s="1">
        <v>5</v>
      </c>
      <c r="M16">
        <v>5</v>
      </c>
      <c r="N16">
        <v>2.4</v>
      </c>
      <c r="O16">
        <f t="shared" ref="O16:O24" si="6">1/L16</f>
        <v>0.2</v>
      </c>
      <c r="P16">
        <f t="shared" ref="P16:P24" si="7">1/N16</f>
        <v>0.41666666666666669</v>
      </c>
      <c r="Q16" s="1" t="s">
        <v>27</v>
      </c>
      <c r="R16">
        <v>2.4279999999999999</v>
      </c>
    </row>
    <row r="17" spans="1:18" x14ac:dyDescent="0.25">
      <c r="B17" s="1">
        <v>8</v>
      </c>
      <c r="C17">
        <v>1</v>
      </c>
      <c r="D17">
        <v>2</v>
      </c>
      <c r="E17">
        <v>4</v>
      </c>
      <c r="F17">
        <v>5</v>
      </c>
      <c r="G17">
        <v>7</v>
      </c>
      <c r="H17" s="1">
        <f t="shared" si="5"/>
        <v>3.8</v>
      </c>
      <c r="L17" s="1">
        <v>8</v>
      </c>
      <c r="M17">
        <v>5</v>
      </c>
      <c r="N17">
        <v>3.8</v>
      </c>
      <c r="O17">
        <f t="shared" si="6"/>
        <v>0.125</v>
      </c>
      <c r="P17">
        <f t="shared" si="7"/>
        <v>0.26315789473684209</v>
      </c>
      <c r="Q17" s="1" t="s">
        <v>28</v>
      </c>
      <c r="R17">
        <f>1/R16</f>
        <v>0.41186161449752884</v>
      </c>
    </row>
    <row r="18" spans="1:18" x14ac:dyDescent="0.25">
      <c r="B18" s="1">
        <v>10</v>
      </c>
      <c r="C18">
        <v>2</v>
      </c>
      <c r="D18">
        <v>1</v>
      </c>
      <c r="E18">
        <v>3</v>
      </c>
      <c r="F18">
        <v>6</v>
      </c>
      <c r="G18">
        <v>4</v>
      </c>
      <c r="H18" s="1">
        <f t="shared" si="5"/>
        <v>3.2</v>
      </c>
      <c r="L18" s="1">
        <v>10</v>
      </c>
      <c r="M18">
        <v>5</v>
      </c>
      <c r="N18">
        <v>3.2</v>
      </c>
      <c r="O18">
        <f t="shared" si="6"/>
        <v>0.1</v>
      </c>
      <c r="P18">
        <f t="shared" si="7"/>
        <v>0.3125</v>
      </c>
      <c r="Q18" s="1" t="s">
        <v>29</v>
      </c>
      <c r="R18">
        <f>R17*R15</f>
        <v>8.2372322899505763E-3</v>
      </c>
    </row>
    <row r="19" spans="1:18" x14ac:dyDescent="0.25">
      <c r="A19" s="1" t="s">
        <v>3</v>
      </c>
      <c r="B19" s="1">
        <v>12</v>
      </c>
      <c r="C19">
        <v>9</v>
      </c>
      <c r="D19">
        <v>7</v>
      </c>
      <c r="E19">
        <v>8</v>
      </c>
      <c r="F19">
        <v>11</v>
      </c>
      <c r="G19">
        <v>6</v>
      </c>
      <c r="H19" s="1">
        <f t="shared" si="5"/>
        <v>8.1999999999999993</v>
      </c>
      <c r="L19" s="1">
        <v>12</v>
      </c>
      <c r="M19">
        <v>5</v>
      </c>
      <c r="N19">
        <v>8.1999999999999993</v>
      </c>
      <c r="O19">
        <f t="shared" si="6"/>
        <v>8.3333333333333329E-2</v>
      </c>
      <c r="P19">
        <f t="shared" si="7"/>
        <v>0.12195121951219513</v>
      </c>
      <c r="Q19" s="1" t="s">
        <v>30</v>
      </c>
      <c r="R19">
        <f>R17/R15</f>
        <v>20.59308072487644</v>
      </c>
    </row>
    <row r="20" spans="1:18" x14ac:dyDescent="0.25">
      <c r="B20" s="1">
        <v>15</v>
      </c>
      <c r="C20">
        <v>12</v>
      </c>
      <c r="D20">
        <v>9</v>
      </c>
      <c r="E20">
        <v>11</v>
      </c>
      <c r="F20">
        <v>13</v>
      </c>
      <c r="G20">
        <v>10</v>
      </c>
      <c r="H20" s="1">
        <f t="shared" si="5"/>
        <v>11</v>
      </c>
      <c r="L20" s="1">
        <v>15</v>
      </c>
      <c r="M20">
        <v>5</v>
      </c>
      <c r="N20">
        <v>11</v>
      </c>
      <c r="O20">
        <f t="shared" si="6"/>
        <v>6.6666666666666666E-2</v>
      </c>
      <c r="P20">
        <f t="shared" si="7"/>
        <v>9.0909090909090912E-2</v>
      </c>
      <c r="Q20" s="1" t="s">
        <v>31</v>
      </c>
      <c r="R20">
        <f>1/R15</f>
        <v>50</v>
      </c>
    </row>
    <row r="21" spans="1:18" x14ac:dyDescent="0.25">
      <c r="B21" s="1">
        <v>16</v>
      </c>
      <c r="C21">
        <v>5</v>
      </c>
      <c r="D21">
        <v>7</v>
      </c>
      <c r="E21">
        <v>9</v>
      </c>
      <c r="F21">
        <v>14</v>
      </c>
      <c r="G21">
        <v>10</v>
      </c>
      <c r="H21" s="1">
        <f t="shared" si="5"/>
        <v>9</v>
      </c>
      <c r="L21" s="1">
        <v>16</v>
      </c>
      <c r="M21">
        <v>5</v>
      </c>
      <c r="N21">
        <v>9</v>
      </c>
      <c r="O21">
        <f t="shared" si="6"/>
        <v>6.25E-2</v>
      </c>
      <c r="P21">
        <f t="shared" si="7"/>
        <v>0.1111111111111111</v>
      </c>
      <c r="Q21" s="1" t="s">
        <v>96</v>
      </c>
      <c r="R21" s="26">
        <f>(R17/1)+R18*L15</f>
        <v>0.44481054365733114</v>
      </c>
    </row>
    <row r="22" spans="1:18" x14ac:dyDescent="0.25">
      <c r="B22" s="1">
        <v>20</v>
      </c>
      <c r="C22">
        <v>1</v>
      </c>
      <c r="D22">
        <v>3</v>
      </c>
      <c r="E22">
        <v>8</v>
      </c>
      <c r="F22">
        <v>15</v>
      </c>
      <c r="G22">
        <v>9</v>
      </c>
      <c r="H22" s="1">
        <f t="shared" si="5"/>
        <v>7.2</v>
      </c>
      <c r="L22" s="1">
        <v>20</v>
      </c>
      <c r="M22">
        <v>5</v>
      </c>
      <c r="N22">
        <v>7.2</v>
      </c>
      <c r="O22">
        <f t="shared" si="6"/>
        <v>0.05</v>
      </c>
      <c r="P22">
        <f t="shared" si="7"/>
        <v>0.1388888888888889</v>
      </c>
    </row>
    <row r="23" spans="1:18" x14ac:dyDescent="0.25">
      <c r="B23" s="1">
        <v>24</v>
      </c>
      <c r="C23">
        <v>4</v>
      </c>
      <c r="D23">
        <v>6</v>
      </c>
      <c r="E23">
        <v>9</v>
      </c>
      <c r="F23">
        <v>16</v>
      </c>
      <c r="G23">
        <v>18</v>
      </c>
      <c r="H23" s="1">
        <f t="shared" si="5"/>
        <v>10.6</v>
      </c>
      <c r="L23" s="1">
        <v>24</v>
      </c>
      <c r="M23">
        <v>5</v>
      </c>
      <c r="N23">
        <v>10.6</v>
      </c>
      <c r="O23">
        <f t="shared" si="6"/>
        <v>4.1666666666666664E-2</v>
      </c>
      <c r="P23">
        <f t="shared" si="7"/>
        <v>9.4339622641509441E-2</v>
      </c>
    </row>
    <row r="24" spans="1:18" x14ac:dyDescent="0.25">
      <c r="B24" s="1">
        <v>25</v>
      </c>
      <c r="C24">
        <v>5</v>
      </c>
      <c r="D24">
        <v>6</v>
      </c>
      <c r="E24">
        <v>8</v>
      </c>
      <c r="F24">
        <v>14</v>
      </c>
      <c r="G24">
        <v>19</v>
      </c>
      <c r="H24" s="1">
        <f t="shared" si="5"/>
        <v>10.4</v>
      </c>
      <c r="L24" s="1">
        <v>25</v>
      </c>
      <c r="M24">
        <v>5</v>
      </c>
      <c r="N24">
        <v>10.4</v>
      </c>
      <c r="O24">
        <f t="shared" si="6"/>
        <v>0.04</v>
      </c>
      <c r="P24">
        <f t="shared" si="7"/>
        <v>9.6153846153846145E-2</v>
      </c>
    </row>
    <row r="25" spans="1:18" x14ac:dyDescent="0.25">
      <c r="K25" t="s">
        <v>2</v>
      </c>
      <c r="L25" s="1" t="s">
        <v>32</v>
      </c>
      <c r="M25" s="1" t="s">
        <v>33</v>
      </c>
      <c r="N25" s="1" t="s">
        <v>34</v>
      </c>
      <c r="O25" s="1" t="s">
        <v>24</v>
      </c>
      <c r="P25" s="1" t="s">
        <v>25</v>
      </c>
    </row>
    <row r="26" spans="1:18" x14ac:dyDescent="0.25">
      <c r="B26" s="1">
        <v>4</v>
      </c>
      <c r="C26">
        <v>3</v>
      </c>
      <c r="D26">
        <v>1</v>
      </c>
      <c r="E26">
        <v>2</v>
      </c>
      <c r="F26">
        <v>1</v>
      </c>
      <c r="G26">
        <v>3</v>
      </c>
      <c r="H26" s="1">
        <f t="shared" ref="H26:H35" si="8">AVERAGE(C26:G26)</f>
        <v>2</v>
      </c>
      <c r="L26" s="1">
        <v>4</v>
      </c>
      <c r="M26">
        <v>5</v>
      </c>
      <c r="N26">
        <v>2</v>
      </c>
      <c r="O26">
        <f>1/L26</f>
        <v>0.25</v>
      </c>
      <c r="P26">
        <f>1/N26</f>
        <v>0.5</v>
      </c>
      <c r="Q26" s="1" t="s">
        <v>26</v>
      </c>
      <c r="R26">
        <v>1.5800000000000002E-2</v>
      </c>
    </row>
    <row r="27" spans="1:18" x14ac:dyDescent="0.25">
      <c r="B27" s="1">
        <v>5</v>
      </c>
      <c r="C27">
        <v>2</v>
      </c>
      <c r="D27">
        <v>3</v>
      </c>
      <c r="E27">
        <v>4</v>
      </c>
      <c r="F27">
        <v>3</v>
      </c>
      <c r="G27">
        <v>2</v>
      </c>
      <c r="H27" s="1">
        <f t="shared" si="8"/>
        <v>2.8</v>
      </c>
      <c r="L27" s="1">
        <v>5</v>
      </c>
      <c r="M27">
        <v>5</v>
      </c>
      <c r="N27">
        <v>2.8</v>
      </c>
      <c r="O27">
        <f t="shared" ref="O27:O35" si="9">1/L27</f>
        <v>0.2</v>
      </c>
      <c r="P27">
        <f t="shared" ref="P27:P34" si="10">1/N27</f>
        <v>0.35714285714285715</v>
      </c>
      <c r="Q27" s="1" t="s">
        <v>27</v>
      </c>
      <c r="R27">
        <v>1.8564000000000001</v>
      </c>
    </row>
    <row r="28" spans="1:18" x14ac:dyDescent="0.25">
      <c r="B28" s="1">
        <v>8</v>
      </c>
      <c r="C28">
        <v>2</v>
      </c>
      <c r="D28">
        <v>4</v>
      </c>
      <c r="E28">
        <v>5</v>
      </c>
      <c r="F28">
        <v>6</v>
      </c>
      <c r="G28">
        <v>3</v>
      </c>
      <c r="H28" s="1">
        <f t="shared" si="8"/>
        <v>4</v>
      </c>
      <c r="L28" s="1">
        <v>8</v>
      </c>
      <c r="M28">
        <v>5</v>
      </c>
      <c r="N28">
        <v>4</v>
      </c>
      <c r="O28">
        <f t="shared" si="9"/>
        <v>0.125</v>
      </c>
      <c r="P28">
        <f t="shared" si="10"/>
        <v>0.25</v>
      </c>
      <c r="Q28" s="1" t="s">
        <v>28</v>
      </c>
      <c r="R28">
        <f>1/R27</f>
        <v>0.53867700926524453</v>
      </c>
    </row>
    <row r="29" spans="1:18" x14ac:dyDescent="0.25">
      <c r="A29" s="1" t="s">
        <v>2</v>
      </c>
      <c r="B29" s="1">
        <v>10</v>
      </c>
      <c r="C29">
        <v>5</v>
      </c>
      <c r="D29">
        <v>3</v>
      </c>
      <c r="E29">
        <v>6</v>
      </c>
      <c r="F29">
        <v>9</v>
      </c>
      <c r="G29">
        <v>4</v>
      </c>
      <c r="H29" s="1">
        <f t="shared" si="8"/>
        <v>5.4</v>
      </c>
      <c r="L29" s="1">
        <v>10</v>
      </c>
      <c r="M29">
        <v>5</v>
      </c>
      <c r="N29">
        <v>5.4</v>
      </c>
      <c r="O29">
        <f t="shared" si="9"/>
        <v>0.1</v>
      </c>
      <c r="P29">
        <f t="shared" si="10"/>
        <v>0.18518518518518517</v>
      </c>
      <c r="Q29" s="1" t="s">
        <v>29</v>
      </c>
      <c r="R29">
        <f>R28*R26</f>
        <v>8.511096746390865E-3</v>
      </c>
    </row>
    <row r="30" spans="1:18" x14ac:dyDescent="0.25">
      <c r="B30" s="1">
        <v>12</v>
      </c>
      <c r="C30">
        <v>3</v>
      </c>
      <c r="D30">
        <v>5</v>
      </c>
      <c r="E30">
        <v>4</v>
      </c>
      <c r="F30">
        <v>9</v>
      </c>
      <c r="G30">
        <v>7</v>
      </c>
      <c r="H30" s="1">
        <f t="shared" si="8"/>
        <v>5.6</v>
      </c>
      <c r="L30" s="1">
        <v>12</v>
      </c>
      <c r="M30">
        <v>5</v>
      </c>
      <c r="N30">
        <v>5.6</v>
      </c>
      <c r="O30">
        <f t="shared" si="9"/>
        <v>8.3333333333333329E-2</v>
      </c>
      <c r="P30">
        <f t="shared" si="10"/>
        <v>0.17857142857142858</v>
      </c>
      <c r="Q30" s="1" t="s">
        <v>30</v>
      </c>
      <c r="R30">
        <f>R28/R26</f>
        <v>34.093481599066109</v>
      </c>
    </row>
    <row r="31" spans="1:18" x14ac:dyDescent="0.25">
      <c r="B31" s="1">
        <v>15</v>
      </c>
      <c r="C31">
        <v>1</v>
      </c>
      <c r="D31">
        <v>3</v>
      </c>
      <c r="E31">
        <v>5</v>
      </c>
      <c r="F31">
        <v>7</v>
      </c>
      <c r="G31">
        <v>11</v>
      </c>
      <c r="H31" s="1">
        <f t="shared" si="8"/>
        <v>5.4</v>
      </c>
      <c r="L31" s="1">
        <v>15</v>
      </c>
      <c r="M31">
        <v>5</v>
      </c>
      <c r="N31">
        <v>5.4</v>
      </c>
      <c r="O31">
        <f t="shared" si="9"/>
        <v>6.6666666666666666E-2</v>
      </c>
      <c r="P31">
        <f t="shared" si="10"/>
        <v>0.18518518518518517</v>
      </c>
      <c r="Q31" s="1" t="s">
        <v>31</v>
      </c>
      <c r="R31">
        <f>1/R26</f>
        <v>63.291139240506325</v>
      </c>
    </row>
    <row r="32" spans="1:18" x14ac:dyDescent="0.25">
      <c r="B32" s="1">
        <v>16</v>
      </c>
      <c r="C32">
        <v>5</v>
      </c>
      <c r="D32">
        <v>7</v>
      </c>
      <c r="E32">
        <v>3</v>
      </c>
      <c r="F32">
        <v>10</v>
      </c>
      <c r="G32">
        <v>12</v>
      </c>
      <c r="H32" s="1">
        <f t="shared" si="8"/>
        <v>7.4</v>
      </c>
      <c r="L32" s="1">
        <v>16</v>
      </c>
      <c r="M32">
        <v>5</v>
      </c>
      <c r="N32">
        <v>7.4</v>
      </c>
      <c r="O32">
        <f t="shared" si="9"/>
        <v>6.25E-2</v>
      </c>
      <c r="P32">
        <f t="shared" si="10"/>
        <v>0.13513513513513511</v>
      </c>
    </row>
    <row r="33" spans="1:18" x14ac:dyDescent="0.25">
      <c r="B33" s="1">
        <v>20</v>
      </c>
      <c r="C33">
        <v>11</v>
      </c>
      <c r="D33">
        <v>9</v>
      </c>
      <c r="E33">
        <v>12</v>
      </c>
      <c r="F33">
        <v>17</v>
      </c>
      <c r="G33">
        <v>15</v>
      </c>
      <c r="H33" s="1">
        <f t="shared" si="8"/>
        <v>12.8</v>
      </c>
      <c r="L33" s="1">
        <v>20</v>
      </c>
      <c r="M33">
        <v>5</v>
      </c>
      <c r="N33">
        <v>12.8</v>
      </c>
      <c r="O33">
        <f t="shared" si="9"/>
        <v>0.05</v>
      </c>
      <c r="P33">
        <f t="shared" si="10"/>
        <v>7.8125E-2</v>
      </c>
    </row>
    <row r="34" spans="1:18" x14ac:dyDescent="0.25">
      <c r="B34" s="1">
        <v>24</v>
      </c>
      <c r="C34">
        <v>10</v>
      </c>
      <c r="D34">
        <v>8</v>
      </c>
      <c r="E34">
        <v>3</v>
      </c>
      <c r="F34">
        <v>14</v>
      </c>
      <c r="G34">
        <v>20</v>
      </c>
      <c r="H34" s="1">
        <f t="shared" si="8"/>
        <v>11</v>
      </c>
      <c r="L34" s="1">
        <v>24</v>
      </c>
      <c r="M34">
        <v>5</v>
      </c>
      <c r="N34">
        <v>11</v>
      </c>
      <c r="O34">
        <f t="shared" si="9"/>
        <v>4.1666666666666664E-2</v>
      </c>
      <c r="P34">
        <f t="shared" si="10"/>
        <v>9.0909090909090912E-2</v>
      </c>
    </row>
    <row r="35" spans="1:18" x14ac:dyDescent="0.25">
      <c r="B35" s="1">
        <v>25</v>
      </c>
      <c r="C35">
        <v>7</v>
      </c>
      <c r="D35">
        <v>10</v>
      </c>
      <c r="E35">
        <v>6</v>
      </c>
      <c r="F35">
        <v>13</v>
      </c>
      <c r="G35">
        <v>20</v>
      </c>
      <c r="H35" s="1">
        <f t="shared" si="8"/>
        <v>11.2</v>
      </c>
      <c r="L35" s="1">
        <v>25</v>
      </c>
      <c r="M35">
        <v>5</v>
      </c>
      <c r="N35">
        <v>11.2</v>
      </c>
      <c r="O35">
        <f t="shared" si="9"/>
        <v>0.04</v>
      </c>
      <c r="P35">
        <f>1/N35</f>
        <v>8.9285714285714288E-2</v>
      </c>
    </row>
    <row r="36" spans="1:18" x14ac:dyDescent="0.25">
      <c r="K36" t="s">
        <v>1</v>
      </c>
      <c r="L36" s="1" t="s">
        <v>32</v>
      </c>
      <c r="M36" s="1" t="s">
        <v>33</v>
      </c>
      <c r="N36" s="1" t="s">
        <v>34</v>
      </c>
      <c r="O36" s="1" t="s">
        <v>24</v>
      </c>
      <c r="P36" s="1" t="s">
        <v>25</v>
      </c>
    </row>
    <row r="37" spans="1:18" x14ac:dyDescent="0.25">
      <c r="B37" s="1">
        <v>4</v>
      </c>
      <c r="C37">
        <v>1</v>
      </c>
      <c r="D37">
        <v>3</v>
      </c>
      <c r="E37">
        <v>2</v>
      </c>
      <c r="F37">
        <v>4</v>
      </c>
      <c r="G37">
        <v>1</v>
      </c>
      <c r="H37" s="1">
        <f t="shared" ref="H37:H46" si="11">AVERAGE(C37:G37)</f>
        <v>2.2000000000000002</v>
      </c>
      <c r="L37" s="1">
        <v>4</v>
      </c>
      <c r="M37">
        <v>5</v>
      </c>
      <c r="N37">
        <v>2.2000000000000002</v>
      </c>
      <c r="O37">
        <f>1/L37</f>
        <v>0.25</v>
      </c>
      <c r="P37">
        <f>1/N37</f>
        <v>0.45454545454545453</v>
      </c>
      <c r="Q37" s="1" t="s">
        <v>26</v>
      </c>
      <c r="R37">
        <v>4.7999999999999996E-3</v>
      </c>
    </row>
    <row r="38" spans="1:18" x14ac:dyDescent="0.25">
      <c r="B38" s="1">
        <v>5</v>
      </c>
      <c r="C38">
        <v>3</v>
      </c>
      <c r="D38">
        <v>4</v>
      </c>
      <c r="E38">
        <v>1</v>
      </c>
      <c r="F38">
        <v>2</v>
      </c>
      <c r="G38">
        <v>3</v>
      </c>
      <c r="H38" s="1">
        <f t="shared" si="11"/>
        <v>2.6</v>
      </c>
      <c r="L38" s="1">
        <v>5</v>
      </c>
      <c r="M38">
        <v>5</v>
      </c>
      <c r="N38">
        <v>2.6</v>
      </c>
      <c r="O38">
        <f t="shared" ref="O38:O46" si="12">1/L38</f>
        <v>0.2</v>
      </c>
      <c r="P38">
        <f t="shared" ref="P38:P46" si="13">1/N38</f>
        <v>0.38461538461538458</v>
      </c>
      <c r="Q38" s="1" t="s">
        <v>27</v>
      </c>
      <c r="R38">
        <v>1.8455999999999999</v>
      </c>
    </row>
    <row r="39" spans="1:18" x14ac:dyDescent="0.25">
      <c r="B39" s="1">
        <v>8</v>
      </c>
      <c r="C39">
        <v>5</v>
      </c>
      <c r="D39">
        <v>3</v>
      </c>
      <c r="E39">
        <v>6</v>
      </c>
      <c r="F39">
        <v>7</v>
      </c>
      <c r="G39">
        <v>4</v>
      </c>
      <c r="H39" s="1">
        <f t="shared" si="11"/>
        <v>5</v>
      </c>
      <c r="L39" s="1">
        <v>8</v>
      </c>
      <c r="M39">
        <v>5</v>
      </c>
      <c r="N39">
        <v>5</v>
      </c>
      <c r="O39">
        <f t="shared" si="12"/>
        <v>0.125</v>
      </c>
      <c r="P39">
        <f t="shared" si="13"/>
        <v>0.2</v>
      </c>
      <c r="Q39" s="1" t="s">
        <v>28</v>
      </c>
      <c r="R39">
        <f>1/R38</f>
        <v>0.54182921543129603</v>
      </c>
    </row>
    <row r="40" spans="1:18" x14ac:dyDescent="0.25">
      <c r="A40" s="1" t="s">
        <v>1</v>
      </c>
      <c r="B40" s="1">
        <v>10</v>
      </c>
      <c r="C40">
        <v>5</v>
      </c>
      <c r="D40">
        <v>7</v>
      </c>
      <c r="E40">
        <v>4</v>
      </c>
      <c r="F40">
        <v>9</v>
      </c>
      <c r="G40">
        <v>6</v>
      </c>
      <c r="H40" s="1">
        <f t="shared" si="11"/>
        <v>6.2</v>
      </c>
      <c r="L40" s="1">
        <v>10</v>
      </c>
      <c r="M40">
        <v>5</v>
      </c>
      <c r="N40">
        <v>6.2</v>
      </c>
      <c r="O40">
        <f t="shared" si="12"/>
        <v>0.1</v>
      </c>
      <c r="P40">
        <f t="shared" si="13"/>
        <v>0.16129032258064516</v>
      </c>
      <c r="Q40" s="1" t="s">
        <v>29</v>
      </c>
      <c r="R40">
        <f>R39*R37</f>
        <v>2.6007802340702207E-3</v>
      </c>
    </row>
    <row r="41" spans="1:18" x14ac:dyDescent="0.25">
      <c r="B41" s="1">
        <v>12</v>
      </c>
      <c r="C41">
        <v>6</v>
      </c>
      <c r="D41">
        <v>4</v>
      </c>
      <c r="E41">
        <v>7</v>
      </c>
      <c r="F41">
        <v>9</v>
      </c>
      <c r="G41">
        <v>5</v>
      </c>
      <c r="H41" s="1">
        <f t="shared" si="11"/>
        <v>6.2</v>
      </c>
      <c r="L41" s="1">
        <v>12</v>
      </c>
      <c r="M41">
        <v>5</v>
      </c>
      <c r="N41">
        <v>6.2</v>
      </c>
      <c r="O41">
        <f t="shared" si="12"/>
        <v>8.3333333333333329E-2</v>
      </c>
      <c r="P41">
        <f t="shared" si="13"/>
        <v>0.16129032258064516</v>
      </c>
      <c r="Q41" s="1" t="s">
        <v>30</v>
      </c>
      <c r="R41">
        <f>R39/R37</f>
        <v>112.88108654818669</v>
      </c>
    </row>
    <row r="42" spans="1:18" x14ac:dyDescent="0.25">
      <c r="B42" s="1">
        <v>15</v>
      </c>
      <c r="C42">
        <v>7</v>
      </c>
      <c r="D42">
        <v>9</v>
      </c>
      <c r="E42">
        <v>5</v>
      </c>
      <c r="F42">
        <v>11</v>
      </c>
      <c r="G42">
        <v>12</v>
      </c>
      <c r="H42" s="1">
        <f t="shared" si="11"/>
        <v>8.8000000000000007</v>
      </c>
      <c r="L42" s="1">
        <v>15</v>
      </c>
      <c r="M42">
        <v>5</v>
      </c>
      <c r="N42">
        <v>8.8000000000000007</v>
      </c>
      <c r="O42">
        <f t="shared" si="12"/>
        <v>6.6666666666666666E-2</v>
      </c>
      <c r="P42">
        <f t="shared" si="13"/>
        <v>0.11363636363636363</v>
      </c>
      <c r="Q42" s="1" t="s">
        <v>31</v>
      </c>
      <c r="R42">
        <f>1/R37</f>
        <v>208.33333333333334</v>
      </c>
    </row>
    <row r="43" spans="1:18" x14ac:dyDescent="0.25">
      <c r="B43" s="1">
        <v>16</v>
      </c>
      <c r="C43">
        <v>8</v>
      </c>
      <c r="D43">
        <v>10</v>
      </c>
      <c r="E43">
        <v>5</v>
      </c>
      <c r="F43">
        <v>9</v>
      </c>
      <c r="G43">
        <v>13</v>
      </c>
      <c r="H43" s="1">
        <f t="shared" si="11"/>
        <v>9</v>
      </c>
      <c r="L43" s="1">
        <v>16</v>
      </c>
      <c r="M43">
        <v>5</v>
      </c>
      <c r="N43">
        <v>9</v>
      </c>
      <c r="O43">
        <f t="shared" si="12"/>
        <v>6.25E-2</v>
      </c>
      <c r="P43">
        <f t="shared" si="13"/>
        <v>0.1111111111111111</v>
      </c>
    </row>
    <row r="44" spans="1:18" x14ac:dyDescent="0.25">
      <c r="B44" s="1">
        <v>20</v>
      </c>
      <c r="C44">
        <v>9</v>
      </c>
      <c r="D44">
        <v>7</v>
      </c>
      <c r="E44">
        <v>12</v>
      </c>
      <c r="F44">
        <v>14</v>
      </c>
      <c r="G44">
        <v>10</v>
      </c>
      <c r="H44" s="1">
        <f t="shared" si="11"/>
        <v>10.4</v>
      </c>
      <c r="L44" s="1">
        <v>20</v>
      </c>
      <c r="M44">
        <v>5</v>
      </c>
      <c r="N44">
        <v>10.4</v>
      </c>
      <c r="O44">
        <f t="shared" si="12"/>
        <v>0.05</v>
      </c>
      <c r="P44">
        <f t="shared" si="13"/>
        <v>9.6153846153846145E-2</v>
      </c>
    </row>
    <row r="45" spans="1:18" x14ac:dyDescent="0.25">
      <c r="B45" s="1">
        <v>24</v>
      </c>
      <c r="C45">
        <v>7</v>
      </c>
      <c r="D45">
        <v>9</v>
      </c>
      <c r="E45">
        <v>13</v>
      </c>
      <c r="F45">
        <v>16</v>
      </c>
      <c r="G45">
        <v>18</v>
      </c>
      <c r="H45" s="1">
        <f t="shared" si="11"/>
        <v>12.6</v>
      </c>
      <c r="L45" s="1">
        <v>24</v>
      </c>
      <c r="M45">
        <v>5</v>
      </c>
      <c r="N45">
        <v>12.6</v>
      </c>
      <c r="O45">
        <f t="shared" si="12"/>
        <v>4.1666666666666664E-2</v>
      </c>
      <c r="P45">
        <f t="shared" si="13"/>
        <v>7.9365079365079361E-2</v>
      </c>
    </row>
    <row r="46" spans="1:18" x14ac:dyDescent="0.25">
      <c r="B46" s="1">
        <v>25</v>
      </c>
      <c r="C46">
        <v>11</v>
      </c>
      <c r="D46">
        <v>10</v>
      </c>
      <c r="E46">
        <v>12</v>
      </c>
      <c r="F46">
        <v>17</v>
      </c>
      <c r="G46">
        <v>20</v>
      </c>
      <c r="H46" s="1">
        <f t="shared" si="11"/>
        <v>14</v>
      </c>
      <c r="L46" s="1">
        <v>25</v>
      </c>
      <c r="M46">
        <v>5</v>
      </c>
      <c r="N46">
        <v>14</v>
      </c>
      <c r="O46">
        <f t="shared" si="12"/>
        <v>0.04</v>
      </c>
      <c r="P46">
        <f t="shared" si="13"/>
        <v>7.1428571428571425E-2</v>
      </c>
    </row>
    <row r="47" spans="1:18" x14ac:dyDescent="0.25">
      <c r="K47" t="s">
        <v>0</v>
      </c>
      <c r="L47" s="1" t="s">
        <v>32</v>
      </c>
      <c r="M47" s="1" t="s">
        <v>33</v>
      </c>
      <c r="N47" s="1" t="s">
        <v>34</v>
      </c>
      <c r="O47" s="1" t="s">
        <v>24</v>
      </c>
      <c r="P47" s="1" t="s">
        <v>25</v>
      </c>
    </row>
    <row r="48" spans="1:18" x14ac:dyDescent="0.25">
      <c r="B48" s="1">
        <v>4</v>
      </c>
      <c r="C48">
        <v>4</v>
      </c>
      <c r="D48">
        <v>2</v>
      </c>
      <c r="E48">
        <v>1</v>
      </c>
      <c r="F48">
        <v>3</v>
      </c>
      <c r="G48">
        <v>2</v>
      </c>
      <c r="H48" s="1">
        <f t="shared" ref="H48:H57" si="14">AVERAGE(C48:G48)</f>
        <v>2.4</v>
      </c>
      <c r="L48" s="1">
        <v>4</v>
      </c>
      <c r="M48">
        <v>5</v>
      </c>
      <c r="N48">
        <v>2.4</v>
      </c>
      <c r="O48">
        <f>1/L48</f>
        <v>0.25</v>
      </c>
      <c r="P48">
        <f>1/N48</f>
        <v>0.41666666666666669</v>
      </c>
      <c r="Q48" s="1" t="s">
        <v>26</v>
      </c>
      <c r="R48">
        <v>3.0000000000000001E-3</v>
      </c>
    </row>
    <row r="49" spans="1:18" x14ac:dyDescent="0.25">
      <c r="B49" s="1">
        <v>5</v>
      </c>
      <c r="C49">
        <v>2</v>
      </c>
      <c r="D49">
        <v>1</v>
      </c>
      <c r="E49">
        <v>3</v>
      </c>
      <c r="F49">
        <v>4</v>
      </c>
      <c r="G49">
        <v>2</v>
      </c>
      <c r="H49" s="1">
        <f t="shared" si="14"/>
        <v>2.4</v>
      </c>
      <c r="L49" s="1">
        <v>5</v>
      </c>
      <c r="M49">
        <v>5</v>
      </c>
      <c r="N49">
        <v>2.4</v>
      </c>
      <c r="O49">
        <f t="shared" ref="O49:O57" si="15">1/L49</f>
        <v>0.2</v>
      </c>
      <c r="P49">
        <f t="shared" ref="P49:P57" si="16">1/N49</f>
        <v>0.41666666666666669</v>
      </c>
      <c r="Q49" s="1" t="s">
        <v>27</v>
      </c>
      <c r="R49">
        <v>1.7847999999999999</v>
      </c>
    </row>
    <row r="50" spans="1:18" x14ac:dyDescent="0.25">
      <c r="A50" s="1" t="s">
        <v>0</v>
      </c>
      <c r="B50" s="1">
        <v>8</v>
      </c>
      <c r="C50">
        <v>2</v>
      </c>
      <c r="D50">
        <v>4</v>
      </c>
      <c r="E50">
        <v>5</v>
      </c>
      <c r="F50">
        <v>6</v>
      </c>
      <c r="G50">
        <v>7</v>
      </c>
      <c r="H50" s="1">
        <f t="shared" si="14"/>
        <v>4.8</v>
      </c>
      <c r="L50" s="1">
        <v>8</v>
      </c>
      <c r="M50">
        <v>5</v>
      </c>
      <c r="N50">
        <v>4.8</v>
      </c>
      <c r="O50">
        <f t="shared" si="15"/>
        <v>0.125</v>
      </c>
      <c r="P50">
        <f t="shared" si="16"/>
        <v>0.20833333333333334</v>
      </c>
      <c r="Q50" s="1" t="s">
        <v>28</v>
      </c>
      <c r="R50">
        <f>1/R49</f>
        <v>0.56028686687584039</v>
      </c>
    </row>
    <row r="51" spans="1:18" x14ac:dyDescent="0.25">
      <c r="B51" s="1">
        <v>10</v>
      </c>
      <c r="C51">
        <v>6</v>
      </c>
      <c r="D51">
        <v>4</v>
      </c>
      <c r="E51">
        <v>8</v>
      </c>
      <c r="F51">
        <v>9</v>
      </c>
      <c r="G51">
        <v>3</v>
      </c>
      <c r="H51" s="1">
        <f t="shared" si="14"/>
        <v>6</v>
      </c>
      <c r="L51" s="1">
        <v>10</v>
      </c>
      <c r="M51">
        <v>5</v>
      </c>
      <c r="N51">
        <v>6</v>
      </c>
      <c r="O51">
        <f t="shared" si="15"/>
        <v>0.1</v>
      </c>
      <c r="P51">
        <f t="shared" si="16"/>
        <v>0.16666666666666666</v>
      </c>
      <c r="Q51" s="1" t="s">
        <v>29</v>
      </c>
      <c r="R51">
        <f>R50*R48</f>
        <v>1.6808606006275212E-3</v>
      </c>
    </row>
    <row r="52" spans="1:18" x14ac:dyDescent="0.25">
      <c r="B52" s="1">
        <v>12</v>
      </c>
      <c r="C52">
        <v>8</v>
      </c>
      <c r="D52">
        <v>5</v>
      </c>
      <c r="E52">
        <v>7</v>
      </c>
      <c r="F52">
        <v>11</v>
      </c>
      <c r="G52">
        <v>9</v>
      </c>
      <c r="H52" s="1">
        <f t="shared" si="14"/>
        <v>8</v>
      </c>
      <c r="L52" s="1">
        <v>12</v>
      </c>
      <c r="M52">
        <v>5</v>
      </c>
      <c r="N52">
        <v>8</v>
      </c>
      <c r="O52">
        <f t="shared" si="15"/>
        <v>8.3333333333333329E-2</v>
      </c>
      <c r="P52">
        <f t="shared" si="16"/>
        <v>0.125</v>
      </c>
      <c r="Q52" s="1" t="s">
        <v>30</v>
      </c>
      <c r="R52">
        <f>R50/R48</f>
        <v>186.76228895861345</v>
      </c>
    </row>
    <row r="53" spans="1:18" x14ac:dyDescent="0.25">
      <c r="B53" s="1">
        <v>15</v>
      </c>
      <c r="C53">
        <v>10</v>
      </c>
      <c r="D53">
        <v>9</v>
      </c>
      <c r="E53">
        <v>13</v>
      </c>
      <c r="F53">
        <v>12</v>
      </c>
      <c r="G53">
        <v>8</v>
      </c>
      <c r="H53" s="1">
        <f t="shared" si="14"/>
        <v>10.4</v>
      </c>
      <c r="L53" s="1">
        <v>15</v>
      </c>
      <c r="M53">
        <v>5</v>
      </c>
      <c r="N53">
        <v>10.4</v>
      </c>
      <c r="O53">
        <f t="shared" si="15"/>
        <v>6.6666666666666666E-2</v>
      </c>
      <c r="P53">
        <f t="shared" si="16"/>
        <v>9.6153846153846145E-2</v>
      </c>
      <c r="Q53" s="1" t="s">
        <v>31</v>
      </c>
      <c r="R53">
        <f>1/R48</f>
        <v>333.33333333333331</v>
      </c>
    </row>
    <row r="54" spans="1:18" x14ac:dyDescent="0.25">
      <c r="B54" s="1">
        <v>16</v>
      </c>
      <c r="C54">
        <v>3</v>
      </c>
      <c r="D54">
        <v>5</v>
      </c>
      <c r="E54">
        <v>8</v>
      </c>
      <c r="F54">
        <v>12</v>
      </c>
      <c r="G54">
        <v>14</v>
      </c>
      <c r="H54" s="1">
        <f t="shared" si="14"/>
        <v>8.4</v>
      </c>
      <c r="L54" s="1">
        <v>16</v>
      </c>
      <c r="M54">
        <v>5</v>
      </c>
      <c r="N54">
        <v>8.4</v>
      </c>
      <c r="O54">
        <f t="shared" si="15"/>
        <v>6.25E-2</v>
      </c>
      <c r="P54">
        <f t="shared" si="16"/>
        <v>0.11904761904761904</v>
      </c>
    </row>
    <row r="55" spans="1:18" x14ac:dyDescent="0.25">
      <c r="B55" s="1">
        <v>20</v>
      </c>
      <c r="C55">
        <v>6</v>
      </c>
      <c r="D55">
        <v>9</v>
      </c>
      <c r="E55">
        <v>7</v>
      </c>
      <c r="F55">
        <v>13</v>
      </c>
      <c r="G55">
        <v>10</v>
      </c>
      <c r="H55" s="1">
        <f t="shared" si="14"/>
        <v>9</v>
      </c>
      <c r="L55" s="1">
        <v>20</v>
      </c>
      <c r="M55">
        <v>5</v>
      </c>
      <c r="N55">
        <v>9</v>
      </c>
      <c r="O55">
        <f t="shared" si="15"/>
        <v>0.05</v>
      </c>
      <c r="P55">
        <f t="shared" si="16"/>
        <v>0.1111111111111111</v>
      </c>
    </row>
    <row r="56" spans="1:18" x14ac:dyDescent="0.25">
      <c r="B56" s="1">
        <v>24</v>
      </c>
      <c r="C56">
        <v>7</v>
      </c>
      <c r="D56">
        <v>12</v>
      </c>
      <c r="E56">
        <v>11</v>
      </c>
      <c r="F56">
        <v>15</v>
      </c>
      <c r="G56">
        <v>9</v>
      </c>
      <c r="H56" s="1">
        <f t="shared" si="14"/>
        <v>10.8</v>
      </c>
      <c r="L56" s="1">
        <v>24</v>
      </c>
      <c r="M56">
        <v>5</v>
      </c>
      <c r="N56">
        <v>10.8</v>
      </c>
      <c r="O56">
        <f t="shared" si="15"/>
        <v>4.1666666666666664E-2</v>
      </c>
      <c r="P56">
        <f t="shared" si="16"/>
        <v>9.2592592592592587E-2</v>
      </c>
    </row>
    <row r="57" spans="1:18" x14ac:dyDescent="0.25">
      <c r="B57" s="1">
        <v>25</v>
      </c>
      <c r="C57">
        <v>10</v>
      </c>
      <c r="D57">
        <v>12</v>
      </c>
      <c r="E57">
        <v>14</v>
      </c>
      <c r="F57">
        <v>19</v>
      </c>
      <c r="G57">
        <v>17</v>
      </c>
      <c r="H57" s="1">
        <f t="shared" si="14"/>
        <v>14.4</v>
      </c>
      <c r="L57" s="1">
        <v>25</v>
      </c>
      <c r="M57">
        <v>5</v>
      </c>
      <c r="N57">
        <v>14.4</v>
      </c>
      <c r="O57">
        <f t="shared" si="15"/>
        <v>0.04</v>
      </c>
      <c r="P57">
        <f t="shared" si="16"/>
        <v>6.9444444444444448E-2</v>
      </c>
    </row>
    <row r="59" spans="1:18" x14ac:dyDescent="0.25">
      <c r="A59"/>
    </row>
    <row r="60" spans="1:18" x14ac:dyDescent="0.25">
      <c r="A60"/>
    </row>
    <row r="61" spans="1:18" x14ac:dyDescent="0.25">
      <c r="A61"/>
    </row>
    <row r="62" spans="1:18" x14ac:dyDescent="0.25">
      <c r="A62"/>
    </row>
    <row r="63" spans="1:18" x14ac:dyDescent="0.25">
      <c r="A63"/>
    </row>
    <row r="64" spans="1:18" x14ac:dyDescent="0.25">
      <c r="A64"/>
    </row>
    <row r="65" spans="1:1" x14ac:dyDescent="0.25">
      <c r="A65"/>
    </row>
    <row r="66" spans="1:1" x14ac:dyDescent="0.25">
      <c r="A66"/>
    </row>
  </sheetData>
  <mergeCells count="1">
    <mergeCell ref="A2:J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J43" workbookViewId="0">
      <selection activeCell="Q10" sqref="Q10"/>
    </sheetView>
  </sheetViews>
  <sheetFormatPr defaultRowHeight="15" x14ac:dyDescent="0.25"/>
  <cols>
    <col min="1" max="1" width="12.85546875" style="1" customWidth="1"/>
    <col min="2" max="2" width="10.140625" customWidth="1"/>
    <col min="8" max="8" width="11.42578125" customWidth="1"/>
    <col min="11" max="11" width="15.42578125" customWidth="1"/>
    <col min="12" max="12" width="16.140625" customWidth="1"/>
    <col min="13" max="13" width="23" customWidth="1"/>
    <col min="14" max="14" width="10.28515625" customWidth="1"/>
  </cols>
  <sheetData>
    <row r="1" spans="1:17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1" t="s">
        <v>32</v>
      </c>
      <c r="L1" s="1" t="s">
        <v>33</v>
      </c>
      <c r="M1" s="1" t="s">
        <v>34</v>
      </c>
      <c r="N1" s="1" t="s">
        <v>24</v>
      </c>
      <c r="O1" s="1" t="s">
        <v>25</v>
      </c>
    </row>
    <row r="2" spans="1:17" x14ac:dyDescent="0.25">
      <c r="A2" s="2" t="s">
        <v>12</v>
      </c>
      <c r="B2" s="2" t="s">
        <v>11</v>
      </c>
      <c r="C2" s="2" t="s">
        <v>10</v>
      </c>
      <c r="D2" s="2" t="s">
        <v>9</v>
      </c>
      <c r="E2" s="2" t="s">
        <v>8</v>
      </c>
      <c r="F2" s="2" t="s">
        <v>7</v>
      </c>
      <c r="G2" s="2" t="s">
        <v>6</v>
      </c>
      <c r="H2" s="2" t="s">
        <v>5</v>
      </c>
      <c r="I2" s="2"/>
      <c r="J2" s="2"/>
      <c r="K2" s="1">
        <v>8</v>
      </c>
      <c r="L2">
        <v>5</v>
      </c>
      <c r="M2" s="1">
        <v>4.4000000000000004</v>
      </c>
      <c r="N2">
        <f>1/K2</f>
        <v>0.125</v>
      </c>
      <c r="O2">
        <f>1/M2</f>
        <v>0.22727272727272727</v>
      </c>
      <c r="P2" s="1" t="s">
        <v>26</v>
      </c>
      <c r="Q2">
        <v>1.2999999999999999E-2</v>
      </c>
    </row>
    <row r="3" spans="1:17" x14ac:dyDescent="0.25">
      <c r="B3" s="1">
        <v>8</v>
      </c>
      <c r="C3">
        <v>4</v>
      </c>
      <c r="D3">
        <v>3</v>
      </c>
      <c r="E3">
        <v>4</v>
      </c>
      <c r="F3">
        <v>5</v>
      </c>
      <c r="G3">
        <v>6</v>
      </c>
      <c r="H3" s="1">
        <f t="shared" ref="H3:H12" si="0">AVERAGE(C3:G3)</f>
        <v>4.4000000000000004</v>
      </c>
      <c r="K3" s="1">
        <v>10</v>
      </c>
      <c r="L3">
        <v>5</v>
      </c>
      <c r="M3" s="1">
        <v>5.8</v>
      </c>
      <c r="N3">
        <f t="shared" ref="N3:N11" si="1">1/K3</f>
        <v>0.1</v>
      </c>
      <c r="O3">
        <f t="shared" ref="O3:O11" si="2">1/M3</f>
        <v>0.17241379310344829</v>
      </c>
      <c r="P3" s="1" t="s">
        <v>27</v>
      </c>
      <c r="Q3">
        <v>1.6429</v>
      </c>
    </row>
    <row r="4" spans="1:17" x14ac:dyDescent="0.25">
      <c r="B4" s="1">
        <v>10</v>
      </c>
      <c r="C4">
        <v>3</v>
      </c>
      <c r="D4">
        <v>4</v>
      </c>
      <c r="E4">
        <v>6</v>
      </c>
      <c r="F4">
        <v>7</v>
      </c>
      <c r="G4">
        <v>9</v>
      </c>
      <c r="H4" s="1">
        <f t="shared" si="0"/>
        <v>5.8</v>
      </c>
      <c r="K4" s="1">
        <v>15</v>
      </c>
      <c r="L4">
        <v>5</v>
      </c>
      <c r="M4" s="1">
        <v>9</v>
      </c>
      <c r="N4">
        <f t="shared" si="1"/>
        <v>6.6666666666666666E-2</v>
      </c>
      <c r="O4">
        <f t="shared" si="2"/>
        <v>0.1111111111111111</v>
      </c>
      <c r="P4" s="1" t="s">
        <v>28</v>
      </c>
      <c r="Q4">
        <f>1/Q3</f>
        <v>0.60867977357112424</v>
      </c>
    </row>
    <row r="5" spans="1:17" x14ac:dyDescent="0.25">
      <c r="A5" s="1" t="s">
        <v>4</v>
      </c>
      <c r="B5" s="1">
        <v>15</v>
      </c>
      <c r="C5">
        <v>5</v>
      </c>
      <c r="D5">
        <v>7</v>
      </c>
      <c r="E5">
        <v>9</v>
      </c>
      <c r="F5">
        <v>11</v>
      </c>
      <c r="G5">
        <v>13</v>
      </c>
      <c r="H5" s="1">
        <f t="shared" si="0"/>
        <v>9</v>
      </c>
      <c r="K5" s="1">
        <v>16</v>
      </c>
      <c r="L5">
        <v>5</v>
      </c>
      <c r="M5" s="1">
        <v>9.8000000000000007</v>
      </c>
      <c r="N5">
        <f t="shared" si="1"/>
        <v>6.25E-2</v>
      </c>
      <c r="O5">
        <f t="shared" si="2"/>
        <v>0.1020408163265306</v>
      </c>
      <c r="P5" s="1" t="s">
        <v>29</v>
      </c>
      <c r="Q5">
        <f>Q4*Q2</f>
        <v>7.9128370564246139E-3</v>
      </c>
    </row>
    <row r="6" spans="1:17" x14ac:dyDescent="0.25">
      <c r="B6" s="1">
        <v>16</v>
      </c>
      <c r="C6">
        <v>8</v>
      </c>
      <c r="D6">
        <v>6</v>
      </c>
      <c r="E6">
        <v>13</v>
      </c>
      <c r="F6">
        <v>12</v>
      </c>
      <c r="G6">
        <v>10</v>
      </c>
      <c r="H6" s="1">
        <f t="shared" si="0"/>
        <v>9.8000000000000007</v>
      </c>
      <c r="K6" s="1">
        <v>20</v>
      </c>
      <c r="L6">
        <v>5</v>
      </c>
      <c r="M6" s="1">
        <v>9.1999999999999993</v>
      </c>
      <c r="N6">
        <f t="shared" si="1"/>
        <v>0.05</v>
      </c>
      <c r="O6">
        <f t="shared" si="2"/>
        <v>0.10869565217391305</v>
      </c>
      <c r="P6" s="1" t="s">
        <v>30</v>
      </c>
      <c r="Q6">
        <f>Q4/Q2</f>
        <v>46.821521043932634</v>
      </c>
    </row>
    <row r="7" spans="1:17" x14ac:dyDescent="0.25">
      <c r="B7" s="1">
        <v>20</v>
      </c>
      <c r="C7">
        <v>4</v>
      </c>
      <c r="D7">
        <v>7</v>
      </c>
      <c r="E7">
        <v>9</v>
      </c>
      <c r="F7">
        <v>15</v>
      </c>
      <c r="G7">
        <v>11</v>
      </c>
      <c r="H7" s="1">
        <f t="shared" si="0"/>
        <v>9.1999999999999993</v>
      </c>
      <c r="K7" s="1">
        <v>24</v>
      </c>
      <c r="L7">
        <v>5</v>
      </c>
      <c r="M7" s="1">
        <v>15.8</v>
      </c>
      <c r="N7">
        <f t="shared" si="1"/>
        <v>4.1666666666666664E-2</v>
      </c>
      <c r="O7">
        <f t="shared" si="2"/>
        <v>6.3291139240506319E-2</v>
      </c>
      <c r="P7" s="1" t="s">
        <v>31</v>
      </c>
      <c r="Q7">
        <f>1/Q2</f>
        <v>76.92307692307692</v>
      </c>
    </row>
    <row r="8" spans="1:17" x14ac:dyDescent="0.25">
      <c r="B8" s="1">
        <v>24</v>
      </c>
      <c r="C8">
        <v>17</v>
      </c>
      <c r="D8">
        <v>10</v>
      </c>
      <c r="E8">
        <v>14</v>
      </c>
      <c r="F8">
        <v>18</v>
      </c>
      <c r="G8">
        <v>20</v>
      </c>
      <c r="H8" s="1">
        <f t="shared" si="0"/>
        <v>15.8</v>
      </c>
      <c r="K8" s="1">
        <v>25</v>
      </c>
      <c r="L8">
        <v>5</v>
      </c>
      <c r="M8" s="1">
        <v>9.4</v>
      </c>
      <c r="N8">
        <f t="shared" si="1"/>
        <v>0.04</v>
      </c>
      <c r="O8">
        <f t="shared" si="2"/>
        <v>0.10638297872340426</v>
      </c>
      <c r="P8" s="1" t="s">
        <v>35</v>
      </c>
      <c r="Q8">
        <v>0.93589999999999995</v>
      </c>
    </row>
    <row r="9" spans="1:17" x14ac:dyDescent="0.25">
      <c r="B9" s="1">
        <v>25</v>
      </c>
      <c r="C9">
        <v>5</v>
      </c>
      <c r="D9">
        <v>4</v>
      </c>
      <c r="E9">
        <v>8</v>
      </c>
      <c r="F9">
        <v>13</v>
      </c>
      <c r="G9">
        <v>17</v>
      </c>
      <c r="H9" s="1">
        <f t="shared" si="0"/>
        <v>9.4</v>
      </c>
      <c r="K9" s="1">
        <v>30</v>
      </c>
      <c r="L9">
        <v>5</v>
      </c>
      <c r="M9" s="1">
        <v>14.6</v>
      </c>
      <c r="N9">
        <f t="shared" si="1"/>
        <v>3.3333333333333333E-2</v>
      </c>
      <c r="O9">
        <f t="shared" si="2"/>
        <v>6.8493150684931503E-2</v>
      </c>
    </row>
    <row r="10" spans="1:17" x14ac:dyDescent="0.25">
      <c r="B10" s="1">
        <v>30</v>
      </c>
      <c r="C10">
        <v>7</v>
      </c>
      <c r="D10">
        <v>11</v>
      </c>
      <c r="E10">
        <v>10</v>
      </c>
      <c r="F10">
        <v>21</v>
      </c>
      <c r="G10">
        <v>24</v>
      </c>
      <c r="H10" s="1">
        <f t="shared" si="0"/>
        <v>14.6</v>
      </c>
      <c r="K10" s="1">
        <v>32</v>
      </c>
      <c r="L10">
        <v>5</v>
      </c>
      <c r="M10" s="1">
        <v>14.8</v>
      </c>
      <c r="N10">
        <f t="shared" si="1"/>
        <v>3.125E-2</v>
      </c>
      <c r="O10">
        <f t="shared" si="2"/>
        <v>6.7567567567567557E-2</v>
      </c>
    </row>
    <row r="11" spans="1:17" x14ac:dyDescent="0.25">
      <c r="B11" s="1">
        <v>32</v>
      </c>
      <c r="C11">
        <v>9</v>
      </c>
      <c r="D11">
        <v>10</v>
      </c>
      <c r="E11">
        <v>14</v>
      </c>
      <c r="F11">
        <v>18</v>
      </c>
      <c r="G11">
        <v>23</v>
      </c>
      <c r="H11" s="1">
        <f t="shared" si="0"/>
        <v>14.8</v>
      </c>
      <c r="K11" s="1">
        <v>40</v>
      </c>
      <c r="L11">
        <v>5</v>
      </c>
      <c r="M11" s="1">
        <v>20.6</v>
      </c>
      <c r="N11">
        <f t="shared" si="1"/>
        <v>2.5000000000000001E-2</v>
      </c>
      <c r="O11">
        <f t="shared" si="2"/>
        <v>4.8543689320388349E-2</v>
      </c>
    </row>
    <row r="12" spans="1:17" x14ac:dyDescent="0.25">
      <c r="B12" s="1">
        <v>40</v>
      </c>
      <c r="C12">
        <v>16</v>
      </c>
      <c r="D12">
        <v>14</v>
      </c>
      <c r="E12">
        <v>19</v>
      </c>
      <c r="F12">
        <v>25</v>
      </c>
      <c r="G12">
        <v>29</v>
      </c>
      <c r="H12" s="1">
        <f t="shared" si="0"/>
        <v>20.6</v>
      </c>
      <c r="K12" s="1"/>
    </row>
    <row r="13" spans="1:17" x14ac:dyDescent="0.25">
      <c r="K13" s="1" t="s">
        <v>32</v>
      </c>
      <c r="L13" s="1" t="s">
        <v>33</v>
      </c>
      <c r="M13" s="1" t="s">
        <v>34</v>
      </c>
      <c r="N13" s="1" t="s">
        <v>24</v>
      </c>
      <c r="O13" s="1" t="s">
        <v>25</v>
      </c>
    </row>
    <row r="14" spans="1:17" x14ac:dyDescent="0.25">
      <c r="B14" s="1">
        <v>8</v>
      </c>
      <c r="C14">
        <v>5</v>
      </c>
      <c r="D14">
        <v>8</v>
      </c>
      <c r="E14">
        <v>7</v>
      </c>
      <c r="F14">
        <v>6</v>
      </c>
      <c r="G14">
        <v>4</v>
      </c>
      <c r="H14" s="1">
        <f t="shared" ref="H14:H23" si="3">AVERAGE(C14:G14)</f>
        <v>6</v>
      </c>
      <c r="K14" s="1">
        <v>8</v>
      </c>
      <c r="L14">
        <v>5</v>
      </c>
      <c r="M14" s="1">
        <v>6</v>
      </c>
      <c r="N14">
        <f>1/K14</f>
        <v>0.125</v>
      </c>
      <c r="O14">
        <f>1/M14</f>
        <v>0.16666666666666666</v>
      </c>
      <c r="P14" s="1" t="s">
        <v>26</v>
      </c>
      <c r="Q14">
        <v>1.44E-2</v>
      </c>
    </row>
    <row r="15" spans="1:17" x14ac:dyDescent="0.25">
      <c r="B15" s="1">
        <v>10</v>
      </c>
      <c r="C15">
        <v>7</v>
      </c>
      <c r="D15">
        <v>4</v>
      </c>
      <c r="E15">
        <v>6</v>
      </c>
      <c r="F15">
        <v>9</v>
      </c>
      <c r="G15">
        <v>5</v>
      </c>
      <c r="H15" s="1">
        <f t="shared" si="3"/>
        <v>6.2</v>
      </c>
      <c r="K15" s="1">
        <v>10</v>
      </c>
      <c r="L15">
        <v>5</v>
      </c>
      <c r="M15" s="1">
        <v>6.2</v>
      </c>
      <c r="N15">
        <f t="shared" ref="N15:N21" si="4">1/K15</f>
        <v>0.1</v>
      </c>
      <c r="O15">
        <f t="shared" ref="O15:O23" si="5">1/M15</f>
        <v>0.16129032258064516</v>
      </c>
      <c r="P15" s="1" t="s">
        <v>27</v>
      </c>
      <c r="Q15">
        <v>1.3339000000000001</v>
      </c>
    </row>
    <row r="16" spans="1:17" x14ac:dyDescent="0.25">
      <c r="B16" s="1">
        <v>15</v>
      </c>
      <c r="C16">
        <v>5</v>
      </c>
      <c r="D16">
        <v>6</v>
      </c>
      <c r="E16">
        <v>10</v>
      </c>
      <c r="F16">
        <v>11</v>
      </c>
      <c r="G16">
        <v>13</v>
      </c>
      <c r="H16" s="1">
        <f t="shared" si="3"/>
        <v>9</v>
      </c>
      <c r="K16" s="1">
        <v>15</v>
      </c>
      <c r="L16">
        <v>5</v>
      </c>
      <c r="M16" s="1">
        <v>9</v>
      </c>
      <c r="N16">
        <f t="shared" si="4"/>
        <v>6.6666666666666666E-2</v>
      </c>
      <c r="O16">
        <f t="shared" si="5"/>
        <v>0.1111111111111111</v>
      </c>
      <c r="P16" s="1" t="s">
        <v>28</v>
      </c>
      <c r="Q16">
        <f>1/Q15</f>
        <v>0.74968138541120022</v>
      </c>
    </row>
    <row r="17" spans="1:17" x14ac:dyDescent="0.25">
      <c r="B17" s="1">
        <v>16</v>
      </c>
      <c r="C17">
        <v>8</v>
      </c>
      <c r="D17">
        <v>5</v>
      </c>
      <c r="E17">
        <v>12</v>
      </c>
      <c r="F17">
        <v>13</v>
      </c>
      <c r="G17">
        <v>9</v>
      </c>
      <c r="H17" s="1">
        <f t="shared" si="3"/>
        <v>9.4</v>
      </c>
      <c r="K17" s="1">
        <v>16</v>
      </c>
      <c r="L17">
        <v>5</v>
      </c>
      <c r="M17" s="1">
        <v>9.4</v>
      </c>
      <c r="N17">
        <f t="shared" si="4"/>
        <v>6.25E-2</v>
      </c>
      <c r="O17">
        <f t="shared" si="5"/>
        <v>0.10638297872340426</v>
      </c>
      <c r="P17" s="1" t="s">
        <v>29</v>
      </c>
      <c r="Q17">
        <f>Q16*Q14</f>
        <v>1.0795411949921284E-2</v>
      </c>
    </row>
    <row r="18" spans="1:17" x14ac:dyDescent="0.25">
      <c r="A18" s="1" t="s">
        <v>3</v>
      </c>
      <c r="B18" s="1">
        <v>20</v>
      </c>
      <c r="C18">
        <v>11</v>
      </c>
      <c r="D18">
        <v>14</v>
      </c>
      <c r="E18">
        <v>16</v>
      </c>
      <c r="F18">
        <v>19</v>
      </c>
      <c r="G18">
        <v>12</v>
      </c>
      <c r="H18" s="1">
        <f t="shared" si="3"/>
        <v>14.4</v>
      </c>
      <c r="K18" s="1">
        <v>20</v>
      </c>
      <c r="L18">
        <v>5</v>
      </c>
      <c r="M18" s="1">
        <v>14.4</v>
      </c>
      <c r="N18">
        <f t="shared" si="4"/>
        <v>0.05</v>
      </c>
      <c r="O18">
        <f t="shared" si="5"/>
        <v>6.9444444444444448E-2</v>
      </c>
      <c r="P18" s="1" t="s">
        <v>30</v>
      </c>
      <c r="Q18">
        <f>Q16/Q14</f>
        <v>52.061207320222238</v>
      </c>
    </row>
    <row r="19" spans="1:17" x14ac:dyDescent="0.25">
      <c r="B19" s="1">
        <v>24</v>
      </c>
      <c r="C19">
        <v>7</v>
      </c>
      <c r="D19">
        <v>12</v>
      </c>
      <c r="E19">
        <v>15</v>
      </c>
      <c r="F19">
        <v>18</v>
      </c>
      <c r="G19">
        <v>21</v>
      </c>
      <c r="H19" s="1">
        <f t="shared" si="3"/>
        <v>14.6</v>
      </c>
      <c r="K19" s="1">
        <v>24</v>
      </c>
      <c r="L19">
        <v>5</v>
      </c>
      <c r="M19" s="1">
        <v>14.6</v>
      </c>
      <c r="N19">
        <f t="shared" si="4"/>
        <v>4.1666666666666664E-2</v>
      </c>
      <c r="O19">
        <f t="shared" si="5"/>
        <v>6.8493150684931503E-2</v>
      </c>
      <c r="P19" s="1" t="s">
        <v>31</v>
      </c>
      <c r="Q19">
        <f>1/Q14</f>
        <v>69.444444444444443</v>
      </c>
    </row>
    <row r="20" spans="1:17" x14ac:dyDescent="0.25">
      <c r="B20" s="1">
        <v>25</v>
      </c>
      <c r="C20">
        <v>8</v>
      </c>
      <c r="D20">
        <v>10</v>
      </c>
      <c r="E20">
        <v>13</v>
      </c>
      <c r="F20">
        <v>17</v>
      </c>
      <c r="G20">
        <v>20</v>
      </c>
      <c r="H20" s="1">
        <f t="shared" si="3"/>
        <v>13.6</v>
      </c>
      <c r="K20" s="1">
        <v>25</v>
      </c>
      <c r="L20">
        <v>5</v>
      </c>
      <c r="M20" s="1">
        <v>13.6</v>
      </c>
      <c r="N20">
        <f t="shared" si="4"/>
        <v>0.04</v>
      </c>
      <c r="O20">
        <f t="shared" si="5"/>
        <v>7.3529411764705885E-2</v>
      </c>
      <c r="P20" s="1" t="s">
        <v>35</v>
      </c>
      <c r="Q20">
        <v>0.95330000000000004</v>
      </c>
    </row>
    <row r="21" spans="1:17" x14ac:dyDescent="0.25">
      <c r="B21" s="1">
        <v>30</v>
      </c>
      <c r="C21">
        <v>8</v>
      </c>
      <c r="D21">
        <v>11</v>
      </c>
      <c r="E21">
        <v>14</v>
      </c>
      <c r="F21">
        <v>21</v>
      </c>
      <c r="G21">
        <v>24</v>
      </c>
      <c r="H21" s="1">
        <f t="shared" si="3"/>
        <v>15.6</v>
      </c>
      <c r="K21" s="1">
        <v>30</v>
      </c>
      <c r="L21">
        <v>5</v>
      </c>
      <c r="M21" s="1">
        <v>15.6</v>
      </c>
      <c r="N21">
        <f t="shared" si="4"/>
        <v>3.3333333333333333E-2</v>
      </c>
      <c r="O21">
        <f t="shared" si="5"/>
        <v>6.4102564102564111E-2</v>
      </c>
    </row>
    <row r="22" spans="1:17" x14ac:dyDescent="0.25">
      <c r="B22" s="1">
        <v>32</v>
      </c>
      <c r="C22">
        <v>20</v>
      </c>
      <c r="D22">
        <v>13</v>
      </c>
      <c r="E22">
        <v>18</v>
      </c>
      <c r="F22">
        <v>22</v>
      </c>
      <c r="G22">
        <v>25</v>
      </c>
      <c r="H22" s="1">
        <f t="shared" si="3"/>
        <v>19.600000000000001</v>
      </c>
      <c r="K22" s="1">
        <v>32</v>
      </c>
      <c r="L22">
        <v>5</v>
      </c>
      <c r="M22" s="1">
        <v>19.600000000000001</v>
      </c>
      <c r="N22">
        <f>1/K22</f>
        <v>3.125E-2</v>
      </c>
      <c r="O22">
        <f t="shared" si="5"/>
        <v>5.10204081632653E-2</v>
      </c>
    </row>
    <row r="23" spans="1:17" x14ac:dyDescent="0.25">
      <c r="B23" s="1">
        <v>40</v>
      </c>
      <c r="C23">
        <v>26</v>
      </c>
      <c r="D23">
        <v>20</v>
      </c>
      <c r="E23">
        <v>23</v>
      </c>
      <c r="F23">
        <v>28</v>
      </c>
      <c r="G23">
        <v>30</v>
      </c>
      <c r="H23" s="1">
        <f t="shared" si="3"/>
        <v>25.4</v>
      </c>
      <c r="K23" s="1">
        <v>40</v>
      </c>
      <c r="L23">
        <v>5</v>
      </c>
      <c r="M23" s="1">
        <v>25.4</v>
      </c>
      <c r="N23">
        <f>1/K23</f>
        <v>2.5000000000000001E-2</v>
      </c>
      <c r="O23">
        <f t="shared" si="5"/>
        <v>3.937007874015748E-2</v>
      </c>
    </row>
    <row r="24" spans="1:17" x14ac:dyDescent="0.25">
      <c r="K24" s="1" t="s">
        <v>32</v>
      </c>
      <c r="L24" s="1" t="s">
        <v>33</v>
      </c>
      <c r="M24" s="1" t="s">
        <v>34</v>
      </c>
      <c r="N24" s="1" t="s">
        <v>24</v>
      </c>
      <c r="O24" s="1" t="s">
        <v>25</v>
      </c>
    </row>
    <row r="25" spans="1:17" x14ac:dyDescent="0.25">
      <c r="B25" s="1">
        <v>8</v>
      </c>
      <c r="C25">
        <v>6</v>
      </c>
      <c r="D25">
        <v>5</v>
      </c>
      <c r="E25">
        <v>7</v>
      </c>
      <c r="F25">
        <v>4</v>
      </c>
      <c r="G25">
        <v>5</v>
      </c>
      <c r="H25" s="1">
        <f t="shared" ref="H25:H34" si="6">AVERAGE(C25:G25)</f>
        <v>5.4</v>
      </c>
      <c r="K25" s="1">
        <v>8</v>
      </c>
      <c r="L25">
        <v>5</v>
      </c>
      <c r="M25" s="1">
        <v>5.4</v>
      </c>
      <c r="N25">
        <f>1/K25</f>
        <v>0.125</v>
      </c>
      <c r="O25">
        <f>1/M25</f>
        <v>0.18518518518518517</v>
      </c>
      <c r="P25" s="1" t="s">
        <v>26</v>
      </c>
      <c r="Q25">
        <v>8.9999999999999993E-3</v>
      </c>
    </row>
    <row r="26" spans="1:17" x14ac:dyDescent="0.25">
      <c r="B26" s="1">
        <v>10</v>
      </c>
      <c r="C26">
        <v>8</v>
      </c>
      <c r="D26">
        <v>6</v>
      </c>
      <c r="E26">
        <v>5</v>
      </c>
      <c r="F26">
        <v>9</v>
      </c>
      <c r="G26">
        <v>4</v>
      </c>
      <c r="H26" s="1">
        <f t="shared" si="6"/>
        <v>6.4</v>
      </c>
      <c r="K26" s="1">
        <v>10</v>
      </c>
      <c r="L26">
        <v>5</v>
      </c>
      <c r="M26" s="1">
        <v>6.4</v>
      </c>
      <c r="N26">
        <f t="shared" ref="N26:N34" si="7">1/K26</f>
        <v>0.1</v>
      </c>
      <c r="O26">
        <f t="shared" ref="O26:O34" si="8">1/M26</f>
        <v>0.15625</v>
      </c>
      <c r="P26" s="1" t="s">
        <v>27</v>
      </c>
      <c r="Q26">
        <v>1.5306999999999999</v>
      </c>
    </row>
    <row r="27" spans="1:17" x14ac:dyDescent="0.25">
      <c r="B27" s="1">
        <v>15</v>
      </c>
      <c r="C27">
        <v>10</v>
      </c>
      <c r="D27">
        <v>6</v>
      </c>
      <c r="E27">
        <v>9</v>
      </c>
      <c r="F27">
        <v>12</v>
      </c>
      <c r="G27">
        <v>8</v>
      </c>
      <c r="H27" s="1">
        <f t="shared" si="6"/>
        <v>9</v>
      </c>
      <c r="K27" s="1">
        <v>15</v>
      </c>
      <c r="L27">
        <v>5</v>
      </c>
      <c r="M27" s="1">
        <v>9</v>
      </c>
      <c r="N27">
        <f t="shared" si="7"/>
        <v>6.6666666666666666E-2</v>
      </c>
      <c r="O27">
        <f t="shared" si="8"/>
        <v>0.1111111111111111</v>
      </c>
      <c r="P27" s="1" t="s">
        <v>28</v>
      </c>
      <c r="Q27">
        <f>1/Q26</f>
        <v>0.65329587770301167</v>
      </c>
    </row>
    <row r="28" spans="1:17" x14ac:dyDescent="0.25">
      <c r="A28" s="1" t="s">
        <v>2</v>
      </c>
      <c r="B28" s="1">
        <v>16</v>
      </c>
      <c r="C28">
        <v>15</v>
      </c>
      <c r="D28">
        <v>7</v>
      </c>
      <c r="E28">
        <v>10</v>
      </c>
      <c r="F28">
        <v>13</v>
      </c>
      <c r="G28">
        <v>11</v>
      </c>
      <c r="H28" s="1">
        <f t="shared" si="6"/>
        <v>11.2</v>
      </c>
      <c r="K28" s="1">
        <v>16</v>
      </c>
      <c r="L28">
        <v>5</v>
      </c>
      <c r="M28" s="1">
        <v>11.2</v>
      </c>
      <c r="N28">
        <f t="shared" si="7"/>
        <v>6.25E-2</v>
      </c>
      <c r="O28">
        <f t="shared" si="8"/>
        <v>8.9285714285714288E-2</v>
      </c>
      <c r="P28" s="1" t="s">
        <v>29</v>
      </c>
      <c r="Q28">
        <f>Q27*Q25</f>
        <v>5.8796628993271049E-3</v>
      </c>
    </row>
    <row r="29" spans="1:17" x14ac:dyDescent="0.25">
      <c r="B29" s="1">
        <v>20</v>
      </c>
      <c r="C29">
        <v>7</v>
      </c>
      <c r="D29">
        <v>11</v>
      </c>
      <c r="E29">
        <v>13</v>
      </c>
      <c r="F29">
        <v>17</v>
      </c>
      <c r="G29">
        <v>12</v>
      </c>
      <c r="H29" s="1">
        <f t="shared" si="6"/>
        <v>12</v>
      </c>
      <c r="K29" s="1">
        <v>20</v>
      </c>
      <c r="L29">
        <v>5</v>
      </c>
      <c r="M29" s="1">
        <v>12</v>
      </c>
      <c r="N29">
        <f t="shared" si="7"/>
        <v>0.05</v>
      </c>
      <c r="O29">
        <f t="shared" si="8"/>
        <v>8.3333333333333329E-2</v>
      </c>
      <c r="P29" s="1" t="s">
        <v>30</v>
      </c>
      <c r="Q29">
        <f>Q27/Q25</f>
        <v>72.588430855890195</v>
      </c>
    </row>
    <row r="30" spans="1:17" x14ac:dyDescent="0.25">
      <c r="B30" s="1">
        <v>24</v>
      </c>
      <c r="C30">
        <v>14</v>
      </c>
      <c r="D30">
        <v>16</v>
      </c>
      <c r="E30">
        <v>19</v>
      </c>
      <c r="F30">
        <v>21</v>
      </c>
      <c r="G30">
        <v>20</v>
      </c>
      <c r="H30" s="1">
        <f t="shared" si="6"/>
        <v>18</v>
      </c>
      <c r="K30" s="1">
        <v>24</v>
      </c>
      <c r="L30">
        <v>5</v>
      </c>
      <c r="M30" s="1">
        <v>18</v>
      </c>
      <c r="N30">
        <f t="shared" si="7"/>
        <v>4.1666666666666664E-2</v>
      </c>
      <c r="O30">
        <f t="shared" si="8"/>
        <v>5.5555555555555552E-2</v>
      </c>
      <c r="P30" s="1" t="s">
        <v>31</v>
      </c>
      <c r="Q30">
        <f>1/Q25</f>
        <v>111.11111111111111</v>
      </c>
    </row>
    <row r="31" spans="1:17" x14ac:dyDescent="0.25">
      <c r="B31" s="1">
        <v>25</v>
      </c>
      <c r="C31">
        <v>16</v>
      </c>
      <c r="D31">
        <v>18</v>
      </c>
      <c r="E31">
        <v>17</v>
      </c>
      <c r="F31">
        <v>23</v>
      </c>
      <c r="G31">
        <v>15</v>
      </c>
      <c r="H31" s="1">
        <f t="shared" si="6"/>
        <v>17.8</v>
      </c>
      <c r="K31" s="1">
        <v>25</v>
      </c>
      <c r="L31">
        <v>5</v>
      </c>
      <c r="M31" s="1">
        <v>17.8</v>
      </c>
      <c r="N31">
        <f t="shared" si="7"/>
        <v>0.04</v>
      </c>
      <c r="O31">
        <f t="shared" si="8"/>
        <v>5.6179775280898875E-2</v>
      </c>
      <c r="P31" s="1" t="s">
        <v>35</v>
      </c>
      <c r="Q31">
        <v>0.98460000000000003</v>
      </c>
    </row>
    <row r="32" spans="1:17" x14ac:dyDescent="0.25">
      <c r="B32" s="1">
        <v>30</v>
      </c>
      <c r="C32">
        <v>14</v>
      </c>
      <c r="D32">
        <v>12</v>
      </c>
      <c r="E32">
        <v>18</v>
      </c>
      <c r="F32">
        <v>22</v>
      </c>
      <c r="G32">
        <v>25</v>
      </c>
      <c r="H32" s="1">
        <f t="shared" si="6"/>
        <v>18.2</v>
      </c>
      <c r="K32" s="1">
        <v>30</v>
      </c>
      <c r="L32">
        <v>5</v>
      </c>
      <c r="M32" s="1">
        <v>18.2</v>
      </c>
      <c r="N32">
        <f t="shared" si="7"/>
        <v>3.3333333333333333E-2</v>
      </c>
      <c r="O32">
        <f t="shared" si="8"/>
        <v>5.4945054945054944E-2</v>
      </c>
    </row>
    <row r="33" spans="1:17" x14ac:dyDescent="0.25">
      <c r="B33" s="1">
        <v>32</v>
      </c>
      <c r="C33">
        <v>17</v>
      </c>
      <c r="D33">
        <v>19</v>
      </c>
      <c r="E33">
        <v>24</v>
      </c>
      <c r="F33">
        <v>27</v>
      </c>
      <c r="G33">
        <v>30</v>
      </c>
      <c r="H33" s="1">
        <f t="shared" si="6"/>
        <v>23.4</v>
      </c>
      <c r="K33" s="1">
        <v>32</v>
      </c>
      <c r="L33">
        <v>5</v>
      </c>
      <c r="M33" s="1">
        <v>23.4</v>
      </c>
      <c r="N33">
        <f t="shared" si="7"/>
        <v>3.125E-2</v>
      </c>
      <c r="O33">
        <f t="shared" si="8"/>
        <v>4.2735042735042736E-2</v>
      </c>
    </row>
    <row r="34" spans="1:17" x14ac:dyDescent="0.25">
      <c r="B34" s="1">
        <v>40</v>
      </c>
      <c r="C34">
        <v>25</v>
      </c>
      <c r="D34">
        <v>28</v>
      </c>
      <c r="E34">
        <v>21</v>
      </c>
      <c r="F34">
        <v>26</v>
      </c>
      <c r="G34">
        <v>33</v>
      </c>
      <c r="H34" s="1">
        <f t="shared" si="6"/>
        <v>26.6</v>
      </c>
      <c r="K34" s="1">
        <v>40</v>
      </c>
      <c r="L34">
        <v>5</v>
      </c>
      <c r="M34" s="1">
        <v>26.6</v>
      </c>
      <c r="N34">
        <f t="shared" si="7"/>
        <v>2.5000000000000001E-2</v>
      </c>
      <c r="O34">
        <f t="shared" si="8"/>
        <v>3.7593984962406013E-2</v>
      </c>
    </row>
    <row r="35" spans="1:17" x14ac:dyDescent="0.25">
      <c r="K35" s="1" t="s">
        <v>32</v>
      </c>
      <c r="L35" s="1" t="s">
        <v>33</v>
      </c>
      <c r="M35" s="1" t="s">
        <v>34</v>
      </c>
      <c r="N35" s="1" t="s">
        <v>24</v>
      </c>
      <c r="O35" s="1" t="s">
        <v>25</v>
      </c>
    </row>
    <row r="36" spans="1:17" x14ac:dyDescent="0.25">
      <c r="B36" s="1">
        <v>8</v>
      </c>
      <c r="C36">
        <v>6</v>
      </c>
      <c r="D36">
        <v>5</v>
      </c>
      <c r="E36">
        <v>7</v>
      </c>
      <c r="F36">
        <v>5</v>
      </c>
      <c r="G36">
        <v>4</v>
      </c>
      <c r="H36" s="1">
        <f t="shared" ref="H36:H45" si="9">AVERAGE(C36:G36)</f>
        <v>5.4</v>
      </c>
      <c r="K36" s="1">
        <v>8</v>
      </c>
      <c r="L36">
        <v>5</v>
      </c>
      <c r="M36" s="1">
        <v>5.4</v>
      </c>
      <c r="N36">
        <f>1/K36</f>
        <v>0.125</v>
      </c>
      <c r="O36">
        <f>1/M36</f>
        <v>0.18518518518518517</v>
      </c>
      <c r="P36" s="1" t="s">
        <v>26</v>
      </c>
      <c r="Q36">
        <v>3.5999999999999999E-3</v>
      </c>
    </row>
    <row r="37" spans="1:17" x14ac:dyDescent="0.25">
      <c r="B37" s="1">
        <v>10</v>
      </c>
      <c r="C37">
        <v>6</v>
      </c>
      <c r="D37">
        <v>8</v>
      </c>
      <c r="E37">
        <v>9</v>
      </c>
      <c r="F37">
        <v>7</v>
      </c>
      <c r="G37">
        <v>5</v>
      </c>
      <c r="H37" s="1">
        <f t="shared" si="9"/>
        <v>7</v>
      </c>
      <c r="K37" s="1">
        <v>10</v>
      </c>
      <c r="L37">
        <v>5</v>
      </c>
      <c r="M37" s="1">
        <v>7</v>
      </c>
      <c r="N37">
        <f t="shared" ref="N37:N45" si="10">1/K37</f>
        <v>0.1</v>
      </c>
      <c r="O37">
        <f t="shared" ref="O37:O45" si="11">1/M37</f>
        <v>0.14285714285714285</v>
      </c>
      <c r="P37" s="1" t="s">
        <v>27</v>
      </c>
      <c r="Q37">
        <v>1.5015000000000001</v>
      </c>
    </row>
    <row r="38" spans="1:17" x14ac:dyDescent="0.25">
      <c r="B38" s="1">
        <v>15</v>
      </c>
      <c r="C38">
        <v>7</v>
      </c>
      <c r="D38">
        <v>11</v>
      </c>
      <c r="E38">
        <v>9</v>
      </c>
      <c r="F38">
        <v>13</v>
      </c>
      <c r="G38">
        <v>8</v>
      </c>
      <c r="H38" s="1">
        <f t="shared" si="9"/>
        <v>9.6</v>
      </c>
      <c r="K38" s="1">
        <v>15</v>
      </c>
      <c r="L38">
        <v>5</v>
      </c>
      <c r="M38" s="1">
        <v>9.6</v>
      </c>
      <c r="N38">
        <f t="shared" si="10"/>
        <v>6.6666666666666666E-2</v>
      </c>
      <c r="O38">
        <f t="shared" si="11"/>
        <v>0.10416666666666667</v>
      </c>
      <c r="P38" s="1" t="s">
        <v>28</v>
      </c>
      <c r="Q38">
        <f>1/Q37</f>
        <v>0.66600066600066599</v>
      </c>
    </row>
    <row r="39" spans="1:17" x14ac:dyDescent="0.25">
      <c r="A39" s="1" t="s">
        <v>1</v>
      </c>
      <c r="B39" s="1">
        <v>16</v>
      </c>
      <c r="C39">
        <v>11</v>
      </c>
      <c r="D39">
        <v>8</v>
      </c>
      <c r="E39">
        <v>14</v>
      </c>
      <c r="F39">
        <v>10</v>
      </c>
      <c r="G39">
        <v>12</v>
      </c>
      <c r="H39" s="1">
        <f t="shared" si="9"/>
        <v>11</v>
      </c>
      <c r="K39" s="1">
        <v>16</v>
      </c>
      <c r="L39">
        <v>5</v>
      </c>
      <c r="M39" s="1">
        <v>11</v>
      </c>
      <c r="N39">
        <f t="shared" si="10"/>
        <v>6.25E-2</v>
      </c>
      <c r="O39">
        <f t="shared" si="11"/>
        <v>9.0909090909090912E-2</v>
      </c>
      <c r="P39" s="1" t="s">
        <v>29</v>
      </c>
      <c r="Q39">
        <f>Q38*Q36</f>
        <v>2.3976023976023976E-3</v>
      </c>
    </row>
    <row r="40" spans="1:17" x14ac:dyDescent="0.25">
      <c r="B40" s="1">
        <v>20</v>
      </c>
      <c r="C40">
        <v>14</v>
      </c>
      <c r="D40">
        <v>12</v>
      </c>
      <c r="E40">
        <v>18</v>
      </c>
      <c r="F40">
        <v>16</v>
      </c>
      <c r="G40">
        <v>13</v>
      </c>
      <c r="H40" s="1">
        <f t="shared" si="9"/>
        <v>14.6</v>
      </c>
      <c r="K40" s="1">
        <v>20</v>
      </c>
      <c r="L40">
        <v>5</v>
      </c>
      <c r="M40" s="1">
        <v>14.6</v>
      </c>
      <c r="N40">
        <f t="shared" si="10"/>
        <v>0.05</v>
      </c>
      <c r="O40">
        <f t="shared" si="11"/>
        <v>6.8493150684931503E-2</v>
      </c>
      <c r="P40" s="1" t="s">
        <v>30</v>
      </c>
      <c r="Q40">
        <f>Q38/Q36</f>
        <v>185.00018500018501</v>
      </c>
    </row>
    <row r="41" spans="1:17" x14ac:dyDescent="0.25">
      <c r="B41" s="1">
        <v>24</v>
      </c>
      <c r="C41">
        <v>19</v>
      </c>
      <c r="D41">
        <v>17</v>
      </c>
      <c r="E41">
        <v>16</v>
      </c>
      <c r="F41">
        <v>20</v>
      </c>
      <c r="G41">
        <v>22</v>
      </c>
      <c r="H41" s="1">
        <f t="shared" si="9"/>
        <v>18.8</v>
      </c>
      <c r="K41" s="1">
        <v>24</v>
      </c>
      <c r="L41">
        <v>5</v>
      </c>
      <c r="M41" s="1">
        <v>18.8</v>
      </c>
      <c r="N41">
        <f t="shared" si="10"/>
        <v>4.1666666666666664E-2</v>
      </c>
      <c r="O41">
        <f t="shared" si="11"/>
        <v>5.3191489361702128E-2</v>
      </c>
      <c r="P41" s="1" t="s">
        <v>31</v>
      </c>
      <c r="Q41">
        <f>1/Q36</f>
        <v>277.77777777777777</v>
      </c>
    </row>
    <row r="42" spans="1:17" x14ac:dyDescent="0.25">
      <c r="B42" s="1">
        <v>25</v>
      </c>
      <c r="C42">
        <v>13</v>
      </c>
      <c r="D42">
        <v>15</v>
      </c>
      <c r="E42">
        <v>17</v>
      </c>
      <c r="F42">
        <v>21</v>
      </c>
      <c r="G42">
        <v>19</v>
      </c>
      <c r="H42" s="1">
        <f t="shared" si="9"/>
        <v>17</v>
      </c>
      <c r="K42" s="1">
        <v>25</v>
      </c>
      <c r="L42">
        <v>5</v>
      </c>
      <c r="M42" s="1">
        <v>17</v>
      </c>
      <c r="N42">
        <f t="shared" si="10"/>
        <v>0.04</v>
      </c>
      <c r="O42">
        <f t="shared" si="11"/>
        <v>5.8823529411764705E-2</v>
      </c>
      <c r="P42" s="1" t="s">
        <v>35</v>
      </c>
      <c r="Q42">
        <v>0.99219999999999997</v>
      </c>
    </row>
    <row r="43" spans="1:17" x14ac:dyDescent="0.25">
      <c r="B43" s="1">
        <v>30</v>
      </c>
      <c r="C43">
        <v>23</v>
      </c>
      <c r="D43">
        <v>20</v>
      </c>
      <c r="E43">
        <v>21</v>
      </c>
      <c r="F43">
        <v>26</v>
      </c>
      <c r="G43">
        <v>24</v>
      </c>
      <c r="H43" s="1">
        <f t="shared" si="9"/>
        <v>22.8</v>
      </c>
      <c r="K43" s="1">
        <v>30</v>
      </c>
      <c r="L43">
        <v>5</v>
      </c>
      <c r="M43" s="1">
        <v>22.8</v>
      </c>
      <c r="N43">
        <f t="shared" si="10"/>
        <v>3.3333333333333333E-2</v>
      </c>
      <c r="O43">
        <f t="shared" si="11"/>
        <v>4.3859649122807015E-2</v>
      </c>
    </row>
    <row r="44" spans="1:17" x14ac:dyDescent="0.25">
      <c r="B44" s="1">
        <v>32</v>
      </c>
      <c r="C44">
        <v>27</v>
      </c>
      <c r="D44">
        <v>20</v>
      </c>
      <c r="E44">
        <v>25</v>
      </c>
      <c r="F44">
        <v>29</v>
      </c>
      <c r="G44">
        <v>21</v>
      </c>
      <c r="H44" s="1">
        <f t="shared" si="9"/>
        <v>24.4</v>
      </c>
      <c r="K44" s="1">
        <v>32</v>
      </c>
      <c r="L44">
        <v>5</v>
      </c>
      <c r="M44" s="1">
        <v>24.4</v>
      </c>
      <c r="N44">
        <f t="shared" si="10"/>
        <v>3.125E-2</v>
      </c>
      <c r="O44">
        <f t="shared" si="11"/>
        <v>4.0983606557377053E-2</v>
      </c>
    </row>
    <row r="45" spans="1:17" x14ac:dyDescent="0.25">
      <c r="B45" s="1">
        <v>40</v>
      </c>
      <c r="C45">
        <v>22</v>
      </c>
      <c r="D45">
        <v>25</v>
      </c>
      <c r="E45">
        <v>19</v>
      </c>
      <c r="F45">
        <v>28</v>
      </c>
      <c r="G45">
        <v>32</v>
      </c>
      <c r="H45" s="1">
        <f t="shared" si="9"/>
        <v>25.2</v>
      </c>
      <c r="K45" s="1">
        <v>40</v>
      </c>
      <c r="L45">
        <v>5</v>
      </c>
      <c r="M45" s="1">
        <v>25.2</v>
      </c>
      <c r="N45">
        <f t="shared" si="10"/>
        <v>2.5000000000000001E-2</v>
      </c>
      <c r="O45">
        <f t="shared" si="11"/>
        <v>3.968253968253968E-2</v>
      </c>
    </row>
    <row r="46" spans="1:17" x14ac:dyDescent="0.25">
      <c r="K46" s="1" t="s">
        <v>32</v>
      </c>
      <c r="L46" s="1" t="s">
        <v>33</v>
      </c>
      <c r="M46" s="1" t="s">
        <v>34</v>
      </c>
      <c r="N46" s="1" t="s">
        <v>24</v>
      </c>
      <c r="O46" s="1" t="s">
        <v>25</v>
      </c>
    </row>
    <row r="47" spans="1:17" x14ac:dyDescent="0.25">
      <c r="B47" s="1">
        <v>8</v>
      </c>
      <c r="C47">
        <v>6</v>
      </c>
      <c r="D47">
        <v>7</v>
      </c>
      <c r="E47">
        <v>4</v>
      </c>
      <c r="F47">
        <v>3</v>
      </c>
      <c r="G47">
        <v>5</v>
      </c>
      <c r="H47" s="1">
        <f t="shared" ref="H47:H56" si="12">AVERAGE(C47:G47)</f>
        <v>5</v>
      </c>
      <c r="K47" s="1">
        <v>8</v>
      </c>
      <c r="L47">
        <v>5</v>
      </c>
      <c r="M47" s="1">
        <v>5</v>
      </c>
      <c r="N47">
        <f>1/K47</f>
        <v>0.125</v>
      </c>
      <c r="O47">
        <f>1/M47</f>
        <v>0.2</v>
      </c>
      <c r="P47" s="1" t="s">
        <v>26</v>
      </c>
      <c r="Q47">
        <v>1.21E-2</v>
      </c>
    </row>
    <row r="48" spans="1:17" x14ac:dyDescent="0.25">
      <c r="B48" s="1">
        <v>10</v>
      </c>
      <c r="C48">
        <v>8</v>
      </c>
      <c r="D48">
        <v>9</v>
      </c>
      <c r="E48">
        <v>7</v>
      </c>
      <c r="F48">
        <v>6</v>
      </c>
      <c r="G48">
        <v>4</v>
      </c>
      <c r="H48" s="1">
        <f t="shared" si="12"/>
        <v>6.8</v>
      </c>
      <c r="K48" s="1">
        <v>10</v>
      </c>
      <c r="L48">
        <v>5</v>
      </c>
      <c r="M48" s="1">
        <v>6.8</v>
      </c>
      <c r="N48">
        <f t="shared" ref="N48:N56" si="13">1/K48</f>
        <v>0.1</v>
      </c>
      <c r="O48">
        <f t="shared" ref="O48:O56" si="14">1/M48</f>
        <v>0.14705882352941177</v>
      </c>
      <c r="P48" s="1" t="s">
        <v>27</v>
      </c>
      <c r="Q48">
        <v>1.6274999999999999</v>
      </c>
    </row>
    <row r="49" spans="1:17" x14ac:dyDescent="0.25">
      <c r="B49" s="1">
        <v>15</v>
      </c>
      <c r="C49">
        <v>13</v>
      </c>
      <c r="D49">
        <v>11</v>
      </c>
      <c r="E49">
        <v>10</v>
      </c>
      <c r="F49">
        <v>12</v>
      </c>
      <c r="G49">
        <v>9</v>
      </c>
      <c r="H49" s="1">
        <f t="shared" si="12"/>
        <v>11</v>
      </c>
      <c r="K49" s="1">
        <v>15</v>
      </c>
      <c r="L49">
        <v>5</v>
      </c>
      <c r="M49" s="1">
        <v>11</v>
      </c>
      <c r="N49">
        <f t="shared" si="13"/>
        <v>6.6666666666666666E-2</v>
      </c>
      <c r="O49">
        <f t="shared" si="14"/>
        <v>9.0909090909090912E-2</v>
      </c>
      <c r="P49" s="1" t="s">
        <v>28</v>
      </c>
      <c r="Q49">
        <f>1/Q48</f>
        <v>0.61443932411674351</v>
      </c>
    </row>
    <row r="50" spans="1:17" x14ac:dyDescent="0.25">
      <c r="B50" s="1">
        <v>16</v>
      </c>
      <c r="C50">
        <v>15</v>
      </c>
      <c r="D50">
        <v>14</v>
      </c>
      <c r="E50">
        <v>12</v>
      </c>
      <c r="F50">
        <v>13</v>
      </c>
      <c r="G50">
        <v>10</v>
      </c>
      <c r="H50" s="1">
        <f t="shared" si="12"/>
        <v>12.8</v>
      </c>
      <c r="K50" s="1">
        <v>16</v>
      </c>
      <c r="L50">
        <v>5</v>
      </c>
      <c r="M50" s="1">
        <v>12.8</v>
      </c>
      <c r="N50">
        <f t="shared" si="13"/>
        <v>6.25E-2</v>
      </c>
      <c r="O50">
        <f t="shared" si="14"/>
        <v>7.8125E-2</v>
      </c>
      <c r="P50" s="1" t="s">
        <v>29</v>
      </c>
      <c r="Q50">
        <f>Q49*Q47</f>
        <v>7.434715821812596E-3</v>
      </c>
    </row>
    <row r="51" spans="1:17" x14ac:dyDescent="0.25">
      <c r="B51" s="1">
        <v>20</v>
      </c>
      <c r="C51">
        <v>17</v>
      </c>
      <c r="D51">
        <v>15</v>
      </c>
      <c r="E51">
        <v>18</v>
      </c>
      <c r="F51">
        <v>12</v>
      </c>
      <c r="G51">
        <v>14</v>
      </c>
      <c r="H51" s="1">
        <f t="shared" si="12"/>
        <v>15.2</v>
      </c>
      <c r="K51" s="1">
        <v>20</v>
      </c>
      <c r="L51">
        <v>5</v>
      </c>
      <c r="M51" s="1">
        <v>15.2</v>
      </c>
      <c r="N51">
        <f t="shared" si="13"/>
        <v>0.05</v>
      </c>
      <c r="O51">
        <f t="shared" si="14"/>
        <v>6.5789473684210523E-2</v>
      </c>
      <c r="P51" s="1" t="s">
        <v>30</v>
      </c>
      <c r="Q51">
        <f>Q49/Q47</f>
        <v>50.780109431135827</v>
      </c>
    </row>
    <row r="52" spans="1:17" x14ac:dyDescent="0.25">
      <c r="A52" s="1" t="s">
        <v>0</v>
      </c>
      <c r="B52" s="1">
        <v>24</v>
      </c>
      <c r="C52">
        <v>16</v>
      </c>
      <c r="D52">
        <v>17</v>
      </c>
      <c r="E52">
        <v>15</v>
      </c>
      <c r="F52">
        <v>21</v>
      </c>
      <c r="G52">
        <v>20</v>
      </c>
      <c r="H52" s="1">
        <f t="shared" si="12"/>
        <v>17.8</v>
      </c>
      <c r="K52" s="1">
        <v>24</v>
      </c>
      <c r="L52">
        <v>5</v>
      </c>
      <c r="M52" s="1">
        <v>17.8</v>
      </c>
      <c r="N52">
        <f t="shared" si="13"/>
        <v>4.1666666666666664E-2</v>
      </c>
      <c r="O52">
        <f t="shared" si="14"/>
        <v>5.6179775280898875E-2</v>
      </c>
      <c r="P52" s="1" t="s">
        <v>31</v>
      </c>
      <c r="Q52">
        <f>1/Q47</f>
        <v>82.644628099173559</v>
      </c>
    </row>
    <row r="53" spans="1:17" x14ac:dyDescent="0.25">
      <c r="B53" s="1">
        <v>25</v>
      </c>
      <c r="C53">
        <v>13</v>
      </c>
      <c r="D53">
        <v>15</v>
      </c>
      <c r="E53">
        <v>12</v>
      </c>
      <c r="F53">
        <v>22</v>
      </c>
      <c r="G53">
        <v>19</v>
      </c>
      <c r="H53" s="1">
        <f t="shared" si="12"/>
        <v>16.2</v>
      </c>
      <c r="K53" s="1">
        <v>25</v>
      </c>
      <c r="L53">
        <v>5</v>
      </c>
      <c r="M53" s="1">
        <v>16.2</v>
      </c>
      <c r="N53">
        <f t="shared" si="13"/>
        <v>0.04</v>
      </c>
      <c r="O53">
        <f t="shared" si="14"/>
        <v>6.1728395061728399E-2</v>
      </c>
      <c r="P53" s="1" t="s">
        <v>35</v>
      </c>
      <c r="Q53">
        <v>0.98580000000000001</v>
      </c>
    </row>
    <row r="54" spans="1:17" x14ac:dyDescent="0.25">
      <c r="B54" s="1">
        <v>30</v>
      </c>
      <c r="C54">
        <v>22</v>
      </c>
      <c r="D54">
        <v>20</v>
      </c>
      <c r="E54">
        <v>21</v>
      </c>
      <c r="F54">
        <v>24</v>
      </c>
      <c r="G54">
        <v>27</v>
      </c>
      <c r="H54" s="1">
        <f t="shared" si="12"/>
        <v>22.8</v>
      </c>
      <c r="K54" s="1">
        <v>30</v>
      </c>
      <c r="L54">
        <v>5</v>
      </c>
      <c r="M54" s="1">
        <v>22.8</v>
      </c>
      <c r="N54">
        <f t="shared" si="13"/>
        <v>3.3333333333333333E-2</v>
      </c>
      <c r="O54">
        <f t="shared" si="14"/>
        <v>4.3859649122807015E-2</v>
      </c>
    </row>
    <row r="55" spans="1:17" x14ac:dyDescent="0.25">
      <c r="B55" s="1">
        <v>32</v>
      </c>
      <c r="C55">
        <v>24</v>
      </c>
      <c r="D55">
        <v>27</v>
      </c>
      <c r="E55">
        <v>28</v>
      </c>
      <c r="F55">
        <v>23</v>
      </c>
      <c r="G55">
        <v>25</v>
      </c>
      <c r="H55" s="1">
        <f t="shared" si="12"/>
        <v>25.4</v>
      </c>
      <c r="K55" s="1">
        <v>32</v>
      </c>
      <c r="L55">
        <v>5</v>
      </c>
      <c r="M55" s="1">
        <v>25.4</v>
      </c>
      <c r="N55">
        <f t="shared" si="13"/>
        <v>3.125E-2</v>
      </c>
      <c r="O55">
        <f t="shared" si="14"/>
        <v>3.937007874015748E-2</v>
      </c>
    </row>
    <row r="56" spans="1:17" x14ac:dyDescent="0.25">
      <c r="B56" s="1">
        <v>40</v>
      </c>
      <c r="C56">
        <v>28</v>
      </c>
      <c r="D56">
        <v>26</v>
      </c>
      <c r="E56">
        <v>30</v>
      </c>
      <c r="F56">
        <v>33</v>
      </c>
      <c r="G56">
        <v>36</v>
      </c>
      <c r="H56" s="1">
        <f t="shared" si="12"/>
        <v>30.6</v>
      </c>
      <c r="K56" s="1">
        <v>40</v>
      </c>
      <c r="L56">
        <v>5</v>
      </c>
      <c r="M56" s="1">
        <v>30.6</v>
      </c>
      <c r="N56">
        <f t="shared" si="13"/>
        <v>2.5000000000000001E-2</v>
      </c>
      <c r="O56">
        <f t="shared" si="14"/>
        <v>3.2679738562091505E-2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J43" workbookViewId="0">
      <selection activeCell="Q49" activeCellId="4" sqref="Q4 Q16 Q27 Q38 Q49"/>
    </sheetView>
  </sheetViews>
  <sheetFormatPr defaultRowHeight="15" x14ac:dyDescent="0.25"/>
  <cols>
    <col min="1" max="1" width="13" style="1" customWidth="1"/>
    <col min="2" max="2" width="10.42578125" customWidth="1"/>
    <col min="8" max="8" width="11" customWidth="1"/>
    <col min="11" max="11" width="13.28515625" customWidth="1"/>
    <col min="12" max="12" width="16" customWidth="1"/>
    <col min="13" max="13" width="22.140625" customWidth="1"/>
    <col min="14" max="14" width="11.28515625" customWidth="1"/>
    <col min="15" max="15" width="10.140625" customWidth="1"/>
  </cols>
  <sheetData>
    <row r="1" spans="1:17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1" t="s">
        <v>32</v>
      </c>
      <c r="L1" s="1" t="s">
        <v>33</v>
      </c>
      <c r="M1" s="1" t="s">
        <v>34</v>
      </c>
      <c r="N1" s="1" t="s">
        <v>24</v>
      </c>
      <c r="O1" s="1" t="s">
        <v>25</v>
      </c>
    </row>
    <row r="2" spans="1:17" x14ac:dyDescent="0.25">
      <c r="A2" s="2" t="s">
        <v>12</v>
      </c>
      <c r="B2" s="2" t="s">
        <v>11</v>
      </c>
      <c r="C2" s="2" t="s">
        <v>10</v>
      </c>
      <c r="D2" s="2" t="s">
        <v>9</v>
      </c>
      <c r="E2" s="2" t="s">
        <v>8</v>
      </c>
      <c r="F2" s="2" t="s">
        <v>7</v>
      </c>
      <c r="G2" s="2" t="s">
        <v>6</v>
      </c>
      <c r="H2" s="2" t="s">
        <v>5</v>
      </c>
      <c r="I2" s="2"/>
      <c r="J2" s="2"/>
      <c r="K2" s="1">
        <v>8</v>
      </c>
      <c r="L2">
        <v>5</v>
      </c>
      <c r="M2" s="1">
        <v>4.2</v>
      </c>
      <c r="N2">
        <f>1/K2</f>
        <v>0.125</v>
      </c>
      <c r="O2">
        <f>1/M2</f>
        <v>0.23809523809523808</v>
      </c>
      <c r="P2" s="1" t="s">
        <v>26</v>
      </c>
      <c r="Q2">
        <v>2.1399999999999999E-2</v>
      </c>
    </row>
    <row r="3" spans="1:17" x14ac:dyDescent="0.25">
      <c r="B3" s="1">
        <v>8</v>
      </c>
      <c r="C3">
        <v>7</v>
      </c>
      <c r="D3">
        <v>2</v>
      </c>
      <c r="E3">
        <v>2</v>
      </c>
      <c r="F3">
        <v>4</v>
      </c>
      <c r="G3">
        <v>6</v>
      </c>
      <c r="H3" s="1">
        <f t="shared" ref="H3:H12" si="0">AVERAGE(C3:G3)</f>
        <v>4.2</v>
      </c>
      <c r="K3" s="1">
        <v>10</v>
      </c>
      <c r="L3">
        <v>5</v>
      </c>
      <c r="M3" s="1">
        <v>7</v>
      </c>
      <c r="N3">
        <f t="shared" ref="N3:N11" si="1">1/K3</f>
        <v>0.1</v>
      </c>
      <c r="O3">
        <f t="shared" ref="O3:O11" si="2">1/M3</f>
        <v>0.14285714285714285</v>
      </c>
      <c r="P3" s="1" t="s">
        <v>27</v>
      </c>
      <c r="Q3">
        <v>1.8625</v>
      </c>
    </row>
    <row r="4" spans="1:17" x14ac:dyDescent="0.25">
      <c r="B4" s="1">
        <v>10</v>
      </c>
      <c r="C4">
        <v>8</v>
      </c>
      <c r="D4">
        <v>9</v>
      </c>
      <c r="E4">
        <v>10</v>
      </c>
      <c r="F4">
        <v>5</v>
      </c>
      <c r="G4">
        <v>3</v>
      </c>
      <c r="H4" s="1">
        <f t="shared" si="0"/>
        <v>7</v>
      </c>
      <c r="K4" s="1">
        <v>15</v>
      </c>
      <c r="L4">
        <v>5</v>
      </c>
      <c r="M4" s="1">
        <v>10.6</v>
      </c>
      <c r="N4">
        <f t="shared" si="1"/>
        <v>6.6666666666666666E-2</v>
      </c>
      <c r="O4">
        <f t="shared" si="2"/>
        <v>9.4339622641509441E-2</v>
      </c>
      <c r="P4" s="1" t="s">
        <v>28</v>
      </c>
      <c r="Q4">
        <f>1/Q3</f>
        <v>0.53691275167785235</v>
      </c>
    </row>
    <row r="5" spans="1:17" x14ac:dyDescent="0.25">
      <c r="A5" s="1" t="s">
        <v>4</v>
      </c>
      <c r="B5" s="1">
        <v>15</v>
      </c>
      <c r="C5">
        <v>14</v>
      </c>
      <c r="D5">
        <v>5</v>
      </c>
      <c r="E5">
        <v>11</v>
      </c>
      <c r="F5">
        <v>9</v>
      </c>
      <c r="G5">
        <v>14</v>
      </c>
      <c r="H5" s="1">
        <f t="shared" si="0"/>
        <v>10.6</v>
      </c>
      <c r="K5" s="1">
        <v>16</v>
      </c>
      <c r="L5">
        <v>5</v>
      </c>
      <c r="M5" s="1">
        <v>13.2</v>
      </c>
      <c r="N5">
        <f t="shared" si="1"/>
        <v>6.25E-2</v>
      </c>
      <c r="O5">
        <f t="shared" si="2"/>
        <v>7.575757575757576E-2</v>
      </c>
      <c r="P5" s="1" t="s">
        <v>29</v>
      </c>
      <c r="Q5">
        <f>Q4*Q2</f>
        <v>1.1489932885906039E-2</v>
      </c>
    </row>
    <row r="6" spans="1:17" x14ac:dyDescent="0.25">
      <c r="B6" s="1">
        <v>16</v>
      </c>
      <c r="C6">
        <v>13</v>
      </c>
      <c r="D6">
        <v>16</v>
      </c>
      <c r="E6">
        <v>10</v>
      </c>
      <c r="F6">
        <v>15</v>
      </c>
      <c r="G6">
        <v>12</v>
      </c>
      <c r="H6" s="1">
        <f t="shared" si="0"/>
        <v>13.2</v>
      </c>
      <c r="K6" s="1">
        <v>20</v>
      </c>
      <c r="L6">
        <v>5</v>
      </c>
      <c r="M6" s="1">
        <v>15</v>
      </c>
      <c r="N6">
        <f t="shared" si="1"/>
        <v>0.05</v>
      </c>
      <c r="O6">
        <f t="shared" si="2"/>
        <v>6.6666666666666666E-2</v>
      </c>
      <c r="P6" s="1" t="s">
        <v>30</v>
      </c>
      <c r="Q6">
        <f>Q4/Q2</f>
        <v>25.089380919525812</v>
      </c>
    </row>
    <row r="7" spans="1:17" x14ac:dyDescent="0.25">
      <c r="B7" s="1">
        <v>20</v>
      </c>
      <c r="C7">
        <v>17</v>
      </c>
      <c r="D7">
        <v>13</v>
      </c>
      <c r="E7">
        <v>18</v>
      </c>
      <c r="F7">
        <v>16</v>
      </c>
      <c r="G7">
        <v>11</v>
      </c>
      <c r="H7" s="1">
        <f t="shared" si="0"/>
        <v>15</v>
      </c>
      <c r="K7" s="1">
        <v>24</v>
      </c>
      <c r="L7">
        <v>5</v>
      </c>
      <c r="M7" s="1">
        <v>17</v>
      </c>
      <c r="N7">
        <f t="shared" si="1"/>
        <v>4.1666666666666664E-2</v>
      </c>
      <c r="O7">
        <f t="shared" si="2"/>
        <v>5.8823529411764705E-2</v>
      </c>
      <c r="P7" s="1" t="s">
        <v>31</v>
      </c>
      <c r="Q7">
        <f>1/Q2</f>
        <v>46.728971962616825</v>
      </c>
    </row>
    <row r="8" spans="1:17" x14ac:dyDescent="0.25">
      <c r="B8" s="1">
        <v>24</v>
      </c>
      <c r="C8">
        <v>16</v>
      </c>
      <c r="D8">
        <v>15</v>
      </c>
      <c r="E8">
        <v>22</v>
      </c>
      <c r="F8">
        <v>19</v>
      </c>
      <c r="G8">
        <v>13</v>
      </c>
      <c r="H8" s="1">
        <f t="shared" si="0"/>
        <v>17</v>
      </c>
      <c r="K8" s="1">
        <v>25</v>
      </c>
      <c r="L8">
        <v>5</v>
      </c>
      <c r="M8" s="1">
        <v>18</v>
      </c>
      <c r="N8">
        <f t="shared" si="1"/>
        <v>0.04</v>
      </c>
      <c r="O8">
        <f t="shared" si="2"/>
        <v>5.5555555555555552E-2</v>
      </c>
      <c r="P8" s="1" t="s">
        <v>35</v>
      </c>
      <c r="Q8">
        <v>0.94610000000000005</v>
      </c>
    </row>
    <row r="9" spans="1:17" x14ac:dyDescent="0.25">
      <c r="B9" s="1">
        <v>25</v>
      </c>
      <c r="C9">
        <v>14</v>
      </c>
      <c r="D9">
        <v>16</v>
      </c>
      <c r="E9">
        <v>17</v>
      </c>
      <c r="F9">
        <v>23</v>
      </c>
      <c r="G9">
        <v>20</v>
      </c>
      <c r="H9" s="1">
        <f t="shared" si="0"/>
        <v>18</v>
      </c>
      <c r="K9" s="1">
        <v>30</v>
      </c>
      <c r="L9">
        <v>5</v>
      </c>
      <c r="M9" s="1">
        <v>21.4</v>
      </c>
      <c r="N9">
        <f t="shared" si="1"/>
        <v>3.3333333333333333E-2</v>
      </c>
      <c r="O9">
        <f t="shared" si="2"/>
        <v>4.6728971962616828E-2</v>
      </c>
    </row>
    <row r="10" spans="1:17" x14ac:dyDescent="0.25">
      <c r="B10" s="1">
        <v>30</v>
      </c>
      <c r="C10">
        <v>12</v>
      </c>
      <c r="D10">
        <v>23</v>
      </c>
      <c r="E10">
        <v>25</v>
      </c>
      <c r="F10">
        <v>21</v>
      </c>
      <c r="G10">
        <v>26</v>
      </c>
      <c r="H10" s="1">
        <f t="shared" si="0"/>
        <v>21.4</v>
      </c>
      <c r="K10" s="1">
        <v>32</v>
      </c>
      <c r="L10">
        <v>5</v>
      </c>
      <c r="M10" s="1">
        <v>21.6</v>
      </c>
      <c r="N10">
        <f t="shared" si="1"/>
        <v>3.125E-2</v>
      </c>
      <c r="O10">
        <f t="shared" si="2"/>
        <v>4.6296296296296294E-2</v>
      </c>
    </row>
    <row r="11" spans="1:17" x14ac:dyDescent="0.25">
      <c r="B11" s="1">
        <v>32</v>
      </c>
      <c r="C11">
        <v>20</v>
      </c>
      <c r="D11">
        <v>15</v>
      </c>
      <c r="E11">
        <v>19</v>
      </c>
      <c r="F11">
        <v>25</v>
      </c>
      <c r="G11">
        <v>29</v>
      </c>
      <c r="H11" s="1">
        <f t="shared" si="0"/>
        <v>21.6</v>
      </c>
      <c r="K11" s="1">
        <v>40</v>
      </c>
      <c r="L11">
        <v>5</v>
      </c>
      <c r="M11" s="1">
        <v>30.4</v>
      </c>
      <c r="N11">
        <f t="shared" si="1"/>
        <v>2.5000000000000001E-2</v>
      </c>
      <c r="O11">
        <f t="shared" si="2"/>
        <v>3.2894736842105261E-2</v>
      </c>
    </row>
    <row r="12" spans="1:17" x14ac:dyDescent="0.25">
      <c r="B12" s="1">
        <v>40</v>
      </c>
      <c r="C12">
        <v>26</v>
      </c>
      <c r="D12">
        <v>30</v>
      </c>
      <c r="E12">
        <v>28</v>
      </c>
      <c r="F12">
        <v>33</v>
      </c>
      <c r="G12">
        <v>35</v>
      </c>
      <c r="H12" s="1">
        <f t="shared" si="0"/>
        <v>30.4</v>
      </c>
      <c r="K12" s="1"/>
    </row>
    <row r="13" spans="1:17" x14ac:dyDescent="0.25">
      <c r="K13" s="1" t="s">
        <v>32</v>
      </c>
      <c r="L13" s="1" t="s">
        <v>33</v>
      </c>
      <c r="M13" s="1" t="s">
        <v>34</v>
      </c>
      <c r="N13" s="1" t="s">
        <v>24</v>
      </c>
      <c r="O13" s="1" t="s">
        <v>25</v>
      </c>
    </row>
    <row r="14" spans="1:17" x14ac:dyDescent="0.25">
      <c r="A14" s="1" t="s">
        <v>3</v>
      </c>
      <c r="B14" s="1">
        <v>8</v>
      </c>
      <c r="C14">
        <v>6</v>
      </c>
      <c r="D14">
        <v>8</v>
      </c>
      <c r="E14">
        <v>6</v>
      </c>
      <c r="F14">
        <v>5</v>
      </c>
      <c r="G14">
        <v>4</v>
      </c>
      <c r="H14" s="1">
        <f t="shared" ref="H14:H23" si="3">AVERAGE(C14:G14)</f>
        <v>5.8</v>
      </c>
      <c r="K14" s="1">
        <v>8</v>
      </c>
      <c r="L14">
        <v>5</v>
      </c>
      <c r="M14" s="1">
        <v>5.8</v>
      </c>
      <c r="N14">
        <f>1/K14</f>
        <v>0.125</v>
      </c>
      <c r="O14">
        <f>1/M14</f>
        <v>0.17241379310344829</v>
      </c>
      <c r="P14" s="1" t="s">
        <v>26</v>
      </c>
      <c r="Q14">
        <v>1.17E-2</v>
      </c>
    </row>
    <row r="15" spans="1:17" x14ac:dyDescent="0.25">
      <c r="B15" s="1">
        <v>10</v>
      </c>
      <c r="C15">
        <v>9</v>
      </c>
      <c r="D15">
        <v>8</v>
      </c>
      <c r="E15">
        <v>9</v>
      </c>
      <c r="F15">
        <v>7</v>
      </c>
      <c r="G15">
        <v>5</v>
      </c>
      <c r="H15" s="1">
        <f t="shared" si="3"/>
        <v>7.6</v>
      </c>
      <c r="K15" s="1">
        <v>10</v>
      </c>
      <c r="L15">
        <v>5</v>
      </c>
      <c r="M15" s="1">
        <v>7.6</v>
      </c>
      <c r="N15">
        <f t="shared" ref="N15:N23" si="4">1/K15</f>
        <v>0.1</v>
      </c>
      <c r="O15">
        <f t="shared" ref="O15:O23" si="5">1/M15</f>
        <v>0.13157894736842105</v>
      </c>
      <c r="P15" s="1" t="s">
        <v>27</v>
      </c>
      <c r="Q15">
        <v>1.2949999999999999</v>
      </c>
    </row>
    <row r="16" spans="1:17" x14ac:dyDescent="0.25">
      <c r="B16" s="1">
        <v>15</v>
      </c>
      <c r="C16">
        <v>5</v>
      </c>
      <c r="D16">
        <v>7</v>
      </c>
      <c r="E16">
        <v>9</v>
      </c>
      <c r="F16">
        <v>12</v>
      </c>
      <c r="G16">
        <v>13</v>
      </c>
      <c r="H16" s="1">
        <f t="shared" si="3"/>
        <v>9.1999999999999993</v>
      </c>
      <c r="K16" s="1">
        <v>15</v>
      </c>
      <c r="L16">
        <v>5</v>
      </c>
      <c r="M16" s="1">
        <v>9.1999999999999993</v>
      </c>
      <c r="N16">
        <f t="shared" si="4"/>
        <v>6.6666666666666666E-2</v>
      </c>
      <c r="O16">
        <f t="shared" si="5"/>
        <v>0.10869565217391305</v>
      </c>
      <c r="P16" s="1" t="s">
        <v>28</v>
      </c>
      <c r="Q16">
        <f>1/Q15</f>
        <v>0.77220077220077221</v>
      </c>
    </row>
    <row r="17" spans="1:17" x14ac:dyDescent="0.25">
      <c r="B17" s="1">
        <v>16</v>
      </c>
      <c r="C17">
        <v>6</v>
      </c>
      <c r="D17">
        <v>8</v>
      </c>
      <c r="E17">
        <v>10</v>
      </c>
      <c r="F17">
        <v>14</v>
      </c>
      <c r="G17">
        <v>11</v>
      </c>
      <c r="H17" s="1">
        <f t="shared" si="3"/>
        <v>9.8000000000000007</v>
      </c>
      <c r="K17" s="1">
        <v>16</v>
      </c>
      <c r="L17">
        <v>5</v>
      </c>
      <c r="M17" s="1">
        <v>9.8000000000000007</v>
      </c>
      <c r="N17">
        <f t="shared" si="4"/>
        <v>6.25E-2</v>
      </c>
      <c r="O17">
        <f t="shared" si="5"/>
        <v>0.1020408163265306</v>
      </c>
      <c r="P17" s="1" t="s">
        <v>29</v>
      </c>
      <c r="Q17">
        <f>Q16*Q14</f>
        <v>9.0347490347490352E-3</v>
      </c>
    </row>
    <row r="18" spans="1:17" x14ac:dyDescent="0.25">
      <c r="B18" s="1">
        <v>20</v>
      </c>
      <c r="C18">
        <v>7</v>
      </c>
      <c r="D18">
        <v>10</v>
      </c>
      <c r="E18">
        <v>12</v>
      </c>
      <c r="F18">
        <v>17</v>
      </c>
      <c r="G18">
        <v>16</v>
      </c>
      <c r="H18" s="1">
        <f t="shared" si="3"/>
        <v>12.4</v>
      </c>
      <c r="K18" s="1">
        <v>20</v>
      </c>
      <c r="L18">
        <v>5</v>
      </c>
      <c r="M18" s="1">
        <v>12.4</v>
      </c>
      <c r="N18">
        <f t="shared" si="4"/>
        <v>0.05</v>
      </c>
      <c r="O18">
        <f t="shared" si="5"/>
        <v>8.0645161290322578E-2</v>
      </c>
      <c r="P18" s="1" t="s">
        <v>30</v>
      </c>
      <c r="Q18">
        <f>Q16/Q14</f>
        <v>66.000066000065999</v>
      </c>
    </row>
    <row r="19" spans="1:17" x14ac:dyDescent="0.25">
      <c r="B19" s="1">
        <v>24</v>
      </c>
      <c r="C19">
        <v>12</v>
      </c>
      <c r="D19">
        <v>14</v>
      </c>
      <c r="E19">
        <v>9</v>
      </c>
      <c r="F19">
        <v>18</v>
      </c>
      <c r="G19">
        <v>21</v>
      </c>
      <c r="H19" s="1">
        <f t="shared" si="3"/>
        <v>14.8</v>
      </c>
      <c r="K19" s="1">
        <v>24</v>
      </c>
      <c r="L19">
        <v>5</v>
      </c>
      <c r="M19" s="1">
        <v>14.8</v>
      </c>
      <c r="N19">
        <f t="shared" si="4"/>
        <v>4.1666666666666664E-2</v>
      </c>
      <c r="O19">
        <f t="shared" si="5"/>
        <v>6.7567567567567557E-2</v>
      </c>
      <c r="P19" s="1" t="s">
        <v>31</v>
      </c>
      <c r="Q19">
        <f>1/Q14</f>
        <v>85.470085470085465</v>
      </c>
    </row>
    <row r="20" spans="1:17" x14ac:dyDescent="0.25">
      <c r="B20" s="1">
        <v>25</v>
      </c>
      <c r="C20">
        <v>16</v>
      </c>
      <c r="D20">
        <v>11</v>
      </c>
      <c r="E20">
        <v>10</v>
      </c>
      <c r="F20">
        <v>23</v>
      </c>
      <c r="G20">
        <v>19</v>
      </c>
      <c r="H20" s="1">
        <f t="shared" si="3"/>
        <v>15.8</v>
      </c>
      <c r="K20" s="1">
        <v>25</v>
      </c>
      <c r="L20">
        <v>5</v>
      </c>
      <c r="M20" s="1">
        <v>15.8</v>
      </c>
      <c r="N20">
        <f t="shared" si="4"/>
        <v>0.04</v>
      </c>
      <c r="O20">
        <f t="shared" si="5"/>
        <v>6.3291139240506319E-2</v>
      </c>
      <c r="P20" s="1" t="s">
        <v>35</v>
      </c>
      <c r="Q20">
        <v>0.97430000000000005</v>
      </c>
    </row>
    <row r="21" spans="1:17" x14ac:dyDescent="0.25">
      <c r="B21" s="1">
        <v>30</v>
      </c>
      <c r="C21">
        <v>17</v>
      </c>
      <c r="D21">
        <v>15</v>
      </c>
      <c r="E21">
        <v>25</v>
      </c>
      <c r="F21">
        <v>22</v>
      </c>
      <c r="G21">
        <v>20</v>
      </c>
      <c r="H21" s="1">
        <f t="shared" si="3"/>
        <v>19.8</v>
      </c>
      <c r="K21" s="1">
        <v>30</v>
      </c>
      <c r="L21">
        <v>5</v>
      </c>
      <c r="M21" s="1">
        <v>19.8</v>
      </c>
      <c r="N21">
        <f t="shared" si="4"/>
        <v>3.3333333333333333E-2</v>
      </c>
      <c r="O21">
        <f t="shared" si="5"/>
        <v>5.0505050505050504E-2</v>
      </c>
    </row>
    <row r="22" spans="1:17" x14ac:dyDescent="0.25">
      <c r="B22" s="1">
        <v>32</v>
      </c>
      <c r="C22">
        <v>19</v>
      </c>
      <c r="D22">
        <v>15</v>
      </c>
      <c r="E22">
        <v>24</v>
      </c>
      <c r="F22">
        <v>27</v>
      </c>
      <c r="G22">
        <v>30</v>
      </c>
      <c r="H22" s="1">
        <f t="shared" si="3"/>
        <v>23</v>
      </c>
      <c r="K22" s="1">
        <v>32</v>
      </c>
      <c r="L22">
        <v>5</v>
      </c>
      <c r="M22" s="1">
        <v>23</v>
      </c>
      <c r="N22">
        <f t="shared" si="4"/>
        <v>3.125E-2</v>
      </c>
      <c r="O22">
        <f t="shared" si="5"/>
        <v>4.3478260869565216E-2</v>
      </c>
    </row>
    <row r="23" spans="1:17" x14ac:dyDescent="0.25">
      <c r="B23" s="1">
        <v>40</v>
      </c>
      <c r="C23">
        <v>23</v>
      </c>
      <c r="D23">
        <v>19</v>
      </c>
      <c r="E23">
        <v>15</v>
      </c>
      <c r="F23">
        <v>28</v>
      </c>
      <c r="G23">
        <v>34</v>
      </c>
      <c r="H23" s="1">
        <f t="shared" si="3"/>
        <v>23.8</v>
      </c>
      <c r="K23" s="1">
        <v>40</v>
      </c>
      <c r="L23">
        <v>5</v>
      </c>
      <c r="M23" s="1">
        <v>23.8</v>
      </c>
      <c r="N23">
        <f t="shared" si="4"/>
        <v>2.5000000000000001E-2</v>
      </c>
      <c r="O23">
        <f t="shared" si="5"/>
        <v>4.2016806722689072E-2</v>
      </c>
    </row>
    <row r="24" spans="1:17" x14ac:dyDescent="0.25">
      <c r="K24" s="1" t="s">
        <v>32</v>
      </c>
      <c r="L24" s="1" t="s">
        <v>33</v>
      </c>
      <c r="M24" s="1" t="s">
        <v>34</v>
      </c>
      <c r="N24" s="1" t="s">
        <v>24</v>
      </c>
      <c r="O24" s="1" t="s">
        <v>25</v>
      </c>
    </row>
    <row r="25" spans="1:17" x14ac:dyDescent="0.25">
      <c r="B25" s="1">
        <v>8</v>
      </c>
      <c r="C25">
        <v>5</v>
      </c>
      <c r="D25">
        <v>7</v>
      </c>
      <c r="E25">
        <v>4</v>
      </c>
      <c r="F25">
        <v>6</v>
      </c>
      <c r="G25">
        <v>3</v>
      </c>
      <c r="H25" s="1">
        <f t="shared" ref="H25:H34" si="6">AVERAGE(C25:G25)</f>
        <v>5</v>
      </c>
      <c r="K25" s="1">
        <v>8</v>
      </c>
      <c r="L25">
        <v>5</v>
      </c>
      <c r="M25" s="1">
        <v>5</v>
      </c>
      <c r="N25">
        <f>1/K25</f>
        <v>0.125</v>
      </c>
      <c r="O25">
        <f>1/M25</f>
        <v>0.2</v>
      </c>
      <c r="P25" s="1" t="s">
        <v>26</v>
      </c>
      <c r="Q25">
        <v>1.11E-2</v>
      </c>
    </row>
    <row r="26" spans="1:17" x14ac:dyDescent="0.25">
      <c r="B26" s="1">
        <v>10</v>
      </c>
      <c r="C26">
        <v>10</v>
      </c>
      <c r="D26">
        <v>4</v>
      </c>
      <c r="E26">
        <v>7</v>
      </c>
      <c r="F26">
        <v>8</v>
      </c>
      <c r="G26">
        <v>5</v>
      </c>
      <c r="H26" s="1">
        <f t="shared" si="6"/>
        <v>6.8</v>
      </c>
      <c r="K26" s="1">
        <v>10</v>
      </c>
      <c r="L26">
        <v>5</v>
      </c>
      <c r="M26" s="1">
        <v>6.8</v>
      </c>
      <c r="N26">
        <f t="shared" ref="N26:N34" si="7">1/K26</f>
        <v>0.1</v>
      </c>
      <c r="O26">
        <f t="shared" ref="O26:O34" si="8">1/M26</f>
        <v>0.14705882352941177</v>
      </c>
      <c r="P26" s="1" t="s">
        <v>27</v>
      </c>
      <c r="Q26">
        <v>1.6286</v>
      </c>
    </row>
    <row r="27" spans="1:17" x14ac:dyDescent="0.25">
      <c r="B27" s="1">
        <v>15</v>
      </c>
      <c r="C27">
        <v>7</v>
      </c>
      <c r="D27">
        <v>10</v>
      </c>
      <c r="E27">
        <v>12</v>
      </c>
      <c r="F27">
        <v>14</v>
      </c>
      <c r="G27">
        <v>8</v>
      </c>
      <c r="H27" s="1">
        <f t="shared" si="6"/>
        <v>10.199999999999999</v>
      </c>
      <c r="K27" s="1">
        <v>15</v>
      </c>
      <c r="L27">
        <v>5</v>
      </c>
      <c r="M27" s="1">
        <v>10.199999999999999</v>
      </c>
      <c r="N27">
        <f t="shared" si="7"/>
        <v>6.6666666666666666E-2</v>
      </c>
      <c r="O27">
        <f t="shared" si="8"/>
        <v>9.8039215686274522E-2</v>
      </c>
      <c r="P27" s="1" t="s">
        <v>28</v>
      </c>
      <c r="Q27">
        <f>1/Q26</f>
        <v>0.61402431536288837</v>
      </c>
    </row>
    <row r="28" spans="1:17" x14ac:dyDescent="0.25">
      <c r="B28" s="1">
        <v>16</v>
      </c>
      <c r="C28">
        <v>14</v>
      </c>
      <c r="D28">
        <v>13</v>
      </c>
      <c r="E28">
        <v>11</v>
      </c>
      <c r="F28">
        <v>15</v>
      </c>
      <c r="G28">
        <v>12</v>
      </c>
      <c r="H28" s="1">
        <f t="shared" si="6"/>
        <v>13</v>
      </c>
      <c r="K28" s="1">
        <v>16</v>
      </c>
      <c r="L28">
        <v>5</v>
      </c>
      <c r="M28" s="1">
        <v>13</v>
      </c>
      <c r="N28">
        <f t="shared" si="7"/>
        <v>6.25E-2</v>
      </c>
      <c r="O28">
        <f t="shared" si="8"/>
        <v>7.6923076923076927E-2</v>
      </c>
      <c r="P28" s="1" t="s">
        <v>29</v>
      </c>
      <c r="Q28">
        <f>Q27*Q25</f>
        <v>6.8156699005280609E-3</v>
      </c>
    </row>
    <row r="29" spans="1:17" x14ac:dyDescent="0.25">
      <c r="B29" s="1">
        <v>20</v>
      </c>
      <c r="C29">
        <v>16</v>
      </c>
      <c r="D29">
        <v>13</v>
      </c>
      <c r="E29">
        <v>10</v>
      </c>
      <c r="F29">
        <v>17</v>
      </c>
      <c r="G29">
        <v>14</v>
      </c>
      <c r="H29" s="1">
        <f t="shared" si="6"/>
        <v>14</v>
      </c>
      <c r="K29" s="1">
        <v>20</v>
      </c>
      <c r="L29">
        <v>5</v>
      </c>
      <c r="M29" s="1">
        <v>14</v>
      </c>
      <c r="N29">
        <f t="shared" si="7"/>
        <v>0.05</v>
      </c>
      <c r="O29">
        <f t="shared" si="8"/>
        <v>7.1428571428571425E-2</v>
      </c>
      <c r="P29" s="1" t="s">
        <v>30</v>
      </c>
      <c r="Q29">
        <f>Q27/Q25</f>
        <v>55.317505888548503</v>
      </c>
    </row>
    <row r="30" spans="1:17" x14ac:dyDescent="0.25">
      <c r="B30" s="1">
        <v>24</v>
      </c>
      <c r="C30">
        <v>16</v>
      </c>
      <c r="D30">
        <v>12</v>
      </c>
      <c r="E30">
        <v>18</v>
      </c>
      <c r="F30">
        <v>19</v>
      </c>
      <c r="G30">
        <v>21</v>
      </c>
      <c r="H30" s="1">
        <f t="shared" si="6"/>
        <v>17.2</v>
      </c>
      <c r="K30" s="1">
        <v>24</v>
      </c>
      <c r="L30">
        <v>5</v>
      </c>
      <c r="M30" s="1">
        <v>17.2</v>
      </c>
      <c r="N30">
        <f t="shared" si="7"/>
        <v>4.1666666666666664E-2</v>
      </c>
      <c r="O30">
        <f t="shared" si="8"/>
        <v>5.8139534883720929E-2</v>
      </c>
      <c r="P30" s="1" t="s">
        <v>31</v>
      </c>
      <c r="Q30">
        <f>1/Q25</f>
        <v>90.090090090090087</v>
      </c>
    </row>
    <row r="31" spans="1:17" x14ac:dyDescent="0.25">
      <c r="A31" s="1" t="s">
        <v>2</v>
      </c>
      <c r="B31" s="1">
        <v>25</v>
      </c>
      <c r="C31">
        <v>15</v>
      </c>
      <c r="D31">
        <v>17</v>
      </c>
      <c r="E31">
        <v>18</v>
      </c>
      <c r="F31">
        <v>16</v>
      </c>
      <c r="G31">
        <v>22</v>
      </c>
      <c r="H31" s="1">
        <f t="shared" si="6"/>
        <v>17.600000000000001</v>
      </c>
      <c r="K31" s="1">
        <v>25</v>
      </c>
      <c r="L31">
        <v>5</v>
      </c>
      <c r="M31" s="1">
        <v>17.600000000000001</v>
      </c>
      <c r="N31">
        <f t="shared" si="7"/>
        <v>0.04</v>
      </c>
      <c r="O31">
        <f t="shared" si="8"/>
        <v>5.6818181818181816E-2</v>
      </c>
      <c r="P31" s="1" t="s">
        <v>35</v>
      </c>
      <c r="Q31">
        <v>0.98819999999999997</v>
      </c>
    </row>
    <row r="32" spans="1:17" x14ac:dyDescent="0.25">
      <c r="B32" s="1">
        <v>30</v>
      </c>
      <c r="C32">
        <v>18</v>
      </c>
      <c r="D32">
        <v>20</v>
      </c>
      <c r="E32">
        <v>23</v>
      </c>
      <c r="F32">
        <v>27</v>
      </c>
      <c r="G32">
        <v>26</v>
      </c>
      <c r="H32" s="1">
        <f t="shared" si="6"/>
        <v>22.8</v>
      </c>
      <c r="K32" s="1">
        <v>30</v>
      </c>
      <c r="L32">
        <v>5</v>
      </c>
      <c r="M32" s="1">
        <v>22.8</v>
      </c>
      <c r="N32">
        <f t="shared" si="7"/>
        <v>3.3333333333333333E-2</v>
      </c>
      <c r="O32">
        <f t="shared" si="8"/>
        <v>4.3859649122807015E-2</v>
      </c>
    </row>
    <row r="33" spans="1:17" x14ac:dyDescent="0.25">
      <c r="B33" s="1">
        <v>32</v>
      </c>
      <c r="C33">
        <v>23</v>
      </c>
      <c r="D33">
        <v>21</v>
      </c>
      <c r="E33">
        <v>22</v>
      </c>
      <c r="F33">
        <v>28</v>
      </c>
      <c r="G33">
        <v>30</v>
      </c>
      <c r="H33" s="1">
        <f t="shared" si="6"/>
        <v>24.8</v>
      </c>
      <c r="K33" s="1">
        <v>32</v>
      </c>
      <c r="L33">
        <v>5</v>
      </c>
      <c r="M33" s="1">
        <v>24.8</v>
      </c>
      <c r="N33">
        <f t="shared" si="7"/>
        <v>3.125E-2</v>
      </c>
      <c r="O33">
        <f t="shared" si="8"/>
        <v>4.0322580645161289E-2</v>
      </c>
    </row>
    <row r="34" spans="1:17" x14ac:dyDescent="0.25">
      <c r="B34" s="1">
        <v>40</v>
      </c>
      <c r="C34">
        <v>27</v>
      </c>
      <c r="D34">
        <v>30</v>
      </c>
      <c r="E34">
        <v>22</v>
      </c>
      <c r="F34">
        <v>33</v>
      </c>
      <c r="G34">
        <v>36</v>
      </c>
      <c r="H34" s="1">
        <f t="shared" si="6"/>
        <v>29.6</v>
      </c>
      <c r="K34" s="1">
        <v>40</v>
      </c>
      <c r="L34">
        <v>5</v>
      </c>
      <c r="M34" s="1">
        <v>29.6</v>
      </c>
      <c r="N34">
        <f t="shared" si="7"/>
        <v>2.5000000000000001E-2</v>
      </c>
      <c r="O34">
        <f t="shared" si="8"/>
        <v>3.3783783783783779E-2</v>
      </c>
    </row>
    <row r="35" spans="1:17" x14ac:dyDescent="0.25">
      <c r="K35" s="1" t="s">
        <v>32</v>
      </c>
      <c r="L35" s="1" t="s">
        <v>33</v>
      </c>
      <c r="M35" s="1" t="s">
        <v>34</v>
      </c>
      <c r="N35" s="1" t="s">
        <v>24</v>
      </c>
      <c r="O35" s="1" t="s">
        <v>25</v>
      </c>
    </row>
    <row r="36" spans="1:17" x14ac:dyDescent="0.25">
      <c r="A36" s="1" t="s">
        <v>1</v>
      </c>
      <c r="B36" s="1">
        <v>8</v>
      </c>
      <c r="C36">
        <v>8</v>
      </c>
      <c r="D36">
        <v>7</v>
      </c>
      <c r="E36">
        <v>5</v>
      </c>
      <c r="F36">
        <v>6</v>
      </c>
      <c r="G36">
        <v>4</v>
      </c>
      <c r="H36" s="1">
        <f t="shared" ref="H36:H45" si="9">AVERAGE(C36:G36)</f>
        <v>6</v>
      </c>
      <c r="K36" s="1">
        <v>8</v>
      </c>
      <c r="L36">
        <v>5</v>
      </c>
      <c r="M36" s="1">
        <v>6</v>
      </c>
      <c r="N36">
        <f>1/K36</f>
        <v>0.125</v>
      </c>
      <c r="O36">
        <f>1/M36</f>
        <v>0.16666666666666666</v>
      </c>
      <c r="P36" s="1" t="s">
        <v>26</v>
      </c>
      <c r="Q36">
        <v>4.0000000000000001E-3</v>
      </c>
    </row>
    <row r="37" spans="1:17" x14ac:dyDescent="0.25">
      <c r="B37" s="1">
        <v>10</v>
      </c>
      <c r="C37">
        <v>10</v>
      </c>
      <c r="D37">
        <v>8</v>
      </c>
      <c r="E37">
        <v>9</v>
      </c>
      <c r="F37">
        <v>6</v>
      </c>
      <c r="G37">
        <v>4</v>
      </c>
      <c r="H37" s="1">
        <f t="shared" si="9"/>
        <v>7.4</v>
      </c>
      <c r="K37" s="1">
        <v>10</v>
      </c>
      <c r="L37">
        <v>5</v>
      </c>
      <c r="M37" s="1">
        <v>7.4</v>
      </c>
      <c r="N37">
        <f t="shared" ref="N37:N45" si="10">1/K37</f>
        <v>0.1</v>
      </c>
      <c r="O37">
        <f t="shared" ref="O37:O45" si="11">1/M37</f>
        <v>0.13513513513513511</v>
      </c>
      <c r="P37" s="1" t="s">
        <v>27</v>
      </c>
      <c r="Q37">
        <v>1.3625</v>
      </c>
    </row>
    <row r="38" spans="1:17" x14ac:dyDescent="0.25">
      <c r="B38" s="1">
        <v>15</v>
      </c>
      <c r="C38">
        <v>9</v>
      </c>
      <c r="D38">
        <v>13</v>
      </c>
      <c r="E38">
        <v>14</v>
      </c>
      <c r="F38">
        <v>12</v>
      </c>
      <c r="G38">
        <v>11</v>
      </c>
      <c r="H38" s="1">
        <f t="shared" si="9"/>
        <v>11.8</v>
      </c>
      <c r="K38" s="1">
        <v>15</v>
      </c>
      <c r="L38">
        <v>5</v>
      </c>
      <c r="M38" s="1">
        <v>11.8</v>
      </c>
      <c r="N38">
        <f t="shared" si="10"/>
        <v>6.6666666666666666E-2</v>
      </c>
      <c r="O38">
        <f t="shared" si="11"/>
        <v>8.4745762711864403E-2</v>
      </c>
      <c r="P38" s="1" t="s">
        <v>28</v>
      </c>
      <c r="Q38">
        <f>1/Q37</f>
        <v>0.7339449541284403</v>
      </c>
    </row>
    <row r="39" spans="1:17" x14ac:dyDescent="0.25">
      <c r="B39" s="1">
        <v>16</v>
      </c>
      <c r="C39">
        <v>14</v>
      </c>
      <c r="D39">
        <v>16</v>
      </c>
      <c r="E39">
        <v>13</v>
      </c>
      <c r="F39">
        <v>15</v>
      </c>
      <c r="G39">
        <v>9</v>
      </c>
      <c r="H39" s="1">
        <f t="shared" si="9"/>
        <v>13.4</v>
      </c>
      <c r="K39" s="1">
        <v>16</v>
      </c>
      <c r="L39">
        <v>5</v>
      </c>
      <c r="M39" s="1">
        <v>13.4</v>
      </c>
      <c r="N39">
        <f t="shared" si="10"/>
        <v>6.25E-2</v>
      </c>
      <c r="O39">
        <f t="shared" si="11"/>
        <v>7.4626865671641784E-2</v>
      </c>
      <c r="P39" s="1" t="s">
        <v>29</v>
      </c>
      <c r="Q39">
        <f>Q38*Q36</f>
        <v>2.9357798165137615E-3</v>
      </c>
    </row>
    <row r="40" spans="1:17" x14ac:dyDescent="0.25">
      <c r="B40" s="1">
        <v>20</v>
      </c>
      <c r="C40">
        <v>19</v>
      </c>
      <c r="D40">
        <v>15</v>
      </c>
      <c r="E40">
        <v>17</v>
      </c>
      <c r="F40">
        <v>14</v>
      </c>
      <c r="G40">
        <v>12</v>
      </c>
      <c r="H40" s="1">
        <f t="shared" si="9"/>
        <v>15.4</v>
      </c>
      <c r="K40" s="1">
        <v>20</v>
      </c>
      <c r="L40">
        <v>5</v>
      </c>
      <c r="M40" s="1">
        <v>15.4</v>
      </c>
      <c r="N40">
        <f t="shared" si="10"/>
        <v>0.05</v>
      </c>
      <c r="O40">
        <f t="shared" si="11"/>
        <v>6.4935064935064929E-2</v>
      </c>
      <c r="P40" s="1" t="s">
        <v>30</v>
      </c>
      <c r="Q40">
        <f>Q38/Q36</f>
        <v>183.48623853211006</v>
      </c>
    </row>
    <row r="41" spans="1:17" x14ac:dyDescent="0.25">
      <c r="B41" s="1">
        <v>24</v>
      </c>
      <c r="C41">
        <v>17</v>
      </c>
      <c r="D41">
        <v>15</v>
      </c>
      <c r="E41">
        <v>19</v>
      </c>
      <c r="F41">
        <v>21</v>
      </c>
      <c r="G41">
        <v>18</v>
      </c>
      <c r="H41" s="1">
        <f t="shared" si="9"/>
        <v>18</v>
      </c>
      <c r="K41" s="1">
        <v>24</v>
      </c>
      <c r="L41">
        <v>5</v>
      </c>
      <c r="M41" s="1">
        <v>18</v>
      </c>
      <c r="N41">
        <f t="shared" si="10"/>
        <v>4.1666666666666664E-2</v>
      </c>
      <c r="O41">
        <f t="shared" si="11"/>
        <v>5.5555555555555552E-2</v>
      </c>
      <c r="P41" s="1" t="s">
        <v>31</v>
      </c>
      <c r="Q41">
        <f>1/Q36</f>
        <v>250</v>
      </c>
    </row>
    <row r="42" spans="1:17" x14ac:dyDescent="0.25">
      <c r="B42" s="1">
        <v>25</v>
      </c>
      <c r="C42">
        <v>20</v>
      </c>
      <c r="D42">
        <v>22</v>
      </c>
      <c r="E42">
        <v>17</v>
      </c>
      <c r="F42">
        <v>23</v>
      </c>
      <c r="G42">
        <v>15</v>
      </c>
      <c r="H42" s="1">
        <f t="shared" si="9"/>
        <v>19.399999999999999</v>
      </c>
      <c r="K42" s="1">
        <v>25</v>
      </c>
      <c r="L42">
        <v>5</v>
      </c>
      <c r="M42" s="1">
        <v>19.399999999999999</v>
      </c>
      <c r="N42">
        <f t="shared" si="10"/>
        <v>0.04</v>
      </c>
      <c r="O42">
        <f t="shared" si="11"/>
        <v>5.1546391752577324E-2</v>
      </c>
      <c r="P42" s="1" t="s">
        <v>35</v>
      </c>
      <c r="Q42">
        <v>0.99629999999999996</v>
      </c>
    </row>
    <row r="43" spans="1:17" x14ac:dyDescent="0.25">
      <c r="B43" s="1">
        <v>30</v>
      </c>
      <c r="C43">
        <v>26</v>
      </c>
      <c r="D43">
        <v>25</v>
      </c>
      <c r="E43">
        <v>23</v>
      </c>
      <c r="F43">
        <v>27</v>
      </c>
      <c r="G43">
        <v>20</v>
      </c>
      <c r="H43" s="1">
        <f t="shared" si="9"/>
        <v>24.2</v>
      </c>
      <c r="K43" s="1">
        <v>30</v>
      </c>
      <c r="L43">
        <v>5</v>
      </c>
      <c r="M43" s="1">
        <v>24.2</v>
      </c>
      <c r="N43">
        <f t="shared" si="10"/>
        <v>3.3333333333333333E-2</v>
      </c>
      <c r="O43">
        <f t="shared" si="11"/>
        <v>4.1322314049586778E-2</v>
      </c>
    </row>
    <row r="44" spans="1:17" x14ac:dyDescent="0.25">
      <c r="B44" s="1">
        <v>32</v>
      </c>
      <c r="C44">
        <v>24</v>
      </c>
      <c r="D44">
        <v>22</v>
      </c>
      <c r="E44">
        <v>27</v>
      </c>
      <c r="F44">
        <v>30</v>
      </c>
      <c r="G44">
        <v>24</v>
      </c>
      <c r="H44" s="1">
        <f t="shared" si="9"/>
        <v>25.4</v>
      </c>
      <c r="K44" s="1">
        <v>32</v>
      </c>
      <c r="L44">
        <v>5</v>
      </c>
      <c r="M44" s="1">
        <v>25.4</v>
      </c>
      <c r="N44">
        <f t="shared" si="10"/>
        <v>3.125E-2</v>
      </c>
      <c r="O44">
        <f t="shared" si="11"/>
        <v>3.937007874015748E-2</v>
      </c>
    </row>
    <row r="45" spans="1:17" x14ac:dyDescent="0.25">
      <c r="B45" s="1">
        <v>40</v>
      </c>
      <c r="C45">
        <v>32</v>
      </c>
      <c r="D45">
        <v>35</v>
      </c>
      <c r="E45">
        <v>28</v>
      </c>
      <c r="F45">
        <v>34</v>
      </c>
      <c r="G45">
        <v>36</v>
      </c>
      <c r="H45" s="1">
        <f t="shared" si="9"/>
        <v>33</v>
      </c>
      <c r="K45" s="1">
        <v>40</v>
      </c>
      <c r="L45">
        <v>5</v>
      </c>
      <c r="M45" s="1">
        <v>33</v>
      </c>
      <c r="N45">
        <f t="shared" si="10"/>
        <v>2.5000000000000001E-2</v>
      </c>
      <c r="O45">
        <f t="shared" si="11"/>
        <v>3.0303030303030304E-2</v>
      </c>
    </row>
    <row r="46" spans="1:17" x14ac:dyDescent="0.25">
      <c r="K46" s="1" t="s">
        <v>32</v>
      </c>
      <c r="L46" s="1" t="s">
        <v>33</v>
      </c>
      <c r="M46" s="1" t="s">
        <v>34</v>
      </c>
      <c r="N46" s="1" t="s">
        <v>24</v>
      </c>
      <c r="O46" s="1" t="s">
        <v>25</v>
      </c>
    </row>
    <row r="47" spans="1:17" x14ac:dyDescent="0.25">
      <c r="A47" s="1" t="s">
        <v>0</v>
      </c>
      <c r="B47" s="1">
        <v>8</v>
      </c>
      <c r="C47">
        <v>8</v>
      </c>
      <c r="D47">
        <v>6</v>
      </c>
      <c r="E47">
        <v>5</v>
      </c>
      <c r="F47">
        <v>4</v>
      </c>
      <c r="G47">
        <v>7</v>
      </c>
      <c r="H47" s="1">
        <f t="shared" ref="H47:H56" si="12">AVERAGE(C47:G47)</f>
        <v>6</v>
      </c>
      <c r="K47" s="1">
        <v>8</v>
      </c>
      <c r="L47">
        <v>5</v>
      </c>
      <c r="M47" s="1">
        <v>6</v>
      </c>
      <c r="N47">
        <f>1/K47</f>
        <v>0.125</v>
      </c>
      <c r="O47">
        <f>1/M47</f>
        <v>0.16666666666666666</v>
      </c>
      <c r="P47" s="1" t="s">
        <v>26</v>
      </c>
      <c r="Q47">
        <v>1.1999999999999999E-3</v>
      </c>
    </row>
    <row r="48" spans="1:17" x14ac:dyDescent="0.25">
      <c r="B48" s="1">
        <v>10</v>
      </c>
      <c r="C48">
        <v>6</v>
      </c>
      <c r="D48">
        <v>5</v>
      </c>
      <c r="E48">
        <v>9</v>
      </c>
      <c r="F48">
        <v>7</v>
      </c>
      <c r="G48">
        <v>3</v>
      </c>
      <c r="H48" s="1">
        <f t="shared" si="12"/>
        <v>6</v>
      </c>
      <c r="K48" s="1">
        <v>10</v>
      </c>
      <c r="L48">
        <v>5</v>
      </c>
      <c r="M48" s="1">
        <v>6</v>
      </c>
      <c r="N48">
        <f t="shared" ref="N48:N56" si="13">1/K48</f>
        <v>0.1</v>
      </c>
      <c r="O48">
        <f t="shared" ref="O48:O56" si="14">1/M48</f>
        <v>0.16666666666666666</v>
      </c>
      <c r="P48" s="1" t="s">
        <v>27</v>
      </c>
      <c r="Q48">
        <v>1.4177999999999999</v>
      </c>
    </row>
    <row r="49" spans="1:17" x14ac:dyDescent="0.25">
      <c r="B49" s="1">
        <v>15</v>
      </c>
      <c r="C49">
        <v>14</v>
      </c>
      <c r="D49">
        <v>11</v>
      </c>
      <c r="E49">
        <v>13</v>
      </c>
      <c r="F49">
        <v>10</v>
      </c>
      <c r="G49">
        <v>8</v>
      </c>
      <c r="H49" s="1">
        <f t="shared" si="12"/>
        <v>11.2</v>
      </c>
      <c r="K49" s="1">
        <v>15</v>
      </c>
      <c r="L49">
        <v>5</v>
      </c>
      <c r="M49" s="1">
        <v>11.2</v>
      </c>
      <c r="N49">
        <f t="shared" si="13"/>
        <v>6.6666666666666666E-2</v>
      </c>
      <c r="O49">
        <f t="shared" si="14"/>
        <v>8.9285714285714288E-2</v>
      </c>
      <c r="P49" s="1" t="s">
        <v>28</v>
      </c>
      <c r="Q49">
        <f>1/Q48</f>
        <v>0.70531809846240656</v>
      </c>
    </row>
    <row r="50" spans="1:17" x14ac:dyDescent="0.25">
      <c r="B50" s="1">
        <v>16</v>
      </c>
      <c r="C50">
        <v>9</v>
      </c>
      <c r="D50">
        <v>12</v>
      </c>
      <c r="E50">
        <v>13</v>
      </c>
      <c r="F50">
        <v>15</v>
      </c>
      <c r="G50">
        <v>11</v>
      </c>
      <c r="H50" s="1">
        <f t="shared" si="12"/>
        <v>12</v>
      </c>
      <c r="K50" s="1">
        <v>16</v>
      </c>
      <c r="L50">
        <v>5</v>
      </c>
      <c r="M50" s="1">
        <v>12</v>
      </c>
      <c r="N50">
        <f t="shared" si="13"/>
        <v>6.25E-2</v>
      </c>
      <c r="O50">
        <f t="shared" si="14"/>
        <v>8.3333333333333329E-2</v>
      </c>
      <c r="P50" s="1" t="s">
        <v>29</v>
      </c>
      <c r="Q50">
        <f>Q49*Q47</f>
        <v>8.4638171815488777E-4</v>
      </c>
    </row>
    <row r="51" spans="1:17" x14ac:dyDescent="0.25">
      <c r="B51" s="1">
        <v>20</v>
      </c>
      <c r="C51">
        <v>16</v>
      </c>
      <c r="D51">
        <v>12</v>
      </c>
      <c r="E51">
        <v>10</v>
      </c>
      <c r="F51">
        <v>18</v>
      </c>
      <c r="G51">
        <v>14</v>
      </c>
      <c r="H51" s="1">
        <f t="shared" si="12"/>
        <v>14</v>
      </c>
      <c r="K51" s="1">
        <v>20</v>
      </c>
      <c r="L51">
        <v>5</v>
      </c>
      <c r="M51" s="1">
        <v>14</v>
      </c>
      <c r="N51">
        <f t="shared" si="13"/>
        <v>0.05</v>
      </c>
      <c r="O51">
        <f t="shared" si="14"/>
        <v>7.1428571428571425E-2</v>
      </c>
      <c r="P51" s="1" t="s">
        <v>30</v>
      </c>
      <c r="Q51">
        <f>Q49/Q47</f>
        <v>587.76508205200548</v>
      </c>
    </row>
    <row r="52" spans="1:17" x14ac:dyDescent="0.25">
      <c r="B52" s="1">
        <v>24</v>
      </c>
      <c r="C52">
        <v>18</v>
      </c>
      <c r="D52">
        <v>16</v>
      </c>
      <c r="E52">
        <v>20</v>
      </c>
      <c r="F52">
        <v>22</v>
      </c>
      <c r="G52">
        <v>19</v>
      </c>
      <c r="H52" s="1">
        <f t="shared" si="12"/>
        <v>19</v>
      </c>
      <c r="K52" s="1">
        <v>24</v>
      </c>
      <c r="L52">
        <v>5</v>
      </c>
      <c r="M52" s="1">
        <v>19</v>
      </c>
      <c r="N52">
        <f t="shared" si="13"/>
        <v>4.1666666666666664E-2</v>
      </c>
      <c r="O52">
        <f t="shared" si="14"/>
        <v>5.2631578947368418E-2</v>
      </c>
      <c r="P52" s="1" t="s">
        <v>31</v>
      </c>
      <c r="Q52">
        <f>1/Q47</f>
        <v>833.33333333333337</v>
      </c>
    </row>
    <row r="53" spans="1:17" x14ac:dyDescent="0.25">
      <c r="B53" s="1">
        <v>25</v>
      </c>
      <c r="C53">
        <v>10</v>
      </c>
      <c r="D53">
        <v>14</v>
      </c>
      <c r="E53">
        <v>16</v>
      </c>
      <c r="F53">
        <v>18</v>
      </c>
      <c r="G53">
        <v>21</v>
      </c>
      <c r="H53" s="1">
        <f t="shared" si="12"/>
        <v>15.8</v>
      </c>
      <c r="K53" s="1">
        <v>25</v>
      </c>
      <c r="L53">
        <v>5</v>
      </c>
      <c r="M53" s="1">
        <v>15.8</v>
      </c>
      <c r="N53">
        <f t="shared" si="13"/>
        <v>0.04</v>
      </c>
      <c r="O53">
        <f t="shared" si="14"/>
        <v>6.3291139240506319E-2</v>
      </c>
      <c r="P53" s="1" t="s">
        <v>35</v>
      </c>
      <c r="Q53">
        <v>0.95430000000000004</v>
      </c>
    </row>
    <row r="54" spans="1:17" x14ac:dyDescent="0.25">
      <c r="B54" s="1">
        <v>30</v>
      </c>
      <c r="C54">
        <v>15</v>
      </c>
      <c r="D54">
        <v>17</v>
      </c>
      <c r="E54">
        <v>22</v>
      </c>
      <c r="F54">
        <v>24</v>
      </c>
      <c r="G54">
        <v>29</v>
      </c>
      <c r="H54" s="1">
        <f t="shared" si="12"/>
        <v>21.4</v>
      </c>
      <c r="K54" s="1">
        <v>30</v>
      </c>
      <c r="L54">
        <v>5</v>
      </c>
      <c r="M54" s="1">
        <v>21.4</v>
      </c>
      <c r="N54">
        <f t="shared" si="13"/>
        <v>3.3333333333333333E-2</v>
      </c>
      <c r="O54">
        <f t="shared" si="14"/>
        <v>4.6728971962616828E-2</v>
      </c>
    </row>
    <row r="55" spans="1:17" x14ac:dyDescent="0.25">
      <c r="B55" s="1">
        <v>32</v>
      </c>
      <c r="C55">
        <v>18</v>
      </c>
      <c r="D55">
        <v>15</v>
      </c>
      <c r="E55">
        <v>20</v>
      </c>
      <c r="F55">
        <v>26</v>
      </c>
      <c r="G55">
        <v>30</v>
      </c>
      <c r="H55" s="1">
        <f t="shared" si="12"/>
        <v>21.8</v>
      </c>
      <c r="K55" s="1">
        <v>32</v>
      </c>
      <c r="L55">
        <v>5</v>
      </c>
      <c r="M55" s="1">
        <v>21.8</v>
      </c>
      <c r="N55">
        <f t="shared" si="13"/>
        <v>3.125E-2</v>
      </c>
      <c r="O55">
        <f t="shared" si="14"/>
        <v>4.5871559633027519E-2</v>
      </c>
    </row>
    <row r="56" spans="1:17" x14ac:dyDescent="0.25">
      <c r="B56" s="1">
        <v>40</v>
      </c>
      <c r="C56">
        <v>22</v>
      </c>
      <c r="D56">
        <v>19</v>
      </c>
      <c r="E56">
        <v>17</v>
      </c>
      <c r="F56">
        <v>28</v>
      </c>
      <c r="G56">
        <v>32</v>
      </c>
      <c r="H56" s="1">
        <f t="shared" si="12"/>
        <v>23.6</v>
      </c>
      <c r="K56" s="1">
        <v>40</v>
      </c>
      <c r="L56">
        <v>5</v>
      </c>
      <c r="M56" s="1">
        <v>23.6</v>
      </c>
      <c r="N56">
        <f t="shared" si="13"/>
        <v>2.5000000000000001E-2</v>
      </c>
      <c r="O56">
        <f t="shared" si="14"/>
        <v>4.2372881355932202E-2</v>
      </c>
    </row>
    <row r="58" spans="1:17" x14ac:dyDescent="0.25">
      <c r="A58"/>
    </row>
    <row r="59" spans="1:17" x14ac:dyDescent="0.25">
      <c r="A59"/>
    </row>
    <row r="60" spans="1:17" x14ac:dyDescent="0.25">
      <c r="A60"/>
    </row>
    <row r="61" spans="1:17" x14ac:dyDescent="0.25">
      <c r="A61"/>
    </row>
    <row r="69" spans="13:13" x14ac:dyDescent="0.25">
      <c r="M69" t="e">
        <f>1/A60</f>
        <v>#DIV/0!</v>
      </c>
    </row>
  </sheetData>
  <mergeCells count="1"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H10" workbookViewId="0">
      <selection activeCell="Q49" activeCellId="4" sqref="Q4 Q16 Q27 Q38 Q49"/>
    </sheetView>
  </sheetViews>
  <sheetFormatPr defaultRowHeight="15" x14ac:dyDescent="0.25"/>
  <cols>
    <col min="1" max="1" width="12.140625" style="1" customWidth="1"/>
    <col min="2" max="2" width="10.85546875" customWidth="1"/>
    <col min="8" max="8" width="11.7109375" customWidth="1"/>
    <col min="11" max="11" width="15.42578125" customWidth="1"/>
    <col min="12" max="12" width="16.42578125" customWidth="1"/>
    <col min="13" max="13" width="20.85546875" customWidth="1"/>
  </cols>
  <sheetData>
    <row r="1" spans="1:17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1" t="s">
        <v>32</v>
      </c>
      <c r="L1" s="1" t="s">
        <v>33</v>
      </c>
      <c r="M1" s="1" t="s">
        <v>34</v>
      </c>
      <c r="N1" s="1" t="s">
        <v>24</v>
      </c>
      <c r="O1" s="1" t="s">
        <v>25</v>
      </c>
    </row>
    <row r="2" spans="1:17" x14ac:dyDescent="0.25">
      <c r="A2" s="2" t="s">
        <v>12</v>
      </c>
      <c r="B2" s="2" t="s">
        <v>11</v>
      </c>
      <c r="C2" s="2" t="s">
        <v>10</v>
      </c>
      <c r="D2" s="2" t="s">
        <v>9</v>
      </c>
      <c r="E2" s="2" t="s">
        <v>8</v>
      </c>
      <c r="F2" s="2" t="s">
        <v>7</v>
      </c>
      <c r="G2" s="2" t="s">
        <v>6</v>
      </c>
      <c r="H2" s="2" t="s">
        <v>5</v>
      </c>
      <c r="I2" s="2"/>
      <c r="J2" s="2"/>
      <c r="K2" s="1">
        <v>8</v>
      </c>
      <c r="L2">
        <v>5</v>
      </c>
      <c r="M2" s="1">
        <v>5</v>
      </c>
      <c r="N2">
        <f>1/K2</f>
        <v>0.125</v>
      </c>
      <c r="O2">
        <f>1/M2</f>
        <v>0.2</v>
      </c>
      <c r="P2" s="1" t="s">
        <v>26</v>
      </c>
      <c r="Q2">
        <v>4.8999999999999998E-3</v>
      </c>
    </row>
    <row r="3" spans="1:17" x14ac:dyDescent="0.25">
      <c r="A3" s="1" t="s">
        <v>4</v>
      </c>
      <c r="B3" s="1">
        <v>8</v>
      </c>
      <c r="C3">
        <v>7</v>
      </c>
      <c r="D3">
        <v>7</v>
      </c>
      <c r="E3">
        <v>2</v>
      </c>
      <c r="F3">
        <v>5</v>
      </c>
      <c r="G3">
        <v>4</v>
      </c>
      <c r="H3" s="1">
        <f t="shared" ref="H3:H12" si="0">AVERAGE(C3:G3)</f>
        <v>5</v>
      </c>
      <c r="K3" s="1">
        <v>10</v>
      </c>
      <c r="L3">
        <v>5</v>
      </c>
      <c r="M3" s="1">
        <v>5.4</v>
      </c>
      <c r="N3">
        <f t="shared" ref="N3:N11" si="1">1/K3</f>
        <v>0.1</v>
      </c>
      <c r="O3">
        <f t="shared" ref="O3:O11" si="2">1/M3</f>
        <v>0.18518518518518517</v>
      </c>
      <c r="P3" s="1" t="s">
        <v>27</v>
      </c>
      <c r="Q3">
        <v>1.5976999999999999</v>
      </c>
    </row>
    <row r="4" spans="1:17" x14ac:dyDescent="0.25">
      <c r="B4" s="1">
        <v>10</v>
      </c>
      <c r="C4">
        <v>2</v>
      </c>
      <c r="D4">
        <v>9</v>
      </c>
      <c r="E4">
        <v>7</v>
      </c>
      <c r="F4">
        <v>6</v>
      </c>
      <c r="G4">
        <v>3</v>
      </c>
      <c r="H4" s="1">
        <f t="shared" si="0"/>
        <v>5.4</v>
      </c>
      <c r="K4" s="1">
        <v>15</v>
      </c>
      <c r="L4">
        <v>5</v>
      </c>
      <c r="M4" s="1">
        <v>11.6</v>
      </c>
      <c r="N4">
        <f t="shared" si="1"/>
        <v>6.6666666666666666E-2</v>
      </c>
      <c r="O4">
        <f t="shared" si="2"/>
        <v>8.6206896551724144E-2</v>
      </c>
      <c r="P4" s="1" t="s">
        <v>28</v>
      </c>
      <c r="Q4">
        <f>1/Q3</f>
        <v>0.62589973086311579</v>
      </c>
    </row>
    <row r="5" spans="1:17" x14ac:dyDescent="0.25">
      <c r="B5" s="1">
        <v>15</v>
      </c>
      <c r="C5">
        <v>15</v>
      </c>
      <c r="D5">
        <v>8</v>
      </c>
      <c r="E5">
        <v>9</v>
      </c>
      <c r="F5">
        <v>12</v>
      </c>
      <c r="G5">
        <v>14</v>
      </c>
      <c r="H5" s="1">
        <f t="shared" si="0"/>
        <v>11.6</v>
      </c>
      <c r="K5" s="1">
        <v>16</v>
      </c>
      <c r="L5">
        <v>5</v>
      </c>
      <c r="M5" s="1">
        <v>11</v>
      </c>
      <c r="N5">
        <f t="shared" si="1"/>
        <v>6.25E-2</v>
      </c>
      <c r="O5">
        <f t="shared" si="2"/>
        <v>9.0909090909090912E-2</v>
      </c>
      <c r="P5" s="1" t="s">
        <v>29</v>
      </c>
      <c r="Q5">
        <f>Q4*Q2</f>
        <v>3.0669086812292671E-3</v>
      </c>
    </row>
    <row r="6" spans="1:17" x14ac:dyDescent="0.25">
      <c r="B6" s="1">
        <v>16</v>
      </c>
      <c r="C6">
        <v>11</v>
      </c>
      <c r="D6">
        <v>10</v>
      </c>
      <c r="E6">
        <v>12</v>
      </c>
      <c r="F6">
        <v>9</v>
      </c>
      <c r="G6">
        <v>13</v>
      </c>
      <c r="H6" s="1">
        <f t="shared" si="0"/>
        <v>11</v>
      </c>
      <c r="K6" s="1">
        <v>20</v>
      </c>
      <c r="L6">
        <v>5</v>
      </c>
      <c r="M6" s="1">
        <v>10.6</v>
      </c>
      <c r="N6">
        <f t="shared" si="1"/>
        <v>0.05</v>
      </c>
      <c r="O6">
        <f t="shared" si="2"/>
        <v>9.4339622641509441E-2</v>
      </c>
      <c r="P6" s="1" t="s">
        <v>30</v>
      </c>
      <c r="Q6">
        <f>Q4/Q2</f>
        <v>127.73463895165629</v>
      </c>
    </row>
    <row r="7" spans="1:17" x14ac:dyDescent="0.25">
      <c r="B7" s="1">
        <v>20</v>
      </c>
      <c r="C7">
        <v>5</v>
      </c>
      <c r="D7">
        <v>9</v>
      </c>
      <c r="E7">
        <v>5</v>
      </c>
      <c r="F7">
        <v>16</v>
      </c>
      <c r="G7">
        <v>18</v>
      </c>
      <c r="H7" s="1">
        <f t="shared" si="0"/>
        <v>10.6</v>
      </c>
      <c r="K7" s="1">
        <v>24</v>
      </c>
      <c r="L7">
        <v>5</v>
      </c>
      <c r="M7" s="1">
        <v>13</v>
      </c>
      <c r="N7">
        <f t="shared" si="1"/>
        <v>4.1666666666666664E-2</v>
      </c>
      <c r="O7">
        <f t="shared" si="2"/>
        <v>7.6923076923076927E-2</v>
      </c>
      <c r="P7" s="1" t="s">
        <v>31</v>
      </c>
      <c r="Q7">
        <f>1/Q2</f>
        <v>204.08163265306123</v>
      </c>
    </row>
    <row r="8" spans="1:17" x14ac:dyDescent="0.25">
      <c r="B8" s="1">
        <v>24</v>
      </c>
      <c r="C8">
        <v>12</v>
      </c>
      <c r="D8">
        <v>4</v>
      </c>
      <c r="E8">
        <v>9</v>
      </c>
      <c r="F8">
        <v>19</v>
      </c>
      <c r="G8">
        <v>21</v>
      </c>
      <c r="H8" s="1">
        <f t="shared" si="0"/>
        <v>13</v>
      </c>
      <c r="K8" s="1">
        <v>25</v>
      </c>
      <c r="L8">
        <v>5</v>
      </c>
      <c r="M8" s="1">
        <v>13</v>
      </c>
      <c r="N8">
        <f t="shared" si="1"/>
        <v>0.04</v>
      </c>
      <c r="O8">
        <f t="shared" si="2"/>
        <v>7.6923076923076927E-2</v>
      </c>
      <c r="P8" s="1" t="s">
        <v>35</v>
      </c>
      <c r="Q8">
        <v>0.9335</v>
      </c>
    </row>
    <row r="9" spans="1:17" x14ac:dyDescent="0.25">
      <c r="B9" s="1">
        <v>25</v>
      </c>
      <c r="C9">
        <v>5</v>
      </c>
      <c r="D9">
        <v>9</v>
      </c>
      <c r="E9">
        <v>13</v>
      </c>
      <c r="F9">
        <v>16</v>
      </c>
      <c r="G9">
        <v>22</v>
      </c>
      <c r="H9" s="1">
        <f t="shared" si="0"/>
        <v>13</v>
      </c>
      <c r="K9" s="1">
        <v>30</v>
      </c>
      <c r="L9">
        <v>5</v>
      </c>
      <c r="M9" s="1">
        <v>18.2</v>
      </c>
      <c r="N9">
        <f t="shared" si="1"/>
        <v>3.3333333333333333E-2</v>
      </c>
      <c r="O9">
        <f t="shared" si="2"/>
        <v>5.4945054945054944E-2</v>
      </c>
    </row>
    <row r="10" spans="1:17" x14ac:dyDescent="0.25">
      <c r="B10" s="1">
        <v>30</v>
      </c>
      <c r="C10">
        <v>14</v>
      </c>
      <c r="D10">
        <v>12</v>
      </c>
      <c r="E10">
        <v>15</v>
      </c>
      <c r="F10">
        <v>23</v>
      </c>
      <c r="G10">
        <v>27</v>
      </c>
      <c r="H10" s="1">
        <f t="shared" si="0"/>
        <v>18.2</v>
      </c>
      <c r="K10" s="1">
        <v>32</v>
      </c>
      <c r="L10">
        <v>5</v>
      </c>
      <c r="M10" s="1">
        <v>14.8</v>
      </c>
      <c r="N10">
        <f t="shared" si="1"/>
        <v>3.125E-2</v>
      </c>
      <c r="O10">
        <f t="shared" si="2"/>
        <v>6.7567567567567557E-2</v>
      </c>
    </row>
    <row r="11" spans="1:17" x14ac:dyDescent="0.25">
      <c r="B11" s="1">
        <v>32</v>
      </c>
      <c r="C11">
        <v>7</v>
      </c>
      <c r="D11">
        <v>13</v>
      </c>
      <c r="E11">
        <v>10</v>
      </c>
      <c r="F11">
        <v>18</v>
      </c>
      <c r="G11">
        <v>26</v>
      </c>
      <c r="H11" s="1">
        <f t="shared" si="0"/>
        <v>14.8</v>
      </c>
      <c r="K11" s="1">
        <v>40</v>
      </c>
      <c r="L11">
        <v>5</v>
      </c>
      <c r="M11" s="1">
        <v>28</v>
      </c>
      <c r="N11">
        <f t="shared" si="1"/>
        <v>2.5000000000000001E-2</v>
      </c>
      <c r="O11">
        <f t="shared" si="2"/>
        <v>3.5714285714285712E-2</v>
      </c>
    </row>
    <row r="12" spans="1:17" x14ac:dyDescent="0.25">
      <c r="B12" s="1">
        <v>40</v>
      </c>
      <c r="C12">
        <v>22</v>
      </c>
      <c r="D12">
        <v>23</v>
      </c>
      <c r="E12">
        <v>30</v>
      </c>
      <c r="F12">
        <v>34</v>
      </c>
      <c r="G12">
        <v>31</v>
      </c>
      <c r="H12" s="1">
        <f t="shared" si="0"/>
        <v>28</v>
      </c>
    </row>
    <row r="13" spans="1:17" x14ac:dyDescent="0.25">
      <c r="K13" s="1" t="s">
        <v>32</v>
      </c>
      <c r="L13" s="1" t="s">
        <v>33</v>
      </c>
      <c r="M13" s="1" t="s">
        <v>34</v>
      </c>
      <c r="N13" s="1" t="s">
        <v>24</v>
      </c>
      <c r="O13" s="1" t="s">
        <v>25</v>
      </c>
    </row>
    <row r="14" spans="1:17" x14ac:dyDescent="0.25">
      <c r="A14" s="1" t="s">
        <v>3</v>
      </c>
      <c r="B14" s="1">
        <v>8</v>
      </c>
      <c r="C14">
        <v>7</v>
      </c>
      <c r="D14">
        <v>6</v>
      </c>
      <c r="E14">
        <v>4</v>
      </c>
      <c r="F14">
        <v>3</v>
      </c>
      <c r="G14">
        <v>5</v>
      </c>
      <c r="H14" s="1">
        <f t="shared" ref="H14:H23" si="3">AVERAGE(C14:G14)</f>
        <v>5</v>
      </c>
      <c r="J14" s="1"/>
      <c r="K14" s="1">
        <v>8</v>
      </c>
      <c r="L14">
        <v>5</v>
      </c>
      <c r="M14" s="1">
        <v>5</v>
      </c>
      <c r="N14">
        <f>1/K14</f>
        <v>0.125</v>
      </c>
      <c r="O14">
        <f>1/M14</f>
        <v>0.2</v>
      </c>
      <c r="P14" s="1" t="s">
        <v>26</v>
      </c>
      <c r="Q14">
        <v>3.0999999999999999E-3</v>
      </c>
    </row>
    <row r="15" spans="1:17" x14ac:dyDescent="0.25">
      <c r="B15" s="1">
        <v>10</v>
      </c>
      <c r="C15">
        <v>6</v>
      </c>
      <c r="D15">
        <v>4</v>
      </c>
      <c r="E15">
        <v>6</v>
      </c>
      <c r="F15">
        <v>5</v>
      </c>
      <c r="G15">
        <v>7</v>
      </c>
      <c r="H15" s="1">
        <f t="shared" si="3"/>
        <v>5.6</v>
      </c>
      <c r="K15" s="1">
        <v>10</v>
      </c>
      <c r="L15">
        <v>5</v>
      </c>
      <c r="M15" s="1">
        <v>5.6</v>
      </c>
      <c r="N15">
        <f t="shared" ref="N15:N23" si="4">1/K15</f>
        <v>0.1</v>
      </c>
      <c r="O15">
        <f t="shared" ref="O15:O23" si="5">1/M15</f>
        <v>0.17857142857142858</v>
      </c>
      <c r="P15" s="1" t="s">
        <v>27</v>
      </c>
      <c r="Q15">
        <v>1.6491</v>
      </c>
    </row>
    <row r="16" spans="1:17" x14ac:dyDescent="0.25">
      <c r="B16" s="1">
        <v>15</v>
      </c>
      <c r="C16">
        <v>11</v>
      </c>
      <c r="D16">
        <v>13</v>
      </c>
      <c r="E16">
        <v>10</v>
      </c>
      <c r="F16">
        <v>9</v>
      </c>
      <c r="G16">
        <v>8</v>
      </c>
      <c r="H16" s="1">
        <f t="shared" si="3"/>
        <v>10.199999999999999</v>
      </c>
      <c r="K16" s="1">
        <v>15</v>
      </c>
      <c r="L16">
        <v>5</v>
      </c>
      <c r="M16" s="1">
        <v>10.199999999999999</v>
      </c>
      <c r="N16">
        <f t="shared" si="4"/>
        <v>6.6666666666666666E-2</v>
      </c>
      <c r="O16">
        <f t="shared" si="5"/>
        <v>9.8039215686274522E-2</v>
      </c>
      <c r="P16" s="1" t="s">
        <v>28</v>
      </c>
      <c r="Q16">
        <f>1/Q15</f>
        <v>0.60639136498696256</v>
      </c>
    </row>
    <row r="17" spans="1:17" x14ac:dyDescent="0.25">
      <c r="B17" s="1">
        <v>16</v>
      </c>
      <c r="C17">
        <v>11</v>
      </c>
      <c r="D17">
        <v>15</v>
      </c>
      <c r="E17">
        <v>12</v>
      </c>
      <c r="F17">
        <v>14</v>
      </c>
      <c r="G17">
        <v>10</v>
      </c>
      <c r="H17" s="1">
        <f t="shared" si="3"/>
        <v>12.4</v>
      </c>
      <c r="K17" s="1">
        <v>16</v>
      </c>
      <c r="L17">
        <v>5</v>
      </c>
      <c r="M17" s="1">
        <v>12.4</v>
      </c>
      <c r="N17">
        <f t="shared" si="4"/>
        <v>6.25E-2</v>
      </c>
      <c r="O17">
        <f t="shared" si="5"/>
        <v>8.0645161290322578E-2</v>
      </c>
      <c r="P17" s="1" t="s">
        <v>29</v>
      </c>
      <c r="Q17">
        <f>Q16*Q14</f>
        <v>1.8798132314595838E-3</v>
      </c>
    </row>
    <row r="18" spans="1:17" x14ac:dyDescent="0.25">
      <c r="B18" s="1">
        <v>20</v>
      </c>
      <c r="C18">
        <v>12</v>
      </c>
      <c r="D18">
        <v>14</v>
      </c>
      <c r="E18">
        <v>15</v>
      </c>
      <c r="F18">
        <v>18</v>
      </c>
      <c r="G18">
        <v>9</v>
      </c>
      <c r="H18" s="1">
        <f t="shared" si="3"/>
        <v>13.6</v>
      </c>
      <c r="K18" s="1">
        <v>20</v>
      </c>
      <c r="L18">
        <v>5</v>
      </c>
      <c r="M18" s="1">
        <v>13.6</v>
      </c>
      <c r="N18">
        <f t="shared" si="4"/>
        <v>0.05</v>
      </c>
      <c r="O18">
        <f t="shared" si="5"/>
        <v>7.3529411764705885E-2</v>
      </c>
      <c r="P18" s="1" t="s">
        <v>30</v>
      </c>
      <c r="Q18">
        <f>Q16/Q14</f>
        <v>195.61011773772987</v>
      </c>
    </row>
    <row r="19" spans="1:17" x14ac:dyDescent="0.25">
      <c r="B19" s="1">
        <v>24</v>
      </c>
      <c r="C19">
        <v>7</v>
      </c>
      <c r="D19">
        <v>9</v>
      </c>
      <c r="E19">
        <v>11</v>
      </c>
      <c r="F19">
        <v>17</v>
      </c>
      <c r="G19">
        <v>23</v>
      </c>
      <c r="H19" s="1">
        <f t="shared" si="3"/>
        <v>13.4</v>
      </c>
      <c r="K19" s="1">
        <v>24</v>
      </c>
      <c r="L19">
        <v>5</v>
      </c>
      <c r="M19" s="1">
        <v>13.4</v>
      </c>
      <c r="N19">
        <f t="shared" si="4"/>
        <v>4.1666666666666664E-2</v>
      </c>
      <c r="O19">
        <f t="shared" si="5"/>
        <v>7.4626865671641784E-2</v>
      </c>
      <c r="P19" s="1" t="s">
        <v>31</v>
      </c>
      <c r="Q19">
        <f>1/Q14</f>
        <v>322.58064516129031</v>
      </c>
    </row>
    <row r="20" spans="1:17" x14ac:dyDescent="0.25">
      <c r="B20" s="1">
        <v>25</v>
      </c>
      <c r="C20">
        <v>12</v>
      </c>
      <c r="D20">
        <v>16</v>
      </c>
      <c r="E20">
        <v>15</v>
      </c>
      <c r="F20">
        <v>18</v>
      </c>
      <c r="G20">
        <v>11</v>
      </c>
      <c r="H20" s="1">
        <f t="shared" si="3"/>
        <v>14.4</v>
      </c>
      <c r="K20" s="1">
        <v>25</v>
      </c>
      <c r="L20">
        <v>5</v>
      </c>
      <c r="M20" s="1">
        <v>14.4</v>
      </c>
      <c r="N20">
        <f t="shared" si="4"/>
        <v>0.04</v>
      </c>
      <c r="O20">
        <f t="shared" si="5"/>
        <v>6.9444444444444448E-2</v>
      </c>
      <c r="P20" s="1" t="s">
        <v>35</v>
      </c>
      <c r="Q20">
        <v>0.95930000000000004</v>
      </c>
    </row>
    <row r="21" spans="1:17" x14ac:dyDescent="0.25">
      <c r="B21" s="1">
        <v>30</v>
      </c>
      <c r="C21">
        <v>22</v>
      </c>
      <c r="D21">
        <v>18</v>
      </c>
      <c r="E21">
        <v>13</v>
      </c>
      <c r="F21">
        <v>27</v>
      </c>
      <c r="G21">
        <v>25</v>
      </c>
      <c r="H21" s="1">
        <f t="shared" si="3"/>
        <v>21</v>
      </c>
      <c r="K21" s="1">
        <v>30</v>
      </c>
      <c r="L21">
        <v>5</v>
      </c>
      <c r="M21" s="1">
        <v>21</v>
      </c>
      <c r="N21">
        <f t="shared" si="4"/>
        <v>3.3333333333333333E-2</v>
      </c>
      <c r="O21">
        <f t="shared" si="5"/>
        <v>4.7619047619047616E-2</v>
      </c>
    </row>
    <row r="22" spans="1:17" x14ac:dyDescent="0.25">
      <c r="B22" s="1">
        <v>32</v>
      </c>
      <c r="C22">
        <v>9</v>
      </c>
      <c r="D22">
        <v>12</v>
      </c>
      <c r="E22">
        <v>14</v>
      </c>
      <c r="F22">
        <v>20</v>
      </c>
      <c r="G22">
        <v>27</v>
      </c>
      <c r="H22" s="1">
        <f t="shared" si="3"/>
        <v>16.399999999999999</v>
      </c>
      <c r="K22" s="1">
        <v>32</v>
      </c>
      <c r="L22">
        <v>5</v>
      </c>
      <c r="M22" s="1">
        <v>16.399999999999999</v>
      </c>
      <c r="N22">
        <f t="shared" si="4"/>
        <v>3.125E-2</v>
      </c>
      <c r="O22">
        <f t="shared" si="5"/>
        <v>6.0975609756097567E-2</v>
      </c>
    </row>
    <row r="23" spans="1:17" x14ac:dyDescent="0.25">
      <c r="B23" s="1">
        <v>40</v>
      </c>
      <c r="C23">
        <v>27</v>
      </c>
      <c r="D23">
        <v>25</v>
      </c>
      <c r="E23">
        <v>32</v>
      </c>
      <c r="F23">
        <v>37</v>
      </c>
      <c r="G23">
        <v>23</v>
      </c>
      <c r="H23" s="1">
        <f t="shared" si="3"/>
        <v>28.8</v>
      </c>
      <c r="K23" s="1">
        <v>40</v>
      </c>
      <c r="L23">
        <v>5</v>
      </c>
      <c r="M23" s="1">
        <v>28.8</v>
      </c>
      <c r="N23">
        <f t="shared" si="4"/>
        <v>2.5000000000000001E-2</v>
      </c>
      <c r="O23">
        <f t="shared" si="5"/>
        <v>3.4722222222222224E-2</v>
      </c>
    </row>
    <row r="24" spans="1:17" x14ac:dyDescent="0.25">
      <c r="K24" s="1" t="s">
        <v>32</v>
      </c>
      <c r="L24" s="1" t="s">
        <v>33</v>
      </c>
      <c r="M24" s="1" t="s">
        <v>34</v>
      </c>
      <c r="N24" s="1" t="s">
        <v>24</v>
      </c>
      <c r="O24" s="1" t="s">
        <v>25</v>
      </c>
    </row>
    <row r="25" spans="1:17" x14ac:dyDescent="0.25">
      <c r="A25" s="1" t="s">
        <v>2</v>
      </c>
      <c r="B25" s="1">
        <v>8</v>
      </c>
      <c r="C25">
        <v>8</v>
      </c>
      <c r="D25">
        <v>7</v>
      </c>
      <c r="E25">
        <v>5</v>
      </c>
      <c r="F25">
        <v>3</v>
      </c>
      <c r="G25">
        <v>6</v>
      </c>
      <c r="H25" s="1">
        <f t="shared" ref="H25:H34" si="6">AVERAGE(C25:G25)</f>
        <v>5.8</v>
      </c>
      <c r="K25" s="1">
        <v>8</v>
      </c>
      <c r="L25">
        <v>5</v>
      </c>
      <c r="M25" s="1">
        <v>5.8</v>
      </c>
      <c r="N25">
        <f>1/K25</f>
        <v>0.125</v>
      </c>
      <c r="O25">
        <f>1/M25</f>
        <v>0.17241379310344829</v>
      </c>
      <c r="P25" s="1" t="s">
        <v>26</v>
      </c>
      <c r="Q25">
        <v>2.0999999999999999E-3</v>
      </c>
    </row>
    <row r="26" spans="1:17" x14ac:dyDescent="0.25">
      <c r="B26" s="1">
        <v>10</v>
      </c>
      <c r="C26">
        <v>5</v>
      </c>
      <c r="D26">
        <v>9</v>
      </c>
      <c r="E26">
        <v>6</v>
      </c>
      <c r="F26">
        <v>7</v>
      </c>
      <c r="G26">
        <v>4</v>
      </c>
      <c r="H26" s="1">
        <f t="shared" si="6"/>
        <v>6.2</v>
      </c>
      <c r="K26" s="1">
        <v>10</v>
      </c>
      <c r="L26">
        <v>5</v>
      </c>
      <c r="M26" s="1">
        <v>6.2</v>
      </c>
      <c r="N26">
        <f t="shared" ref="N26:N34" si="7">1/K26</f>
        <v>0.1</v>
      </c>
      <c r="O26">
        <f t="shared" ref="O26:O34" si="8">1/M26</f>
        <v>0.16129032258064516</v>
      </c>
      <c r="P26" s="1" t="s">
        <v>27</v>
      </c>
      <c r="Q26">
        <v>1.4850000000000001</v>
      </c>
    </row>
    <row r="27" spans="1:17" x14ac:dyDescent="0.25">
      <c r="B27" s="1">
        <v>15</v>
      </c>
      <c r="C27">
        <v>8</v>
      </c>
      <c r="D27">
        <v>10</v>
      </c>
      <c r="E27">
        <v>11</v>
      </c>
      <c r="F27">
        <v>13</v>
      </c>
      <c r="G27">
        <v>9</v>
      </c>
      <c r="H27" s="1">
        <f t="shared" si="6"/>
        <v>10.199999999999999</v>
      </c>
      <c r="K27" s="1">
        <v>15</v>
      </c>
      <c r="L27">
        <v>5</v>
      </c>
      <c r="M27" s="1">
        <v>10.199999999999999</v>
      </c>
      <c r="N27">
        <f t="shared" si="7"/>
        <v>6.6666666666666666E-2</v>
      </c>
      <c r="O27">
        <f t="shared" si="8"/>
        <v>9.8039215686274522E-2</v>
      </c>
      <c r="P27" s="1" t="s">
        <v>28</v>
      </c>
      <c r="Q27">
        <f>1/Q26</f>
        <v>0.67340067340067333</v>
      </c>
    </row>
    <row r="28" spans="1:17" x14ac:dyDescent="0.25">
      <c r="B28" s="1">
        <v>16</v>
      </c>
      <c r="C28">
        <v>10</v>
      </c>
      <c r="D28">
        <v>15</v>
      </c>
      <c r="E28">
        <v>13</v>
      </c>
      <c r="F28">
        <v>12</v>
      </c>
      <c r="G28">
        <v>8</v>
      </c>
      <c r="H28" s="1">
        <f t="shared" si="6"/>
        <v>11.6</v>
      </c>
      <c r="K28" s="1">
        <v>16</v>
      </c>
      <c r="L28">
        <v>5</v>
      </c>
      <c r="M28" s="1">
        <v>11.6</v>
      </c>
      <c r="N28">
        <f t="shared" si="7"/>
        <v>6.25E-2</v>
      </c>
      <c r="O28">
        <f t="shared" si="8"/>
        <v>8.6206896551724144E-2</v>
      </c>
      <c r="P28" s="1" t="s">
        <v>29</v>
      </c>
      <c r="Q28">
        <f>Q27*Q25</f>
        <v>1.4141414141414139E-3</v>
      </c>
    </row>
    <row r="29" spans="1:17" x14ac:dyDescent="0.25">
      <c r="B29" s="1">
        <v>20</v>
      </c>
      <c r="C29">
        <v>7</v>
      </c>
      <c r="D29">
        <v>11</v>
      </c>
      <c r="E29">
        <v>8</v>
      </c>
      <c r="F29">
        <v>16</v>
      </c>
      <c r="G29">
        <v>18</v>
      </c>
      <c r="H29" s="1">
        <f t="shared" si="6"/>
        <v>12</v>
      </c>
      <c r="K29" s="1">
        <v>20</v>
      </c>
      <c r="L29">
        <v>5</v>
      </c>
      <c r="M29" s="1">
        <v>12</v>
      </c>
      <c r="N29">
        <f t="shared" si="7"/>
        <v>0.05</v>
      </c>
      <c r="O29">
        <f t="shared" si="8"/>
        <v>8.3333333333333329E-2</v>
      </c>
      <c r="P29" s="1" t="s">
        <v>30</v>
      </c>
      <c r="Q29">
        <f>Q27/Q25</f>
        <v>320.66698733365399</v>
      </c>
    </row>
    <row r="30" spans="1:17" x14ac:dyDescent="0.25">
      <c r="B30" s="1">
        <v>24</v>
      </c>
      <c r="C30">
        <v>16</v>
      </c>
      <c r="D30">
        <v>21</v>
      </c>
      <c r="E30">
        <v>20</v>
      </c>
      <c r="F30">
        <v>22</v>
      </c>
      <c r="G30">
        <v>19</v>
      </c>
      <c r="H30" s="1">
        <f t="shared" si="6"/>
        <v>19.600000000000001</v>
      </c>
      <c r="K30" s="1">
        <v>24</v>
      </c>
      <c r="L30">
        <v>5</v>
      </c>
      <c r="M30" s="1">
        <v>19.600000000000001</v>
      </c>
      <c r="N30">
        <f t="shared" si="7"/>
        <v>4.1666666666666664E-2</v>
      </c>
      <c r="O30">
        <f t="shared" si="8"/>
        <v>5.10204081632653E-2</v>
      </c>
      <c r="P30" s="1" t="s">
        <v>31</v>
      </c>
      <c r="Q30">
        <f>1/Q25</f>
        <v>476.1904761904762</v>
      </c>
    </row>
    <row r="31" spans="1:17" x14ac:dyDescent="0.25">
      <c r="B31" s="1">
        <v>25</v>
      </c>
      <c r="C31">
        <v>19</v>
      </c>
      <c r="D31">
        <v>21</v>
      </c>
      <c r="E31">
        <v>16</v>
      </c>
      <c r="F31">
        <v>23</v>
      </c>
      <c r="G31">
        <v>15</v>
      </c>
      <c r="H31" s="1">
        <f t="shared" si="6"/>
        <v>18.8</v>
      </c>
      <c r="K31" s="1">
        <v>25</v>
      </c>
      <c r="L31">
        <v>5</v>
      </c>
      <c r="M31" s="1">
        <v>18.8</v>
      </c>
      <c r="N31">
        <f t="shared" si="7"/>
        <v>0.04</v>
      </c>
      <c r="O31">
        <f t="shared" si="8"/>
        <v>5.3191489361702128E-2</v>
      </c>
      <c r="P31" s="1" t="s">
        <v>35</v>
      </c>
      <c r="Q31">
        <v>0.96809999999999996</v>
      </c>
    </row>
    <row r="32" spans="1:17" x14ac:dyDescent="0.25">
      <c r="B32" s="1">
        <v>30</v>
      </c>
      <c r="C32">
        <v>19</v>
      </c>
      <c r="D32">
        <v>12</v>
      </c>
      <c r="E32">
        <v>14</v>
      </c>
      <c r="F32">
        <v>24</v>
      </c>
      <c r="G32">
        <v>21</v>
      </c>
      <c r="H32" s="1">
        <f t="shared" si="6"/>
        <v>18</v>
      </c>
      <c r="K32" s="1">
        <v>30</v>
      </c>
      <c r="L32">
        <v>5</v>
      </c>
      <c r="M32" s="1">
        <v>18</v>
      </c>
      <c r="N32">
        <f t="shared" si="7"/>
        <v>3.3333333333333333E-2</v>
      </c>
      <c r="O32">
        <f t="shared" si="8"/>
        <v>5.5555555555555552E-2</v>
      </c>
    </row>
    <row r="33" spans="1:17" x14ac:dyDescent="0.25">
      <c r="B33" s="1">
        <v>32</v>
      </c>
      <c r="C33">
        <v>27</v>
      </c>
      <c r="D33">
        <v>21</v>
      </c>
      <c r="E33">
        <v>22</v>
      </c>
      <c r="F33">
        <v>28</v>
      </c>
      <c r="G33">
        <v>30</v>
      </c>
      <c r="H33" s="1">
        <f t="shared" si="6"/>
        <v>25.6</v>
      </c>
      <c r="K33" s="1">
        <v>32</v>
      </c>
      <c r="L33">
        <v>5</v>
      </c>
      <c r="M33" s="1">
        <v>25.6</v>
      </c>
      <c r="N33">
        <f t="shared" si="7"/>
        <v>3.125E-2</v>
      </c>
      <c r="O33">
        <f t="shared" si="8"/>
        <v>3.90625E-2</v>
      </c>
    </row>
    <row r="34" spans="1:17" x14ac:dyDescent="0.25">
      <c r="B34" s="1">
        <v>40</v>
      </c>
      <c r="C34">
        <v>30</v>
      </c>
      <c r="D34">
        <v>29</v>
      </c>
      <c r="E34">
        <v>22</v>
      </c>
      <c r="F34">
        <v>32</v>
      </c>
      <c r="G34">
        <v>38</v>
      </c>
      <c r="H34" s="1">
        <f t="shared" si="6"/>
        <v>30.2</v>
      </c>
      <c r="K34" s="1">
        <v>40</v>
      </c>
      <c r="L34">
        <v>5</v>
      </c>
      <c r="M34" s="1">
        <v>30.2</v>
      </c>
      <c r="N34">
        <f t="shared" si="7"/>
        <v>2.5000000000000001E-2</v>
      </c>
      <c r="O34">
        <f t="shared" si="8"/>
        <v>3.3112582781456956E-2</v>
      </c>
    </row>
    <row r="35" spans="1:17" x14ac:dyDescent="0.25">
      <c r="K35" s="1" t="s">
        <v>32</v>
      </c>
      <c r="L35" s="1" t="s">
        <v>33</v>
      </c>
      <c r="M35" s="1" t="s">
        <v>34</v>
      </c>
      <c r="N35" s="1" t="s">
        <v>24</v>
      </c>
      <c r="O35" s="1" t="s">
        <v>25</v>
      </c>
    </row>
    <row r="36" spans="1:17" x14ac:dyDescent="0.25">
      <c r="A36" s="1" t="s">
        <v>1</v>
      </c>
      <c r="B36" s="1">
        <v>8</v>
      </c>
      <c r="C36">
        <v>8</v>
      </c>
      <c r="D36">
        <v>6</v>
      </c>
      <c r="E36">
        <v>5</v>
      </c>
      <c r="F36">
        <v>3</v>
      </c>
      <c r="G36">
        <v>4</v>
      </c>
      <c r="H36">
        <f>AVERAGE(C36:G36)</f>
        <v>5.2</v>
      </c>
      <c r="K36" s="1">
        <v>8</v>
      </c>
      <c r="L36">
        <v>5</v>
      </c>
      <c r="M36" s="1">
        <v>5.2</v>
      </c>
      <c r="N36">
        <f>1/K36</f>
        <v>0.125</v>
      </c>
      <c r="O36">
        <f>1/M36</f>
        <v>0.19230769230769229</v>
      </c>
      <c r="P36" s="1" t="s">
        <v>26</v>
      </c>
      <c r="Q36">
        <v>1.2500000000000001E-2</v>
      </c>
    </row>
    <row r="37" spans="1:17" x14ac:dyDescent="0.25">
      <c r="B37" s="1">
        <v>10</v>
      </c>
      <c r="C37">
        <v>10</v>
      </c>
      <c r="D37">
        <v>7</v>
      </c>
      <c r="E37">
        <v>9</v>
      </c>
      <c r="F37">
        <v>6</v>
      </c>
      <c r="G37">
        <v>2</v>
      </c>
      <c r="H37">
        <f t="shared" ref="H37:H45" si="9">AVERAGE(C37:G37)</f>
        <v>6.8</v>
      </c>
      <c r="K37" s="1">
        <v>10</v>
      </c>
      <c r="L37">
        <v>5</v>
      </c>
      <c r="M37" s="1">
        <v>6.8</v>
      </c>
      <c r="N37">
        <f t="shared" ref="N37:N45" si="10">1/K37</f>
        <v>0.1</v>
      </c>
      <c r="O37">
        <f t="shared" ref="O37:O45" si="11">1/M37</f>
        <v>0.14705882352941177</v>
      </c>
      <c r="P37" s="1" t="s">
        <v>27</v>
      </c>
      <c r="Q37">
        <v>1.6011</v>
      </c>
    </row>
    <row r="38" spans="1:17" x14ac:dyDescent="0.25">
      <c r="B38" s="1">
        <v>15</v>
      </c>
      <c r="C38">
        <v>11</v>
      </c>
      <c r="D38">
        <v>10</v>
      </c>
      <c r="E38">
        <v>13</v>
      </c>
      <c r="F38">
        <v>9</v>
      </c>
      <c r="G38">
        <v>14</v>
      </c>
      <c r="H38">
        <f t="shared" si="9"/>
        <v>11.4</v>
      </c>
      <c r="K38" s="1">
        <v>15</v>
      </c>
      <c r="L38">
        <v>5</v>
      </c>
      <c r="M38" s="1">
        <v>11.4</v>
      </c>
      <c r="N38">
        <f t="shared" si="10"/>
        <v>6.6666666666666666E-2</v>
      </c>
      <c r="O38">
        <f t="shared" si="11"/>
        <v>8.771929824561403E-2</v>
      </c>
      <c r="P38" s="1" t="s">
        <v>28</v>
      </c>
      <c r="Q38">
        <f>1/Q37</f>
        <v>0.6245706077072013</v>
      </c>
    </row>
    <row r="39" spans="1:17" x14ac:dyDescent="0.25">
      <c r="B39" s="1">
        <v>16</v>
      </c>
      <c r="C39">
        <v>9</v>
      </c>
      <c r="D39">
        <v>13</v>
      </c>
      <c r="E39">
        <v>12</v>
      </c>
      <c r="F39">
        <v>15</v>
      </c>
      <c r="G39">
        <v>9</v>
      </c>
      <c r="H39">
        <f t="shared" si="9"/>
        <v>11.6</v>
      </c>
      <c r="K39" s="1">
        <v>16</v>
      </c>
      <c r="L39">
        <v>5</v>
      </c>
      <c r="M39" s="1">
        <v>11.6</v>
      </c>
      <c r="N39">
        <f t="shared" si="10"/>
        <v>6.25E-2</v>
      </c>
      <c r="O39">
        <f t="shared" si="11"/>
        <v>8.6206896551724144E-2</v>
      </c>
      <c r="P39" s="1" t="s">
        <v>29</v>
      </c>
      <c r="Q39">
        <f>Q38*Q36</f>
        <v>7.8071325963400169E-3</v>
      </c>
    </row>
    <row r="40" spans="1:17" x14ac:dyDescent="0.25">
      <c r="B40" s="1">
        <v>20</v>
      </c>
      <c r="C40">
        <v>17</v>
      </c>
      <c r="D40">
        <v>18</v>
      </c>
      <c r="E40">
        <v>15</v>
      </c>
      <c r="F40">
        <v>19</v>
      </c>
      <c r="G40">
        <v>12</v>
      </c>
      <c r="H40">
        <f t="shared" si="9"/>
        <v>16.2</v>
      </c>
      <c r="K40" s="1">
        <v>20</v>
      </c>
      <c r="L40">
        <v>5</v>
      </c>
      <c r="M40" s="1">
        <v>16.2</v>
      </c>
      <c r="N40">
        <f t="shared" si="10"/>
        <v>0.05</v>
      </c>
      <c r="O40">
        <f t="shared" si="11"/>
        <v>6.1728395061728399E-2</v>
      </c>
      <c r="P40" s="1" t="s">
        <v>30</v>
      </c>
      <c r="Q40">
        <f>Q38/Q36</f>
        <v>49.965648616576104</v>
      </c>
    </row>
    <row r="41" spans="1:17" x14ac:dyDescent="0.25">
      <c r="B41" s="1">
        <v>24</v>
      </c>
      <c r="C41">
        <v>18</v>
      </c>
      <c r="D41">
        <v>16</v>
      </c>
      <c r="E41">
        <v>12</v>
      </c>
      <c r="F41">
        <v>20</v>
      </c>
      <c r="G41">
        <v>22</v>
      </c>
      <c r="H41">
        <f t="shared" si="9"/>
        <v>17.600000000000001</v>
      </c>
      <c r="K41" s="1">
        <v>24</v>
      </c>
      <c r="L41">
        <v>5</v>
      </c>
      <c r="M41" s="1">
        <v>17.600000000000001</v>
      </c>
      <c r="N41">
        <f t="shared" si="10"/>
        <v>4.1666666666666664E-2</v>
      </c>
      <c r="O41">
        <f t="shared" si="11"/>
        <v>5.6818181818181816E-2</v>
      </c>
      <c r="P41" s="1" t="s">
        <v>31</v>
      </c>
      <c r="Q41">
        <f>1/Q36</f>
        <v>80</v>
      </c>
    </row>
    <row r="42" spans="1:17" x14ac:dyDescent="0.25">
      <c r="B42" s="1">
        <v>25</v>
      </c>
      <c r="C42">
        <v>16</v>
      </c>
      <c r="D42">
        <v>18</v>
      </c>
      <c r="E42">
        <v>20</v>
      </c>
      <c r="F42">
        <v>23</v>
      </c>
      <c r="G42">
        <v>21</v>
      </c>
      <c r="H42">
        <f t="shared" si="9"/>
        <v>19.600000000000001</v>
      </c>
      <c r="K42" s="1">
        <v>25</v>
      </c>
      <c r="L42">
        <v>5</v>
      </c>
      <c r="M42" s="1">
        <v>19.600000000000001</v>
      </c>
      <c r="N42">
        <f t="shared" si="10"/>
        <v>0.04</v>
      </c>
      <c r="O42">
        <f t="shared" si="11"/>
        <v>5.10204081632653E-2</v>
      </c>
      <c r="P42" s="1" t="s">
        <v>35</v>
      </c>
      <c r="Q42">
        <v>0.99390000000000001</v>
      </c>
    </row>
    <row r="43" spans="1:17" x14ac:dyDescent="0.25">
      <c r="B43" s="1">
        <v>30</v>
      </c>
      <c r="C43">
        <v>21</v>
      </c>
      <c r="D43">
        <v>23</v>
      </c>
      <c r="E43">
        <v>25</v>
      </c>
      <c r="F43">
        <v>27</v>
      </c>
      <c r="G43">
        <v>20</v>
      </c>
      <c r="H43">
        <f t="shared" si="9"/>
        <v>23.2</v>
      </c>
      <c r="K43" s="1">
        <v>30</v>
      </c>
      <c r="L43">
        <v>5</v>
      </c>
      <c r="M43" s="1">
        <v>23.2</v>
      </c>
      <c r="N43">
        <f t="shared" si="10"/>
        <v>3.3333333333333333E-2</v>
      </c>
      <c r="O43">
        <f t="shared" si="11"/>
        <v>4.3103448275862072E-2</v>
      </c>
    </row>
    <row r="44" spans="1:17" x14ac:dyDescent="0.25">
      <c r="B44" s="1">
        <v>32</v>
      </c>
      <c r="C44">
        <v>25</v>
      </c>
      <c r="D44">
        <v>28</v>
      </c>
      <c r="E44">
        <v>22</v>
      </c>
      <c r="F44">
        <v>29</v>
      </c>
      <c r="G44">
        <v>31</v>
      </c>
      <c r="H44">
        <f t="shared" si="9"/>
        <v>27</v>
      </c>
      <c r="K44" s="1">
        <v>32</v>
      </c>
      <c r="L44">
        <v>5</v>
      </c>
      <c r="M44" s="1">
        <v>27</v>
      </c>
      <c r="N44">
        <f t="shared" si="10"/>
        <v>3.125E-2</v>
      </c>
      <c r="O44">
        <f t="shared" si="11"/>
        <v>3.7037037037037035E-2</v>
      </c>
    </row>
    <row r="45" spans="1:17" x14ac:dyDescent="0.25">
      <c r="B45" s="1">
        <v>40</v>
      </c>
      <c r="C45">
        <v>26</v>
      </c>
      <c r="D45">
        <v>25</v>
      </c>
      <c r="E45">
        <v>29</v>
      </c>
      <c r="F45">
        <v>33</v>
      </c>
      <c r="G45">
        <v>36</v>
      </c>
      <c r="H45">
        <f t="shared" si="9"/>
        <v>29.8</v>
      </c>
      <c r="K45" s="1">
        <v>40</v>
      </c>
      <c r="L45">
        <v>5</v>
      </c>
      <c r="M45" s="1">
        <v>29.8</v>
      </c>
      <c r="N45">
        <f t="shared" si="10"/>
        <v>2.5000000000000001E-2</v>
      </c>
      <c r="O45">
        <f t="shared" si="11"/>
        <v>3.3557046979865772E-2</v>
      </c>
    </row>
    <row r="46" spans="1:17" x14ac:dyDescent="0.25">
      <c r="J46" s="1"/>
      <c r="K46" s="1" t="s">
        <v>32</v>
      </c>
      <c r="L46" s="1" t="s">
        <v>33</v>
      </c>
      <c r="M46" s="1" t="s">
        <v>34</v>
      </c>
      <c r="N46" s="1" t="s">
        <v>24</v>
      </c>
      <c r="O46" s="1" t="s">
        <v>25</v>
      </c>
    </row>
    <row r="47" spans="1:17" x14ac:dyDescent="0.25">
      <c r="A47" s="1" t="s">
        <v>0</v>
      </c>
      <c r="B47" s="1">
        <v>8</v>
      </c>
      <c r="C47">
        <v>6</v>
      </c>
      <c r="D47">
        <v>4</v>
      </c>
      <c r="E47">
        <v>7</v>
      </c>
      <c r="F47">
        <v>5</v>
      </c>
      <c r="G47">
        <v>2</v>
      </c>
      <c r="H47" s="1">
        <f t="shared" ref="H47:H56" si="12">AVERAGE(C47:G47)</f>
        <v>4.8</v>
      </c>
      <c r="K47" s="1">
        <v>8</v>
      </c>
      <c r="L47">
        <v>5</v>
      </c>
      <c r="M47" s="1">
        <v>4.8</v>
      </c>
      <c r="N47">
        <f>1/K47</f>
        <v>0.125</v>
      </c>
      <c r="O47">
        <f>1/M47</f>
        <v>0.20833333333333334</v>
      </c>
      <c r="P47" s="1" t="s">
        <v>26</v>
      </c>
      <c r="Q47">
        <v>1.2500000000000001E-2</v>
      </c>
    </row>
    <row r="48" spans="1:17" x14ac:dyDescent="0.25">
      <c r="B48" s="1">
        <v>10</v>
      </c>
      <c r="C48">
        <v>9</v>
      </c>
      <c r="D48">
        <v>5</v>
      </c>
      <c r="E48">
        <v>8</v>
      </c>
      <c r="F48">
        <v>6</v>
      </c>
      <c r="G48">
        <v>4</v>
      </c>
      <c r="H48" s="1">
        <f t="shared" si="12"/>
        <v>6.4</v>
      </c>
      <c r="K48" s="1">
        <v>10</v>
      </c>
      <c r="L48">
        <v>5</v>
      </c>
      <c r="M48" s="1">
        <v>6.4</v>
      </c>
      <c r="N48">
        <f t="shared" ref="N48:N56" si="13">1/K48</f>
        <v>0.1</v>
      </c>
      <c r="O48">
        <f t="shared" ref="O48:O56" si="14">1/M48</f>
        <v>0.15625</v>
      </c>
      <c r="P48" s="1" t="s">
        <v>27</v>
      </c>
      <c r="Q48">
        <v>1.7017</v>
      </c>
    </row>
    <row r="49" spans="2:17" x14ac:dyDescent="0.25">
      <c r="B49" s="1">
        <v>15</v>
      </c>
      <c r="C49">
        <v>11</v>
      </c>
      <c r="D49">
        <v>9</v>
      </c>
      <c r="E49">
        <v>10</v>
      </c>
      <c r="F49">
        <v>12</v>
      </c>
      <c r="G49">
        <v>14</v>
      </c>
      <c r="H49" s="1">
        <f t="shared" si="12"/>
        <v>11.2</v>
      </c>
      <c r="K49" s="1">
        <v>15</v>
      </c>
      <c r="L49">
        <v>5</v>
      </c>
      <c r="M49" s="1">
        <v>11.2</v>
      </c>
      <c r="N49">
        <f t="shared" si="13"/>
        <v>6.6666666666666666E-2</v>
      </c>
      <c r="O49">
        <f t="shared" si="14"/>
        <v>8.9285714285714288E-2</v>
      </c>
      <c r="P49" s="1" t="s">
        <v>28</v>
      </c>
      <c r="Q49">
        <f>1/Q48</f>
        <v>0.58764764647117584</v>
      </c>
    </row>
    <row r="50" spans="2:17" x14ac:dyDescent="0.25">
      <c r="B50" s="1">
        <v>16</v>
      </c>
      <c r="C50">
        <v>13</v>
      </c>
      <c r="D50">
        <v>15</v>
      </c>
      <c r="E50">
        <v>12</v>
      </c>
      <c r="F50">
        <v>10</v>
      </c>
      <c r="G50">
        <v>9</v>
      </c>
      <c r="H50" s="1">
        <f t="shared" si="12"/>
        <v>11.8</v>
      </c>
      <c r="K50" s="1">
        <v>16</v>
      </c>
      <c r="L50">
        <v>5</v>
      </c>
      <c r="M50" s="1">
        <v>11.8</v>
      </c>
      <c r="N50">
        <f t="shared" si="13"/>
        <v>6.25E-2</v>
      </c>
      <c r="O50">
        <f t="shared" si="14"/>
        <v>8.4745762711864403E-2</v>
      </c>
      <c r="P50" s="1" t="s">
        <v>29</v>
      </c>
      <c r="Q50">
        <f>Q49*Q47</f>
        <v>7.3455955808896982E-3</v>
      </c>
    </row>
    <row r="51" spans="2:17" x14ac:dyDescent="0.25">
      <c r="B51" s="1">
        <v>20</v>
      </c>
      <c r="C51">
        <v>10</v>
      </c>
      <c r="D51">
        <v>13</v>
      </c>
      <c r="E51">
        <v>12</v>
      </c>
      <c r="F51">
        <v>16</v>
      </c>
      <c r="G51">
        <v>18</v>
      </c>
      <c r="H51" s="1">
        <f t="shared" si="12"/>
        <v>13.8</v>
      </c>
      <c r="K51" s="1">
        <v>20</v>
      </c>
      <c r="L51">
        <v>5</v>
      </c>
      <c r="M51" s="1">
        <v>13.8</v>
      </c>
      <c r="N51">
        <f t="shared" si="13"/>
        <v>0.05</v>
      </c>
      <c r="O51">
        <f t="shared" si="14"/>
        <v>7.2463768115942032E-2</v>
      </c>
      <c r="P51" s="1" t="s">
        <v>30</v>
      </c>
      <c r="Q51">
        <f>Q49/Q47</f>
        <v>47.011811717694066</v>
      </c>
    </row>
    <row r="52" spans="2:17" x14ac:dyDescent="0.25">
      <c r="B52" s="1">
        <v>24</v>
      </c>
      <c r="C52">
        <v>13</v>
      </c>
      <c r="D52">
        <v>10</v>
      </c>
      <c r="E52">
        <v>14</v>
      </c>
      <c r="F52">
        <v>17</v>
      </c>
      <c r="G52">
        <v>20</v>
      </c>
      <c r="H52" s="1">
        <f t="shared" si="12"/>
        <v>14.8</v>
      </c>
      <c r="K52" s="1">
        <v>24</v>
      </c>
      <c r="L52">
        <v>5</v>
      </c>
      <c r="M52" s="1">
        <v>14.8</v>
      </c>
      <c r="N52">
        <f t="shared" si="13"/>
        <v>4.1666666666666664E-2</v>
      </c>
      <c r="O52">
        <f t="shared" si="14"/>
        <v>6.7567567567567557E-2</v>
      </c>
      <c r="P52" s="1" t="s">
        <v>31</v>
      </c>
      <c r="Q52">
        <f>1/Q47</f>
        <v>80</v>
      </c>
    </row>
    <row r="53" spans="2:17" x14ac:dyDescent="0.25">
      <c r="B53" s="1">
        <v>25</v>
      </c>
      <c r="C53">
        <v>18</v>
      </c>
      <c r="D53">
        <v>20</v>
      </c>
      <c r="E53">
        <v>17</v>
      </c>
      <c r="F53">
        <v>21</v>
      </c>
      <c r="G53">
        <v>22</v>
      </c>
      <c r="H53" s="1">
        <f t="shared" si="12"/>
        <v>19.600000000000001</v>
      </c>
      <c r="K53" s="1">
        <v>25</v>
      </c>
      <c r="L53">
        <v>5</v>
      </c>
      <c r="M53" s="1">
        <v>19.600000000000001</v>
      </c>
      <c r="N53">
        <f t="shared" si="13"/>
        <v>0.04</v>
      </c>
      <c r="O53">
        <f t="shared" si="14"/>
        <v>5.10204081632653E-2</v>
      </c>
      <c r="P53" s="1" t="s">
        <v>35</v>
      </c>
      <c r="Q53">
        <v>0.98460000000000003</v>
      </c>
    </row>
    <row r="54" spans="2:17" x14ac:dyDescent="0.25">
      <c r="B54" s="1">
        <v>30</v>
      </c>
      <c r="C54">
        <v>14</v>
      </c>
      <c r="D54">
        <v>17</v>
      </c>
      <c r="E54">
        <v>23</v>
      </c>
      <c r="F54">
        <v>25</v>
      </c>
      <c r="G54">
        <v>24</v>
      </c>
      <c r="H54" s="1">
        <f t="shared" si="12"/>
        <v>20.6</v>
      </c>
      <c r="K54" s="1">
        <v>30</v>
      </c>
      <c r="L54">
        <v>5</v>
      </c>
      <c r="M54" s="1">
        <v>20.6</v>
      </c>
      <c r="N54">
        <f t="shared" si="13"/>
        <v>3.3333333333333333E-2</v>
      </c>
      <c r="O54">
        <f t="shared" si="14"/>
        <v>4.8543689320388349E-2</v>
      </c>
    </row>
    <row r="55" spans="2:17" x14ac:dyDescent="0.25">
      <c r="B55" s="1">
        <v>32</v>
      </c>
      <c r="C55">
        <v>19</v>
      </c>
      <c r="D55">
        <v>21</v>
      </c>
      <c r="E55">
        <v>23</v>
      </c>
      <c r="F55">
        <v>26</v>
      </c>
      <c r="G55">
        <v>29</v>
      </c>
      <c r="H55" s="1">
        <f t="shared" si="12"/>
        <v>23.6</v>
      </c>
      <c r="K55" s="1">
        <v>32</v>
      </c>
      <c r="L55">
        <v>5</v>
      </c>
      <c r="M55" s="1">
        <v>23.6</v>
      </c>
      <c r="N55">
        <f t="shared" si="13"/>
        <v>3.125E-2</v>
      </c>
      <c r="O55">
        <f t="shared" si="14"/>
        <v>4.2372881355932202E-2</v>
      </c>
    </row>
    <row r="56" spans="2:17" x14ac:dyDescent="0.25">
      <c r="B56" s="1">
        <v>40</v>
      </c>
      <c r="C56">
        <v>22</v>
      </c>
      <c r="D56">
        <v>28</v>
      </c>
      <c r="E56">
        <v>30</v>
      </c>
      <c r="F56">
        <v>32</v>
      </c>
      <c r="G56">
        <v>36</v>
      </c>
      <c r="H56" s="1">
        <f t="shared" si="12"/>
        <v>29.6</v>
      </c>
      <c r="K56" s="1">
        <v>40</v>
      </c>
      <c r="L56">
        <v>5</v>
      </c>
      <c r="M56" s="1">
        <v>29.6</v>
      </c>
      <c r="N56">
        <f t="shared" si="13"/>
        <v>2.5000000000000001E-2</v>
      </c>
      <c r="O56">
        <f t="shared" si="14"/>
        <v>3.3783783783783779E-2</v>
      </c>
    </row>
    <row r="58" spans="2:17" x14ac:dyDescent="0.25">
      <c r="B58" s="1"/>
      <c r="C58" s="1"/>
      <c r="D58" s="1"/>
      <c r="E58" s="1"/>
      <c r="F58" s="1"/>
      <c r="G58" s="1"/>
      <c r="H58" s="1"/>
      <c r="I58" s="1"/>
    </row>
    <row r="59" spans="2:17" x14ac:dyDescent="0.25">
      <c r="B59" s="1"/>
    </row>
    <row r="60" spans="2:17" x14ac:dyDescent="0.25">
      <c r="J60" s="1"/>
      <c r="K60" s="1"/>
    </row>
  </sheetData>
  <mergeCells count="1"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Raw Data,</vt:lpstr>
      <vt:lpstr>Mean number of prey consumed</vt:lpstr>
      <vt:lpstr>Data for fig 1</vt:lpstr>
      <vt:lpstr>Data for Fig.2</vt:lpstr>
      <vt:lpstr>Fig 3</vt:lpstr>
      <vt:lpstr>Adult</vt:lpstr>
      <vt:lpstr>Nymph</vt:lpstr>
      <vt:lpstr>Larvae</vt:lpstr>
      <vt:lpstr>Egg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Cute</dc:creator>
  <cp:lastModifiedBy>USER 1</cp:lastModifiedBy>
  <dcterms:created xsi:type="dcterms:W3CDTF">2020-09-27T15:44:27Z</dcterms:created>
  <dcterms:modified xsi:type="dcterms:W3CDTF">2023-07-30T10:43:50Z</dcterms:modified>
</cp:coreProperties>
</file>