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firstSheet="1" activeTab="4"/>
  </bookViews>
  <sheets>
    <sheet name="fig 1 raw data" sheetId="1" r:id="rId1"/>
    <sheet name="fig 2 raw data" sheetId="2" r:id="rId2"/>
    <sheet name="fig 3 raw data" sheetId="3" r:id="rId3"/>
    <sheet name="fig 4 raw data" sheetId="4" r:id="rId4"/>
    <sheet name="fig 5 raw data" sheetId="5" r:id="rId5"/>
  </sheets>
  <calcPr calcId="144525"/>
</workbook>
</file>

<file path=xl/sharedStrings.xml><?xml version="1.0" encoding="utf-8"?>
<sst xmlns="http://schemas.openxmlformats.org/spreadsheetml/2006/main" count="339" uniqueCount="62">
  <si>
    <t>Figure 1B the raw data of flower diameters</t>
  </si>
  <si>
    <t>average</t>
  </si>
  <si>
    <t>stde</t>
  </si>
  <si>
    <t>0d（2021.01.18）</t>
  </si>
  <si>
    <t>CK</t>
  </si>
  <si>
    <t>Suc</t>
  </si>
  <si>
    <t>6d</t>
  </si>
  <si>
    <t>12d</t>
  </si>
  <si>
    <t>18d</t>
  </si>
  <si>
    <t>L*</t>
  </si>
  <si>
    <t>averages</t>
  </si>
  <si>
    <t>0d</t>
  </si>
  <si>
    <t>a*</t>
  </si>
  <si>
    <t>b*</t>
  </si>
  <si>
    <t>C*</t>
  </si>
  <si>
    <t>S</t>
  </si>
  <si>
    <t>Figure 3A Soluble sugar content (mg/g)</t>
  </si>
  <si>
    <t>6d-CK</t>
  </si>
  <si>
    <t>6d-Suc</t>
  </si>
  <si>
    <t>12d-CK</t>
  </si>
  <si>
    <t>12d-Suc</t>
  </si>
  <si>
    <t>18d-CK</t>
  </si>
  <si>
    <t>18d-Suc</t>
  </si>
  <si>
    <t>Figure 3B Total antioxidant capacity</t>
  </si>
  <si>
    <t>0d-CK</t>
  </si>
  <si>
    <t>0d-Suc</t>
  </si>
  <si>
    <t>Figure 3C Malondialdehyde content (nmol/mL)</t>
  </si>
  <si>
    <t>Figure 3D Anthocyanin contents(mg/gFW)</t>
  </si>
  <si>
    <t>CHS</t>
  </si>
  <si>
    <t>actin-ct</t>
  </si>
  <si>
    <t>CHS-ct</t>
  </si>
  <si>
    <t>relative expression</t>
  </si>
  <si>
    <t>0d-1</t>
  </si>
  <si>
    <t>0d-2</t>
  </si>
  <si>
    <t>0d-3</t>
  </si>
  <si>
    <t>6d-CK1</t>
  </si>
  <si>
    <t>6d-CK2</t>
  </si>
  <si>
    <t>6d-CK3</t>
  </si>
  <si>
    <t>6d-Suc1</t>
  </si>
  <si>
    <t>6d-Suc2</t>
  </si>
  <si>
    <t>6d-Suc3</t>
  </si>
  <si>
    <t>12d-CK1</t>
  </si>
  <si>
    <t>12d-CK2</t>
  </si>
  <si>
    <t>12d-CK3</t>
  </si>
  <si>
    <t>12d-Suc1</t>
  </si>
  <si>
    <t>12d-Suc2</t>
  </si>
  <si>
    <t>12d-Suc3</t>
  </si>
  <si>
    <t>18d-CK1</t>
  </si>
  <si>
    <t>18d-CK2</t>
  </si>
  <si>
    <t>18d-CK3</t>
  </si>
  <si>
    <t>18d-Suc1</t>
  </si>
  <si>
    <t>18d-Suc2</t>
  </si>
  <si>
    <t>18d-Suc3</t>
  </si>
  <si>
    <t>CHI-ct</t>
  </si>
  <si>
    <t>F3H-ct</t>
  </si>
  <si>
    <t>F3'H-ct</t>
  </si>
  <si>
    <t>DFR-ct</t>
  </si>
  <si>
    <t>ANS-ct</t>
  </si>
  <si>
    <t>N/A</t>
  </si>
  <si>
    <t>UFGT-ct</t>
  </si>
  <si>
    <t>MYB6-ct</t>
  </si>
  <si>
    <t>MYB#7-ct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</si>
</sst>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;\-###0.00"/>
  </numFmts>
  <fonts count="24">
    <font>
      <sz val="11"/>
      <color theme="1"/>
      <name val="宋体"/>
      <charset val="134"/>
      <scheme val="minor"/>
    </font>
    <font>
      <sz val="8.25"/>
      <name val="Microsoft Sans Serif"/>
      <charset val="1"/>
    </font>
    <font>
      <sz val="9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" fillId="0" borderId="0">
      <alignment vertical="top"/>
      <protection locked="0"/>
    </xf>
  </cellStyleXfs>
  <cellXfs count="10">
    <xf numFmtId="0" fontId="0" fillId="0" borderId="0" xfId="0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center" vertical="center"/>
    </xf>
    <xf numFmtId="176" fontId="1" fillId="0" borderId="0" xfId="49" applyNumberFormat="1" applyFont="1" applyFill="1" applyBorder="1" applyAlignment="1" applyProtection="1">
      <alignment vertical="center"/>
    </xf>
    <xf numFmtId="176" fontId="2" fillId="0" borderId="0" xfId="49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3"/>
  <sheetViews>
    <sheetView workbookViewId="0">
      <selection activeCell="C26" sqref="C26"/>
    </sheetView>
  </sheetViews>
  <sheetFormatPr defaultColWidth="8.89166666666667" defaultRowHeight="13.5"/>
  <cols>
    <col min="33" max="35" width="12.625"/>
  </cols>
  <sheetData>
    <row r="1" spans="1:35">
      <c r="A1" s="7" t="s">
        <v>0</v>
      </c>
      <c r="B1" s="7"/>
      <c r="C1" s="7"/>
      <c r="D1" s="7"/>
      <c r="E1" s="7"/>
      <c r="F1" s="7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 t="s">
        <v>1</v>
      </c>
      <c r="AH1" s="6" t="s">
        <v>2</v>
      </c>
      <c r="AI1" s="6"/>
    </row>
    <row r="2" spans="1:34">
      <c r="A2" s="8" t="s">
        <v>3</v>
      </c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>
      <c r="A3" s="6" t="s">
        <v>4</v>
      </c>
      <c r="B3" s="6">
        <v>6.5</v>
      </c>
      <c r="C3" s="6">
        <v>6.4</v>
      </c>
      <c r="D3" s="6">
        <v>6.5</v>
      </c>
      <c r="E3" s="6">
        <v>6.4</v>
      </c>
      <c r="F3" s="6">
        <v>6.5</v>
      </c>
      <c r="G3" s="6">
        <v>6.6</v>
      </c>
      <c r="H3" s="6">
        <v>6.6</v>
      </c>
      <c r="I3" s="6">
        <v>6.5</v>
      </c>
      <c r="J3" s="6">
        <v>6.4</v>
      </c>
      <c r="K3" s="6">
        <v>6.6</v>
      </c>
      <c r="L3" s="6">
        <v>6.5</v>
      </c>
      <c r="M3" s="6">
        <v>6.4</v>
      </c>
      <c r="N3" s="6">
        <v>6.5</v>
      </c>
      <c r="O3" s="6">
        <v>6.4</v>
      </c>
      <c r="P3" s="6">
        <v>6.5</v>
      </c>
      <c r="Q3" s="6">
        <v>6.6</v>
      </c>
      <c r="R3" s="6">
        <v>6.6</v>
      </c>
      <c r="S3" s="6">
        <v>6.5</v>
      </c>
      <c r="T3" s="6">
        <v>6.4</v>
      </c>
      <c r="U3" s="6">
        <v>6.6</v>
      </c>
      <c r="V3" s="6">
        <v>6.5</v>
      </c>
      <c r="W3" s="6">
        <v>6.4</v>
      </c>
      <c r="X3" s="6">
        <v>6.5</v>
      </c>
      <c r="Y3" s="6">
        <v>6.4</v>
      </c>
      <c r="Z3" s="6">
        <v>6.5</v>
      </c>
      <c r="AA3" s="6">
        <v>6.6</v>
      </c>
      <c r="AB3" s="6">
        <v>6.6</v>
      </c>
      <c r="AC3" s="6">
        <v>6.5</v>
      </c>
      <c r="AD3" s="6">
        <v>6.4</v>
      </c>
      <c r="AE3" s="6">
        <v>6.6</v>
      </c>
      <c r="AF3" s="6"/>
      <c r="AG3" s="6">
        <f>AVERAGE(B3:AE3)</f>
        <v>6.5</v>
      </c>
      <c r="AH3" s="6">
        <f>STDEVP(B3:AE3)/SQRT(2)</f>
        <v>0.0547722557505164</v>
      </c>
    </row>
    <row r="4" spans="1:34">
      <c r="A4" s="6" t="s">
        <v>5</v>
      </c>
      <c r="B4" s="6">
        <v>6.5</v>
      </c>
      <c r="C4" s="6">
        <v>6.4</v>
      </c>
      <c r="D4" s="6">
        <v>6.5</v>
      </c>
      <c r="E4" s="6">
        <v>6.4</v>
      </c>
      <c r="F4" s="6">
        <v>6.5</v>
      </c>
      <c r="G4" s="6">
        <v>6.6</v>
      </c>
      <c r="H4" s="6">
        <v>6.6</v>
      </c>
      <c r="I4" s="6">
        <v>6.5</v>
      </c>
      <c r="J4" s="6">
        <v>6.4</v>
      </c>
      <c r="K4" s="6">
        <v>6.6</v>
      </c>
      <c r="L4" s="6">
        <v>6.5</v>
      </c>
      <c r="M4" s="6">
        <v>6.4</v>
      </c>
      <c r="N4" s="6">
        <v>6.5</v>
      </c>
      <c r="O4" s="6">
        <v>6.4</v>
      </c>
      <c r="P4" s="6">
        <v>6.5</v>
      </c>
      <c r="Q4" s="6">
        <v>6.6</v>
      </c>
      <c r="R4" s="6">
        <v>6.6</v>
      </c>
      <c r="S4" s="6">
        <v>6.5</v>
      </c>
      <c r="T4" s="6">
        <v>6.4</v>
      </c>
      <c r="U4" s="6">
        <v>6.6</v>
      </c>
      <c r="V4" s="6">
        <v>6.5</v>
      </c>
      <c r="W4" s="6">
        <v>6.4</v>
      </c>
      <c r="X4" s="6">
        <v>6.5</v>
      </c>
      <c r="Y4" s="6">
        <v>6.4</v>
      </c>
      <c r="Z4" s="6">
        <v>6.5</v>
      </c>
      <c r="AA4" s="6">
        <v>6.6</v>
      </c>
      <c r="AB4" s="6">
        <v>6.6</v>
      </c>
      <c r="AC4" s="6">
        <v>6.5</v>
      </c>
      <c r="AD4" s="6">
        <v>6.4</v>
      </c>
      <c r="AE4" s="6">
        <v>6.6</v>
      </c>
      <c r="AF4" s="6"/>
      <c r="AG4" s="6">
        <f>AVERAGE(B4:AE4)</f>
        <v>6.5</v>
      </c>
      <c r="AH4" s="6">
        <f>STDEVP(B4:AE4)/SQRT(2)</f>
        <v>0.0547722557505164</v>
      </c>
    </row>
    <row r="5" spans="1:34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>
      <c r="A6" s="6" t="s">
        <v>4</v>
      </c>
      <c r="B6" s="6">
        <v>7.6</v>
      </c>
      <c r="C6" s="6">
        <v>7.5</v>
      </c>
      <c r="D6" s="6">
        <v>7.4</v>
      </c>
      <c r="E6" s="6">
        <v>7.8</v>
      </c>
      <c r="F6" s="6">
        <v>7.8</v>
      </c>
      <c r="G6" s="6">
        <v>7.3</v>
      </c>
      <c r="H6" s="6">
        <v>7.3</v>
      </c>
      <c r="I6" s="6">
        <v>7.5</v>
      </c>
      <c r="J6" s="6">
        <v>7.5</v>
      </c>
      <c r="K6" s="6">
        <v>7.6</v>
      </c>
      <c r="L6" s="6">
        <v>7.8</v>
      </c>
      <c r="M6" s="6">
        <v>7.5</v>
      </c>
      <c r="N6" s="6">
        <v>7.4</v>
      </c>
      <c r="O6" s="6">
        <v>7.8</v>
      </c>
      <c r="P6" s="6">
        <v>7.7</v>
      </c>
      <c r="Q6" s="6">
        <v>7.4</v>
      </c>
      <c r="R6" s="6">
        <v>7.5</v>
      </c>
      <c r="S6" s="6">
        <v>7.5</v>
      </c>
      <c r="T6" s="6">
        <v>7.4</v>
      </c>
      <c r="U6" s="6">
        <v>7.6</v>
      </c>
      <c r="V6" s="6">
        <v>7.5</v>
      </c>
      <c r="W6" s="6">
        <v>7.5</v>
      </c>
      <c r="X6" s="6">
        <v>7.5</v>
      </c>
      <c r="Y6" s="6">
        <v>7.8</v>
      </c>
      <c r="Z6" s="6">
        <v>7.8</v>
      </c>
      <c r="AA6" s="6">
        <v>7.4</v>
      </c>
      <c r="AB6" s="6">
        <v>7.3</v>
      </c>
      <c r="AC6" s="6">
        <v>7.5</v>
      </c>
      <c r="AD6" s="6">
        <v>7.4</v>
      </c>
      <c r="AE6" s="6">
        <v>7.6</v>
      </c>
      <c r="AF6" s="6"/>
      <c r="AG6" s="6">
        <f>AVERAGE(B6:AE6)</f>
        <v>7.54</v>
      </c>
      <c r="AH6" s="6">
        <f>STDEVP(B6:AE6)/SQRT(2)</f>
        <v>0.111952370824978</v>
      </c>
    </row>
    <row r="7" spans="1:34">
      <c r="A7" s="6" t="s">
        <v>5</v>
      </c>
      <c r="B7" s="6">
        <v>8.2</v>
      </c>
      <c r="C7" s="6">
        <v>8.2</v>
      </c>
      <c r="D7" s="6">
        <v>8</v>
      </c>
      <c r="E7" s="6">
        <v>8</v>
      </c>
      <c r="F7" s="6">
        <v>8.1</v>
      </c>
      <c r="G7" s="6">
        <v>8.1</v>
      </c>
      <c r="H7" s="6">
        <v>8</v>
      </c>
      <c r="I7" s="6">
        <v>8.2</v>
      </c>
      <c r="J7" s="6">
        <v>7.8</v>
      </c>
      <c r="K7" s="6">
        <v>8.3</v>
      </c>
      <c r="L7" s="6">
        <v>8.2</v>
      </c>
      <c r="M7" s="6">
        <v>8.2</v>
      </c>
      <c r="N7" s="6">
        <v>8</v>
      </c>
      <c r="O7" s="6">
        <v>7.9</v>
      </c>
      <c r="P7" s="6">
        <v>8.1</v>
      </c>
      <c r="Q7" s="6">
        <v>8.3</v>
      </c>
      <c r="R7" s="6">
        <v>8</v>
      </c>
      <c r="S7" s="6">
        <v>8.3</v>
      </c>
      <c r="T7" s="6">
        <v>8.1</v>
      </c>
      <c r="U7" s="6">
        <v>8.3</v>
      </c>
      <c r="V7" s="6">
        <v>8.2</v>
      </c>
      <c r="W7" s="6">
        <v>8.2</v>
      </c>
      <c r="X7" s="6">
        <v>8</v>
      </c>
      <c r="Y7" s="6">
        <v>7.8</v>
      </c>
      <c r="Z7" s="6">
        <v>8.1</v>
      </c>
      <c r="AA7" s="6">
        <v>8.2</v>
      </c>
      <c r="AB7" s="6">
        <v>8</v>
      </c>
      <c r="AC7" s="6">
        <v>8.4</v>
      </c>
      <c r="AD7" s="6">
        <v>7.9</v>
      </c>
      <c r="AE7" s="6">
        <v>8.2</v>
      </c>
      <c r="AF7" s="6"/>
      <c r="AG7" s="6">
        <f>AVERAGE(B7:AE7)</f>
        <v>8.11</v>
      </c>
      <c r="AH7" s="6">
        <f>STDEVP(B7:AE7)/SQRT(2)</f>
        <v>0.105435604359565</v>
      </c>
    </row>
    <row r="8" spans="1:34">
      <c r="A8" s="9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>
      <c r="A9" s="6" t="s">
        <v>4</v>
      </c>
      <c r="B9" s="6">
        <v>7.4</v>
      </c>
      <c r="C9" s="6">
        <v>7.6</v>
      </c>
      <c r="D9" s="6">
        <v>7.5</v>
      </c>
      <c r="E9" s="6">
        <v>7.8</v>
      </c>
      <c r="F9" s="6">
        <v>7.6</v>
      </c>
      <c r="G9" s="6">
        <v>7.8</v>
      </c>
      <c r="H9" s="6">
        <v>7.8</v>
      </c>
      <c r="I9" s="6">
        <v>7.5</v>
      </c>
      <c r="J9" s="6">
        <v>7.9</v>
      </c>
      <c r="K9" s="6">
        <v>7.8</v>
      </c>
      <c r="L9" s="6">
        <v>7.4</v>
      </c>
      <c r="M9" s="6">
        <v>7.7</v>
      </c>
      <c r="N9" s="6">
        <v>7.5</v>
      </c>
      <c r="O9" s="6">
        <v>7.6</v>
      </c>
      <c r="P9" s="6">
        <v>7.5</v>
      </c>
      <c r="Q9" s="6">
        <v>7.5</v>
      </c>
      <c r="R9" s="6">
        <v>7.5</v>
      </c>
      <c r="S9" s="6">
        <v>7.5</v>
      </c>
      <c r="T9" s="6">
        <v>7.5</v>
      </c>
      <c r="U9" s="6">
        <v>7.8</v>
      </c>
      <c r="V9" s="6">
        <v>7.5</v>
      </c>
      <c r="W9" s="6">
        <v>7.6</v>
      </c>
      <c r="X9" s="6">
        <v>7.5</v>
      </c>
      <c r="Y9" s="6">
        <v>7.8</v>
      </c>
      <c r="Z9" s="6">
        <v>7.3</v>
      </c>
      <c r="AA9" s="6">
        <v>7.4</v>
      </c>
      <c r="AB9" s="6">
        <v>7.4</v>
      </c>
      <c r="AC9" s="6">
        <v>7.3</v>
      </c>
      <c r="AD9" s="6">
        <v>7.9</v>
      </c>
      <c r="AE9" s="6">
        <v>7.8</v>
      </c>
      <c r="AF9" s="6"/>
      <c r="AG9" s="6">
        <f>AVERAGE(B9:AE9)</f>
        <v>7.59</v>
      </c>
      <c r="AH9" s="6">
        <f>STDEV(B9:AE9)</f>
        <v>0.176849829145989</v>
      </c>
    </row>
    <row r="10" spans="1:34">
      <c r="A10" s="6" t="s">
        <v>5</v>
      </c>
      <c r="B10" s="6">
        <v>7.8</v>
      </c>
      <c r="C10" s="6">
        <v>8.2</v>
      </c>
      <c r="D10" s="6">
        <v>7.9</v>
      </c>
      <c r="E10" s="6">
        <v>8.3</v>
      </c>
      <c r="F10" s="6">
        <v>8.3</v>
      </c>
      <c r="G10" s="6">
        <v>8.1</v>
      </c>
      <c r="H10" s="6">
        <v>8.1</v>
      </c>
      <c r="I10" s="6">
        <v>8.2</v>
      </c>
      <c r="J10" s="6">
        <v>8.3</v>
      </c>
      <c r="K10" s="6">
        <v>8.2</v>
      </c>
      <c r="L10" s="6">
        <v>8.1</v>
      </c>
      <c r="M10" s="6">
        <v>8.2</v>
      </c>
      <c r="N10" s="6">
        <v>7.8</v>
      </c>
      <c r="O10" s="6">
        <v>8.2</v>
      </c>
      <c r="P10" s="6">
        <v>8.3</v>
      </c>
      <c r="Q10" s="6">
        <v>8.1</v>
      </c>
      <c r="R10" s="6">
        <v>8.3</v>
      </c>
      <c r="S10" s="6">
        <v>8.2</v>
      </c>
      <c r="T10" s="6">
        <v>8.3</v>
      </c>
      <c r="U10" s="6">
        <v>8.2</v>
      </c>
      <c r="V10" s="6">
        <v>8.1</v>
      </c>
      <c r="W10" s="6">
        <v>8.2</v>
      </c>
      <c r="X10" s="6">
        <v>8</v>
      </c>
      <c r="Y10" s="6">
        <v>8.3</v>
      </c>
      <c r="Z10" s="6">
        <v>8.3</v>
      </c>
      <c r="AA10" s="6">
        <v>8.1</v>
      </c>
      <c r="AB10" s="6">
        <v>8.3</v>
      </c>
      <c r="AC10" s="6">
        <v>8.2</v>
      </c>
      <c r="AD10" s="6">
        <v>8.3</v>
      </c>
      <c r="AE10" s="6">
        <v>8.2</v>
      </c>
      <c r="AF10" s="6"/>
      <c r="AG10" s="6">
        <f>AVERAGE(B10:AE10)</f>
        <v>8.17</v>
      </c>
      <c r="AH10" s="6">
        <f>STDEV(B10:AE10)</f>
        <v>0.141786629397352</v>
      </c>
    </row>
    <row r="11" spans="1:34">
      <c r="A11" s="9" t="s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>
      <c r="A12" s="6" t="s">
        <v>4</v>
      </c>
      <c r="B12" s="6">
        <v>8.4</v>
      </c>
      <c r="C12" s="6">
        <v>8.1</v>
      </c>
      <c r="D12" s="6">
        <v>8.1</v>
      </c>
      <c r="E12" s="6">
        <v>8.3</v>
      </c>
      <c r="F12" s="6">
        <v>8.2</v>
      </c>
      <c r="G12" s="6">
        <v>8.2</v>
      </c>
      <c r="H12" s="6">
        <v>8</v>
      </c>
      <c r="I12" s="6">
        <v>8.2</v>
      </c>
      <c r="J12" s="6">
        <v>8</v>
      </c>
      <c r="K12" s="6">
        <v>8</v>
      </c>
      <c r="L12" s="6">
        <v>8.2</v>
      </c>
      <c r="M12" s="6">
        <v>8</v>
      </c>
      <c r="N12" s="6">
        <v>8.1</v>
      </c>
      <c r="O12" s="6">
        <v>8.1</v>
      </c>
      <c r="P12" s="6">
        <v>8.2</v>
      </c>
      <c r="Q12" s="6">
        <v>8.2</v>
      </c>
      <c r="R12" s="6">
        <v>7.9</v>
      </c>
      <c r="S12" s="6">
        <v>8.2</v>
      </c>
      <c r="T12" s="6">
        <v>8</v>
      </c>
      <c r="U12" s="6">
        <v>8.1</v>
      </c>
      <c r="V12" s="6">
        <v>8</v>
      </c>
      <c r="W12" s="6">
        <v>7.9</v>
      </c>
      <c r="X12" s="6">
        <v>8.1</v>
      </c>
      <c r="Y12" s="6">
        <v>8.3</v>
      </c>
      <c r="Z12" s="6">
        <v>8.2</v>
      </c>
      <c r="AA12" s="6">
        <v>8.3</v>
      </c>
      <c r="AB12" s="6">
        <v>7.6</v>
      </c>
      <c r="AC12" s="6">
        <v>8.2</v>
      </c>
      <c r="AD12" s="6">
        <v>8</v>
      </c>
      <c r="AE12" s="6">
        <v>8</v>
      </c>
      <c r="AF12" s="6"/>
      <c r="AG12" s="6">
        <f>AVERAGE(B12:AE12)</f>
        <v>8.10333333333333</v>
      </c>
      <c r="AH12" s="6">
        <f>STDEV(B12:AE12)</f>
        <v>0.156432938883779</v>
      </c>
    </row>
    <row r="13" spans="1:34">
      <c r="A13" s="6" t="s">
        <v>5</v>
      </c>
      <c r="B13" s="6">
        <v>8.7</v>
      </c>
      <c r="C13" s="6">
        <v>8.5</v>
      </c>
      <c r="D13" s="6">
        <v>8.7</v>
      </c>
      <c r="E13" s="6">
        <v>8.9</v>
      </c>
      <c r="F13" s="6">
        <v>8.6</v>
      </c>
      <c r="G13" s="6">
        <v>8.6</v>
      </c>
      <c r="H13" s="6">
        <v>8.7</v>
      </c>
      <c r="I13" s="6">
        <v>8.5</v>
      </c>
      <c r="J13" s="6">
        <v>8.6</v>
      </c>
      <c r="K13" s="6">
        <v>8.8</v>
      </c>
      <c r="L13" s="6">
        <v>8.8</v>
      </c>
      <c r="M13" s="6">
        <v>8.9</v>
      </c>
      <c r="N13" s="6">
        <v>8.9</v>
      </c>
      <c r="O13" s="6">
        <v>8.8</v>
      </c>
      <c r="P13" s="6">
        <v>8.6</v>
      </c>
      <c r="Q13" s="6">
        <v>8.8</v>
      </c>
      <c r="R13" s="6">
        <v>8.7</v>
      </c>
      <c r="S13" s="6">
        <v>8.5</v>
      </c>
      <c r="T13" s="6">
        <v>8.7</v>
      </c>
      <c r="U13" s="6">
        <v>9.2</v>
      </c>
      <c r="V13" s="6">
        <v>8.8</v>
      </c>
      <c r="W13" s="6">
        <v>8.7</v>
      </c>
      <c r="X13" s="6">
        <v>8.7</v>
      </c>
      <c r="Y13" s="6">
        <v>8.9</v>
      </c>
      <c r="Z13" s="6">
        <v>8.6</v>
      </c>
      <c r="AA13" s="6">
        <v>8.4</v>
      </c>
      <c r="AB13" s="6">
        <v>8.7</v>
      </c>
      <c r="AC13" s="6">
        <v>8.6</v>
      </c>
      <c r="AD13" s="6">
        <v>8.8</v>
      </c>
      <c r="AE13" s="6">
        <v>9</v>
      </c>
      <c r="AF13" s="6"/>
      <c r="AG13" s="6">
        <f>AVERAGE(B13:AE13)</f>
        <v>8.72333333333333</v>
      </c>
      <c r="AH13" s="6">
        <f>STDEV(B13:AE13)</f>
        <v>0.167503645525606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9"/>
  <sheetViews>
    <sheetView topLeftCell="T1" workbookViewId="0">
      <selection activeCell="AG27" sqref="AG27:AH27"/>
    </sheetView>
  </sheetViews>
  <sheetFormatPr defaultColWidth="9" defaultRowHeight="13.5"/>
  <cols>
    <col min="33" max="34" width="12.625"/>
  </cols>
  <sheetData>
    <row r="1" spans="1:1">
      <c r="A1" t="s">
        <v>4</v>
      </c>
    </row>
    <row r="2" spans="1:34">
      <c r="A2" t="s">
        <v>9</v>
      </c>
      <c r="AG2" t="s">
        <v>10</v>
      </c>
      <c r="AH2" t="s">
        <v>2</v>
      </c>
    </row>
    <row r="3" spans="1:34">
      <c r="A3" t="s">
        <v>11</v>
      </c>
      <c r="B3">
        <v>32.93</v>
      </c>
      <c r="C3">
        <v>31.26</v>
      </c>
      <c r="D3">
        <v>37.49</v>
      </c>
      <c r="E3">
        <v>34.84</v>
      </c>
      <c r="F3">
        <v>34.32</v>
      </c>
      <c r="G3">
        <v>37.93</v>
      </c>
      <c r="H3">
        <v>34.85</v>
      </c>
      <c r="I3">
        <v>34.71</v>
      </c>
      <c r="J3">
        <v>34.25</v>
      </c>
      <c r="K3">
        <v>32.93</v>
      </c>
      <c r="L3">
        <v>31.26</v>
      </c>
      <c r="M3">
        <v>37.49</v>
      </c>
      <c r="N3">
        <v>34.84</v>
      </c>
      <c r="O3">
        <v>34.32</v>
      </c>
      <c r="P3">
        <v>37.93</v>
      </c>
      <c r="Q3">
        <v>34.85</v>
      </c>
      <c r="R3">
        <v>34.71</v>
      </c>
      <c r="S3">
        <v>34.25</v>
      </c>
      <c r="T3">
        <v>32.93</v>
      </c>
      <c r="U3">
        <v>31.26</v>
      </c>
      <c r="V3">
        <v>37.49</v>
      </c>
      <c r="W3">
        <v>34.84</v>
      </c>
      <c r="X3">
        <v>34.32</v>
      </c>
      <c r="Y3">
        <v>37.93</v>
      </c>
      <c r="Z3">
        <v>34.85</v>
      </c>
      <c r="AA3">
        <v>34.71</v>
      </c>
      <c r="AB3">
        <v>34.25</v>
      </c>
      <c r="AC3">
        <v>34.85</v>
      </c>
      <c r="AD3">
        <v>34.71</v>
      </c>
      <c r="AE3">
        <v>34.25</v>
      </c>
      <c r="AG3">
        <f>AVERAGE(B3:AE3)</f>
        <v>34.7183333333333</v>
      </c>
      <c r="AH3">
        <f>STDEV(B3:AE3)</f>
        <v>1.86559426296904</v>
      </c>
    </row>
    <row r="4" spans="1:34">
      <c r="A4" t="s">
        <v>6</v>
      </c>
      <c r="B4">
        <v>48.52</v>
      </c>
      <c r="C4">
        <v>50.11</v>
      </c>
      <c r="D4">
        <v>48.89</v>
      </c>
      <c r="E4">
        <v>47.76</v>
      </c>
      <c r="F4">
        <v>45.91</v>
      </c>
      <c r="G4">
        <v>48.65</v>
      </c>
      <c r="H4">
        <v>50.12</v>
      </c>
      <c r="I4">
        <v>47.25</v>
      </c>
      <c r="J4">
        <v>48.07</v>
      </c>
      <c r="K4">
        <v>48.52</v>
      </c>
      <c r="L4">
        <v>50.11</v>
      </c>
      <c r="M4">
        <v>48.89</v>
      </c>
      <c r="N4">
        <v>47.76</v>
      </c>
      <c r="O4">
        <v>45.91</v>
      </c>
      <c r="P4">
        <v>48.65</v>
      </c>
      <c r="Q4">
        <v>50.12</v>
      </c>
      <c r="R4">
        <v>47.25</v>
      </c>
      <c r="S4">
        <v>48.07</v>
      </c>
      <c r="T4">
        <v>48.52</v>
      </c>
      <c r="U4">
        <v>50.11</v>
      </c>
      <c r="V4">
        <v>48.89</v>
      </c>
      <c r="W4">
        <v>47.76</v>
      </c>
      <c r="X4">
        <v>45.91</v>
      </c>
      <c r="Y4">
        <v>48.65</v>
      </c>
      <c r="Z4">
        <v>50.12</v>
      </c>
      <c r="AA4">
        <v>47.25</v>
      </c>
      <c r="AB4">
        <v>48.07</v>
      </c>
      <c r="AC4">
        <v>50.12</v>
      </c>
      <c r="AD4">
        <v>47.25</v>
      </c>
      <c r="AE4">
        <v>48.07</v>
      </c>
      <c r="AG4">
        <f t="shared" ref="AG4:AG12" si="0">AVERAGE(B4:AE4)</f>
        <v>48.376</v>
      </c>
      <c r="AH4">
        <f t="shared" ref="AH4:AH12" si="1">STDEV(B4:AE4)</f>
        <v>1.2743398561473</v>
      </c>
    </row>
    <row r="5" spans="1:34">
      <c r="A5" t="s">
        <v>7</v>
      </c>
      <c r="B5">
        <v>51.27</v>
      </c>
      <c r="C5">
        <v>52.98</v>
      </c>
      <c r="D5">
        <v>54.15</v>
      </c>
      <c r="E5">
        <v>49.63</v>
      </c>
      <c r="F5">
        <v>48.56</v>
      </c>
      <c r="G5">
        <v>48.12</v>
      </c>
      <c r="H5">
        <v>51.96</v>
      </c>
      <c r="I5">
        <v>50.87</v>
      </c>
      <c r="J5">
        <v>52.33</v>
      </c>
      <c r="K5">
        <v>51.27</v>
      </c>
      <c r="L5">
        <v>52.98</v>
      </c>
      <c r="M5">
        <v>54.15</v>
      </c>
      <c r="N5">
        <v>49.63</v>
      </c>
      <c r="O5">
        <v>48.56</v>
      </c>
      <c r="P5">
        <v>48.12</v>
      </c>
      <c r="Q5">
        <v>51.96</v>
      </c>
      <c r="R5">
        <v>50.87</v>
      </c>
      <c r="S5">
        <v>52.33</v>
      </c>
      <c r="T5">
        <v>51.27</v>
      </c>
      <c r="U5">
        <v>52.98</v>
      </c>
      <c r="V5">
        <v>54.15</v>
      </c>
      <c r="W5">
        <v>49.63</v>
      </c>
      <c r="X5">
        <v>48.56</v>
      </c>
      <c r="Y5">
        <v>48.12</v>
      </c>
      <c r="Z5">
        <v>51.96</v>
      </c>
      <c r="AA5">
        <v>50.87</v>
      </c>
      <c r="AB5">
        <v>52.33</v>
      </c>
      <c r="AC5">
        <v>51.96</v>
      </c>
      <c r="AD5">
        <v>50.87</v>
      </c>
      <c r="AE5">
        <v>52.33</v>
      </c>
      <c r="AG5">
        <f t="shared" si="0"/>
        <v>51.159</v>
      </c>
      <c r="AH5">
        <f t="shared" si="1"/>
        <v>1.8587469824663</v>
      </c>
    </row>
    <row r="6" spans="1:34">
      <c r="A6" t="s">
        <v>8</v>
      </c>
      <c r="B6">
        <v>52.58</v>
      </c>
      <c r="C6">
        <v>51.37</v>
      </c>
      <c r="D6">
        <v>50.08</v>
      </c>
      <c r="E6">
        <v>51.33</v>
      </c>
      <c r="F6">
        <v>52.16</v>
      </c>
      <c r="G6">
        <v>53.83</v>
      </c>
      <c r="H6">
        <v>52.96</v>
      </c>
      <c r="I6">
        <v>53.75</v>
      </c>
      <c r="J6">
        <v>52.46</v>
      </c>
      <c r="K6">
        <v>52.58</v>
      </c>
      <c r="L6">
        <v>51.37</v>
      </c>
      <c r="M6">
        <v>50.08</v>
      </c>
      <c r="N6">
        <v>51.33</v>
      </c>
      <c r="O6">
        <v>52.16</v>
      </c>
      <c r="P6">
        <v>53.83</v>
      </c>
      <c r="Q6">
        <v>52.96</v>
      </c>
      <c r="R6">
        <v>53.75</v>
      </c>
      <c r="S6">
        <v>52.46</v>
      </c>
      <c r="T6">
        <v>52.58</v>
      </c>
      <c r="U6">
        <v>51.37</v>
      </c>
      <c r="V6">
        <v>50.08</v>
      </c>
      <c r="W6">
        <v>51.33</v>
      </c>
      <c r="X6">
        <v>52.16</v>
      </c>
      <c r="Y6">
        <v>53.83</v>
      </c>
      <c r="Z6">
        <v>52.96</v>
      </c>
      <c r="AA6">
        <v>53.75</v>
      </c>
      <c r="AB6">
        <v>52.46</v>
      </c>
      <c r="AC6">
        <v>52.96</v>
      </c>
      <c r="AD6">
        <v>53.75</v>
      </c>
      <c r="AE6">
        <v>52.46</v>
      </c>
      <c r="AG6">
        <f t="shared" si="0"/>
        <v>52.3576666666667</v>
      </c>
      <c r="AH6">
        <f t="shared" si="1"/>
        <v>1.13978728606318</v>
      </c>
    </row>
    <row r="8" spans="1:1">
      <c r="A8" t="s">
        <v>12</v>
      </c>
    </row>
    <row r="9" spans="1:34">
      <c r="A9" t="s">
        <v>11</v>
      </c>
      <c r="B9">
        <v>43.42</v>
      </c>
      <c r="C9">
        <v>44.17</v>
      </c>
      <c r="D9">
        <v>41.42</v>
      </c>
      <c r="E9">
        <v>42.46</v>
      </c>
      <c r="F9">
        <v>43.4</v>
      </c>
      <c r="G9">
        <v>41.92</v>
      </c>
      <c r="H9">
        <v>45.29</v>
      </c>
      <c r="I9">
        <v>40.31</v>
      </c>
      <c r="J9">
        <v>42.8</v>
      </c>
      <c r="K9">
        <v>43.42</v>
      </c>
      <c r="L9">
        <v>44.17</v>
      </c>
      <c r="M9">
        <v>41.42</v>
      </c>
      <c r="N9">
        <v>42.46</v>
      </c>
      <c r="O9">
        <v>43.4</v>
      </c>
      <c r="P9">
        <v>41.92</v>
      </c>
      <c r="Q9">
        <v>45.29</v>
      </c>
      <c r="R9">
        <v>40.31</v>
      </c>
      <c r="S9">
        <v>42.8</v>
      </c>
      <c r="T9">
        <v>43.42</v>
      </c>
      <c r="U9">
        <v>44.17</v>
      </c>
      <c r="V9">
        <v>41.42</v>
      </c>
      <c r="W9">
        <v>42.46</v>
      </c>
      <c r="X9">
        <v>43.4</v>
      </c>
      <c r="Y9">
        <v>41.92</v>
      </c>
      <c r="Z9">
        <v>45.29</v>
      </c>
      <c r="AA9">
        <v>40.31</v>
      </c>
      <c r="AB9">
        <v>42.8</v>
      </c>
      <c r="AC9">
        <v>45.29</v>
      </c>
      <c r="AD9">
        <v>40.31</v>
      </c>
      <c r="AE9">
        <v>42.8</v>
      </c>
      <c r="AG9">
        <f t="shared" si="0"/>
        <v>42.799</v>
      </c>
      <c r="AH9">
        <f t="shared" si="1"/>
        <v>1.50685639889691</v>
      </c>
    </row>
    <row r="10" spans="1:34">
      <c r="A10" t="s">
        <v>6</v>
      </c>
      <c r="B10">
        <v>35.23</v>
      </c>
      <c r="C10">
        <v>34.57</v>
      </c>
      <c r="D10">
        <v>37.76</v>
      </c>
      <c r="E10">
        <v>35.53</v>
      </c>
      <c r="F10">
        <v>36.68</v>
      </c>
      <c r="G10">
        <v>33.44</v>
      </c>
      <c r="H10">
        <v>34.9</v>
      </c>
      <c r="I10">
        <v>31.9</v>
      </c>
      <c r="J10">
        <v>37.13</v>
      </c>
      <c r="K10">
        <v>35.23</v>
      </c>
      <c r="L10">
        <v>34.57</v>
      </c>
      <c r="M10">
        <v>37.76</v>
      </c>
      <c r="N10">
        <v>35.53</v>
      </c>
      <c r="O10">
        <v>36.68</v>
      </c>
      <c r="P10">
        <v>33.44</v>
      </c>
      <c r="Q10">
        <v>34.9</v>
      </c>
      <c r="R10">
        <v>31.9</v>
      </c>
      <c r="S10">
        <v>37.13</v>
      </c>
      <c r="T10">
        <v>35.23</v>
      </c>
      <c r="U10">
        <v>34.57</v>
      </c>
      <c r="V10">
        <v>37.76</v>
      </c>
      <c r="W10">
        <v>35.53</v>
      </c>
      <c r="X10">
        <v>36.68</v>
      </c>
      <c r="Y10">
        <v>33.44</v>
      </c>
      <c r="Z10">
        <v>34.9</v>
      </c>
      <c r="AA10">
        <v>31.9</v>
      </c>
      <c r="AB10">
        <v>37.13</v>
      </c>
      <c r="AC10">
        <v>34.9</v>
      </c>
      <c r="AD10">
        <v>31.9</v>
      </c>
      <c r="AE10">
        <v>37.13</v>
      </c>
      <c r="AG10">
        <f t="shared" si="0"/>
        <v>35.1783333333333</v>
      </c>
      <c r="AH10">
        <f t="shared" si="1"/>
        <v>1.8180172665872</v>
      </c>
    </row>
    <row r="11" spans="1:34">
      <c r="A11" t="s">
        <v>7</v>
      </c>
      <c r="B11">
        <v>33.25</v>
      </c>
      <c r="C11">
        <v>33.45</v>
      </c>
      <c r="D11">
        <v>35.87</v>
      </c>
      <c r="E11">
        <v>31.89</v>
      </c>
      <c r="F11">
        <v>31.42</v>
      </c>
      <c r="G11">
        <v>36.89</v>
      </c>
      <c r="H11">
        <v>34.12</v>
      </c>
      <c r="I11">
        <v>32.03</v>
      </c>
      <c r="J11">
        <v>33.08</v>
      </c>
      <c r="K11">
        <v>33.25</v>
      </c>
      <c r="L11">
        <v>33.45</v>
      </c>
      <c r="M11">
        <v>35.87</v>
      </c>
      <c r="N11">
        <v>31.89</v>
      </c>
      <c r="O11">
        <v>31.42</v>
      </c>
      <c r="P11">
        <v>36.89</v>
      </c>
      <c r="Q11">
        <v>34.12</v>
      </c>
      <c r="R11">
        <v>32.03</v>
      </c>
      <c r="S11">
        <v>33.08</v>
      </c>
      <c r="T11">
        <v>33.25</v>
      </c>
      <c r="U11">
        <v>33.45</v>
      </c>
      <c r="V11">
        <v>35.87</v>
      </c>
      <c r="W11">
        <v>31.89</v>
      </c>
      <c r="X11">
        <v>31.42</v>
      </c>
      <c r="Y11">
        <v>36.89</v>
      </c>
      <c r="Z11">
        <v>34.12</v>
      </c>
      <c r="AA11">
        <v>32.03</v>
      </c>
      <c r="AB11">
        <v>33.08</v>
      </c>
      <c r="AC11">
        <v>34.12</v>
      </c>
      <c r="AD11">
        <v>32.03</v>
      </c>
      <c r="AE11">
        <v>33.08</v>
      </c>
      <c r="AG11">
        <f t="shared" si="0"/>
        <v>33.5076666666667</v>
      </c>
      <c r="AH11">
        <f t="shared" si="1"/>
        <v>1.69342070323972</v>
      </c>
    </row>
    <row r="12" spans="1:34">
      <c r="A12" t="s">
        <v>8</v>
      </c>
      <c r="B12">
        <v>32.05</v>
      </c>
      <c r="C12">
        <v>33.37</v>
      </c>
      <c r="D12">
        <v>33.73</v>
      </c>
      <c r="E12">
        <v>33.09</v>
      </c>
      <c r="F12">
        <v>32.38</v>
      </c>
      <c r="G12">
        <v>31.05</v>
      </c>
      <c r="H12">
        <v>32.72</v>
      </c>
      <c r="I12">
        <v>31.09</v>
      </c>
      <c r="J12">
        <v>30.88</v>
      </c>
      <c r="K12">
        <v>32.05</v>
      </c>
      <c r="L12">
        <v>33.37</v>
      </c>
      <c r="M12">
        <v>33.73</v>
      </c>
      <c r="N12">
        <v>33.09</v>
      </c>
      <c r="O12">
        <v>32.38</v>
      </c>
      <c r="P12">
        <v>31.05</v>
      </c>
      <c r="Q12">
        <v>32.72</v>
      </c>
      <c r="R12">
        <v>31.09</v>
      </c>
      <c r="S12">
        <v>30.88</v>
      </c>
      <c r="T12">
        <v>32.05</v>
      </c>
      <c r="U12">
        <v>33.37</v>
      </c>
      <c r="V12">
        <v>33.73</v>
      </c>
      <c r="W12">
        <v>33.09</v>
      </c>
      <c r="X12">
        <v>32.38</v>
      </c>
      <c r="Y12">
        <v>31.05</v>
      </c>
      <c r="Z12">
        <v>32.72</v>
      </c>
      <c r="AA12">
        <v>31.09</v>
      </c>
      <c r="AB12">
        <v>30.88</v>
      </c>
      <c r="AC12">
        <v>32.72</v>
      </c>
      <c r="AD12">
        <v>31.09</v>
      </c>
      <c r="AE12">
        <v>30.88</v>
      </c>
      <c r="AG12">
        <f t="shared" si="0"/>
        <v>32.1923333333333</v>
      </c>
      <c r="AH12">
        <f t="shared" si="1"/>
        <v>1.02747995477832</v>
      </c>
    </row>
    <row r="14" spans="1:1">
      <c r="A14" t="s">
        <v>13</v>
      </c>
    </row>
    <row r="15" spans="1:34">
      <c r="A15" t="s">
        <v>11</v>
      </c>
      <c r="B15">
        <v>-5.05</v>
      </c>
      <c r="C15">
        <v>-4.27</v>
      </c>
      <c r="D15">
        <v>-7.16</v>
      </c>
      <c r="E15">
        <v>-5.23</v>
      </c>
      <c r="F15">
        <v>-5.39</v>
      </c>
      <c r="G15">
        <v>-7.68</v>
      </c>
      <c r="H15">
        <v>-5.79</v>
      </c>
      <c r="I15">
        <v>-4.82</v>
      </c>
      <c r="J15">
        <v>-4.45</v>
      </c>
      <c r="K15">
        <v>-5.05</v>
      </c>
      <c r="L15">
        <v>-4.27</v>
      </c>
      <c r="M15">
        <v>-7.16</v>
      </c>
      <c r="N15">
        <v>-5.23</v>
      </c>
      <c r="O15">
        <v>-5.39</v>
      </c>
      <c r="P15">
        <v>-7.68</v>
      </c>
      <c r="Q15">
        <v>-5.79</v>
      </c>
      <c r="R15">
        <v>-4.82</v>
      </c>
      <c r="S15">
        <v>-4.45</v>
      </c>
      <c r="T15">
        <v>-5.05</v>
      </c>
      <c r="U15">
        <v>-4.27</v>
      </c>
      <c r="V15">
        <v>-7.16</v>
      </c>
      <c r="W15">
        <v>-5.23</v>
      </c>
      <c r="X15">
        <v>-5.39</v>
      </c>
      <c r="Y15">
        <v>-7.68</v>
      </c>
      <c r="Z15">
        <v>-5.79</v>
      </c>
      <c r="AA15">
        <v>-4.82</v>
      </c>
      <c r="AB15">
        <v>-4.45</v>
      </c>
      <c r="AC15">
        <v>-5.79</v>
      </c>
      <c r="AD15">
        <v>-4.82</v>
      </c>
      <c r="AE15">
        <v>-4.45</v>
      </c>
      <c r="AG15">
        <f t="shared" ref="AG15:AG18" si="2">AVERAGE(B15:AE15)</f>
        <v>-5.486</v>
      </c>
      <c r="AH15">
        <f t="shared" ref="AH15:AH18" si="3">STDEV(B15:AE15)</f>
        <v>1.09095529160267</v>
      </c>
    </row>
    <row r="16" spans="1:34">
      <c r="A16" t="s">
        <v>6</v>
      </c>
      <c r="B16">
        <v>-8.73</v>
      </c>
      <c r="C16">
        <v>-10.34</v>
      </c>
      <c r="D16">
        <v>-8.01</v>
      </c>
      <c r="E16">
        <v>-5.53</v>
      </c>
      <c r="F16">
        <v>-8.33</v>
      </c>
      <c r="G16">
        <v>-9.01</v>
      </c>
      <c r="H16">
        <v>-9.16</v>
      </c>
      <c r="I16">
        <v>-8.95</v>
      </c>
      <c r="J16">
        <v>-7.65</v>
      </c>
      <c r="K16">
        <v>-8.73</v>
      </c>
      <c r="L16">
        <v>-10.34</v>
      </c>
      <c r="M16">
        <v>-8.01</v>
      </c>
      <c r="N16">
        <v>-5.53</v>
      </c>
      <c r="O16">
        <v>-8.33</v>
      </c>
      <c r="P16">
        <v>-9.01</v>
      </c>
      <c r="Q16">
        <v>-9.16</v>
      </c>
      <c r="R16">
        <v>-8.95</v>
      </c>
      <c r="S16">
        <v>-7.65</v>
      </c>
      <c r="T16">
        <v>-8.73</v>
      </c>
      <c r="U16">
        <v>-10.34</v>
      </c>
      <c r="V16">
        <v>-8.01</v>
      </c>
      <c r="W16">
        <v>-5.53</v>
      </c>
      <c r="X16">
        <v>-8.33</v>
      </c>
      <c r="Y16">
        <v>-9.01</v>
      </c>
      <c r="Z16">
        <v>-9.16</v>
      </c>
      <c r="AA16">
        <v>-8.95</v>
      </c>
      <c r="AB16">
        <v>-7.65</v>
      </c>
      <c r="AC16">
        <v>-9.16</v>
      </c>
      <c r="AD16">
        <v>-8.95</v>
      </c>
      <c r="AE16">
        <v>-7.65</v>
      </c>
      <c r="AG16">
        <f t="shared" si="2"/>
        <v>-8.42966666666667</v>
      </c>
      <c r="AH16">
        <f t="shared" si="3"/>
        <v>1.22698813566288</v>
      </c>
    </row>
    <row r="17" spans="1:34">
      <c r="A17" t="s">
        <v>7</v>
      </c>
      <c r="B17">
        <v>-9.64</v>
      </c>
      <c r="C17">
        <v>-9.5</v>
      </c>
      <c r="D17">
        <v>-9.08</v>
      </c>
      <c r="E17">
        <v>-8.25</v>
      </c>
      <c r="F17">
        <v>-10.57</v>
      </c>
      <c r="G17">
        <v>-9.27</v>
      </c>
      <c r="H17">
        <v>-8.66</v>
      </c>
      <c r="I17">
        <v>-11.06</v>
      </c>
      <c r="J17">
        <v>-10.47</v>
      </c>
      <c r="K17">
        <v>-9.64</v>
      </c>
      <c r="L17">
        <v>-9.5</v>
      </c>
      <c r="M17">
        <v>-9.08</v>
      </c>
      <c r="N17">
        <v>-8.25</v>
      </c>
      <c r="O17">
        <v>-10.57</v>
      </c>
      <c r="P17">
        <v>-9.27</v>
      </c>
      <c r="Q17">
        <v>-8.66</v>
      </c>
      <c r="R17">
        <v>-11.06</v>
      </c>
      <c r="S17">
        <v>-10.47</v>
      </c>
      <c r="T17">
        <v>-9.64</v>
      </c>
      <c r="U17">
        <v>-9.5</v>
      </c>
      <c r="V17">
        <v>-9.08</v>
      </c>
      <c r="W17">
        <v>-8.25</v>
      </c>
      <c r="X17">
        <v>-10.57</v>
      </c>
      <c r="Y17">
        <v>-9.27</v>
      </c>
      <c r="Z17">
        <v>-8.66</v>
      </c>
      <c r="AA17">
        <v>-11.06</v>
      </c>
      <c r="AB17">
        <v>-10.47</v>
      </c>
      <c r="AC17">
        <v>-8.66</v>
      </c>
      <c r="AD17">
        <v>-11.06</v>
      </c>
      <c r="AE17">
        <v>-10.47</v>
      </c>
      <c r="AG17">
        <f t="shared" si="2"/>
        <v>-9.65633333333333</v>
      </c>
      <c r="AH17">
        <f t="shared" si="3"/>
        <v>0.918321119304636</v>
      </c>
    </row>
    <row r="18" spans="1:34">
      <c r="A18" t="s">
        <v>8</v>
      </c>
      <c r="B18">
        <v>-10.85</v>
      </c>
      <c r="C18">
        <v>-10.17</v>
      </c>
      <c r="D18">
        <v>-10.08</v>
      </c>
      <c r="E18">
        <v>-10.37</v>
      </c>
      <c r="F18">
        <v>-10.13</v>
      </c>
      <c r="G18">
        <v>-10.54</v>
      </c>
      <c r="H18">
        <v>-9.41</v>
      </c>
      <c r="I18">
        <v>-10.71</v>
      </c>
      <c r="J18">
        <v>-9.78</v>
      </c>
      <c r="K18">
        <v>-10.85</v>
      </c>
      <c r="L18">
        <v>-10.17</v>
      </c>
      <c r="M18">
        <v>-10.08</v>
      </c>
      <c r="N18">
        <v>-10.37</v>
      </c>
      <c r="O18">
        <v>-10.13</v>
      </c>
      <c r="P18">
        <v>-10.54</v>
      </c>
      <c r="Q18">
        <v>-9.41</v>
      </c>
      <c r="R18">
        <v>-10.71</v>
      </c>
      <c r="S18">
        <v>-9.78</v>
      </c>
      <c r="T18">
        <v>-10.85</v>
      </c>
      <c r="U18">
        <v>-10.17</v>
      </c>
      <c r="V18">
        <v>-10.08</v>
      </c>
      <c r="W18">
        <v>-10.37</v>
      </c>
      <c r="X18">
        <v>-10.13</v>
      </c>
      <c r="Y18">
        <v>-10.54</v>
      </c>
      <c r="Z18">
        <v>-9.41</v>
      </c>
      <c r="AA18">
        <v>-10.71</v>
      </c>
      <c r="AB18">
        <v>-9.78</v>
      </c>
      <c r="AC18">
        <v>-9.41</v>
      </c>
      <c r="AD18">
        <v>-10.71</v>
      </c>
      <c r="AE18">
        <v>-9.78</v>
      </c>
      <c r="AG18">
        <f t="shared" si="2"/>
        <v>-10.2006666666667</v>
      </c>
      <c r="AH18">
        <f t="shared" si="3"/>
        <v>0.455009915263949</v>
      </c>
    </row>
    <row r="20" spans="1:1">
      <c r="A20" t="s">
        <v>14</v>
      </c>
    </row>
    <row r="21" spans="1:34">
      <c r="A21" t="s">
        <v>11</v>
      </c>
      <c r="B21">
        <v>43.7126858017212</v>
      </c>
      <c r="C21">
        <v>44.3759146384613</v>
      </c>
      <c r="D21">
        <v>42.0342955216333</v>
      </c>
      <c r="E21">
        <v>42.7808894250692</v>
      </c>
      <c r="F21">
        <v>43.7334208586523</v>
      </c>
      <c r="G21">
        <v>42.6177052408972</v>
      </c>
      <c r="H21">
        <v>45.6586048845122</v>
      </c>
      <c r="I21">
        <v>40.5971489146713</v>
      </c>
      <c r="J21">
        <v>43.0307157737354</v>
      </c>
      <c r="K21">
        <v>43.7126858017212</v>
      </c>
      <c r="L21">
        <v>44.3759146384613</v>
      </c>
      <c r="M21">
        <v>42.0342955216333</v>
      </c>
      <c r="N21">
        <v>42.7808894250692</v>
      </c>
      <c r="O21">
        <v>43.7334208586523</v>
      </c>
      <c r="P21">
        <v>42.6177052408972</v>
      </c>
      <c r="Q21">
        <v>45.6586048845122</v>
      </c>
      <c r="R21">
        <v>40.5971489146713</v>
      </c>
      <c r="S21">
        <v>43.0307157737354</v>
      </c>
      <c r="T21">
        <v>43.7126858017212</v>
      </c>
      <c r="U21">
        <v>44.3759146384613</v>
      </c>
      <c r="V21">
        <v>42.0342955216333</v>
      </c>
      <c r="W21">
        <v>42.7808894250692</v>
      </c>
      <c r="X21">
        <v>43.7334208586523</v>
      </c>
      <c r="Y21">
        <v>42.6177052408972</v>
      </c>
      <c r="Z21">
        <v>45.6586048845122</v>
      </c>
      <c r="AA21">
        <v>40.5971489146713</v>
      </c>
      <c r="AB21">
        <v>43.0307157737354</v>
      </c>
      <c r="AC21">
        <v>45.6586048845122</v>
      </c>
      <c r="AD21">
        <v>40.5971489146713</v>
      </c>
      <c r="AE21">
        <v>43.0307157737354</v>
      </c>
      <c r="AG21">
        <f t="shared" ref="AG21:AG24" si="4">AVERAGE(B21:AE21)</f>
        <v>43.1636870916993</v>
      </c>
      <c r="AH21">
        <f t="shared" ref="AH21:AH24" si="5">STDEV(B21:AE21)</f>
        <v>1.4711548301757</v>
      </c>
    </row>
    <row r="22" spans="1:34">
      <c r="A22" t="s">
        <v>6</v>
      </c>
      <c r="B22">
        <v>36.2955341605548</v>
      </c>
      <c r="C22">
        <v>36.0832440337617</v>
      </c>
      <c r="D22">
        <v>38.6002292739305</v>
      </c>
      <c r="E22">
        <v>35.9577780181145</v>
      </c>
      <c r="F22">
        <v>37.6139774551961</v>
      </c>
      <c r="G22">
        <v>34.6325526058938</v>
      </c>
      <c r="H22">
        <v>36.0820675682534</v>
      </c>
      <c r="I22">
        <v>33.1317445963837</v>
      </c>
      <c r="J22">
        <v>37.9098852543766</v>
      </c>
      <c r="K22">
        <v>36.2955341605548</v>
      </c>
      <c r="L22">
        <v>36.0832440337617</v>
      </c>
      <c r="M22">
        <v>38.6002292739305</v>
      </c>
      <c r="N22">
        <v>35.9577780181145</v>
      </c>
      <c r="O22">
        <v>37.6139774551961</v>
      </c>
      <c r="P22">
        <v>34.6325526058938</v>
      </c>
      <c r="Q22">
        <v>36.0820675682534</v>
      </c>
      <c r="R22">
        <v>33.1317445963837</v>
      </c>
      <c r="S22">
        <v>37.9098852543766</v>
      </c>
      <c r="T22">
        <v>36.2955341605548</v>
      </c>
      <c r="U22">
        <v>36.0832440337617</v>
      </c>
      <c r="V22">
        <v>38.6002292739305</v>
      </c>
      <c r="W22">
        <v>35.9577780181145</v>
      </c>
      <c r="X22">
        <v>37.6139774551961</v>
      </c>
      <c r="Y22">
        <v>34.6325526058938</v>
      </c>
      <c r="Z22">
        <v>36.0820675682534</v>
      </c>
      <c r="AA22">
        <v>33.1317445963837</v>
      </c>
      <c r="AB22">
        <v>37.9098852543766</v>
      </c>
      <c r="AC22">
        <v>36.0820675682534</v>
      </c>
      <c r="AD22">
        <v>33.1317445963837</v>
      </c>
      <c r="AE22">
        <v>37.9098852543766</v>
      </c>
      <c r="AG22">
        <f t="shared" si="4"/>
        <v>36.2014912106136</v>
      </c>
      <c r="AH22">
        <f t="shared" si="5"/>
        <v>1.66405636339325</v>
      </c>
    </row>
    <row r="23" spans="1:34">
      <c r="A23" t="s">
        <v>7</v>
      </c>
      <c r="B23">
        <v>34.6192446480278</v>
      </c>
      <c r="C23">
        <v>34.7728701720177</v>
      </c>
      <c r="D23">
        <v>37.0013959196136</v>
      </c>
      <c r="E23">
        <v>32.9398633876949</v>
      </c>
      <c r="F23">
        <v>33.1502835583649</v>
      </c>
      <c r="G23">
        <v>38.0368899885361</v>
      </c>
      <c r="H23">
        <v>35.2018465424756</v>
      </c>
      <c r="I23">
        <v>33.88575659477</v>
      </c>
      <c r="J23">
        <v>34.6973673352893</v>
      </c>
      <c r="K23">
        <v>34.6192446480278</v>
      </c>
      <c r="L23">
        <v>34.7728701720177</v>
      </c>
      <c r="M23">
        <v>37.0013959196136</v>
      </c>
      <c r="N23">
        <v>32.9398633876949</v>
      </c>
      <c r="O23">
        <v>33.1502835583649</v>
      </c>
      <c r="P23">
        <v>38.0368899885361</v>
      </c>
      <c r="Q23">
        <v>35.2018465424756</v>
      </c>
      <c r="R23">
        <v>33.88575659477</v>
      </c>
      <c r="S23">
        <v>34.6973673352893</v>
      </c>
      <c r="T23">
        <v>34.6192446480278</v>
      </c>
      <c r="U23">
        <v>34.7728701720177</v>
      </c>
      <c r="V23">
        <v>37.0013959196136</v>
      </c>
      <c r="W23">
        <v>32.9398633876949</v>
      </c>
      <c r="X23">
        <v>33.1502835583649</v>
      </c>
      <c r="Y23">
        <v>38.0368899885361</v>
      </c>
      <c r="Z23">
        <v>35.2018465424756</v>
      </c>
      <c r="AA23">
        <v>33.88575659477</v>
      </c>
      <c r="AB23">
        <v>34.6973673352893</v>
      </c>
      <c r="AC23">
        <v>35.2018465424756</v>
      </c>
      <c r="AD23">
        <v>33.88575659477</v>
      </c>
      <c r="AE23">
        <v>34.6973673352893</v>
      </c>
      <c r="AG23">
        <f t="shared" si="4"/>
        <v>34.8900508304301</v>
      </c>
      <c r="AH23">
        <f t="shared" si="5"/>
        <v>1.53582721168036</v>
      </c>
    </row>
    <row r="24" spans="1:34">
      <c r="A24" t="s">
        <v>8</v>
      </c>
      <c r="B24">
        <v>33.8367403867453</v>
      </c>
      <c r="C24">
        <v>34.8853235616355</v>
      </c>
      <c r="D24">
        <v>35.2039671059953</v>
      </c>
      <c r="E24">
        <v>34.6768654869497</v>
      </c>
      <c r="F24">
        <v>33.9275890684853</v>
      </c>
      <c r="G24">
        <v>32.7901524851593</v>
      </c>
      <c r="H24">
        <v>34.0462406147874</v>
      </c>
      <c r="I24">
        <v>32.8830077699714</v>
      </c>
      <c r="J24">
        <v>32.3917088156831</v>
      </c>
      <c r="K24">
        <v>33.8367403867453</v>
      </c>
      <c r="L24">
        <v>34.8853235616355</v>
      </c>
      <c r="M24">
        <v>35.2039671059953</v>
      </c>
      <c r="N24">
        <v>34.6768654869497</v>
      </c>
      <c r="O24">
        <v>33.9275890684853</v>
      </c>
      <c r="P24">
        <v>32.7901524851593</v>
      </c>
      <c r="Q24">
        <v>34.0462406147874</v>
      </c>
      <c r="R24">
        <v>32.8830077699714</v>
      </c>
      <c r="S24">
        <v>32.3917088156831</v>
      </c>
      <c r="T24">
        <v>33.8367403867453</v>
      </c>
      <c r="U24">
        <v>34.8853235616355</v>
      </c>
      <c r="V24">
        <v>35.2039671059953</v>
      </c>
      <c r="W24">
        <v>34.6768654869497</v>
      </c>
      <c r="X24">
        <v>33.9275890684853</v>
      </c>
      <c r="Y24">
        <v>32.7901524851593</v>
      </c>
      <c r="Z24">
        <v>34.0462406147874</v>
      </c>
      <c r="AA24">
        <v>32.8830077699714</v>
      </c>
      <c r="AB24">
        <v>32.3917088156831</v>
      </c>
      <c r="AC24">
        <v>34.0462406147874</v>
      </c>
      <c r="AD24">
        <v>32.8830077699714</v>
      </c>
      <c r="AE24">
        <v>32.3917088156831</v>
      </c>
      <c r="AG24">
        <f t="shared" si="4"/>
        <v>33.7748581028893</v>
      </c>
      <c r="AH24">
        <f t="shared" si="5"/>
        <v>0.953872396056954</v>
      </c>
    </row>
    <row r="26" spans="1:1">
      <c r="A26" t="s">
        <v>15</v>
      </c>
    </row>
    <row r="27" spans="1:34">
      <c r="A27" t="s">
        <v>9</v>
      </c>
      <c r="AG27" t="s">
        <v>10</v>
      </c>
      <c r="AH27" t="s">
        <v>2</v>
      </c>
    </row>
    <row r="28" spans="1:34">
      <c r="A28" t="s">
        <v>11</v>
      </c>
      <c r="B28">
        <v>32.93</v>
      </c>
      <c r="C28">
        <v>31.26</v>
      </c>
      <c r="D28">
        <v>37.49</v>
      </c>
      <c r="E28">
        <v>34.84</v>
      </c>
      <c r="F28">
        <v>34.32</v>
      </c>
      <c r="G28">
        <v>37.93</v>
      </c>
      <c r="H28">
        <v>34.85</v>
      </c>
      <c r="I28">
        <v>34.71</v>
      </c>
      <c r="J28">
        <v>34.25</v>
      </c>
      <c r="K28">
        <v>32.93</v>
      </c>
      <c r="L28">
        <v>31.26</v>
      </c>
      <c r="M28">
        <v>37.49</v>
      </c>
      <c r="N28">
        <v>34.84</v>
      </c>
      <c r="O28">
        <v>34.32</v>
      </c>
      <c r="P28">
        <v>37.93</v>
      </c>
      <c r="Q28">
        <v>34.85</v>
      </c>
      <c r="R28">
        <v>34.71</v>
      </c>
      <c r="S28">
        <v>34.25</v>
      </c>
      <c r="T28">
        <v>32.93</v>
      </c>
      <c r="U28">
        <v>31.26</v>
      </c>
      <c r="V28">
        <v>37.49</v>
      </c>
      <c r="W28">
        <v>34.84</v>
      </c>
      <c r="X28">
        <v>34.32</v>
      </c>
      <c r="Y28">
        <v>37.93</v>
      </c>
      <c r="Z28">
        <v>34.85</v>
      </c>
      <c r="AA28">
        <v>34.71</v>
      </c>
      <c r="AB28">
        <v>34.25</v>
      </c>
      <c r="AC28">
        <v>34.85</v>
      </c>
      <c r="AD28">
        <v>34.71</v>
      </c>
      <c r="AE28">
        <v>34.25</v>
      </c>
      <c r="AG28">
        <f t="shared" ref="AG28:AG31" si="6">AVERAGE(B28:AE28)</f>
        <v>34.7183333333333</v>
      </c>
      <c r="AH28">
        <f t="shared" ref="AH28:AH31" si="7">STDEV(B28:AE28)</f>
        <v>1.86559426296904</v>
      </c>
    </row>
    <row r="29" spans="1:34">
      <c r="A29" t="s">
        <v>6</v>
      </c>
      <c r="B29">
        <v>40.54</v>
      </c>
      <c r="C29">
        <v>42.12</v>
      </c>
      <c r="D29">
        <v>38.57</v>
      </c>
      <c r="E29">
        <v>46.19</v>
      </c>
      <c r="F29">
        <v>40.94</v>
      </c>
      <c r="G29">
        <v>38.81</v>
      </c>
      <c r="H29">
        <v>42.88</v>
      </c>
      <c r="I29">
        <v>43.03</v>
      </c>
      <c r="J29">
        <v>39.97</v>
      </c>
      <c r="K29">
        <v>40.54</v>
      </c>
      <c r="L29">
        <v>42.12</v>
      </c>
      <c r="M29">
        <v>38.57</v>
      </c>
      <c r="N29">
        <v>46.19</v>
      </c>
      <c r="O29">
        <v>40.94</v>
      </c>
      <c r="P29">
        <v>38.81</v>
      </c>
      <c r="Q29">
        <v>42.88</v>
      </c>
      <c r="R29">
        <v>43.03</v>
      </c>
      <c r="S29">
        <v>39.97</v>
      </c>
      <c r="T29">
        <v>40.54</v>
      </c>
      <c r="U29">
        <v>42.12</v>
      </c>
      <c r="V29">
        <v>38.57</v>
      </c>
      <c r="W29">
        <v>46.19</v>
      </c>
      <c r="X29">
        <v>40.94</v>
      </c>
      <c r="Y29">
        <v>38.81</v>
      </c>
      <c r="Z29">
        <v>42.88</v>
      </c>
      <c r="AA29">
        <v>43.03</v>
      </c>
      <c r="AB29">
        <v>39.97</v>
      </c>
      <c r="AC29">
        <v>42.88</v>
      </c>
      <c r="AD29">
        <v>43.03</v>
      </c>
      <c r="AE29">
        <v>39.97</v>
      </c>
      <c r="AG29">
        <f t="shared" si="6"/>
        <v>41.501</v>
      </c>
      <c r="AH29">
        <f t="shared" si="7"/>
        <v>2.23340523987861</v>
      </c>
    </row>
    <row r="30" spans="1:34">
      <c r="A30" t="s">
        <v>7</v>
      </c>
      <c r="B30">
        <v>43.12</v>
      </c>
      <c r="C30">
        <v>42.15</v>
      </c>
      <c r="D30">
        <v>46.52</v>
      </c>
      <c r="E30">
        <v>40.18</v>
      </c>
      <c r="F30">
        <v>39.76</v>
      </c>
      <c r="G30">
        <v>45.91</v>
      </c>
      <c r="H30">
        <v>43.86</v>
      </c>
      <c r="I30">
        <v>43.51</v>
      </c>
      <c r="J30">
        <v>42.84</v>
      </c>
      <c r="K30">
        <v>43.12</v>
      </c>
      <c r="L30">
        <v>42.15</v>
      </c>
      <c r="M30">
        <v>46.52</v>
      </c>
      <c r="N30">
        <v>40.18</v>
      </c>
      <c r="O30">
        <v>39.76</v>
      </c>
      <c r="P30">
        <v>45.91</v>
      </c>
      <c r="Q30">
        <v>43.86</v>
      </c>
      <c r="R30">
        <v>43.51</v>
      </c>
      <c r="S30">
        <v>42.84</v>
      </c>
      <c r="T30">
        <v>43.12</v>
      </c>
      <c r="U30">
        <v>42.15</v>
      </c>
      <c r="V30">
        <v>46.52</v>
      </c>
      <c r="W30">
        <v>40.18</v>
      </c>
      <c r="X30">
        <v>39.76</v>
      </c>
      <c r="Y30">
        <v>45.91</v>
      </c>
      <c r="Z30">
        <v>43.86</v>
      </c>
      <c r="AA30">
        <v>43.51</v>
      </c>
      <c r="AB30">
        <v>42.84</v>
      </c>
      <c r="AC30">
        <v>43.86</v>
      </c>
      <c r="AD30">
        <v>43.51</v>
      </c>
      <c r="AE30">
        <v>42.84</v>
      </c>
      <c r="AG30">
        <f t="shared" si="6"/>
        <v>43.1253333333333</v>
      </c>
      <c r="AH30">
        <f t="shared" si="7"/>
        <v>2.06586499097098</v>
      </c>
    </row>
    <row r="31" spans="1:34">
      <c r="A31" t="s">
        <v>8</v>
      </c>
      <c r="B31">
        <v>40.73</v>
      </c>
      <c r="C31">
        <v>44.27</v>
      </c>
      <c r="D31">
        <v>47.91</v>
      </c>
      <c r="E31">
        <v>40.71</v>
      </c>
      <c r="F31">
        <v>42.51</v>
      </c>
      <c r="G31">
        <v>44.08</v>
      </c>
      <c r="H31">
        <v>50.11</v>
      </c>
      <c r="I31">
        <v>43.45</v>
      </c>
      <c r="J31">
        <v>45.77</v>
      </c>
      <c r="K31">
        <v>40.73</v>
      </c>
      <c r="L31">
        <v>44.27</v>
      </c>
      <c r="M31">
        <v>47.91</v>
      </c>
      <c r="N31">
        <v>40.71</v>
      </c>
      <c r="O31">
        <v>42.51</v>
      </c>
      <c r="P31">
        <v>44.08</v>
      </c>
      <c r="Q31">
        <v>50.11</v>
      </c>
      <c r="R31">
        <v>43.45</v>
      </c>
      <c r="S31">
        <v>45.77</v>
      </c>
      <c r="T31">
        <v>40.73</v>
      </c>
      <c r="U31">
        <v>44.27</v>
      </c>
      <c r="V31">
        <v>47.91</v>
      </c>
      <c r="W31">
        <v>40.71</v>
      </c>
      <c r="X31">
        <v>42.51</v>
      </c>
      <c r="Y31">
        <v>44.08</v>
      </c>
      <c r="Z31">
        <v>50.11</v>
      </c>
      <c r="AA31">
        <v>43.45</v>
      </c>
      <c r="AB31">
        <v>45.77</v>
      </c>
      <c r="AC31">
        <v>50.11</v>
      </c>
      <c r="AD31">
        <v>43.45</v>
      </c>
      <c r="AE31">
        <v>45.77</v>
      </c>
      <c r="AG31">
        <f t="shared" si="6"/>
        <v>44.5983333333333</v>
      </c>
      <c r="AH31">
        <f t="shared" si="7"/>
        <v>3.04927021606395</v>
      </c>
    </row>
    <row r="33" spans="1:1">
      <c r="A33" t="s">
        <v>12</v>
      </c>
    </row>
    <row r="34" spans="1:34">
      <c r="A34" t="s">
        <v>11</v>
      </c>
      <c r="B34">
        <v>43.42</v>
      </c>
      <c r="C34">
        <v>44.17</v>
      </c>
      <c r="D34">
        <v>41.42</v>
      </c>
      <c r="E34">
        <v>42.46</v>
      </c>
      <c r="F34">
        <v>43.4</v>
      </c>
      <c r="G34">
        <v>41.92</v>
      </c>
      <c r="H34">
        <v>45.29</v>
      </c>
      <c r="I34">
        <v>40.31</v>
      </c>
      <c r="J34">
        <v>42.8</v>
      </c>
      <c r="K34">
        <v>43.42</v>
      </c>
      <c r="L34">
        <v>44.17</v>
      </c>
      <c r="M34">
        <v>41.42</v>
      </c>
      <c r="N34">
        <v>42.46</v>
      </c>
      <c r="O34">
        <v>43.4</v>
      </c>
      <c r="P34">
        <v>41.92</v>
      </c>
      <c r="Q34">
        <v>45.29</v>
      </c>
      <c r="R34">
        <v>40.31</v>
      </c>
      <c r="S34">
        <v>42.8</v>
      </c>
      <c r="T34">
        <v>43.42</v>
      </c>
      <c r="U34">
        <v>44.17</v>
      </c>
      <c r="V34">
        <v>41.42</v>
      </c>
      <c r="W34">
        <v>42.46</v>
      </c>
      <c r="X34">
        <v>43.4</v>
      </c>
      <c r="Y34">
        <v>41.92</v>
      </c>
      <c r="Z34">
        <v>45.29</v>
      </c>
      <c r="AA34">
        <v>40.31</v>
      </c>
      <c r="AB34">
        <v>42.8</v>
      </c>
      <c r="AC34">
        <v>45.29</v>
      </c>
      <c r="AD34">
        <v>40.31</v>
      </c>
      <c r="AE34">
        <v>42.8</v>
      </c>
      <c r="AG34">
        <f t="shared" ref="AG34:AG37" si="8">AVERAGE(B34:AE34)</f>
        <v>42.799</v>
      </c>
      <c r="AH34">
        <f t="shared" ref="AH34:AH37" si="9">STDEV(B34:AE34)</f>
        <v>1.50685639889691</v>
      </c>
    </row>
    <row r="35" spans="1:34">
      <c r="A35" t="s">
        <v>6</v>
      </c>
      <c r="B35">
        <v>41.87</v>
      </c>
      <c r="C35">
        <v>39.05</v>
      </c>
      <c r="D35">
        <v>41.84</v>
      </c>
      <c r="E35">
        <v>38.89</v>
      </c>
      <c r="F35">
        <v>40.89</v>
      </c>
      <c r="G35">
        <v>42.43</v>
      </c>
      <c r="H35">
        <v>40.53</v>
      </c>
      <c r="I35">
        <v>41.67</v>
      </c>
      <c r="J35">
        <v>39.85</v>
      </c>
      <c r="K35">
        <v>41.87</v>
      </c>
      <c r="L35">
        <v>39.05</v>
      </c>
      <c r="M35">
        <v>41.84</v>
      </c>
      <c r="N35">
        <v>38.89</v>
      </c>
      <c r="O35">
        <v>40.89</v>
      </c>
      <c r="P35">
        <v>42.43</v>
      </c>
      <c r="Q35">
        <v>40.53</v>
      </c>
      <c r="R35">
        <v>41.67</v>
      </c>
      <c r="S35">
        <v>39.85</v>
      </c>
      <c r="T35">
        <v>41.87</v>
      </c>
      <c r="U35">
        <v>39.05</v>
      </c>
      <c r="V35">
        <v>41.84</v>
      </c>
      <c r="W35">
        <v>38.89</v>
      </c>
      <c r="X35">
        <v>40.89</v>
      </c>
      <c r="Y35">
        <v>42.43</v>
      </c>
      <c r="Z35">
        <v>40.53</v>
      </c>
      <c r="AA35">
        <v>41.67</v>
      </c>
      <c r="AB35">
        <v>39.85</v>
      </c>
      <c r="AC35">
        <v>40.53</v>
      </c>
      <c r="AD35">
        <v>41.67</v>
      </c>
      <c r="AE35">
        <v>39.85</v>
      </c>
      <c r="AG35">
        <f t="shared" si="8"/>
        <v>40.7703333333333</v>
      </c>
      <c r="AH35">
        <f t="shared" si="9"/>
        <v>1.19926840725656</v>
      </c>
    </row>
    <row r="36" spans="1:34">
      <c r="A36" t="s">
        <v>7</v>
      </c>
      <c r="B36">
        <v>36.85</v>
      </c>
      <c r="C36">
        <v>37.45</v>
      </c>
      <c r="D36">
        <v>39.48</v>
      </c>
      <c r="E36">
        <v>36.81</v>
      </c>
      <c r="F36">
        <v>34.27</v>
      </c>
      <c r="G36">
        <v>37.18</v>
      </c>
      <c r="H36">
        <v>38.06</v>
      </c>
      <c r="I36">
        <v>37.77</v>
      </c>
      <c r="J36">
        <v>36.93</v>
      </c>
      <c r="K36">
        <v>36.85</v>
      </c>
      <c r="L36">
        <v>37.45</v>
      </c>
      <c r="M36">
        <v>39.48</v>
      </c>
      <c r="N36">
        <v>36.81</v>
      </c>
      <c r="O36">
        <v>34.27</v>
      </c>
      <c r="P36">
        <v>37.18</v>
      </c>
      <c r="Q36">
        <v>38.06</v>
      </c>
      <c r="R36">
        <v>37.77</v>
      </c>
      <c r="S36">
        <v>36.93</v>
      </c>
      <c r="T36">
        <v>36.85</v>
      </c>
      <c r="U36">
        <v>37.45</v>
      </c>
      <c r="V36">
        <v>39.48</v>
      </c>
      <c r="W36">
        <v>36.81</v>
      </c>
      <c r="X36">
        <v>34.27</v>
      </c>
      <c r="Y36">
        <v>37.18</v>
      </c>
      <c r="Z36">
        <v>38.06</v>
      </c>
      <c r="AA36">
        <v>37.77</v>
      </c>
      <c r="AB36">
        <v>36.93</v>
      </c>
      <c r="AC36">
        <v>38.06</v>
      </c>
      <c r="AD36">
        <v>37.77</v>
      </c>
      <c r="AE36">
        <v>36.93</v>
      </c>
      <c r="AG36">
        <f t="shared" si="8"/>
        <v>37.2386666666667</v>
      </c>
      <c r="AH36">
        <f t="shared" si="9"/>
        <v>1.2712625636536</v>
      </c>
    </row>
    <row r="37" spans="1:34">
      <c r="A37" t="s">
        <v>8</v>
      </c>
      <c r="B37">
        <v>36.9</v>
      </c>
      <c r="C37">
        <v>35.4</v>
      </c>
      <c r="D37">
        <v>31.86</v>
      </c>
      <c r="E37">
        <v>37.66</v>
      </c>
      <c r="F37">
        <v>34.36</v>
      </c>
      <c r="G37">
        <v>36.28</v>
      </c>
      <c r="H37">
        <v>32.9</v>
      </c>
      <c r="I37">
        <v>34.13</v>
      </c>
      <c r="J37">
        <v>36.2</v>
      </c>
      <c r="K37">
        <v>36.9</v>
      </c>
      <c r="L37">
        <v>35.4</v>
      </c>
      <c r="M37">
        <v>31.86</v>
      </c>
      <c r="N37">
        <v>37.66</v>
      </c>
      <c r="O37">
        <v>34.36</v>
      </c>
      <c r="P37">
        <v>36.28</v>
      </c>
      <c r="Q37">
        <v>32.9</v>
      </c>
      <c r="R37">
        <v>34.13</v>
      </c>
      <c r="S37">
        <v>36.2</v>
      </c>
      <c r="T37">
        <v>36.9</v>
      </c>
      <c r="U37">
        <v>35.4</v>
      </c>
      <c r="V37">
        <v>31.86</v>
      </c>
      <c r="W37">
        <v>37.66</v>
      </c>
      <c r="X37">
        <v>34.36</v>
      </c>
      <c r="Y37">
        <v>36.28</v>
      </c>
      <c r="Z37">
        <v>32.9</v>
      </c>
      <c r="AA37">
        <v>34.13</v>
      </c>
      <c r="AB37">
        <v>36.2</v>
      </c>
      <c r="AC37">
        <v>32.9</v>
      </c>
      <c r="AD37">
        <v>34.13</v>
      </c>
      <c r="AE37">
        <v>36.2</v>
      </c>
      <c r="AG37">
        <f t="shared" si="8"/>
        <v>35.01</v>
      </c>
      <c r="AH37">
        <f t="shared" si="9"/>
        <v>1.80692346650131</v>
      </c>
    </row>
    <row r="39" spans="1:1">
      <c r="A39" t="s">
        <v>13</v>
      </c>
    </row>
    <row r="40" spans="1:34">
      <c r="A40" t="s">
        <v>11</v>
      </c>
      <c r="B40">
        <v>-5.05</v>
      </c>
      <c r="C40">
        <v>-4.27</v>
      </c>
      <c r="D40">
        <v>-7.16</v>
      </c>
      <c r="E40">
        <v>-5.23</v>
      </c>
      <c r="F40">
        <v>-5.39</v>
      </c>
      <c r="G40">
        <v>-7.68</v>
      </c>
      <c r="H40">
        <v>-5.79</v>
      </c>
      <c r="I40">
        <v>-4.82</v>
      </c>
      <c r="J40">
        <v>-4.45</v>
      </c>
      <c r="K40">
        <v>-5.05</v>
      </c>
      <c r="L40">
        <v>-4.27</v>
      </c>
      <c r="M40">
        <v>-7.16</v>
      </c>
      <c r="N40">
        <v>-5.23</v>
      </c>
      <c r="O40">
        <v>-5.39</v>
      </c>
      <c r="P40">
        <v>-7.68</v>
      </c>
      <c r="Q40">
        <v>-5.79</v>
      </c>
      <c r="R40">
        <v>-4.82</v>
      </c>
      <c r="S40">
        <v>-4.45</v>
      </c>
      <c r="T40">
        <v>-5.05</v>
      </c>
      <c r="U40">
        <v>-4.27</v>
      </c>
      <c r="V40">
        <v>-7.16</v>
      </c>
      <c r="W40">
        <v>-5.23</v>
      </c>
      <c r="X40">
        <v>-5.39</v>
      </c>
      <c r="Y40">
        <v>-7.68</v>
      </c>
      <c r="Z40">
        <v>-5.79</v>
      </c>
      <c r="AA40">
        <v>-4.82</v>
      </c>
      <c r="AB40">
        <v>-4.45</v>
      </c>
      <c r="AC40">
        <v>-5.79</v>
      </c>
      <c r="AD40">
        <v>-4.82</v>
      </c>
      <c r="AE40">
        <v>-4.45</v>
      </c>
      <c r="AG40">
        <f t="shared" ref="AG40:AG43" si="10">AVERAGE(B40:AE40)</f>
        <v>-5.486</v>
      </c>
      <c r="AH40">
        <f t="shared" ref="AH40:AH43" si="11">STDEV(B40:AE40)</f>
        <v>1.09095529160267</v>
      </c>
    </row>
    <row r="41" spans="1:34">
      <c r="A41" t="s">
        <v>6</v>
      </c>
      <c r="B41">
        <v>-8.79</v>
      </c>
      <c r="C41">
        <v>-6.96</v>
      </c>
      <c r="D41">
        <v>-7.5</v>
      </c>
      <c r="E41">
        <v>-8.45</v>
      </c>
      <c r="F41">
        <v>-8.34</v>
      </c>
      <c r="G41">
        <v>-6.7</v>
      </c>
      <c r="H41">
        <v>-8.02</v>
      </c>
      <c r="I41">
        <v>-6.83</v>
      </c>
      <c r="J41">
        <v>-8.39</v>
      </c>
      <c r="K41">
        <v>-8.79</v>
      </c>
      <c r="L41">
        <v>-6.96</v>
      </c>
      <c r="M41">
        <v>-7.5</v>
      </c>
      <c r="N41">
        <v>-8.45</v>
      </c>
      <c r="O41">
        <v>-8.34</v>
      </c>
      <c r="P41">
        <v>-6.7</v>
      </c>
      <c r="Q41">
        <v>-8.02</v>
      </c>
      <c r="R41">
        <v>-6.83</v>
      </c>
      <c r="S41">
        <v>-8.39</v>
      </c>
      <c r="T41">
        <v>-8.79</v>
      </c>
      <c r="U41">
        <v>-6.96</v>
      </c>
      <c r="V41">
        <v>-7.5</v>
      </c>
      <c r="W41">
        <v>-8.45</v>
      </c>
      <c r="X41">
        <v>-8.34</v>
      </c>
      <c r="Y41">
        <v>-6.7</v>
      </c>
      <c r="Z41">
        <v>-8.02</v>
      </c>
      <c r="AA41">
        <v>-6.83</v>
      </c>
      <c r="AB41">
        <v>-8.39</v>
      </c>
      <c r="AC41">
        <v>-8.02</v>
      </c>
      <c r="AD41">
        <v>-6.83</v>
      </c>
      <c r="AE41">
        <v>-8.39</v>
      </c>
      <c r="AG41">
        <f t="shared" si="10"/>
        <v>-7.77266666666667</v>
      </c>
      <c r="AH41">
        <f t="shared" si="11"/>
        <v>0.752618112317599</v>
      </c>
    </row>
    <row r="42" spans="1:34">
      <c r="A42" t="s">
        <v>7</v>
      </c>
      <c r="B42">
        <v>-9.45</v>
      </c>
      <c r="C42">
        <v>-8.51</v>
      </c>
      <c r="D42">
        <v>-8.97</v>
      </c>
      <c r="E42">
        <v>-9.12</v>
      </c>
      <c r="F42">
        <v>-7.64</v>
      </c>
      <c r="G42">
        <v>-7.47</v>
      </c>
      <c r="H42">
        <v>-8.16</v>
      </c>
      <c r="I42">
        <v>-7.21</v>
      </c>
      <c r="J42">
        <v>-8.42</v>
      </c>
      <c r="K42">
        <v>-9.45</v>
      </c>
      <c r="L42">
        <v>-8.51</v>
      </c>
      <c r="M42">
        <v>-8.97</v>
      </c>
      <c r="N42">
        <v>-9.12</v>
      </c>
      <c r="O42">
        <v>-7.64</v>
      </c>
      <c r="P42">
        <v>-7.47</v>
      </c>
      <c r="Q42">
        <v>-8.16</v>
      </c>
      <c r="R42">
        <v>-7.21</v>
      </c>
      <c r="S42">
        <v>-8.42</v>
      </c>
      <c r="T42">
        <v>-9.45</v>
      </c>
      <c r="U42">
        <v>-8.51</v>
      </c>
      <c r="V42">
        <v>-8.97</v>
      </c>
      <c r="W42">
        <v>-9.12</v>
      </c>
      <c r="X42">
        <v>-7.64</v>
      </c>
      <c r="Y42">
        <v>-7.47</v>
      </c>
      <c r="Z42">
        <v>-8.16</v>
      </c>
      <c r="AA42">
        <v>-7.21</v>
      </c>
      <c r="AB42">
        <v>-8.42</v>
      </c>
      <c r="AC42">
        <v>-8.16</v>
      </c>
      <c r="AD42">
        <v>-7.21</v>
      </c>
      <c r="AE42">
        <v>-8.42</v>
      </c>
      <c r="AG42">
        <f t="shared" si="10"/>
        <v>-8.288</v>
      </c>
      <c r="AH42">
        <f t="shared" si="11"/>
        <v>0.736283303795676</v>
      </c>
    </row>
    <row r="43" spans="1:34">
      <c r="A43" t="s">
        <v>8</v>
      </c>
      <c r="B43">
        <v>-10.32</v>
      </c>
      <c r="C43">
        <v>-9.79</v>
      </c>
      <c r="D43">
        <v>-10.16</v>
      </c>
      <c r="E43">
        <v>-10.38</v>
      </c>
      <c r="F43">
        <v>-7.05</v>
      </c>
      <c r="G43">
        <v>-8.57</v>
      </c>
      <c r="H43">
        <v>-8.33</v>
      </c>
      <c r="I43">
        <v>-7.46</v>
      </c>
      <c r="J43">
        <v>-8.48</v>
      </c>
      <c r="K43">
        <v>-10.32</v>
      </c>
      <c r="L43">
        <v>-9.79</v>
      </c>
      <c r="M43">
        <v>-10.16</v>
      </c>
      <c r="N43">
        <v>-10.38</v>
      </c>
      <c r="O43">
        <v>-7.05</v>
      </c>
      <c r="P43">
        <v>-8.57</v>
      </c>
      <c r="Q43">
        <v>-8.33</v>
      </c>
      <c r="R43">
        <v>-7.46</v>
      </c>
      <c r="S43">
        <v>-8.48</v>
      </c>
      <c r="T43">
        <v>-10.32</v>
      </c>
      <c r="U43">
        <v>-9.79</v>
      </c>
      <c r="V43">
        <v>-10.16</v>
      </c>
      <c r="W43">
        <v>-10.38</v>
      </c>
      <c r="X43">
        <v>-7.05</v>
      </c>
      <c r="Y43">
        <v>-8.57</v>
      </c>
      <c r="Z43">
        <v>-8.33</v>
      </c>
      <c r="AA43">
        <v>-7.46</v>
      </c>
      <c r="AB43">
        <v>-8.48</v>
      </c>
      <c r="AC43">
        <v>-8.33</v>
      </c>
      <c r="AD43">
        <v>-7.46</v>
      </c>
      <c r="AE43">
        <v>-8.48</v>
      </c>
      <c r="AG43">
        <f t="shared" si="10"/>
        <v>-8.863</v>
      </c>
      <c r="AH43">
        <f t="shared" si="11"/>
        <v>1.183394154176</v>
      </c>
    </row>
    <row r="45" spans="1:1">
      <c r="A45" t="s">
        <v>14</v>
      </c>
    </row>
    <row r="46" spans="1:34">
      <c r="A46" t="s">
        <v>11</v>
      </c>
      <c r="B46">
        <v>43.7126858017212</v>
      </c>
      <c r="C46">
        <v>44.3759146384613</v>
      </c>
      <c r="D46">
        <v>42.0342955216333</v>
      </c>
      <c r="E46">
        <v>42.7808894250692</v>
      </c>
      <c r="F46">
        <v>43.7334208586523</v>
      </c>
      <c r="G46">
        <v>42.6177052408972</v>
      </c>
      <c r="H46">
        <v>45.6586048845122</v>
      </c>
      <c r="I46">
        <v>40.5971489146713</v>
      </c>
      <c r="J46">
        <v>43.0307157737354</v>
      </c>
      <c r="K46">
        <v>43.7126858017212</v>
      </c>
      <c r="L46">
        <v>44.3759146384613</v>
      </c>
      <c r="M46">
        <v>42.0342955216333</v>
      </c>
      <c r="N46">
        <v>42.7808894250692</v>
      </c>
      <c r="O46">
        <v>43.7334208586523</v>
      </c>
      <c r="P46">
        <v>42.6177052408972</v>
      </c>
      <c r="Q46">
        <v>45.6586048845122</v>
      </c>
      <c r="R46">
        <v>40.5971489146713</v>
      </c>
      <c r="S46">
        <v>43.0307157737354</v>
      </c>
      <c r="T46">
        <v>43.7126858017212</v>
      </c>
      <c r="U46">
        <v>44.3759146384613</v>
      </c>
      <c r="V46">
        <v>42.0342955216333</v>
      </c>
      <c r="W46">
        <v>42.7808894250692</v>
      </c>
      <c r="X46">
        <v>43.7334208586523</v>
      </c>
      <c r="Y46">
        <v>42.6177052408972</v>
      </c>
      <c r="Z46">
        <v>45.6586048845122</v>
      </c>
      <c r="AA46">
        <v>40.5971489146713</v>
      </c>
      <c r="AB46">
        <v>43.0307157737354</v>
      </c>
      <c r="AC46">
        <v>45.6586048845122</v>
      </c>
      <c r="AD46">
        <v>40.5971489146713</v>
      </c>
      <c r="AE46">
        <v>43.0307157737354</v>
      </c>
      <c r="AG46">
        <f t="shared" ref="AG46:AG49" si="12">AVERAGE(B46:AE46)</f>
        <v>43.1636870916993</v>
      </c>
      <c r="AH46">
        <f t="shared" ref="AH46:AH49" si="13">STDEV(B46:AE46)</f>
        <v>1.4711548301757</v>
      </c>
    </row>
    <row r="47" spans="1:34">
      <c r="A47" t="s">
        <v>6</v>
      </c>
      <c r="B47">
        <v>42.7827184737015</v>
      </c>
      <c r="C47">
        <v>39.6654018005617</v>
      </c>
      <c r="D47">
        <v>42.5068888534553</v>
      </c>
      <c r="E47">
        <v>39.7974195143353</v>
      </c>
      <c r="F47">
        <v>41.7318547395152</v>
      </c>
      <c r="G47">
        <v>42.9557318643275</v>
      </c>
      <c r="H47">
        <v>41.3158722526827</v>
      </c>
      <c r="I47">
        <v>42.2260322549964</v>
      </c>
      <c r="J47">
        <v>40.7236368709869</v>
      </c>
      <c r="K47">
        <v>42.7827184737015</v>
      </c>
      <c r="L47">
        <v>39.6654018005617</v>
      </c>
      <c r="M47">
        <v>42.5068888534553</v>
      </c>
      <c r="N47">
        <v>39.7974195143353</v>
      </c>
      <c r="O47">
        <v>41.7318547395152</v>
      </c>
      <c r="P47">
        <v>42.9557318643275</v>
      </c>
      <c r="Q47">
        <v>41.3158722526827</v>
      </c>
      <c r="R47">
        <v>42.2260322549964</v>
      </c>
      <c r="S47">
        <v>40.7236368709869</v>
      </c>
      <c r="T47">
        <v>42.7827184737015</v>
      </c>
      <c r="U47">
        <v>39.6654018005617</v>
      </c>
      <c r="V47">
        <v>42.5068888534553</v>
      </c>
      <c r="W47">
        <v>39.7974195143353</v>
      </c>
      <c r="X47">
        <v>41.7318547395152</v>
      </c>
      <c r="Y47">
        <v>42.9557318643275</v>
      </c>
      <c r="Z47">
        <v>41.3158722526827</v>
      </c>
      <c r="AA47">
        <v>42.2260322549964</v>
      </c>
      <c r="AB47">
        <v>40.7236368709869</v>
      </c>
      <c r="AC47">
        <v>41.3158722526827</v>
      </c>
      <c r="AD47">
        <v>42.2260322549964</v>
      </c>
      <c r="AE47">
        <v>40.7236368709869</v>
      </c>
      <c r="AG47">
        <f t="shared" si="12"/>
        <v>41.5127403750785</v>
      </c>
      <c r="AH47">
        <f t="shared" si="13"/>
        <v>1.14380032830562</v>
      </c>
    </row>
    <row r="48" spans="1:34">
      <c r="A48" t="s">
        <v>7</v>
      </c>
      <c r="B48">
        <v>38.0424105440231</v>
      </c>
      <c r="C48">
        <v>38.4047210639525</v>
      </c>
      <c r="D48">
        <v>40.4861865331868</v>
      </c>
      <c r="E48">
        <v>37.9229547899422</v>
      </c>
      <c r="F48">
        <v>35.1112873589107</v>
      </c>
      <c r="G48">
        <v>37.9229917068788</v>
      </c>
      <c r="H48">
        <v>38.9249174694051</v>
      </c>
      <c r="I48">
        <v>38.4520090502434</v>
      </c>
      <c r="J48">
        <v>37.8777150842022</v>
      </c>
      <c r="K48">
        <v>38.0424105440231</v>
      </c>
      <c r="L48">
        <v>38.4047210639525</v>
      </c>
      <c r="M48">
        <v>40.4861865331868</v>
      </c>
      <c r="N48">
        <v>37.9229547899422</v>
      </c>
      <c r="O48">
        <v>35.1112873589107</v>
      </c>
      <c r="P48">
        <v>37.9229917068788</v>
      </c>
      <c r="Q48">
        <v>38.9249174694051</v>
      </c>
      <c r="R48">
        <v>38.4520090502434</v>
      </c>
      <c r="S48">
        <v>37.8777150842022</v>
      </c>
      <c r="T48">
        <v>38.0424105440231</v>
      </c>
      <c r="U48">
        <v>38.4047210639525</v>
      </c>
      <c r="V48">
        <v>40.4861865331868</v>
      </c>
      <c r="W48">
        <v>37.9229547899422</v>
      </c>
      <c r="X48">
        <v>35.1112873589107</v>
      </c>
      <c r="Y48">
        <v>37.9229917068788</v>
      </c>
      <c r="Z48">
        <v>38.9249174694051</v>
      </c>
      <c r="AA48">
        <v>38.4520090502434</v>
      </c>
      <c r="AB48">
        <v>37.8777150842022</v>
      </c>
      <c r="AC48">
        <v>38.9249174694051</v>
      </c>
      <c r="AD48">
        <v>38.4520090502434</v>
      </c>
      <c r="AE48">
        <v>37.8777150842022</v>
      </c>
      <c r="AG48">
        <f t="shared" si="12"/>
        <v>38.1563407468695</v>
      </c>
      <c r="AH48">
        <f t="shared" si="13"/>
        <v>1.28217789211132</v>
      </c>
    </row>
    <row r="49" spans="1:34">
      <c r="A49" t="s">
        <v>8</v>
      </c>
      <c r="B49">
        <v>38.3159549013202</v>
      </c>
      <c r="C49">
        <v>36.7287911589804</v>
      </c>
      <c r="D49">
        <v>33.4407715222003</v>
      </c>
      <c r="E49">
        <v>39.064305958253</v>
      </c>
      <c r="F49">
        <v>35.0758050513456</v>
      </c>
      <c r="G49">
        <v>37.2784562448608</v>
      </c>
      <c r="H49">
        <v>33.9381628848705</v>
      </c>
      <c r="I49">
        <v>34.9357767911349</v>
      </c>
      <c r="J49">
        <v>37.1799731038095</v>
      </c>
      <c r="K49">
        <v>38.3159549013202</v>
      </c>
      <c r="L49">
        <v>36.7287911589804</v>
      </c>
      <c r="M49">
        <v>33.4407715222003</v>
      </c>
      <c r="N49">
        <v>39.064305958253</v>
      </c>
      <c r="O49">
        <v>35.0758050513456</v>
      </c>
      <c r="P49">
        <v>37.2784562448608</v>
      </c>
      <c r="Q49">
        <v>33.9381628848705</v>
      </c>
      <c r="R49">
        <v>34.9357767911349</v>
      </c>
      <c r="S49">
        <v>37.1799731038095</v>
      </c>
      <c r="T49">
        <v>38.3159549013202</v>
      </c>
      <c r="U49">
        <v>36.7287911589804</v>
      </c>
      <c r="V49">
        <v>33.4407715222003</v>
      </c>
      <c r="W49">
        <v>39.064305958253</v>
      </c>
      <c r="X49">
        <v>35.0758050513456</v>
      </c>
      <c r="Y49">
        <v>37.2784562448608</v>
      </c>
      <c r="Z49">
        <v>33.9381628848705</v>
      </c>
      <c r="AA49">
        <v>34.9357767911349</v>
      </c>
      <c r="AB49">
        <v>37.1799731038095</v>
      </c>
      <c r="AC49">
        <v>33.9381628848705</v>
      </c>
      <c r="AD49">
        <v>34.9357767911349</v>
      </c>
      <c r="AE49">
        <v>37.1799731038095</v>
      </c>
      <c r="AG49">
        <f t="shared" si="12"/>
        <v>36.1309301876713</v>
      </c>
      <c r="AH49">
        <f t="shared" si="13"/>
        <v>1.85285439821533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13" workbookViewId="0">
      <selection activeCell="E46" sqref="E46"/>
    </sheetView>
  </sheetViews>
  <sheetFormatPr defaultColWidth="9" defaultRowHeight="13.5" outlineLevelCol="6"/>
  <cols>
    <col min="2" max="7" width="12.625"/>
  </cols>
  <sheetData>
    <row r="1" spans="1:7">
      <c r="A1" t="s">
        <v>16</v>
      </c>
      <c r="F1" t="s">
        <v>10</v>
      </c>
      <c r="G1" t="s">
        <v>2</v>
      </c>
    </row>
    <row r="2" spans="1:7">
      <c r="A2" t="s">
        <v>11</v>
      </c>
      <c r="B2">
        <v>15.7692307692308</v>
      </c>
      <c r="C2">
        <v>16.4903846153846</v>
      </c>
      <c r="D2">
        <v>17.9326923076923</v>
      </c>
      <c r="F2">
        <f>AVERAGE(B2:D2)</f>
        <v>16.7307692307692</v>
      </c>
      <c r="G2">
        <f>STDEV(B2:D2)</f>
        <v>1.10158069590283</v>
      </c>
    </row>
    <row r="3" spans="1:7">
      <c r="A3" t="s">
        <v>17</v>
      </c>
      <c r="B3">
        <v>23.9423076923077</v>
      </c>
      <c r="C3">
        <v>16.9711538461538</v>
      </c>
      <c r="D3">
        <v>14.8076923076923</v>
      </c>
      <c r="F3">
        <f t="shared" ref="F3:F8" si="0">AVERAGE(B3:D3)</f>
        <v>18.5737179487179</v>
      </c>
      <c r="G3">
        <f t="shared" ref="G3:G8" si="1">STDEV(B3:D3)</f>
        <v>4.77351634891235</v>
      </c>
    </row>
    <row r="4" spans="1:7">
      <c r="A4" t="s">
        <v>18</v>
      </c>
      <c r="B4">
        <v>48.4615384615385</v>
      </c>
      <c r="C4">
        <v>34.2788461538462</v>
      </c>
      <c r="D4">
        <v>35.9615384615385</v>
      </c>
      <c r="F4">
        <f t="shared" si="0"/>
        <v>39.5673076923077</v>
      </c>
      <c r="G4">
        <f t="shared" si="1"/>
        <v>7.74844301023375</v>
      </c>
    </row>
    <row r="5" spans="1:7">
      <c r="A5" t="s">
        <v>19</v>
      </c>
      <c r="B5">
        <v>18.8942307692308</v>
      </c>
      <c r="C5">
        <v>20.8173076923077</v>
      </c>
      <c r="D5">
        <v>10.4807692307692</v>
      </c>
      <c r="F5">
        <f t="shared" si="0"/>
        <v>16.7307692307692</v>
      </c>
      <c r="G5">
        <f t="shared" si="1"/>
        <v>5.49740222405256</v>
      </c>
    </row>
    <row r="6" spans="1:7">
      <c r="A6" t="s">
        <v>20</v>
      </c>
      <c r="B6">
        <v>49.1826923076923</v>
      </c>
      <c r="C6">
        <v>64.3269230769231</v>
      </c>
      <c r="D6">
        <v>54.4711538461538</v>
      </c>
      <c r="F6">
        <f t="shared" si="0"/>
        <v>55.9935897435897</v>
      </c>
      <c r="G6">
        <f t="shared" si="1"/>
        <v>7.68604512699999</v>
      </c>
    </row>
    <row r="7" spans="1:7">
      <c r="A7" t="s">
        <v>21</v>
      </c>
      <c r="B7">
        <v>12.4038461538462</v>
      </c>
      <c r="C7">
        <v>10.7211538461538</v>
      </c>
      <c r="D7">
        <v>12.1634615384615</v>
      </c>
      <c r="F7">
        <f t="shared" si="0"/>
        <v>11.7628205128205</v>
      </c>
      <c r="G7">
        <f t="shared" si="1"/>
        <v>0.910081465673154</v>
      </c>
    </row>
    <row r="8" spans="1:7">
      <c r="A8" t="s">
        <v>22</v>
      </c>
      <c r="B8">
        <v>42.4519230769231</v>
      </c>
      <c r="C8">
        <v>72.0192307692307</v>
      </c>
      <c r="D8">
        <v>59.7596153846154</v>
      </c>
      <c r="F8">
        <f t="shared" si="0"/>
        <v>58.0769230769231</v>
      </c>
      <c r="G8">
        <f t="shared" si="1"/>
        <v>14.8553024571926</v>
      </c>
    </row>
    <row r="13" spans="1:7">
      <c r="A13" t="s">
        <v>23</v>
      </c>
      <c r="F13" t="s">
        <v>10</v>
      </c>
      <c r="G13" t="s">
        <v>2</v>
      </c>
    </row>
    <row r="14" spans="1:7">
      <c r="A14" t="s">
        <v>24</v>
      </c>
      <c r="B14" s="6">
        <v>9.91119005328597</v>
      </c>
      <c r="C14" s="6">
        <v>9.41050303294347</v>
      </c>
      <c r="D14" s="6">
        <v>10.4634264492169</v>
      </c>
      <c r="F14">
        <f>AVERAGE(B14:D14)</f>
        <v>9.92837317848211</v>
      </c>
      <c r="G14">
        <f>STDEV(B14:D14)</f>
        <v>0.526671980437404</v>
      </c>
    </row>
    <row r="15" spans="1:7">
      <c r="A15" t="s">
        <v>25</v>
      </c>
      <c r="B15" s="6">
        <v>9.91119005328597</v>
      </c>
      <c r="C15" s="6">
        <v>9.41050303294347</v>
      </c>
      <c r="D15" s="6">
        <v>10.4634264492169</v>
      </c>
      <c r="F15">
        <f t="shared" ref="F15:F21" si="2">AVERAGE(B15:D15)</f>
        <v>9.92837317848211</v>
      </c>
      <c r="G15">
        <f t="shared" ref="G15:G21" si="3">STDEV(B15:D15)</f>
        <v>0.526671980437404</v>
      </c>
    </row>
    <row r="16" spans="1:7">
      <c r="A16" t="s">
        <v>17</v>
      </c>
      <c r="B16" s="6">
        <v>11.8048913786036</v>
      </c>
      <c r="C16" s="6">
        <v>12.5044404973357</v>
      </c>
      <c r="D16" s="6">
        <v>9.75404160520215</v>
      </c>
      <c r="F16">
        <f t="shared" si="2"/>
        <v>11.3544578270472</v>
      </c>
      <c r="G16">
        <f t="shared" si="3"/>
        <v>1.42945489776284</v>
      </c>
    </row>
    <row r="17" spans="1:7">
      <c r="A17" t="s">
        <v>18</v>
      </c>
      <c r="B17" s="6">
        <v>17.5843694493783</v>
      </c>
      <c r="C17" s="6">
        <v>15.9857904085258</v>
      </c>
      <c r="D17" s="6">
        <v>18.7150716977862</v>
      </c>
      <c r="F17">
        <f t="shared" si="2"/>
        <v>17.4284105185634</v>
      </c>
      <c r="G17">
        <f t="shared" si="3"/>
        <v>1.37130830962713</v>
      </c>
    </row>
    <row r="18" spans="1:7">
      <c r="A18" t="s">
        <v>19</v>
      </c>
      <c r="B18" s="6">
        <v>12.4124960819141</v>
      </c>
      <c r="C18" s="6">
        <v>15.5013725173583</v>
      </c>
      <c r="D18" s="6">
        <v>12.7886323268206</v>
      </c>
      <c r="F18">
        <f t="shared" si="2"/>
        <v>13.5675003086977</v>
      </c>
      <c r="G18">
        <f t="shared" si="3"/>
        <v>1.68530884654877</v>
      </c>
    </row>
    <row r="19" spans="1:7">
      <c r="A19" t="s">
        <v>20</v>
      </c>
      <c r="B19" s="6">
        <v>21.3143872113677</v>
      </c>
      <c r="C19" s="6">
        <v>21.5985790408526</v>
      </c>
      <c r="D19" s="6">
        <v>17.4143078492876</v>
      </c>
      <c r="F19">
        <f t="shared" si="2"/>
        <v>20.1090913671693</v>
      </c>
      <c r="G19">
        <f t="shared" si="3"/>
        <v>2.33807290416096</v>
      </c>
    </row>
    <row r="20" spans="1:7">
      <c r="A20" t="s">
        <v>21</v>
      </c>
      <c r="B20" s="6">
        <v>11.8048913786036</v>
      </c>
      <c r="C20" s="6">
        <v>14.2756825973811</v>
      </c>
      <c r="D20" s="6">
        <v>12.2557726465364</v>
      </c>
      <c r="F20">
        <f t="shared" si="2"/>
        <v>12.778782207507</v>
      </c>
      <c r="G20">
        <f t="shared" si="3"/>
        <v>1.31581023037026</v>
      </c>
    </row>
    <row r="21" spans="1:7">
      <c r="A21" t="s">
        <v>22</v>
      </c>
      <c r="B21" s="6">
        <v>15.1636640446587</v>
      </c>
      <c r="C21" s="6">
        <v>17.0515097690941</v>
      </c>
      <c r="D21" s="6">
        <v>16.6708957117483</v>
      </c>
      <c r="F21">
        <f t="shared" si="2"/>
        <v>16.2953565085004</v>
      </c>
      <c r="G21">
        <f t="shared" si="3"/>
        <v>0.998380007662075</v>
      </c>
    </row>
    <row r="25" spans="1:7">
      <c r="A25" t="s">
        <v>26</v>
      </c>
      <c r="F25" t="s">
        <v>10</v>
      </c>
      <c r="G25" t="s">
        <v>2</v>
      </c>
    </row>
    <row r="26" spans="1:7">
      <c r="A26" t="s">
        <v>24</v>
      </c>
      <c r="B26">
        <v>0.201388888888889</v>
      </c>
      <c r="C26">
        <v>0.217105263157895</v>
      </c>
      <c r="D26">
        <v>0.184811827956989</v>
      </c>
      <c r="F26">
        <f>AVERAGE(B26:D26)</f>
        <v>0.201101993334591</v>
      </c>
      <c r="G26">
        <f>STDEV(B26:D26)</f>
        <v>0.0161486290768934</v>
      </c>
    </row>
    <row r="27" spans="1:7">
      <c r="A27" t="s">
        <v>25</v>
      </c>
      <c r="B27">
        <v>0.201388888888889</v>
      </c>
      <c r="C27">
        <v>0.217105263157895</v>
      </c>
      <c r="D27">
        <v>0.184811827956989</v>
      </c>
      <c r="F27">
        <f t="shared" ref="F27:F33" si="4">AVERAGE(B27:D27)</f>
        <v>0.201101993334591</v>
      </c>
      <c r="G27">
        <f t="shared" ref="G27:G33" si="5">STDEV(B27:D27)</f>
        <v>0.0161486290768934</v>
      </c>
    </row>
    <row r="28" spans="1:7">
      <c r="A28" t="s">
        <v>17</v>
      </c>
      <c r="B28">
        <v>0.191481481481481</v>
      </c>
      <c r="C28">
        <v>0.146666666666667</v>
      </c>
      <c r="D28">
        <v>0.184170471841705</v>
      </c>
      <c r="F28">
        <f t="shared" si="4"/>
        <v>0.174106206663284</v>
      </c>
      <c r="G28">
        <f t="shared" si="5"/>
        <v>0.0240428571910182</v>
      </c>
    </row>
    <row r="29" spans="1:7">
      <c r="A29" t="s">
        <v>18</v>
      </c>
      <c r="B29">
        <v>0.104166666666667</v>
      </c>
      <c r="C29">
        <v>0.138364779874214</v>
      </c>
      <c r="D29">
        <v>0.111940298507463</v>
      </c>
      <c r="F29">
        <f t="shared" si="4"/>
        <v>0.118157248349448</v>
      </c>
      <c r="G29">
        <f t="shared" si="5"/>
        <v>0.0179266724670913</v>
      </c>
    </row>
    <row r="30" spans="1:7">
      <c r="A30" t="s">
        <v>19</v>
      </c>
      <c r="B30">
        <v>0.168859649122807</v>
      </c>
      <c r="C30">
        <v>0.149911816578483</v>
      </c>
      <c r="D30">
        <v>0.146499238964992</v>
      </c>
      <c r="F30">
        <f t="shared" si="4"/>
        <v>0.155090234888761</v>
      </c>
      <c r="G30">
        <f t="shared" si="5"/>
        <v>0.0120461196139501</v>
      </c>
    </row>
    <row r="31" spans="1:7">
      <c r="A31" t="s">
        <v>20</v>
      </c>
      <c r="B31">
        <v>0.126168224299065</v>
      </c>
      <c r="C31">
        <v>0.0951219512195122</v>
      </c>
      <c r="D31">
        <v>0.109034267912773</v>
      </c>
      <c r="F31">
        <f t="shared" si="4"/>
        <v>0.11010814781045</v>
      </c>
      <c r="G31">
        <f t="shared" si="5"/>
        <v>0.0155509704378382</v>
      </c>
    </row>
    <row r="32" spans="1:7">
      <c r="A32" t="s">
        <v>21</v>
      </c>
      <c r="B32">
        <v>0.198073701842546</v>
      </c>
      <c r="C32">
        <v>0.225779967159277</v>
      </c>
      <c r="D32">
        <v>0.225961538461538</v>
      </c>
      <c r="F32">
        <f t="shared" si="4"/>
        <v>0.216605069154454</v>
      </c>
      <c r="G32">
        <f t="shared" si="5"/>
        <v>0.016048891639957</v>
      </c>
    </row>
    <row r="33" spans="1:7">
      <c r="A33" t="s">
        <v>22</v>
      </c>
      <c r="B33">
        <v>0.160869565217391</v>
      </c>
      <c r="C33">
        <v>0.196261682242991</v>
      </c>
      <c r="D33">
        <v>0.175925925925926</v>
      </c>
      <c r="F33">
        <f t="shared" si="4"/>
        <v>0.177685724462103</v>
      </c>
      <c r="G33">
        <f t="shared" si="5"/>
        <v>0.017761563981091</v>
      </c>
    </row>
    <row r="38" spans="1:7">
      <c r="A38" t="s">
        <v>27</v>
      </c>
      <c r="F38" t="s">
        <v>10</v>
      </c>
      <c r="G38" t="s">
        <v>2</v>
      </c>
    </row>
    <row r="39" spans="1:7">
      <c r="A39" t="s">
        <v>11</v>
      </c>
      <c r="B39">
        <v>0.885</v>
      </c>
      <c r="C39">
        <v>0.854</v>
      </c>
      <c r="D39">
        <v>0.737</v>
      </c>
      <c r="F39">
        <f>AVERAGE(B39:D39)</f>
        <v>0.825333333333333</v>
      </c>
      <c r="G39">
        <f>STDEV(B39:D39)</f>
        <v>0.0780534005238294</v>
      </c>
    </row>
    <row r="40" spans="1:7">
      <c r="A40" t="s">
        <v>17</v>
      </c>
      <c r="B40">
        <v>0.55</v>
      </c>
      <c r="C40">
        <v>0.438</v>
      </c>
      <c r="D40">
        <v>0.397</v>
      </c>
      <c r="F40">
        <f t="shared" ref="F40:F45" si="6">AVERAGE(B40:D40)</f>
        <v>0.461666666666667</v>
      </c>
      <c r="G40">
        <f t="shared" ref="G40:G45" si="7">STDEV(B40:D40)</f>
        <v>0.0791980639494005</v>
      </c>
    </row>
    <row r="41" spans="1:7">
      <c r="A41" t="s">
        <v>18</v>
      </c>
      <c r="B41">
        <v>0.651</v>
      </c>
      <c r="C41">
        <v>0.629</v>
      </c>
      <c r="D41">
        <v>0.603</v>
      </c>
      <c r="F41">
        <f t="shared" si="6"/>
        <v>0.627666666666667</v>
      </c>
      <c r="G41">
        <f t="shared" si="7"/>
        <v>0.0240277617212535</v>
      </c>
    </row>
    <row r="42" spans="1:7">
      <c r="A42" t="s">
        <v>19</v>
      </c>
      <c r="B42">
        <v>0.382</v>
      </c>
      <c r="C42">
        <v>0.4</v>
      </c>
      <c r="D42">
        <v>0.467</v>
      </c>
      <c r="F42">
        <f t="shared" si="6"/>
        <v>0.416333333333333</v>
      </c>
      <c r="G42">
        <f t="shared" si="7"/>
        <v>0.044792112400883</v>
      </c>
    </row>
    <row r="43" spans="1:7">
      <c r="A43" t="s">
        <v>20</v>
      </c>
      <c r="B43">
        <v>0.569</v>
      </c>
      <c r="C43">
        <v>0.582</v>
      </c>
      <c r="D43">
        <v>0.537</v>
      </c>
      <c r="F43">
        <f t="shared" si="6"/>
        <v>0.562666666666667</v>
      </c>
      <c r="G43">
        <f t="shared" si="7"/>
        <v>0.0231588715902423</v>
      </c>
    </row>
    <row r="44" spans="1:7">
      <c r="A44" t="s">
        <v>21</v>
      </c>
      <c r="B44">
        <v>0.348</v>
      </c>
      <c r="C44">
        <v>0.341</v>
      </c>
      <c r="D44">
        <v>0.32</v>
      </c>
      <c r="F44">
        <f t="shared" si="6"/>
        <v>0.336333333333333</v>
      </c>
      <c r="G44">
        <f t="shared" si="7"/>
        <v>0.0145716619962629</v>
      </c>
    </row>
    <row r="45" spans="1:7">
      <c r="A45" t="s">
        <v>22</v>
      </c>
      <c r="B45">
        <v>0.498</v>
      </c>
      <c r="C45">
        <v>0.463</v>
      </c>
      <c r="D45">
        <v>0.5</v>
      </c>
      <c r="F45">
        <f t="shared" si="6"/>
        <v>0.487</v>
      </c>
      <c r="G45">
        <f t="shared" si="7"/>
        <v>0.0208086520466848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77"/>
  <sheetViews>
    <sheetView topLeftCell="A145" workbookViewId="0">
      <selection activeCell="B156" sqref="B156:G156"/>
    </sheetView>
  </sheetViews>
  <sheetFormatPr defaultColWidth="9" defaultRowHeight="13.5" outlineLevelCol="6"/>
  <sheetData>
    <row r="2" spans="1:7">
      <c r="A2" s="3" t="s">
        <v>28</v>
      </c>
      <c r="B2" s="3"/>
      <c r="C2" s="3"/>
      <c r="D2" s="3"/>
      <c r="E2" s="3"/>
      <c r="F2" s="3"/>
      <c r="G2" s="3"/>
    </row>
    <row r="3" spans="1:7">
      <c r="A3" s="1"/>
      <c r="B3" s="1" t="s">
        <v>29</v>
      </c>
      <c r="C3" s="1" t="s">
        <v>30</v>
      </c>
      <c r="D3" s="1"/>
      <c r="E3" s="1" t="s">
        <v>31</v>
      </c>
      <c r="F3" s="1" t="s">
        <v>1</v>
      </c>
      <c r="G3" s="1" t="s">
        <v>2</v>
      </c>
    </row>
    <row r="4" spans="1:7">
      <c r="A4" s="1" t="s">
        <v>32</v>
      </c>
      <c r="B4" s="2">
        <v>20.67</v>
      </c>
      <c r="C4" s="2">
        <v>20.6</v>
      </c>
      <c r="D4" s="1">
        <f t="shared" ref="D4:D24" si="0">C4-B4</f>
        <v>-0.0700000000000003</v>
      </c>
      <c r="E4" s="1">
        <f t="shared" ref="E4:E24" si="1">POWER(2,-D4)</f>
        <v>1.04971668362307</v>
      </c>
      <c r="F4" s="1">
        <f>AVERAGE(E4:E6)</f>
        <v>1.27473192780902</v>
      </c>
      <c r="G4" s="1">
        <f>STDEV(E4:E6)/SQRT(2)</f>
        <v>0.148120264057297</v>
      </c>
    </row>
    <row r="5" spans="1:7">
      <c r="A5" s="1" t="s">
        <v>33</v>
      </c>
      <c r="B5" s="2">
        <v>21.18</v>
      </c>
      <c r="C5" s="2">
        <v>20.79</v>
      </c>
      <c r="D5" s="1">
        <f t="shared" si="0"/>
        <v>-0.390000000000001</v>
      </c>
      <c r="E5" s="1">
        <f t="shared" si="1"/>
        <v>1.31039340385836</v>
      </c>
      <c r="F5" s="1"/>
      <c r="G5" s="1"/>
    </row>
    <row r="6" spans="1:7">
      <c r="A6" s="1" t="s">
        <v>34</v>
      </c>
      <c r="B6" s="2">
        <v>20.94</v>
      </c>
      <c r="C6" s="2">
        <v>20.39</v>
      </c>
      <c r="D6" s="1">
        <f t="shared" si="0"/>
        <v>-0.550000000000001</v>
      </c>
      <c r="E6" s="1">
        <f t="shared" si="1"/>
        <v>1.46408569594563</v>
      </c>
      <c r="F6" s="1"/>
      <c r="G6" s="1"/>
    </row>
    <row r="7" spans="1:7">
      <c r="A7" s="1" t="s">
        <v>35</v>
      </c>
      <c r="B7" s="2">
        <v>20.63</v>
      </c>
      <c r="C7" s="2">
        <v>24.08</v>
      </c>
      <c r="D7" s="1">
        <f t="shared" si="0"/>
        <v>3.45</v>
      </c>
      <c r="E7" s="1">
        <f t="shared" si="1"/>
        <v>0.0915053559966016</v>
      </c>
      <c r="F7" s="1">
        <f>AVERAGE(E7:E9)</f>
        <v>0.0856751386372938</v>
      </c>
      <c r="G7" s="1">
        <f>STDEV(E7:E9)/SQRT(2)</f>
        <v>0.00362173554049043</v>
      </c>
    </row>
    <row r="8" spans="1:7">
      <c r="A8" s="1" t="s">
        <v>36</v>
      </c>
      <c r="B8" s="2">
        <v>20.69</v>
      </c>
      <c r="C8" s="2">
        <v>24.3</v>
      </c>
      <c r="D8" s="1">
        <f t="shared" si="0"/>
        <v>3.61</v>
      </c>
      <c r="E8" s="1">
        <f t="shared" si="1"/>
        <v>0.0818995877411477</v>
      </c>
      <c r="F8" s="1"/>
      <c r="G8" s="1"/>
    </row>
    <row r="9" spans="1:7">
      <c r="A9" s="1" t="s">
        <v>37</v>
      </c>
      <c r="B9" s="2">
        <v>20.29</v>
      </c>
      <c r="C9" s="2">
        <v>23.87</v>
      </c>
      <c r="D9" s="1">
        <f t="shared" si="0"/>
        <v>3.58</v>
      </c>
      <c r="E9" s="1">
        <f t="shared" si="1"/>
        <v>0.0836204721741319</v>
      </c>
      <c r="F9" s="1"/>
      <c r="G9" s="1"/>
    </row>
    <row r="10" spans="1:7">
      <c r="A10" s="1" t="s">
        <v>38</v>
      </c>
      <c r="B10" s="2">
        <v>20.28</v>
      </c>
      <c r="C10" s="2">
        <v>23.25</v>
      </c>
      <c r="D10" s="1">
        <f t="shared" si="0"/>
        <v>2.97</v>
      </c>
      <c r="E10" s="1">
        <f t="shared" si="1"/>
        <v>0.127626515713399</v>
      </c>
      <c r="F10" s="1">
        <f>AVERAGE(E10:E12)</f>
        <v>0.140562649258481</v>
      </c>
      <c r="G10" s="1">
        <f>STDEV(E10:E12)/SQRT(2)</f>
        <v>0.0111959414852751</v>
      </c>
    </row>
    <row r="11" spans="1:7">
      <c r="A11" s="1" t="s">
        <v>39</v>
      </c>
      <c r="B11" s="2">
        <v>20.42</v>
      </c>
      <c r="C11" s="2">
        <v>23.3</v>
      </c>
      <c r="D11" s="1">
        <f t="shared" si="0"/>
        <v>2.88</v>
      </c>
      <c r="E11" s="1">
        <f t="shared" si="1"/>
        <v>0.135841857815757</v>
      </c>
      <c r="F11" s="1"/>
      <c r="G11" s="1"/>
    </row>
    <row r="12" spans="1:7">
      <c r="A12" s="1" t="s">
        <v>40</v>
      </c>
      <c r="B12" s="2">
        <v>21.19</v>
      </c>
      <c r="C12" s="2">
        <v>23.85</v>
      </c>
      <c r="D12" s="1">
        <f t="shared" si="0"/>
        <v>2.66</v>
      </c>
      <c r="E12" s="1">
        <f t="shared" si="1"/>
        <v>0.158219574246285</v>
      </c>
      <c r="F12" s="1"/>
      <c r="G12" s="1"/>
    </row>
    <row r="13" spans="1:7">
      <c r="A13" s="1" t="s">
        <v>41</v>
      </c>
      <c r="B13" s="2">
        <v>21.02</v>
      </c>
      <c r="C13" s="2">
        <v>26.09</v>
      </c>
      <c r="D13" s="1">
        <f t="shared" si="0"/>
        <v>5.07</v>
      </c>
      <c r="E13" s="1">
        <f t="shared" si="1"/>
        <v>0.029769937438873</v>
      </c>
      <c r="F13" s="1">
        <f>AVERAGE(E13:E15)</f>
        <v>0.0276903800080045</v>
      </c>
      <c r="G13" s="1">
        <f>STDEV(E13:E15)/SQRT(2)</f>
        <v>0.00133237576605617</v>
      </c>
    </row>
    <row r="14" spans="1:7">
      <c r="A14" s="1" t="s">
        <v>42</v>
      </c>
      <c r="B14" s="2">
        <v>20.82</v>
      </c>
      <c r="C14" s="2">
        <v>26.08</v>
      </c>
      <c r="D14" s="1">
        <f t="shared" si="0"/>
        <v>5.26</v>
      </c>
      <c r="E14" s="1">
        <f t="shared" si="1"/>
        <v>0.0260964974821366</v>
      </c>
      <c r="F14" s="1"/>
      <c r="G14" s="1"/>
    </row>
    <row r="15" spans="1:7">
      <c r="A15" s="1" t="s">
        <v>43</v>
      </c>
      <c r="B15" s="2">
        <v>20.64</v>
      </c>
      <c r="C15" s="2">
        <v>25.84</v>
      </c>
      <c r="D15" s="1">
        <f t="shared" si="0"/>
        <v>5.2</v>
      </c>
      <c r="E15" s="1">
        <f t="shared" si="1"/>
        <v>0.0272047051030039</v>
      </c>
      <c r="F15" s="1"/>
      <c r="G15" s="1"/>
    </row>
    <row r="16" spans="1:7">
      <c r="A16" s="1" t="s">
        <v>44</v>
      </c>
      <c r="B16" s="2">
        <v>20.67</v>
      </c>
      <c r="C16" s="2">
        <v>24.02</v>
      </c>
      <c r="D16" s="1">
        <f t="shared" si="0"/>
        <v>3.35</v>
      </c>
      <c r="E16" s="1">
        <f t="shared" si="1"/>
        <v>0.098073012237094</v>
      </c>
      <c r="F16" s="1">
        <f>AVERAGE(E17:E18)</f>
        <v>0.131708878947531</v>
      </c>
      <c r="G16" s="1">
        <f>STDEV(E17:E18)/SQRT(2)</f>
        <v>0.00319465061552256</v>
      </c>
    </row>
    <row r="17" spans="1:7">
      <c r="A17" s="1" t="s">
        <v>45</v>
      </c>
      <c r="B17" s="2">
        <v>21.11</v>
      </c>
      <c r="C17" s="2">
        <v>24</v>
      </c>
      <c r="D17" s="1">
        <f t="shared" si="0"/>
        <v>2.89</v>
      </c>
      <c r="E17" s="1">
        <f t="shared" si="1"/>
        <v>0.134903529563053</v>
      </c>
      <c r="F17" s="1"/>
      <c r="G17" s="1"/>
    </row>
    <row r="18" spans="1:7">
      <c r="A18" s="1" t="s">
        <v>46</v>
      </c>
      <c r="B18" s="2">
        <v>21.74</v>
      </c>
      <c r="C18" s="2">
        <v>24.7</v>
      </c>
      <c r="D18" s="1">
        <f t="shared" si="0"/>
        <v>2.96</v>
      </c>
      <c r="E18" s="1">
        <f t="shared" si="1"/>
        <v>0.128514228332008</v>
      </c>
      <c r="F18" s="1"/>
      <c r="G18" s="1"/>
    </row>
    <row r="19" spans="1:7">
      <c r="A19" s="1" t="s">
        <v>47</v>
      </c>
      <c r="B19" s="2">
        <v>21.21</v>
      </c>
      <c r="C19" s="2">
        <v>26.76</v>
      </c>
      <c r="D19" s="1">
        <f t="shared" si="0"/>
        <v>5.55</v>
      </c>
      <c r="E19" s="1">
        <f t="shared" si="1"/>
        <v>0.0213443790117874</v>
      </c>
      <c r="F19" s="1">
        <f>AVERAGE(E19:E21)</f>
        <v>0.0207336274803818</v>
      </c>
      <c r="G19" s="1">
        <f>STDEV(E19:E21)/SQRT(2)</f>
        <v>0.00221759532317529</v>
      </c>
    </row>
    <row r="20" spans="1:7">
      <c r="A20" s="1" t="s">
        <v>48</v>
      </c>
      <c r="B20" s="2">
        <v>21.15</v>
      </c>
      <c r="C20" s="2">
        <v>26.56</v>
      </c>
      <c r="D20" s="1">
        <f t="shared" si="0"/>
        <v>5.41</v>
      </c>
      <c r="E20" s="1">
        <f t="shared" si="1"/>
        <v>0.0235194804282979</v>
      </c>
      <c r="F20" s="1"/>
      <c r="G20" s="1"/>
    </row>
    <row r="21" spans="1:7">
      <c r="A21" s="1" t="s">
        <v>49</v>
      </c>
      <c r="B21" s="2">
        <v>21.02</v>
      </c>
      <c r="C21" s="2">
        <v>26.87</v>
      </c>
      <c r="D21" s="1">
        <f t="shared" si="0"/>
        <v>5.85</v>
      </c>
      <c r="E21" s="1">
        <f t="shared" si="1"/>
        <v>0.0173370230010601</v>
      </c>
      <c r="F21" s="1"/>
      <c r="G21" s="1"/>
    </row>
    <row r="22" spans="1:7">
      <c r="A22" s="1" t="s">
        <v>50</v>
      </c>
      <c r="B22" s="2">
        <v>21.19</v>
      </c>
      <c r="C22" s="2">
        <v>25.14</v>
      </c>
      <c r="D22" s="1">
        <f t="shared" si="0"/>
        <v>3.95</v>
      </c>
      <c r="E22" s="1">
        <f t="shared" si="1"/>
        <v>0.0647040577400861</v>
      </c>
      <c r="F22" s="1">
        <f>AVERAGE(E22:E24)</f>
        <v>0.0668790741459918</v>
      </c>
      <c r="G22" s="1">
        <f>STDEV(E22:E24)/SQRT(2)</f>
        <v>0.00994174686696533</v>
      </c>
    </row>
    <row r="23" spans="1:7">
      <c r="A23" s="1" t="s">
        <v>51</v>
      </c>
      <c r="B23" s="2">
        <v>21.34</v>
      </c>
      <c r="C23" s="2">
        <v>24.95</v>
      </c>
      <c r="D23" s="1">
        <f t="shared" si="0"/>
        <v>3.61</v>
      </c>
      <c r="E23" s="1">
        <f t="shared" si="1"/>
        <v>0.0818995877411477</v>
      </c>
      <c r="F23" s="1"/>
      <c r="G23" s="1"/>
    </row>
    <row r="24" spans="1:7">
      <c r="A24" s="1" t="s">
        <v>52</v>
      </c>
      <c r="B24" s="2">
        <v>20.59</v>
      </c>
      <c r="C24" s="2">
        <v>24.8</v>
      </c>
      <c r="D24" s="1">
        <f t="shared" si="0"/>
        <v>4.21</v>
      </c>
      <c r="E24" s="1">
        <f t="shared" si="1"/>
        <v>0.0540335769567415</v>
      </c>
      <c r="F24" s="1"/>
      <c r="G24" s="1"/>
    </row>
    <row r="27" spans="2:7">
      <c r="B27" s="1" t="s">
        <v>29</v>
      </c>
      <c r="C27" s="1" t="s">
        <v>53</v>
      </c>
      <c r="D27" s="1"/>
      <c r="E27" s="1" t="s">
        <v>31</v>
      </c>
      <c r="F27" s="1" t="s">
        <v>1</v>
      </c>
      <c r="G27" s="1" t="s">
        <v>2</v>
      </c>
    </row>
    <row r="28" spans="1:7">
      <c r="A28" s="1" t="s">
        <v>32</v>
      </c>
      <c r="B28" s="2">
        <v>20.67</v>
      </c>
      <c r="C28" s="2">
        <v>24.11</v>
      </c>
      <c r="D28" s="1">
        <f t="shared" ref="D28:D48" si="2">C28-B28</f>
        <v>3.44</v>
      </c>
      <c r="E28" s="1">
        <f t="shared" ref="E28:E48" si="3">POWER(2,-D28)</f>
        <v>0.092141826080694</v>
      </c>
      <c r="F28" s="1">
        <f>AVERAGE(E28:E30)</f>
        <v>0.103044003951135</v>
      </c>
      <c r="G28" s="1">
        <f>STDEV(E28:E30)/SQRT(2)</f>
        <v>0.00709182903096869</v>
      </c>
    </row>
    <row r="29" spans="1:7">
      <c r="A29" s="1" t="s">
        <v>33</v>
      </c>
      <c r="B29" s="2">
        <v>21.18</v>
      </c>
      <c r="C29" s="2">
        <v>24.43</v>
      </c>
      <c r="D29" s="1">
        <f t="shared" si="2"/>
        <v>3.25</v>
      </c>
      <c r="E29" s="1">
        <f t="shared" si="3"/>
        <v>0.105112051906714</v>
      </c>
      <c r="F29" s="1"/>
      <c r="G29" s="1"/>
    </row>
    <row r="30" spans="1:7">
      <c r="A30" s="1" t="s">
        <v>34</v>
      </c>
      <c r="B30" s="2">
        <v>20.94</v>
      </c>
      <c r="C30" s="2">
        <v>24.1</v>
      </c>
      <c r="D30" s="1">
        <f t="shared" si="2"/>
        <v>3.16</v>
      </c>
      <c r="E30" s="1">
        <f t="shared" si="3"/>
        <v>0.111878133865997</v>
      </c>
      <c r="F30" s="1"/>
      <c r="G30" s="1"/>
    </row>
    <row r="31" spans="1:7">
      <c r="A31" s="1" t="s">
        <v>35</v>
      </c>
      <c r="B31" s="2">
        <v>20.63</v>
      </c>
      <c r="C31" s="2">
        <v>26.87</v>
      </c>
      <c r="D31" s="1">
        <f t="shared" si="2"/>
        <v>6.24</v>
      </c>
      <c r="E31" s="1">
        <f t="shared" si="3"/>
        <v>0.0132303955056645</v>
      </c>
      <c r="F31" s="1">
        <f>AVERAGE(E31:E33)</f>
        <v>0.0119806936856892</v>
      </c>
      <c r="G31" s="1">
        <f>STDEV(E31:E33)/SQRT(2)</f>
        <v>0.000996804273481059</v>
      </c>
    </row>
    <row r="32" spans="1:7">
      <c r="A32" s="1" t="s">
        <v>36</v>
      </c>
      <c r="B32" s="2">
        <v>20.69</v>
      </c>
      <c r="C32" s="2">
        <v>27.04</v>
      </c>
      <c r="D32" s="1">
        <f t="shared" si="2"/>
        <v>6.35</v>
      </c>
      <c r="E32" s="1">
        <f t="shared" si="3"/>
        <v>0.0122591265296367</v>
      </c>
      <c r="F32" s="1"/>
      <c r="G32" s="1"/>
    </row>
    <row r="33" spans="1:7">
      <c r="A33" s="1" t="s">
        <v>37</v>
      </c>
      <c r="B33" s="2">
        <v>20.29</v>
      </c>
      <c r="C33" s="2">
        <v>26.87</v>
      </c>
      <c r="D33" s="1">
        <f t="shared" si="2"/>
        <v>6.58</v>
      </c>
      <c r="E33" s="1">
        <f t="shared" si="3"/>
        <v>0.0104525590217665</v>
      </c>
      <c r="F33" s="1"/>
      <c r="G33" s="1"/>
    </row>
    <row r="34" spans="1:7">
      <c r="A34" s="1" t="s">
        <v>38</v>
      </c>
      <c r="B34" s="2">
        <v>20.28</v>
      </c>
      <c r="C34" s="2">
        <v>25.95</v>
      </c>
      <c r="D34" s="1">
        <f t="shared" si="2"/>
        <v>5.67</v>
      </c>
      <c r="E34" s="1">
        <f t="shared" si="3"/>
        <v>0.0196408339769036</v>
      </c>
      <c r="F34" s="1">
        <f>AVERAGE(E34:E36)</f>
        <v>0.0210260420229144</v>
      </c>
      <c r="G34" s="1">
        <f>STDEV(E34:E36)/SQRT(2)</f>
        <v>0.000863159590737755</v>
      </c>
    </row>
    <row r="35" spans="1:7">
      <c r="A35" s="1" t="s">
        <v>39</v>
      </c>
      <c r="B35" s="2">
        <v>20.42</v>
      </c>
      <c r="C35" s="2">
        <v>25.96</v>
      </c>
      <c r="D35" s="1">
        <f t="shared" si="2"/>
        <v>5.54</v>
      </c>
      <c r="E35" s="1">
        <f t="shared" si="3"/>
        <v>0.0214928409084335</v>
      </c>
      <c r="F35" s="1"/>
      <c r="G35" s="1"/>
    </row>
    <row r="36" spans="1:7">
      <c r="A36" s="1" t="s">
        <v>40</v>
      </c>
      <c r="B36" s="2">
        <v>21.19</v>
      </c>
      <c r="C36" s="2">
        <v>26.7</v>
      </c>
      <c r="D36" s="1">
        <f t="shared" si="2"/>
        <v>5.51</v>
      </c>
      <c r="E36" s="1">
        <f t="shared" si="3"/>
        <v>0.0219444511834062</v>
      </c>
      <c r="F36" s="1"/>
      <c r="G36" s="1"/>
    </row>
    <row r="37" spans="1:7">
      <c r="A37" s="1" t="s">
        <v>41</v>
      </c>
      <c r="B37" s="2">
        <v>21.02</v>
      </c>
      <c r="C37" s="2">
        <v>28.28</v>
      </c>
      <c r="D37" s="1">
        <f t="shared" si="2"/>
        <v>7.26</v>
      </c>
      <c r="E37" s="1">
        <f t="shared" si="3"/>
        <v>0.00652412437053413</v>
      </c>
      <c r="F37" s="1">
        <f>AVERAGE(E37:E39)</f>
        <v>0.00621942405148965</v>
      </c>
      <c r="G37" s="1">
        <f>STDEV(E37:E39)/SQRT(2)</f>
        <v>0.000200851610178512</v>
      </c>
    </row>
    <row r="38" spans="1:7">
      <c r="A38" s="1" t="s">
        <v>42</v>
      </c>
      <c r="B38" s="2">
        <v>20.82</v>
      </c>
      <c r="C38" s="2">
        <v>28.16</v>
      </c>
      <c r="D38" s="1">
        <f t="shared" si="2"/>
        <v>7.34</v>
      </c>
      <c r="E38" s="1">
        <f t="shared" si="3"/>
        <v>0.00617219774893263</v>
      </c>
      <c r="F38" s="1"/>
      <c r="G38" s="1"/>
    </row>
    <row r="39" spans="1:7">
      <c r="A39" s="1" t="s">
        <v>43</v>
      </c>
      <c r="B39" s="2">
        <v>20.64</v>
      </c>
      <c r="C39" s="2">
        <v>28.03</v>
      </c>
      <c r="D39" s="1">
        <f t="shared" si="2"/>
        <v>7.39</v>
      </c>
      <c r="E39" s="1">
        <f t="shared" si="3"/>
        <v>0.00596195003500218</v>
      </c>
      <c r="F39" s="1"/>
      <c r="G39" s="1"/>
    </row>
    <row r="40" spans="1:7">
      <c r="A40" s="1" t="s">
        <v>44</v>
      </c>
      <c r="B40" s="2">
        <v>20.67</v>
      </c>
      <c r="C40" s="2">
        <v>26.19</v>
      </c>
      <c r="D40" s="1">
        <f t="shared" si="2"/>
        <v>5.52</v>
      </c>
      <c r="E40" s="1">
        <f t="shared" si="3"/>
        <v>0.0217928697867251</v>
      </c>
      <c r="F40" s="1">
        <f>AVERAGE(E41:E42)</f>
        <v>0.0236330329337942</v>
      </c>
      <c r="G40" s="1">
        <f>STDEV(E41:E42)/SQRT(2)</f>
        <v>0.00122748218354694</v>
      </c>
    </row>
    <row r="41" spans="1:7">
      <c r="A41" s="1" t="s">
        <v>45</v>
      </c>
      <c r="B41" s="2">
        <v>21.11</v>
      </c>
      <c r="C41" s="2">
        <v>26.59</v>
      </c>
      <c r="D41" s="1">
        <f t="shared" si="2"/>
        <v>5.48</v>
      </c>
      <c r="E41" s="1">
        <f t="shared" si="3"/>
        <v>0.0224055507502473</v>
      </c>
      <c r="F41" s="1"/>
      <c r="G41" s="1"/>
    </row>
    <row r="42" spans="1:7">
      <c r="A42" s="1" t="s">
        <v>46</v>
      </c>
      <c r="B42" s="2">
        <v>21.74</v>
      </c>
      <c r="C42" s="2">
        <v>27.07</v>
      </c>
      <c r="D42" s="1">
        <f t="shared" si="2"/>
        <v>5.33</v>
      </c>
      <c r="E42" s="1">
        <f t="shared" si="3"/>
        <v>0.0248605151173412</v>
      </c>
      <c r="F42" s="1"/>
      <c r="G42" s="1"/>
    </row>
    <row r="43" spans="1:7">
      <c r="A43" s="1" t="s">
        <v>47</v>
      </c>
      <c r="B43" s="2">
        <v>21.21</v>
      </c>
      <c r="C43" s="2">
        <v>28.49</v>
      </c>
      <c r="D43" s="1">
        <f t="shared" si="2"/>
        <v>7.28</v>
      </c>
      <c r="E43" s="1">
        <f t="shared" si="3"/>
        <v>0.00643430482240293</v>
      </c>
      <c r="F43" s="1">
        <f>AVERAGE(E43:E45)</f>
        <v>0.00606468167885063</v>
      </c>
      <c r="G43" s="1">
        <f>STDEV(E43:E45)/SQRT(2)</f>
        <v>0.000226347024706656</v>
      </c>
    </row>
    <row r="44" spans="1:7">
      <c r="A44" s="1" t="s">
        <v>48</v>
      </c>
      <c r="B44" s="2">
        <v>21.15</v>
      </c>
      <c r="C44" s="2">
        <v>28.56</v>
      </c>
      <c r="D44" s="1">
        <f t="shared" si="2"/>
        <v>7.41</v>
      </c>
      <c r="E44" s="1">
        <f t="shared" si="3"/>
        <v>0.00587987010707448</v>
      </c>
      <c r="F44" s="1"/>
      <c r="G44" s="1"/>
    </row>
    <row r="45" spans="1:7">
      <c r="A45" s="1" t="s">
        <v>49</v>
      </c>
      <c r="B45" s="2">
        <v>21.02</v>
      </c>
      <c r="C45" s="2">
        <v>28.43</v>
      </c>
      <c r="D45" s="1">
        <f t="shared" si="2"/>
        <v>7.41</v>
      </c>
      <c r="E45" s="1">
        <f t="shared" si="3"/>
        <v>0.00587987010707448</v>
      </c>
      <c r="F45" s="1"/>
      <c r="G45" s="1"/>
    </row>
    <row r="46" spans="1:7">
      <c r="A46" s="1" t="s">
        <v>50</v>
      </c>
      <c r="B46" s="2">
        <v>21.19</v>
      </c>
      <c r="C46" s="2">
        <v>27.24</v>
      </c>
      <c r="D46" s="1">
        <f t="shared" si="2"/>
        <v>6.05</v>
      </c>
      <c r="E46" s="1">
        <f t="shared" si="3"/>
        <v>0.0150927551394507</v>
      </c>
      <c r="F46" s="1">
        <f>AVERAGE(E46:E48)</f>
        <v>0.0168847828461126</v>
      </c>
      <c r="G46" s="1">
        <f>STDEV(E46:E48)/SQRT(2)</f>
        <v>0.00123479268516427</v>
      </c>
    </row>
    <row r="47" spans="1:7">
      <c r="A47" s="1" t="s">
        <v>51</v>
      </c>
      <c r="B47" s="2">
        <v>21.34</v>
      </c>
      <c r="C47" s="2">
        <v>27.09</v>
      </c>
      <c r="D47" s="1">
        <f t="shared" si="2"/>
        <v>5.75</v>
      </c>
      <c r="E47" s="1">
        <f t="shared" si="3"/>
        <v>0.0185813611719175</v>
      </c>
      <c r="F47" s="1"/>
      <c r="G47" s="1"/>
    </row>
    <row r="48" spans="1:7">
      <c r="A48" s="1" t="s">
        <v>52</v>
      </c>
      <c r="B48" s="2">
        <v>20.59</v>
      </c>
      <c r="C48" s="2">
        <v>26.47</v>
      </c>
      <c r="D48" s="1">
        <f t="shared" si="2"/>
        <v>5.88</v>
      </c>
      <c r="E48" s="1">
        <f t="shared" si="3"/>
        <v>0.0169802322269697</v>
      </c>
      <c r="F48" s="1"/>
      <c r="G48" s="1"/>
    </row>
    <row r="51" spans="2:7">
      <c r="B51" s="1" t="s">
        <v>29</v>
      </c>
      <c r="C51" s="1" t="s">
        <v>54</v>
      </c>
      <c r="D51" s="1"/>
      <c r="E51" s="1" t="s">
        <v>31</v>
      </c>
      <c r="F51" s="1" t="s">
        <v>1</v>
      </c>
      <c r="G51" s="1" t="s">
        <v>2</v>
      </c>
    </row>
    <row r="52" spans="1:7">
      <c r="A52" s="1" t="s">
        <v>32</v>
      </c>
      <c r="B52" s="2">
        <v>20.44</v>
      </c>
      <c r="C52" s="2">
        <v>21.18</v>
      </c>
      <c r="D52" s="2">
        <f t="shared" ref="D52:D72" si="4">C52-B52</f>
        <v>0.739999999999998</v>
      </c>
      <c r="E52" s="2">
        <f t="shared" ref="E52:E72" si="5">POWER(2,-D52)</f>
        <v>0.598739352309465</v>
      </c>
      <c r="F52" s="2">
        <f>AVERAGE(E52:E54)</f>
        <v>0.665399279851057</v>
      </c>
      <c r="G52" s="2">
        <f>STDEV(E52:E54)/SQRT(2)</f>
        <v>0.0511260287970419</v>
      </c>
    </row>
    <row r="53" spans="1:7">
      <c r="A53" s="1" t="s">
        <v>33</v>
      </c>
      <c r="B53" s="2">
        <v>20.88</v>
      </c>
      <c r="C53" s="2">
        <v>21.31</v>
      </c>
      <c r="D53" s="2">
        <f t="shared" si="4"/>
        <v>0.43</v>
      </c>
      <c r="E53" s="2">
        <f t="shared" si="5"/>
        <v>0.742261785314525</v>
      </c>
      <c r="F53" s="2"/>
      <c r="G53" s="2"/>
    </row>
    <row r="54" spans="1:7">
      <c r="A54" s="1" t="s">
        <v>34</v>
      </c>
      <c r="B54" s="2">
        <v>20.88</v>
      </c>
      <c r="C54" s="2">
        <v>21.49</v>
      </c>
      <c r="D54" s="2">
        <f t="shared" si="4"/>
        <v>0.609999999999999</v>
      </c>
      <c r="E54" s="2">
        <f t="shared" si="5"/>
        <v>0.655196701929182</v>
      </c>
      <c r="F54" s="2"/>
      <c r="G54" s="2"/>
    </row>
    <row r="55" spans="1:7">
      <c r="A55" s="1" t="s">
        <v>35</v>
      </c>
      <c r="B55" s="2">
        <v>21.04</v>
      </c>
      <c r="C55" s="2">
        <v>24.06</v>
      </c>
      <c r="D55" s="2">
        <f t="shared" si="4"/>
        <v>3.02</v>
      </c>
      <c r="E55" s="2">
        <f t="shared" si="5"/>
        <v>0.12327908806167</v>
      </c>
      <c r="F55" s="2">
        <f>AVERAGE(E55:E57)</f>
        <v>0.0847953925226628</v>
      </c>
      <c r="G55" s="2">
        <f>STDEV(E55:E57)/SQRT(2)</f>
        <v>0.0238057616545757</v>
      </c>
    </row>
    <row r="56" spans="1:7">
      <c r="A56" s="1" t="s">
        <v>36</v>
      </c>
      <c r="B56" s="2">
        <v>21.03</v>
      </c>
      <c r="C56" s="2">
        <v>24.86</v>
      </c>
      <c r="D56" s="2">
        <f t="shared" si="4"/>
        <v>3.83</v>
      </c>
      <c r="E56" s="2">
        <f t="shared" si="5"/>
        <v>0.0703161552930507</v>
      </c>
      <c r="F56" s="2"/>
      <c r="G56" s="2"/>
    </row>
    <row r="57" spans="1:7">
      <c r="A57" s="1" t="s">
        <v>37</v>
      </c>
      <c r="B57" s="2">
        <v>19.51</v>
      </c>
      <c r="C57" s="2">
        <v>23.55</v>
      </c>
      <c r="D57" s="2">
        <f t="shared" si="4"/>
        <v>4.04</v>
      </c>
      <c r="E57" s="2">
        <f t="shared" si="5"/>
        <v>0.0607909342132679</v>
      </c>
      <c r="F57" s="2"/>
      <c r="G57" s="2"/>
    </row>
    <row r="58" spans="1:7">
      <c r="A58" s="1" t="s">
        <v>38</v>
      </c>
      <c r="B58" s="2">
        <v>20.77</v>
      </c>
      <c r="C58" s="2">
        <v>23.79</v>
      </c>
      <c r="D58" s="2">
        <f t="shared" si="4"/>
        <v>3.02</v>
      </c>
      <c r="E58" s="2">
        <f t="shared" si="5"/>
        <v>0.12327908806167</v>
      </c>
      <c r="F58" s="2">
        <f>AVERAGE(E58:E60)</f>
        <v>0.147073226024043</v>
      </c>
      <c r="G58" s="2">
        <f>STDEV(E58:E60)/SQRT(2)</f>
        <v>0.0204408943999256</v>
      </c>
    </row>
    <row r="59" spans="1:7">
      <c r="A59" s="1" t="s">
        <v>39</v>
      </c>
      <c r="B59" s="2">
        <v>20.74</v>
      </c>
      <c r="C59" s="2">
        <v>23.22</v>
      </c>
      <c r="D59" s="2">
        <f t="shared" si="4"/>
        <v>2.48</v>
      </c>
      <c r="E59" s="2">
        <f t="shared" si="5"/>
        <v>0.179244406001978</v>
      </c>
      <c r="F59" s="2"/>
      <c r="G59" s="2"/>
    </row>
    <row r="60" spans="1:7">
      <c r="A60" s="1" t="s">
        <v>40</v>
      </c>
      <c r="B60" s="2">
        <v>21.19</v>
      </c>
      <c r="C60" s="2">
        <v>24.04</v>
      </c>
      <c r="D60" s="2">
        <f t="shared" si="4"/>
        <v>2.85</v>
      </c>
      <c r="E60" s="2">
        <f t="shared" si="5"/>
        <v>0.138696184008481</v>
      </c>
      <c r="F60" s="2"/>
      <c r="G60" s="2"/>
    </row>
    <row r="61" spans="1:7">
      <c r="A61" s="1" t="s">
        <v>41</v>
      </c>
      <c r="B61" s="2">
        <v>21.32</v>
      </c>
      <c r="C61" s="2">
        <v>28.03</v>
      </c>
      <c r="D61" s="2">
        <f t="shared" si="4"/>
        <v>6.71</v>
      </c>
      <c r="E61" s="2">
        <f t="shared" si="5"/>
        <v>0.00955187716946928</v>
      </c>
      <c r="F61" s="2">
        <f>AVERAGE(E61:E63)</f>
        <v>0.00960044407210477</v>
      </c>
      <c r="G61" s="2">
        <f>STDEV(E61:E63)/SQRT(2)</f>
        <v>0.00100722908714914</v>
      </c>
    </row>
    <row r="62" spans="1:7">
      <c r="A62" s="1" t="s">
        <v>42</v>
      </c>
      <c r="B62" s="2">
        <v>21.19</v>
      </c>
      <c r="C62" s="2">
        <v>27.69</v>
      </c>
      <c r="D62" s="2">
        <f t="shared" si="4"/>
        <v>6.5</v>
      </c>
      <c r="E62" s="2">
        <f t="shared" si="5"/>
        <v>0.0110485434560398</v>
      </c>
      <c r="F62" s="2"/>
      <c r="G62" s="2"/>
    </row>
    <row r="63" spans="1:7">
      <c r="A63" s="1" t="s">
        <v>43</v>
      </c>
      <c r="B63" s="2">
        <v>20.96</v>
      </c>
      <c r="C63" s="2">
        <v>27.89</v>
      </c>
      <c r="D63" s="2">
        <f t="shared" si="4"/>
        <v>6.93</v>
      </c>
      <c r="E63" s="2">
        <f t="shared" si="5"/>
        <v>0.00820091159080522</v>
      </c>
      <c r="F63" s="2"/>
      <c r="G63" s="2"/>
    </row>
    <row r="64" spans="1:7">
      <c r="A64" s="1" t="s">
        <v>44</v>
      </c>
      <c r="B64" s="2">
        <v>20.93</v>
      </c>
      <c r="C64" s="2">
        <v>25.12</v>
      </c>
      <c r="D64" s="2">
        <f t="shared" si="4"/>
        <v>4.19</v>
      </c>
      <c r="E64" s="2">
        <f t="shared" si="5"/>
        <v>0.0547878575822521</v>
      </c>
      <c r="F64" s="2">
        <f>AVERAGE(E65:E66)</f>
        <v>0.0542854565201734</v>
      </c>
      <c r="G64" s="2">
        <f>STDEV(E65:E66)/SQRT(2)</f>
        <v>0.00821454347982656</v>
      </c>
    </row>
    <row r="65" spans="1:7">
      <c r="A65" s="1" t="s">
        <v>45</v>
      </c>
      <c r="B65" s="2">
        <v>21.23</v>
      </c>
      <c r="C65" s="2">
        <v>25.23</v>
      </c>
      <c r="D65" s="2">
        <f t="shared" si="4"/>
        <v>4</v>
      </c>
      <c r="E65" s="2">
        <f t="shared" si="5"/>
        <v>0.0625</v>
      </c>
      <c r="F65" s="2"/>
      <c r="G65" s="2"/>
    </row>
    <row r="66" spans="1:7">
      <c r="A66" s="1" t="s">
        <v>46</v>
      </c>
      <c r="B66" s="2">
        <v>21.74</v>
      </c>
      <c r="C66" s="2">
        <v>26.18</v>
      </c>
      <c r="D66" s="2">
        <f t="shared" si="4"/>
        <v>4.44</v>
      </c>
      <c r="E66" s="2">
        <f t="shared" si="5"/>
        <v>0.0460709130403469</v>
      </c>
      <c r="F66" s="2"/>
      <c r="G66" s="2"/>
    </row>
    <row r="67" spans="1:7">
      <c r="A67" s="1" t="s">
        <v>47</v>
      </c>
      <c r="B67" s="2">
        <v>21.51</v>
      </c>
      <c r="C67" s="2">
        <v>28.19</v>
      </c>
      <c r="D67" s="2">
        <f t="shared" si="4"/>
        <v>6.68</v>
      </c>
      <c r="E67" s="2">
        <f t="shared" si="5"/>
        <v>0.00975258241329384</v>
      </c>
      <c r="F67" s="2">
        <f>AVERAGE(E67:E69)</f>
        <v>0.0101604774996093</v>
      </c>
      <c r="G67" s="2">
        <f>STDEV(E67:E69)/SQRT(2)</f>
        <v>0.000799284354784511</v>
      </c>
    </row>
    <row r="68" spans="1:7">
      <c r="A68" s="1" t="s">
        <v>48</v>
      </c>
      <c r="B68" s="2">
        <v>21.33</v>
      </c>
      <c r="C68" s="2">
        <v>28.08</v>
      </c>
      <c r="D68" s="2">
        <f t="shared" si="4"/>
        <v>6.75</v>
      </c>
      <c r="E68" s="2">
        <f t="shared" si="5"/>
        <v>0.00929068058595876</v>
      </c>
      <c r="F68" s="2"/>
      <c r="G68" s="2"/>
    </row>
    <row r="69" spans="1:7">
      <c r="A69" s="1" t="s">
        <v>49</v>
      </c>
      <c r="B69" s="2">
        <v>21.32</v>
      </c>
      <c r="C69" s="2">
        <v>27.77</v>
      </c>
      <c r="D69" s="2">
        <f t="shared" si="4"/>
        <v>6.45</v>
      </c>
      <c r="E69" s="2">
        <f t="shared" si="5"/>
        <v>0.0114381694995752</v>
      </c>
      <c r="F69" s="2"/>
      <c r="G69" s="2"/>
    </row>
    <row r="70" spans="1:7">
      <c r="A70" s="1" t="s">
        <v>50</v>
      </c>
      <c r="B70" s="2">
        <v>21.79</v>
      </c>
      <c r="C70" s="2">
        <v>26.49</v>
      </c>
      <c r="D70" s="2">
        <f t="shared" si="4"/>
        <v>4.7</v>
      </c>
      <c r="E70" s="2">
        <f t="shared" si="5"/>
        <v>0.0384732629170287</v>
      </c>
      <c r="F70" s="2">
        <f>AVERAGE(E70:E72)</f>
        <v>0.0338071973384827</v>
      </c>
      <c r="G70" s="2">
        <f>STDEV(E70:E72)/SQRT(2)</f>
        <v>0.00289459458091728</v>
      </c>
    </row>
    <row r="71" spans="1:7">
      <c r="A71" s="1" t="s">
        <v>51</v>
      </c>
      <c r="B71" s="2">
        <v>21.68</v>
      </c>
      <c r="C71" s="2">
        <v>26.7</v>
      </c>
      <c r="D71" s="2">
        <f t="shared" si="4"/>
        <v>5.02</v>
      </c>
      <c r="E71" s="2">
        <f t="shared" si="5"/>
        <v>0.0308197720154175</v>
      </c>
      <c r="F71" s="2"/>
      <c r="G71" s="2"/>
    </row>
    <row r="72" spans="1:7">
      <c r="A72" s="1" t="s">
        <v>52</v>
      </c>
      <c r="B72" s="2">
        <v>21.11</v>
      </c>
      <c r="C72" s="2">
        <v>26.07</v>
      </c>
      <c r="D72" s="2">
        <f t="shared" si="4"/>
        <v>4.96</v>
      </c>
      <c r="E72" s="2">
        <f t="shared" si="5"/>
        <v>0.0321285570830021</v>
      </c>
      <c r="F72" s="2"/>
      <c r="G72" s="2"/>
    </row>
    <row r="77" spans="2:7">
      <c r="B77" s="1" t="s">
        <v>29</v>
      </c>
      <c r="C77" s="1" t="s">
        <v>55</v>
      </c>
      <c r="D77" s="1"/>
      <c r="E77" s="1" t="s">
        <v>31</v>
      </c>
      <c r="F77" s="1" t="s">
        <v>1</v>
      </c>
      <c r="G77" s="1" t="s">
        <v>2</v>
      </c>
    </row>
    <row r="78" spans="1:7">
      <c r="A78" s="1" t="s">
        <v>32</v>
      </c>
      <c r="B78" s="4">
        <v>20.5986497965732</v>
      </c>
      <c r="C78" s="4">
        <v>27.961761659258</v>
      </c>
      <c r="D78" s="1">
        <f t="shared" ref="D78:D98" si="6">C78-B78</f>
        <v>7.3631118626848</v>
      </c>
      <c r="E78" s="1">
        <f t="shared" ref="E78:E98" si="7">POWER(2,-D78)</f>
        <v>0.0060741074171563</v>
      </c>
      <c r="F78" s="1">
        <f>AVERAGE(E78:E80)</f>
        <v>0.00584400593727262</v>
      </c>
      <c r="G78" s="1">
        <f>STDEV(E78:E80)/SQRT(2)</f>
        <v>0.000335004347660084</v>
      </c>
    </row>
    <row r="79" spans="1:7">
      <c r="A79" s="1" t="s">
        <v>33</v>
      </c>
      <c r="B79" s="4">
        <v>20.9590538715302</v>
      </c>
      <c r="C79" s="4">
        <v>28.3021945304141</v>
      </c>
      <c r="D79" s="1">
        <f t="shared" si="6"/>
        <v>7.3431406588839</v>
      </c>
      <c r="E79" s="1">
        <f t="shared" si="7"/>
        <v>0.00615877586646946</v>
      </c>
      <c r="F79" s="1"/>
      <c r="G79" s="1"/>
    </row>
    <row r="80" spans="1:7">
      <c r="A80" s="1" t="s">
        <v>34</v>
      </c>
      <c r="B80" s="4">
        <v>20.6043983627193</v>
      </c>
      <c r="C80" s="5">
        <v>28.1644258940911</v>
      </c>
      <c r="D80" s="1">
        <f t="shared" si="6"/>
        <v>7.5600275313718</v>
      </c>
      <c r="E80" s="1">
        <f t="shared" si="7"/>
        <v>0.0052991345281921</v>
      </c>
      <c r="F80" s="1"/>
      <c r="G80" s="1"/>
    </row>
    <row r="81" spans="1:7">
      <c r="A81" s="1" t="s">
        <v>35</v>
      </c>
      <c r="B81" s="5">
        <v>20.8986959590515</v>
      </c>
      <c r="C81" s="4">
        <v>32.3175813060456</v>
      </c>
      <c r="D81" s="1">
        <f t="shared" si="6"/>
        <v>11.4188853469941</v>
      </c>
      <c r="E81" s="1">
        <f t="shared" si="7"/>
        <v>0.000365235508601905</v>
      </c>
      <c r="F81" s="1">
        <f>AVERAGE(E81:E83)</f>
        <v>0.000209179192980839</v>
      </c>
      <c r="G81" s="1">
        <f>STDEV(E81:E83)/SQRT(2)</f>
        <v>9.76574200064219e-5</v>
      </c>
    </row>
    <row r="82" spans="1:7">
      <c r="A82" s="1" t="s">
        <v>36</v>
      </c>
      <c r="B82" s="4">
        <v>20.9018483196111</v>
      </c>
      <c r="C82" s="5">
        <v>34.1509521052549</v>
      </c>
      <c r="D82" s="1">
        <f t="shared" si="6"/>
        <v>13.2491037856438</v>
      </c>
      <c r="E82" s="1">
        <f t="shared" si="7"/>
        <v>0.000102712274108948</v>
      </c>
      <c r="F82" s="1"/>
      <c r="G82" s="1"/>
    </row>
    <row r="83" spans="1:7">
      <c r="A83" s="1" t="s">
        <v>37</v>
      </c>
      <c r="B83" s="5">
        <v>20.4719992724007</v>
      </c>
      <c r="C83" s="4">
        <v>33.0853432397168</v>
      </c>
      <c r="D83" s="1">
        <f t="shared" si="6"/>
        <v>12.6133439673161</v>
      </c>
      <c r="E83" s="1">
        <f t="shared" si="7"/>
        <v>0.000159589796231665</v>
      </c>
      <c r="F83" s="1"/>
      <c r="G83" s="1"/>
    </row>
    <row r="84" spans="1:7">
      <c r="A84" s="1" t="s">
        <v>38</v>
      </c>
      <c r="B84" s="4">
        <v>20.5870012968839</v>
      </c>
      <c r="C84" s="4">
        <v>30.3173670068246</v>
      </c>
      <c r="D84" s="1">
        <f t="shared" si="6"/>
        <v>9.7303657099407</v>
      </c>
      <c r="E84" s="1">
        <f t="shared" si="7"/>
        <v>0.00117724824728566</v>
      </c>
      <c r="F84" s="1">
        <f>AVERAGE(E84:E86)</f>
        <v>0.00134418703773818</v>
      </c>
      <c r="G84" s="1">
        <f>STDEV(E84:E86)/SQRT(2)</f>
        <v>0.000447955355366975</v>
      </c>
    </row>
    <row r="85" spans="1:7">
      <c r="A85" s="1" t="s">
        <v>39</v>
      </c>
      <c r="B85" s="4">
        <v>21.1302824719908</v>
      </c>
      <c r="C85" s="4">
        <v>30.0643583946772</v>
      </c>
      <c r="D85" s="1">
        <f t="shared" si="6"/>
        <v>8.9340759226864</v>
      </c>
      <c r="E85" s="1">
        <f t="shared" si="7"/>
        <v>0.00204444373908025</v>
      </c>
      <c r="F85" s="1"/>
      <c r="G85" s="1"/>
    </row>
    <row r="86" spans="1:7">
      <c r="A86" s="1" t="s">
        <v>40</v>
      </c>
      <c r="B86" s="5">
        <v>20.6012191075599</v>
      </c>
      <c r="C86" s="4">
        <v>30.8694624028548</v>
      </c>
      <c r="D86" s="1">
        <f t="shared" si="6"/>
        <v>10.2682432952949</v>
      </c>
      <c r="E86" s="1">
        <f t="shared" si="7"/>
        <v>0.000810869126848643</v>
      </c>
      <c r="F86" s="1"/>
      <c r="G86" s="1"/>
    </row>
    <row r="87" spans="1:7">
      <c r="A87" s="1" t="s">
        <v>41</v>
      </c>
      <c r="B87" s="5">
        <v>21.211539004919</v>
      </c>
      <c r="C87" s="4">
        <v>33.6493061952969</v>
      </c>
      <c r="D87" s="1">
        <f t="shared" si="6"/>
        <v>12.4377671903779</v>
      </c>
      <c r="E87" s="1">
        <f t="shared" si="7"/>
        <v>0.000180243244595925</v>
      </c>
      <c r="F87" s="1">
        <f>AVERAGE(E87:E89)</f>
        <v>0.000113633637741448</v>
      </c>
      <c r="G87" s="1">
        <f>STDEV(E87:E89)/SQRT(2)</f>
        <v>4.4828612245976e-5</v>
      </c>
    </row>
    <row r="88" spans="1:7">
      <c r="A88" s="1" t="s">
        <v>42</v>
      </c>
      <c r="B88" s="5">
        <v>21.1060570327771</v>
      </c>
      <c r="C88" s="5">
        <v>35.2819116813883</v>
      </c>
      <c r="D88" s="1">
        <f t="shared" si="6"/>
        <v>14.1758546486112</v>
      </c>
      <c r="E88" s="1">
        <f t="shared" si="7"/>
        <v>5.40309416644337e-5</v>
      </c>
      <c r="F88" s="1"/>
      <c r="G88" s="1"/>
    </row>
    <row r="89" spans="1:7">
      <c r="A89" s="1" t="s">
        <v>43</v>
      </c>
      <c r="B89" s="5">
        <v>20.6352819392595</v>
      </c>
      <c r="C89" s="5">
        <v>33.8304252106797</v>
      </c>
      <c r="D89" s="1">
        <f t="shared" si="6"/>
        <v>13.1951432714202</v>
      </c>
      <c r="E89" s="1">
        <f t="shared" si="7"/>
        <v>0.000106626726963984</v>
      </c>
      <c r="F89" s="1"/>
      <c r="G89" s="1"/>
    </row>
    <row r="90" spans="1:7">
      <c r="A90" s="1" t="s">
        <v>44</v>
      </c>
      <c r="B90" s="4">
        <v>20.8064735951059</v>
      </c>
      <c r="C90" s="4">
        <v>31.2201015125552</v>
      </c>
      <c r="D90" s="1">
        <f t="shared" si="6"/>
        <v>10.4136279174493</v>
      </c>
      <c r="E90" s="1">
        <f t="shared" si="7"/>
        <v>0.000733137835794054</v>
      </c>
      <c r="F90" s="1">
        <f>AVERAGE(E91:E92)</f>
        <v>0.000883932072567261</v>
      </c>
      <c r="G90" s="1">
        <f>STDEV(E91:E92)/SQRT(2)</f>
        <v>0.000113119648703523</v>
      </c>
    </row>
    <row r="91" spans="1:7">
      <c r="A91" s="1" t="s">
        <v>45</v>
      </c>
      <c r="B91" s="4">
        <v>21.1003899861081</v>
      </c>
      <c r="C91" s="5">
        <v>31.0704340204268</v>
      </c>
      <c r="D91" s="1">
        <f t="shared" si="6"/>
        <v>9.9700440343187</v>
      </c>
      <c r="E91" s="1">
        <f t="shared" si="7"/>
        <v>0.000997051721270784</v>
      </c>
      <c r="F91" s="1"/>
      <c r="G91" s="1"/>
    </row>
    <row r="92" spans="1:7">
      <c r="A92" s="1" t="s">
        <v>46</v>
      </c>
      <c r="B92" s="5">
        <v>21.3961983046454</v>
      </c>
      <c r="C92" s="4">
        <v>31.7375308591853</v>
      </c>
      <c r="D92" s="1">
        <f t="shared" si="6"/>
        <v>10.3413325545399</v>
      </c>
      <c r="E92" s="1">
        <f t="shared" si="7"/>
        <v>0.000770812423863738</v>
      </c>
      <c r="F92" s="1"/>
      <c r="G92" s="1"/>
    </row>
    <row r="93" spans="1:7">
      <c r="A93" s="1" t="s">
        <v>47</v>
      </c>
      <c r="B93" s="5">
        <v>21.3306958256186</v>
      </c>
      <c r="C93" s="5">
        <v>33.7742303699708</v>
      </c>
      <c r="D93" s="1">
        <f t="shared" si="6"/>
        <v>12.4435345443522</v>
      </c>
      <c r="E93" s="1">
        <f t="shared" si="7"/>
        <v>0.000179524137985832</v>
      </c>
      <c r="F93" s="1">
        <f>AVERAGE(E93:E95)</f>
        <v>0.00021558223207673</v>
      </c>
      <c r="G93" s="1">
        <f>STDEV(E93:E95)/SQRT(2)</f>
        <v>3.24167161894193e-5</v>
      </c>
    </row>
    <row r="94" spans="1:7">
      <c r="A94" s="1" t="s">
        <v>48</v>
      </c>
      <c r="B94" s="5">
        <v>21.2402373436789</v>
      </c>
      <c r="C94" s="5">
        <v>33.5276092828123</v>
      </c>
      <c r="D94" s="1">
        <f t="shared" si="6"/>
        <v>12.2873719391334</v>
      </c>
      <c r="E94" s="1">
        <f t="shared" si="7"/>
        <v>0.00020004720063178</v>
      </c>
      <c r="F94" s="1"/>
      <c r="G94" s="1"/>
    </row>
    <row r="95" spans="1:7">
      <c r="A95" s="1" t="s">
        <v>49</v>
      </c>
      <c r="B95" s="5">
        <v>21.2205312023389</v>
      </c>
      <c r="C95" s="4">
        <v>33.0904566320464</v>
      </c>
      <c r="D95" s="1">
        <f t="shared" si="6"/>
        <v>11.8699254297075</v>
      </c>
      <c r="E95" s="1">
        <f t="shared" si="7"/>
        <v>0.000267175357612578</v>
      </c>
      <c r="F95" s="1"/>
      <c r="G95" s="1"/>
    </row>
    <row r="96" spans="1:7">
      <c r="A96" s="1" t="s">
        <v>50</v>
      </c>
      <c r="B96" s="5">
        <v>21.4557178629064</v>
      </c>
      <c r="C96" s="4">
        <v>31.1329377910135</v>
      </c>
      <c r="D96" s="1">
        <f t="shared" si="6"/>
        <v>9.6772199281071</v>
      </c>
      <c r="E96" s="1">
        <f t="shared" si="7"/>
        <v>0.00122142421858593</v>
      </c>
      <c r="F96" s="1">
        <f>AVERAGE(E96:E98)</f>
        <v>0.00127085022048103</v>
      </c>
      <c r="G96" s="1">
        <f>STDEV(E96:E98)/SQRT(2)</f>
        <v>0.000434656203008374</v>
      </c>
    </row>
    <row r="97" spans="1:7">
      <c r="A97" s="1" t="s">
        <v>51</v>
      </c>
      <c r="B97" s="4">
        <v>20.9186695653848</v>
      </c>
      <c r="C97" s="5">
        <v>31.4358516967673</v>
      </c>
      <c r="D97" s="1">
        <f t="shared" si="6"/>
        <v>10.5171821313825</v>
      </c>
      <c r="E97" s="1">
        <f t="shared" si="7"/>
        <v>0.000682358661448958</v>
      </c>
      <c r="F97" s="1"/>
      <c r="G97" s="1"/>
    </row>
    <row r="98" spans="1:7">
      <c r="A98" s="1" t="s">
        <v>52</v>
      </c>
      <c r="B98" s="4">
        <v>21.5684053749094</v>
      </c>
      <c r="C98" s="4">
        <v>30.601548062848</v>
      </c>
      <c r="D98" s="1">
        <f t="shared" si="6"/>
        <v>9.0331426879386</v>
      </c>
      <c r="E98" s="1">
        <f t="shared" si="7"/>
        <v>0.00190876778140822</v>
      </c>
      <c r="F98" s="1"/>
      <c r="G98" s="1"/>
    </row>
    <row r="103" spans="2:7">
      <c r="B103" s="1" t="s">
        <v>29</v>
      </c>
      <c r="C103" s="1" t="s">
        <v>56</v>
      </c>
      <c r="D103" s="1"/>
      <c r="E103" s="1" t="s">
        <v>31</v>
      </c>
      <c r="F103" s="1" t="s">
        <v>1</v>
      </c>
      <c r="G103" s="1" t="s">
        <v>2</v>
      </c>
    </row>
    <row r="104" spans="1:7">
      <c r="A104" s="1" t="s">
        <v>32</v>
      </c>
      <c r="B104" s="2">
        <v>20.45</v>
      </c>
      <c r="C104" s="2">
        <v>22.1</v>
      </c>
      <c r="D104" s="2">
        <f t="shared" ref="D104:D124" si="8">C104-B104</f>
        <v>1.65</v>
      </c>
      <c r="E104" s="2">
        <f t="shared" ref="E104:E124" si="9">POWER(2,-D104)</f>
        <v>0.318640156829815</v>
      </c>
      <c r="F104" s="2">
        <f>AVERAGE(E104:E106)</f>
        <v>0.317364037535602</v>
      </c>
      <c r="G104" s="2">
        <f>STDEV(E104:E106)/SQRT(2)</f>
        <v>0.0209105949269546</v>
      </c>
    </row>
    <row r="105" spans="1:7">
      <c r="A105" s="1" t="s">
        <v>33</v>
      </c>
      <c r="B105" s="2">
        <v>20.29</v>
      </c>
      <c r="C105" s="2">
        <v>22.09</v>
      </c>
      <c r="D105" s="2">
        <f t="shared" si="8"/>
        <v>1.8</v>
      </c>
      <c r="E105" s="2">
        <f t="shared" si="9"/>
        <v>0.287174588749259</v>
      </c>
      <c r="F105" s="2"/>
      <c r="G105" s="2"/>
    </row>
    <row r="106" spans="1:7">
      <c r="A106" s="1" t="s">
        <v>34</v>
      </c>
      <c r="B106" s="2">
        <v>20.08</v>
      </c>
      <c r="C106" s="2">
        <v>21.61</v>
      </c>
      <c r="D106" s="2">
        <f t="shared" si="8"/>
        <v>1.53</v>
      </c>
      <c r="E106" s="2">
        <f t="shared" si="9"/>
        <v>0.346277367027731</v>
      </c>
      <c r="F106" s="2"/>
      <c r="G106" s="2"/>
    </row>
    <row r="107" spans="1:7">
      <c r="A107" s="1" t="s">
        <v>35</v>
      </c>
      <c r="B107" s="2">
        <v>20.64</v>
      </c>
      <c r="C107" s="2">
        <v>25.42</v>
      </c>
      <c r="D107" s="2">
        <f t="shared" si="8"/>
        <v>4.78</v>
      </c>
      <c r="E107" s="2">
        <f t="shared" si="9"/>
        <v>0.0363979245771392</v>
      </c>
      <c r="F107" s="2">
        <f>AVERAGE(E107:E109)</f>
        <v>0.0350093359534156</v>
      </c>
      <c r="G107" s="2">
        <f>STDEV(E107:E109)/SQRT(2)</f>
        <v>0.00218579724089363</v>
      </c>
    </row>
    <row r="108" spans="1:7">
      <c r="A108" s="1" t="s">
        <v>36</v>
      </c>
      <c r="B108" s="2">
        <v>20.65</v>
      </c>
      <c r="C108" s="2">
        <v>25.4</v>
      </c>
      <c r="D108" s="2">
        <f t="shared" si="8"/>
        <v>4.75</v>
      </c>
      <c r="E108" s="2">
        <f t="shared" si="9"/>
        <v>0.037162722343835</v>
      </c>
      <c r="F108" s="2"/>
      <c r="G108" s="2"/>
    </row>
    <row r="109" spans="1:7">
      <c r="A109" s="1" t="s">
        <v>37</v>
      </c>
      <c r="B109" s="2">
        <v>20.29</v>
      </c>
      <c r="C109" s="2">
        <v>25.28</v>
      </c>
      <c r="D109" s="2">
        <f t="shared" si="8"/>
        <v>4.99</v>
      </c>
      <c r="E109" s="2">
        <f t="shared" si="9"/>
        <v>0.0314673609392724</v>
      </c>
      <c r="F109" s="2"/>
      <c r="G109" s="2"/>
    </row>
    <row r="110" spans="1:7">
      <c r="A110" s="1" t="s">
        <v>38</v>
      </c>
      <c r="B110" s="2">
        <v>20.57</v>
      </c>
      <c r="C110" s="2">
        <v>24.68</v>
      </c>
      <c r="D110" s="2">
        <f t="shared" si="8"/>
        <v>4.11</v>
      </c>
      <c r="E110" s="2">
        <f t="shared" si="9"/>
        <v>0.0579117538681482</v>
      </c>
      <c r="F110" s="2">
        <f>AVERAGE(E110:E112)</f>
        <v>0.0715025782963878</v>
      </c>
      <c r="G110" s="2">
        <f>STDEV(E110:E112)/SQRT(2)</f>
        <v>0.0131973550670526</v>
      </c>
    </row>
    <row r="111" spans="1:7">
      <c r="A111" s="1" t="s">
        <v>39</v>
      </c>
      <c r="B111" s="2">
        <v>20.6</v>
      </c>
      <c r="C111" s="2">
        <v>24.03</v>
      </c>
      <c r="D111" s="2">
        <f t="shared" si="8"/>
        <v>3.43</v>
      </c>
      <c r="E111" s="2">
        <f t="shared" si="9"/>
        <v>0.0927827231643156</v>
      </c>
      <c r="F111" s="2"/>
      <c r="G111" s="2"/>
    </row>
    <row r="112" spans="1:7">
      <c r="A112" s="1" t="s">
        <v>40</v>
      </c>
      <c r="B112" s="2">
        <v>21.06</v>
      </c>
      <c r="C112" s="2">
        <v>25.03</v>
      </c>
      <c r="D112" s="2">
        <f t="shared" si="8"/>
        <v>3.97</v>
      </c>
      <c r="E112" s="2">
        <f t="shared" si="9"/>
        <v>0.0638132578566995</v>
      </c>
      <c r="F112" s="2"/>
      <c r="G112" s="2"/>
    </row>
    <row r="113" spans="1:7">
      <c r="A113" s="1" t="s">
        <v>41</v>
      </c>
      <c r="B113" s="2">
        <v>20.89</v>
      </c>
      <c r="C113" s="2">
        <v>29.68</v>
      </c>
      <c r="D113" s="2">
        <f t="shared" si="8"/>
        <v>8.79</v>
      </c>
      <c r="E113" s="2">
        <f t="shared" si="9"/>
        <v>0.00225915660919002</v>
      </c>
      <c r="F113" s="2">
        <f>AVERAGE(E113:E115)</f>
        <v>0.00173658044261967</v>
      </c>
      <c r="G113" s="2">
        <f>STDEV(E113:E115)/SQRT(2)</f>
        <v>0.00032052130903228</v>
      </c>
    </row>
    <row r="114" spans="1:7">
      <c r="A114" s="1" t="s">
        <v>42</v>
      </c>
      <c r="B114" s="2">
        <v>20.53</v>
      </c>
      <c r="C114" s="2">
        <v>29.91</v>
      </c>
      <c r="D114" s="2">
        <f t="shared" si="8"/>
        <v>9.38</v>
      </c>
      <c r="E114" s="2">
        <f t="shared" si="9"/>
        <v>0.00150085466922658</v>
      </c>
      <c r="F114" s="2"/>
      <c r="G114" s="2"/>
    </row>
    <row r="115" spans="1:7">
      <c r="A115" s="1" t="s">
        <v>43</v>
      </c>
      <c r="B115" s="2">
        <v>20.39</v>
      </c>
      <c r="C115" s="2">
        <v>29.82</v>
      </c>
      <c r="D115" s="2">
        <f t="shared" si="8"/>
        <v>9.43</v>
      </c>
      <c r="E115" s="2">
        <f t="shared" si="9"/>
        <v>0.00144973004944243</v>
      </c>
      <c r="F115" s="2"/>
      <c r="G115" s="2"/>
    </row>
    <row r="116" spans="1:7">
      <c r="A116" s="1" t="s">
        <v>44</v>
      </c>
      <c r="B116" s="2">
        <v>20.59</v>
      </c>
      <c r="C116" s="2">
        <v>26.17</v>
      </c>
      <c r="D116" s="2">
        <f t="shared" si="8"/>
        <v>5.58</v>
      </c>
      <c r="E116" s="2">
        <f t="shared" si="9"/>
        <v>0.020905118043533</v>
      </c>
      <c r="F116" s="2">
        <f>AVERAGE(E116:E118)</f>
        <v>0.0154358792153242</v>
      </c>
      <c r="G116" s="2">
        <f>STDEV(E116:E118)/SQRT(2)</f>
        <v>0.00415381449905479</v>
      </c>
    </row>
    <row r="117" spans="1:7">
      <c r="A117" s="1" t="s">
        <v>45</v>
      </c>
      <c r="B117" s="2">
        <v>20.22</v>
      </c>
      <c r="C117" s="2">
        <v>26.17</v>
      </c>
      <c r="D117" s="2">
        <f t="shared" si="8"/>
        <v>5.95</v>
      </c>
      <c r="E117" s="2">
        <f t="shared" si="9"/>
        <v>0.0161760144350215</v>
      </c>
      <c r="F117" s="2"/>
      <c r="G117" s="2"/>
    </row>
    <row r="118" spans="1:7">
      <c r="A118" s="1" t="s">
        <v>46</v>
      </c>
      <c r="B118" s="2">
        <v>21.1</v>
      </c>
      <c r="C118" s="2">
        <v>27.86</v>
      </c>
      <c r="D118" s="2">
        <f t="shared" si="8"/>
        <v>6.76</v>
      </c>
      <c r="E118" s="2">
        <f t="shared" si="9"/>
        <v>0.00922650516741822</v>
      </c>
      <c r="F118" s="2"/>
      <c r="G118" s="2"/>
    </row>
    <row r="119" spans="1:7">
      <c r="A119" s="1" t="s">
        <v>47</v>
      </c>
      <c r="B119" s="2">
        <v>21.11</v>
      </c>
      <c r="C119" s="2">
        <v>30.15</v>
      </c>
      <c r="D119" s="2">
        <f t="shared" si="8"/>
        <v>9.04</v>
      </c>
      <c r="E119" s="2">
        <f t="shared" si="9"/>
        <v>0.00189971669416462</v>
      </c>
      <c r="F119" s="2">
        <f>AVERAGE(E119:E121)</f>
        <v>0.00184811961296939</v>
      </c>
      <c r="G119" s="2">
        <f>STDEV(E119:E121)/SQRT(2)</f>
        <v>0.000154407840088955</v>
      </c>
    </row>
    <row r="120" spans="1:7">
      <c r="A120" s="1" t="s">
        <v>48</v>
      </c>
      <c r="B120" s="2">
        <v>21.17</v>
      </c>
      <c r="C120" s="2">
        <v>30.11</v>
      </c>
      <c r="D120" s="2">
        <f t="shared" si="8"/>
        <v>8.94</v>
      </c>
      <c r="E120" s="2">
        <f t="shared" si="9"/>
        <v>0.00203606593914282</v>
      </c>
      <c r="F120" s="2"/>
      <c r="G120" s="2"/>
    </row>
    <row r="121" spans="1:7">
      <c r="A121" s="1" t="s">
        <v>49</v>
      </c>
      <c r="B121" s="2">
        <v>21.13</v>
      </c>
      <c r="C121" s="2">
        <v>30.41</v>
      </c>
      <c r="D121" s="2">
        <f t="shared" si="8"/>
        <v>9.28</v>
      </c>
      <c r="E121" s="2">
        <f t="shared" si="9"/>
        <v>0.00160857620560073</v>
      </c>
      <c r="F121" s="2"/>
      <c r="G121" s="2"/>
    </row>
    <row r="122" spans="1:7">
      <c r="A122" s="1" t="s">
        <v>50</v>
      </c>
      <c r="B122" s="2">
        <v>21.38</v>
      </c>
      <c r="C122" s="2">
        <v>27.76</v>
      </c>
      <c r="D122" s="2">
        <f t="shared" si="8"/>
        <v>6.38</v>
      </c>
      <c r="E122" s="2">
        <f t="shared" si="9"/>
        <v>0.0120068373538126</v>
      </c>
      <c r="F122" s="2">
        <f>AVERAGE(E122:E124)</f>
        <v>0.0119795748472417</v>
      </c>
      <c r="G122" s="2">
        <f>STDEV(E122:E124)/SQRT(2)</f>
        <v>8.9539832708163e-5</v>
      </c>
    </row>
    <row r="123" spans="1:7">
      <c r="A123" s="1" t="s">
        <v>51</v>
      </c>
      <c r="B123" s="2">
        <v>21.49</v>
      </c>
      <c r="C123" s="2">
        <v>27.89</v>
      </c>
      <c r="D123" s="2">
        <f t="shared" si="8"/>
        <v>6.4</v>
      </c>
      <c r="E123" s="2">
        <f t="shared" si="9"/>
        <v>0.0118415356758625</v>
      </c>
      <c r="F123" s="2"/>
      <c r="G123" s="2"/>
    </row>
    <row r="124" spans="1:7">
      <c r="A124" s="1" t="s">
        <v>52</v>
      </c>
      <c r="B124" s="2">
        <v>21.11</v>
      </c>
      <c r="C124" s="2">
        <v>27.48</v>
      </c>
      <c r="D124" s="2">
        <f t="shared" si="8"/>
        <v>6.37</v>
      </c>
      <c r="E124" s="2">
        <f t="shared" si="9"/>
        <v>0.0120903515120499</v>
      </c>
      <c r="F124" s="2"/>
      <c r="G124" s="2"/>
    </row>
    <row r="129" spans="2:7">
      <c r="B129" s="1" t="s">
        <v>29</v>
      </c>
      <c r="C129" s="1" t="s">
        <v>57</v>
      </c>
      <c r="D129" s="1"/>
      <c r="E129" s="1" t="s">
        <v>31</v>
      </c>
      <c r="F129" s="1" t="s">
        <v>1</v>
      </c>
      <c r="G129" s="1" t="s">
        <v>2</v>
      </c>
    </row>
    <row r="130" spans="1:7">
      <c r="A130" s="1" t="s">
        <v>32</v>
      </c>
      <c r="B130" s="2">
        <v>20.45</v>
      </c>
      <c r="C130" s="2">
        <v>27.11</v>
      </c>
      <c r="D130" s="2">
        <f t="shared" ref="D130:D150" si="10">C130-B130</f>
        <v>6.66</v>
      </c>
      <c r="E130" s="2">
        <f t="shared" ref="E130:E144" si="11">POWER(2,-D130)</f>
        <v>0.00988872339039281</v>
      </c>
      <c r="F130" s="2">
        <f>AVERAGE(E130:E132)</f>
        <v>0.00880630518134614</v>
      </c>
      <c r="G130" s="2">
        <f>STDEV(E130:E132)/SQRT(2)</f>
        <v>0.000705953254548563</v>
      </c>
    </row>
    <row r="131" spans="1:7">
      <c r="A131" s="1" t="s">
        <v>33</v>
      </c>
      <c r="B131" s="2">
        <v>20.29</v>
      </c>
      <c r="C131" s="2">
        <v>27.27</v>
      </c>
      <c r="D131" s="2">
        <f t="shared" si="10"/>
        <v>6.98</v>
      </c>
      <c r="E131" s="2">
        <f t="shared" si="11"/>
        <v>0.0079215584358596</v>
      </c>
      <c r="F131" s="2"/>
      <c r="G131" s="2"/>
    </row>
    <row r="132" spans="1:7">
      <c r="A132" s="1" t="s">
        <v>34</v>
      </c>
      <c r="B132" s="2">
        <v>20.08</v>
      </c>
      <c r="C132" s="2">
        <v>26.94</v>
      </c>
      <c r="D132" s="2">
        <f t="shared" si="10"/>
        <v>6.86</v>
      </c>
      <c r="E132" s="2">
        <f t="shared" si="11"/>
        <v>0.008608633717786</v>
      </c>
      <c r="F132" s="2"/>
      <c r="G132" s="2"/>
    </row>
    <row r="133" spans="1:7">
      <c r="A133" s="1" t="s">
        <v>35</v>
      </c>
      <c r="B133" s="2">
        <v>20.64</v>
      </c>
      <c r="C133" s="2">
        <v>30.98</v>
      </c>
      <c r="D133" s="2">
        <f t="shared" si="10"/>
        <v>10.34</v>
      </c>
      <c r="E133" s="2">
        <f t="shared" si="11"/>
        <v>0.000771524718616579</v>
      </c>
      <c r="F133" s="2">
        <f>AVERAGE(E133:E135)</f>
        <v>0.000802518258045152</v>
      </c>
      <c r="G133" s="2">
        <f>STDEV(E133:E135)/SQRT(2)</f>
        <v>6.8546964486963e-5</v>
      </c>
    </row>
    <row r="134" spans="1:7">
      <c r="A134" s="1" t="s">
        <v>36</v>
      </c>
      <c r="B134" s="2">
        <v>20.65</v>
      </c>
      <c r="C134" s="2">
        <v>31.08</v>
      </c>
      <c r="D134" s="2">
        <f t="shared" si="10"/>
        <v>10.43</v>
      </c>
      <c r="E134" s="2">
        <f t="shared" si="11"/>
        <v>0.000724865024721216</v>
      </c>
      <c r="F134" s="2"/>
      <c r="G134" s="2"/>
    </row>
    <row r="135" spans="1:7">
      <c r="A135" s="1" t="s">
        <v>37</v>
      </c>
      <c r="B135" s="2">
        <v>20.29</v>
      </c>
      <c r="C135" s="2">
        <v>30.39</v>
      </c>
      <c r="D135" s="2">
        <f t="shared" si="10"/>
        <v>10.1</v>
      </c>
      <c r="E135" s="2">
        <f t="shared" si="11"/>
        <v>0.000911165030797663</v>
      </c>
      <c r="F135" s="2"/>
      <c r="G135" s="2"/>
    </row>
    <row r="136" spans="1:7">
      <c r="A136" s="1" t="s">
        <v>38</v>
      </c>
      <c r="B136" s="2">
        <v>20.57</v>
      </c>
      <c r="C136" s="2">
        <v>30.1</v>
      </c>
      <c r="D136" s="2">
        <f t="shared" si="10"/>
        <v>9.53</v>
      </c>
      <c r="E136" s="2">
        <f t="shared" si="11"/>
        <v>0.00135264596495207</v>
      </c>
      <c r="F136" s="2">
        <f>AVERAGE(E136:E138)</f>
        <v>0.00184629580331058</v>
      </c>
      <c r="G136" s="2">
        <f>STDEV(E136:E138)/SQRT(2)</f>
        <v>0.000388464792856312</v>
      </c>
    </row>
    <row r="137" spans="1:7">
      <c r="A137" s="1" t="s">
        <v>39</v>
      </c>
      <c r="B137" s="2">
        <v>20.6</v>
      </c>
      <c r="C137" s="2">
        <v>29.28</v>
      </c>
      <c r="D137" s="2">
        <f t="shared" si="10"/>
        <v>8.68</v>
      </c>
      <c r="E137" s="2">
        <f t="shared" si="11"/>
        <v>0.00243814560332346</v>
      </c>
      <c r="F137" s="2"/>
      <c r="G137" s="2"/>
    </row>
    <row r="138" spans="1:7">
      <c r="A138" s="1" t="s">
        <v>40</v>
      </c>
      <c r="B138" s="2">
        <v>21.06</v>
      </c>
      <c r="C138" s="2">
        <v>30.22</v>
      </c>
      <c r="D138" s="2">
        <f t="shared" si="10"/>
        <v>9.16</v>
      </c>
      <c r="E138" s="2">
        <f t="shared" si="11"/>
        <v>0.0017480958416562</v>
      </c>
      <c r="F138" s="2"/>
      <c r="G138" s="2"/>
    </row>
    <row r="139" spans="1:7">
      <c r="A139" s="1" t="s">
        <v>41</v>
      </c>
      <c r="B139" s="2">
        <v>20.89</v>
      </c>
      <c r="C139" s="2">
        <v>37.12</v>
      </c>
      <c r="D139" s="2">
        <f t="shared" si="10"/>
        <v>16.23</v>
      </c>
      <c r="E139" s="2">
        <f t="shared" si="11"/>
        <v>1.30101759608148e-5</v>
      </c>
      <c r="F139" s="2">
        <f>AVERAGE(E139:E141)</f>
        <v>1.56783441241517e-5</v>
      </c>
      <c r="G139" s="2">
        <f>STDEV(E139:E141)/SQRT(2)</f>
        <v>1.74930168204575e-6</v>
      </c>
    </row>
    <row r="140" spans="1:7">
      <c r="A140" s="1" t="s">
        <v>42</v>
      </c>
      <c r="B140" s="2">
        <v>20.53</v>
      </c>
      <c r="C140" s="2">
        <v>36.45</v>
      </c>
      <c r="D140" s="2">
        <f t="shared" si="10"/>
        <v>15.92</v>
      </c>
      <c r="E140" s="2">
        <f t="shared" si="11"/>
        <v>1.61288153161832e-5</v>
      </c>
      <c r="F140" s="2"/>
      <c r="G140" s="2"/>
    </row>
    <row r="141" spans="1:7">
      <c r="A141" s="1" t="s">
        <v>43</v>
      </c>
      <c r="B141" s="2">
        <v>20.39</v>
      </c>
      <c r="C141" s="2">
        <v>36.16</v>
      </c>
      <c r="D141" s="2">
        <f t="shared" si="10"/>
        <v>15.77</v>
      </c>
      <c r="E141" s="2">
        <f t="shared" si="11"/>
        <v>1.78960410954572e-5</v>
      </c>
      <c r="F141" s="2"/>
      <c r="G141" s="2"/>
    </row>
    <row r="142" spans="1:7">
      <c r="A142" s="1" t="s">
        <v>44</v>
      </c>
      <c r="B142" s="2">
        <v>20.59</v>
      </c>
      <c r="C142" s="2">
        <v>32.23</v>
      </c>
      <c r="D142" s="2">
        <f t="shared" si="10"/>
        <v>11.64</v>
      </c>
      <c r="E142" s="2">
        <f t="shared" si="11"/>
        <v>0.000313336400772194</v>
      </c>
      <c r="F142" s="2">
        <f>AVERAGE(E142:E144)</f>
        <v>0.000272193927025399</v>
      </c>
      <c r="G142" s="2">
        <f>STDEV(E142:E144)/SQRT(2)</f>
        <v>4.77717369010996e-5</v>
      </c>
    </row>
    <row r="143" spans="1:7">
      <c r="A143" s="1" t="s">
        <v>45</v>
      </c>
      <c r="B143" s="2">
        <v>20.22</v>
      </c>
      <c r="C143" s="2">
        <v>31.88</v>
      </c>
      <c r="D143" s="2">
        <f t="shared" si="10"/>
        <v>11.66</v>
      </c>
      <c r="E143" s="2">
        <f t="shared" si="11"/>
        <v>0.000309022605949775</v>
      </c>
      <c r="F143" s="2"/>
      <c r="G143" s="2"/>
    </row>
    <row r="144" spans="1:7">
      <c r="A144" s="1" t="s">
        <v>46</v>
      </c>
      <c r="B144" s="2">
        <v>21.1</v>
      </c>
      <c r="C144" s="2">
        <v>33.43</v>
      </c>
      <c r="D144" s="2">
        <f t="shared" si="10"/>
        <v>12.33</v>
      </c>
      <c r="E144" s="2">
        <f t="shared" si="11"/>
        <v>0.000194222774354228</v>
      </c>
      <c r="F144" s="2"/>
      <c r="G144" s="2"/>
    </row>
    <row r="145" spans="1:7">
      <c r="A145" s="1" t="s">
        <v>47</v>
      </c>
      <c r="B145" s="2">
        <v>21.11</v>
      </c>
      <c r="C145" s="2" t="s">
        <v>58</v>
      </c>
      <c r="D145" s="2" t="e">
        <f t="shared" si="10"/>
        <v>#VALUE!</v>
      </c>
      <c r="E145" s="2">
        <v>0</v>
      </c>
      <c r="F145" s="2">
        <f>AVERAGE(E145:E147)</f>
        <v>1.95150110234256e-6</v>
      </c>
      <c r="G145" s="2">
        <f>STDEV(E145:E147)/SQRT(2)</f>
        <v>1.71355930755339e-6</v>
      </c>
    </row>
    <row r="146" spans="1:7">
      <c r="A146" s="1" t="s">
        <v>48</v>
      </c>
      <c r="B146" s="2">
        <v>21.17</v>
      </c>
      <c r="C146" s="2">
        <v>40.85</v>
      </c>
      <c r="D146" s="2">
        <f t="shared" si="10"/>
        <v>19.68</v>
      </c>
      <c r="E146" s="2">
        <f t="shared" ref="E146:E150" si="12">POWER(2,-D146)</f>
        <v>1.19050078287278e-6</v>
      </c>
      <c r="F146" s="2"/>
      <c r="G146" s="2"/>
    </row>
    <row r="147" spans="1:7">
      <c r="A147" s="1" t="s">
        <v>49</v>
      </c>
      <c r="B147" s="2">
        <v>21.13</v>
      </c>
      <c r="C147" s="2">
        <v>38.84</v>
      </c>
      <c r="D147" s="2">
        <f t="shared" si="10"/>
        <v>17.71</v>
      </c>
      <c r="E147" s="2">
        <f t="shared" si="12"/>
        <v>4.66400252415491e-6</v>
      </c>
      <c r="F147" s="2"/>
      <c r="G147" s="2"/>
    </row>
    <row r="148" spans="1:7">
      <c r="A148" s="1" t="s">
        <v>50</v>
      </c>
      <c r="B148" s="2">
        <v>21.38</v>
      </c>
      <c r="C148" s="2">
        <v>36.65</v>
      </c>
      <c r="D148" s="2">
        <f t="shared" si="10"/>
        <v>15.27</v>
      </c>
      <c r="E148" s="2">
        <f t="shared" si="12"/>
        <v>2.53088240299817e-5</v>
      </c>
      <c r="F148" s="2">
        <f>AVERAGE(E148:E150)</f>
        <v>1.15290481678157e-5</v>
      </c>
      <c r="G148" s="2">
        <f>STDEV(E148:E150)/SQRT(2)</f>
        <v>8.54088266671738e-6</v>
      </c>
    </row>
    <row r="149" spans="1:7">
      <c r="A149" s="1" t="s">
        <v>51</v>
      </c>
      <c r="B149" s="2">
        <v>21.49</v>
      </c>
      <c r="C149" s="2">
        <v>38.72</v>
      </c>
      <c r="D149" s="2">
        <f t="shared" si="10"/>
        <v>17.23</v>
      </c>
      <c r="E149" s="2">
        <f t="shared" si="12"/>
        <v>6.50508798040738e-6</v>
      </c>
      <c r="F149" s="2"/>
      <c r="G149" s="2"/>
    </row>
    <row r="150" spans="1:7">
      <c r="A150" s="1" t="s">
        <v>52</v>
      </c>
      <c r="B150" s="2">
        <v>21.11</v>
      </c>
      <c r="C150" s="2">
        <v>39.57</v>
      </c>
      <c r="D150" s="2">
        <f t="shared" si="10"/>
        <v>18.46</v>
      </c>
      <c r="E150" s="2">
        <f t="shared" si="12"/>
        <v>2.77323249305784e-6</v>
      </c>
      <c r="F150" s="2"/>
      <c r="G150" s="2"/>
    </row>
    <row r="156" spans="2:7">
      <c r="B156" s="1" t="s">
        <v>29</v>
      </c>
      <c r="C156" s="1" t="s">
        <v>59</v>
      </c>
      <c r="D156" s="1"/>
      <c r="E156" s="1" t="s">
        <v>31</v>
      </c>
      <c r="F156" s="1" t="s">
        <v>1</v>
      </c>
      <c r="G156" s="1" t="s">
        <v>2</v>
      </c>
    </row>
    <row r="157" spans="1:7">
      <c r="A157" s="1" t="s">
        <v>32</v>
      </c>
      <c r="B157" s="4">
        <v>20.5986497965732</v>
      </c>
      <c r="C157" s="4">
        <v>21.6206347160496</v>
      </c>
      <c r="D157" s="1">
        <f t="shared" ref="D157:D177" si="13">C157-B157</f>
        <v>1.0219849194764</v>
      </c>
      <c r="E157" s="1">
        <f t="shared" ref="E157:E177" si="14">POWER(2,-D157)</f>
        <v>0.492438368890179</v>
      </c>
      <c r="F157" s="1">
        <f>AVERAGE(E157:E159)</f>
        <v>0.457690852870718</v>
      </c>
      <c r="G157" s="1">
        <f>STDEV(E157:E159)/SQRT(2)</f>
        <v>0.0365346294452775</v>
      </c>
    </row>
    <row r="158" spans="1:7">
      <c r="A158" s="1" t="s">
        <v>33</v>
      </c>
      <c r="B158" s="4">
        <v>20.9590538715302</v>
      </c>
      <c r="C158" s="4">
        <v>22.2870652535898</v>
      </c>
      <c r="D158" s="1">
        <f t="shared" si="13"/>
        <v>1.3280113820596</v>
      </c>
      <c r="E158" s="1">
        <f t="shared" si="14"/>
        <v>0.398316905632063</v>
      </c>
      <c r="F158" s="1"/>
      <c r="G158" s="1"/>
    </row>
    <row r="159" spans="1:7">
      <c r="A159" s="1" t="s">
        <v>34</v>
      </c>
      <c r="B159" s="4">
        <v>20.6043983627193</v>
      </c>
      <c r="C159" s="5">
        <v>21.6563439468558</v>
      </c>
      <c r="D159" s="1">
        <f t="shared" si="13"/>
        <v>1.0519455841365</v>
      </c>
      <c r="E159" s="1">
        <f t="shared" si="14"/>
        <v>0.482317284089911</v>
      </c>
      <c r="F159" s="1"/>
      <c r="G159" s="1"/>
    </row>
    <row r="160" spans="1:7">
      <c r="A160" s="1" t="s">
        <v>35</v>
      </c>
      <c r="B160" s="5">
        <v>20.8986959590515</v>
      </c>
      <c r="C160" s="4">
        <v>25.2541492902897</v>
      </c>
      <c r="D160" s="1">
        <f t="shared" si="13"/>
        <v>4.3554533312382</v>
      </c>
      <c r="E160" s="1">
        <f t="shared" si="14"/>
        <v>0.0488514999078168</v>
      </c>
      <c r="F160" s="1">
        <f>AVERAGE(E160:E162)</f>
        <v>0.042631675235932</v>
      </c>
      <c r="G160" s="1">
        <f>STDEV(E160:E162)/SQRT(2)</f>
        <v>0.0039988739027549</v>
      </c>
    </row>
    <row r="161" spans="1:7">
      <c r="A161" s="1" t="s">
        <v>36</v>
      </c>
      <c r="B161" s="4">
        <v>20.9018483196111</v>
      </c>
      <c r="C161" s="5">
        <v>25.6273498922415</v>
      </c>
      <c r="D161" s="1">
        <f t="shared" si="13"/>
        <v>4.7255015726304</v>
      </c>
      <c r="E161" s="1">
        <f t="shared" si="14"/>
        <v>0.0377991716053035</v>
      </c>
      <c r="F161" s="1"/>
      <c r="G161" s="1"/>
    </row>
    <row r="162" spans="1:7">
      <c r="A162" s="1" t="s">
        <v>37</v>
      </c>
      <c r="B162" s="5">
        <v>20.4719992724007</v>
      </c>
      <c r="C162" s="5">
        <v>25.0716588151273</v>
      </c>
      <c r="D162" s="1">
        <f t="shared" si="13"/>
        <v>4.5996595427266</v>
      </c>
      <c r="E162" s="1">
        <f t="shared" si="14"/>
        <v>0.0412443541946757</v>
      </c>
      <c r="F162" s="1"/>
      <c r="G162" s="1"/>
    </row>
    <row r="163" spans="1:7">
      <c r="A163" s="1" t="s">
        <v>38</v>
      </c>
      <c r="B163" s="4">
        <v>20.81</v>
      </c>
      <c r="C163" s="5">
        <v>24.5304596696838</v>
      </c>
      <c r="D163" s="1">
        <f t="shared" si="13"/>
        <v>3.7204596696838</v>
      </c>
      <c r="E163" s="1">
        <f t="shared" si="14"/>
        <v>0.0758630050480704</v>
      </c>
      <c r="F163" s="1">
        <f>AVERAGE(E163:E165)</f>
        <v>0.085508767625242</v>
      </c>
      <c r="G163" s="1">
        <f>STDEV(E163:E165)/SQRT(2)</f>
        <v>0.00868160842711234</v>
      </c>
    </row>
    <row r="164" spans="1:7">
      <c r="A164" s="1" t="s">
        <v>39</v>
      </c>
      <c r="B164" s="4">
        <v>20.9</v>
      </c>
      <c r="C164" s="5">
        <v>24.2316349301202</v>
      </c>
      <c r="D164" s="1">
        <f t="shared" si="13"/>
        <v>3.3316349301202</v>
      </c>
      <c r="E164" s="1">
        <f t="shared" si="14"/>
        <v>0.0993294318625349</v>
      </c>
      <c r="F164" s="1"/>
      <c r="G164" s="1"/>
    </row>
    <row r="165" spans="1:7">
      <c r="A165" s="1" t="s">
        <v>40</v>
      </c>
      <c r="B165" s="5">
        <v>21.3</v>
      </c>
      <c r="C165" s="4">
        <v>24.92</v>
      </c>
      <c r="D165" s="1">
        <f t="shared" si="13"/>
        <v>3.62</v>
      </c>
      <c r="E165" s="1">
        <f t="shared" si="14"/>
        <v>0.0813338659651208</v>
      </c>
      <c r="F165" s="1"/>
      <c r="G165" s="1"/>
    </row>
    <row r="166" spans="1:7">
      <c r="A166" s="1" t="s">
        <v>41</v>
      </c>
      <c r="B166" s="5">
        <v>21.211539004919</v>
      </c>
      <c r="C166" s="4">
        <v>29.0148481616953</v>
      </c>
      <c r="D166" s="1">
        <f t="shared" si="13"/>
        <v>7.8033091567763</v>
      </c>
      <c r="E166" s="1">
        <f t="shared" si="14"/>
        <v>0.00447682252926624</v>
      </c>
      <c r="F166" s="1">
        <f>AVERAGE(E166:E168)</f>
        <v>0.00502479412578141</v>
      </c>
      <c r="G166" s="1">
        <f>STDEV(E166:E168)/SQRT(2)</f>
        <v>0.00110203008362388</v>
      </c>
    </row>
    <row r="167" spans="1:7">
      <c r="A167" s="1" t="s">
        <v>42</v>
      </c>
      <c r="B167" s="5">
        <v>21.1060570327771</v>
      </c>
      <c r="C167" s="4">
        <v>28.3098585955327</v>
      </c>
      <c r="D167" s="1">
        <f t="shared" si="13"/>
        <v>7.2038015627556</v>
      </c>
      <c r="E167" s="1">
        <f t="shared" si="14"/>
        <v>0.00678327847825978</v>
      </c>
      <c r="F167" s="1"/>
      <c r="G167" s="1"/>
    </row>
    <row r="168" spans="1:7">
      <c r="A168" s="1" t="s">
        <v>43</v>
      </c>
      <c r="B168" s="5">
        <v>20.6352819392595</v>
      </c>
      <c r="C168" s="4">
        <v>28.6696549524081</v>
      </c>
      <c r="D168" s="1">
        <f t="shared" si="13"/>
        <v>8.0343730131486</v>
      </c>
      <c r="E168" s="1">
        <f t="shared" si="14"/>
        <v>0.00381428136981822</v>
      </c>
      <c r="F168" s="1"/>
      <c r="G168" s="1"/>
    </row>
    <row r="169" spans="1:7">
      <c r="A169" s="1" t="s">
        <v>44</v>
      </c>
      <c r="B169" s="4">
        <v>20.8064735951059</v>
      </c>
      <c r="C169" s="5">
        <v>25.6888168038968</v>
      </c>
      <c r="D169" s="1">
        <f t="shared" si="13"/>
        <v>4.8823432087909</v>
      </c>
      <c r="E169" s="1">
        <f t="shared" si="14"/>
        <v>0.0339053510252635</v>
      </c>
      <c r="F169" s="1">
        <f>AVERAGE(E170:E171)</f>
        <v>0.0306884859728838</v>
      </c>
      <c r="G169" s="1">
        <f>STDEV(E170:E171)/SQRT(2)</f>
        <v>0.00930131555629549</v>
      </c>
    </row>
    <row r="170" spans="1:7">
      <c r="A170" s="1" t="s">
        <v>45</v>
      </c>
      <c r="B170" s="4">
        <v>21.1003899861081</v>
      </c>
      <c r="C170" s="5">
        <v>25.7446140548643</v>
      </c>
      <c r="D170" s="1">
        <f t="shared" si="13"/>
        <v>4.6442240687562</v>
      </c>
      <c r="E170" s="1">
        <f t="shared" si="14"/>
        <v>0.0399898015291793</v>
      </c>
      <c r="F170" s="1"/>
      <c r="G170" s="1"/>
    </row>
    <row r="171" spans="1:7">
      <c r="A171" s="1" t="s">
        <v>46</v>
      </c>
      <c r="B171" s="5">
        <v>21.3961983046454</v>
      </c>
      <c r="C171" s="5">
        <v>26.9433088719447</v>
      </c>
      <c r="D171" s="1">
        <f t="shared" si="13"/>
        <v>5.5471105672993</v>
      </c>
      <c r="E171" s="1">
        <f t="shared" si="14"/>
        <v>0.0213871704165883</v>
      </c>
      <c r="F171" s="1"/>
      <c r="G171" s="1"/>
    </row>
    <row r="172" spans="1:7">
      <c r="A172" s="1" t="s">
        <v>47</v>
      </c>
      <c r="B172" s="5">
        <v>21.3306958256186</v>
      </c>
      <c r="C172" s="4">
        <v>29.3496168611822</v>
      </c>
      <c r="D172" s="1">
        <f t="shared" si="13"/>
        <v>8.0189210355636</v>
      </c>
      <c r="E172" s="1">
        <f t="shared" si="14"/>
        <v>0.00385535377043423</v>
      </c>
      <c r="F172" s="1">
        <f>AVERAGE(E172:E174)</f>
        <v>0.0039656960726858</v>
      </c>
      <c r="G172" s="1">
        <f>STDEV(E172:E174)/SQRT(2)</f>
        <v>0.000151234471217668</v>
      </c>
    </row>
    <row r="173" spans="1:7">
      <c r="A173" s="1" t="s">
        <v>48</v>
      </c>
      <c r="B173" s="5">
        <v>21.2402373436789</v>
      </c>
      <c r="C173" s="5">
        <v>29.1314441707169</v>
      </c>
      <c r="D173" s="1">
        <f t="shared" si="13"/>
        <v>7.891206827038</v>
      </c>
      <c r="E173" s="1">
        <f t="shared" si="14"/>
        <v>0.00421221027390576</v>
      </c>
      <c r="F173" s="1"/>
      <c r="G173" s="1"/>
    </row>
    <row r="174" spans="1:7">
      <c r="A174" s="1" t="s">
        <v>49</v>
      </c>
      <c r="B174" s="5">
        <v>21.2205312023389</v>
      </c>
      <c r="C174" s="4">
        <v>29.2491503415516</v>
      </c>
      <c r="D174" s="1">
        <f t="shared" si="13"/>
        <v>8.0286191392127</v>
      </c>
      <c r="E174" s="1">
        <f t="shared" si="14"/>
        <v>0.00382952417371741</v>
      </c>
      <c r="F174" s="1"/>
      <c r="G174" s="1"/>
    </row>
    <row r="175" spans="1:7">
      <c r="A175" s="1" t="s">
        <v>50</v>
      </c>
      <c r="B175" s="5">
        <v>21.4557178629064</v>
      </c>
      <c r="C175" s="5">
        <v>27.024177919078</v>
      </c>
      <c r="D175" s="1">
        <f t="shared" si="13"/>
        <v>5.5684600561716</v>
      </c>
      <c r="E175" s="1">
        <f t="shared" si="14"/>
        <v>0.0210730061274191</v>
      </c>
      <c r="F175" s="1">
        <f>AVERAGE(E175:E177)</f>
        <v>0.0255601174158718</v>
      </c>
      <c r="G175" s="1">
        <f>STDEV(E175:E177)/SQRT(2)</f>
        <v>0.00839269615568555</v>
      </c>
    </row>
    <row r="176" spans="1:7">
      <c r="A176" s="1" t="s">
        <v>51</v>
      </c>
      <c r="B176" s="4">
        <v>21.12</v>
      </c>
      <c r="C176" s="5">
        <v>27.0336493521419</v>
      </c>
      <c r="D176" s="1">
        <f t="shared" si="13"/>
        <v>5.9136493521419</v>
      </c>
      <c r="E176" s="1">
        <f t="shared" si="14"/>
        <v>0.0165887690597467</v>
      </c>
      <c r="F176" s="1"/>
      <c r="G176" s="1"/>
    </row>
    <row r="177" spans="1:7">
      <c r="A177" s="1" t="s">
        <v>52</v>
      </c>
      <c r="B177" s="4">
        <v>21.5</v>
      </c>
      <c r="C177" s="5">
        <v>26.179695023444</v>
      </c>
      <c r="D177" s="1">
        <f t="shared" si="13"/>
        <v>4.679695023444</v>
      </c>
      <c r="E177" s="1">
        <f t="shared" si="14"/>
        <v>0.0390185770604495</v>
      </c>
      <c r="F177" s="1"/>
      <c r="G177" s="1"/>
    </row>
  </sheetData>
  <mergeCells count="1">
    <mergeCell ref="A2:G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51"/>
  <sheetViews>
    <sheetView tabSelected="1" topLeftCell="A19" workbookViewId="0">
      <selection activeCell="D54" sqref="D54"/>
    </sheetView>
  </sheetViews>
  <sheetFormatPr defaultColWidth="9" defaultRowHeight="13.5" outlineLevelCol="6"/>
  <sheetData>
    <row r="3" spans="2:7">
      <c r="B3" s="1" t="s">
        <v>29</v>
      </c>
      <c r="C3" s="1" t="s">
        <v>60</v>
      </c>
      <c r="D3" s="1"/>
      <c r="E3" s="1" t="s">
        <v>31</v>
      </c>
      <c r="F3" s="1" t="s">
        <v>1</v>
      </c>
      <c r="G3" s="1" t="s">
        <v>2</v>
      </c>
    </row>
    <row r="4" spans="1:7">
      <c r="A4" s="1" t="s">
        <v>32</v>
      </c>
      <c r="B4" s="2">
        <v>20.1</v>
      </c>
      <c r="C4" s="2">
        <v>23.27</v>
      </c>
      <c r="D4" s="2">
        <f t="shared" ref="D4:D24" si="0">C4-B4</f>
        <v>3.17</v>
      </c>
      <c r="E4" s="2">
        <f t="shared" ref="E4:E24" si="1">POWER(2,-D4)</f>
        <v>0.111105335145821</v>
      </c>
      <c r="F4" s="2">
        <f>AVERAGE(E4:E6)</f>
        <v>0.109601533818628</v>
      </c>
      <c r="G4" s="2">
        <f>STDEV(E4:E6)/SQRT(2)</f>
        <v>0.006715597056847</v>
      </c>
    </row>
    <row r="5" spans="1:7">
      <c r="A5" s="1" t="s">
        <v>33</v>
      </c>
      <c r="B5" s="2">
        <v>20.22</v>
      </c>
      <c r="C5" s="2">
        <v>23.55</v>
      </c>
      <c r="D5" s="2">
        <f t="shared" si="0"/>
        <v>3.33</v>
      </c>
      <c r="E5" s="2">
        <f t="shared" si="1"/>
        <v>0.0994420604693647</v>
      </c>
      <c r="F5" s="2"/>
      <c r="G5" s="2"/>
    </row>
    <row r="6" spans="1:7">
      <c r="A6" s="1" t="s">
        <v>34</v>
      </c>
      <c r="B6" s="2">
        <v>20.15</v>
      </c>
      <c r="C6" s="2">
        <v>23.23</v>
      </c>
      <c r="D6" s="2">
        <f t="shared" si="0"/>
        <v>3.08</v>
      </c>
      <c r="E6" s="2">
        <f t="shared" si="1"/>
        <v>0.118257205840699</v>
      </c>
      <c r="F6" s="2"/>
      <c r="G6" s="2"/>
    </row>
    <row r="7" spans="1:7">
      <c r="A7" s="1" t="s">
        <v>35</v>
      </c>
      <c r="B7" s="2">
        <v>21.78</v>
      </c>
      <c r="C7" s="2">
        <v>26.17</v>
      </c>
      <c r="D7" s="2">
        <f t="shared" si="0"/>
        <v>4.39</v>
      </c>
      <c r="E7" s="2">
        <f t="shared" si="1"/>
        <v>0.0476956002800175</v>
      </c>
      <c r="F7" s="2">
        <f>AVERAGE(E7:E9)</f>
        <v>0.0520566166251953</v>
      </c>
      <c r="G7" s="2">
        <f>STDEV(E7:E9)/SQRT(2)</f>
        <v>0.00282794098818989</v>
      </c>
    </row>
    <row r="8" spans="1:7">
      <c r="A8" s="1" t="s">
        <v>36</v>
      </c>
      <c r="B8" s="2">
        <v>21.82</v>
      </c>
      <c r="C8" s="2">
        <v>25.99</v>
      </c>
      <c r="D8" s="2">
        <f t="shared" si="0"/>
        <v>4.17</v>
      </c>
      <c r="E8" s="2">
        <f t="shared" si="1"/>
        <v>0.0555526675729107</v>
      </c>
      <c r="F8" s="2"/>
      <c r="G8" s="2"/>
    </row>
    <row r="9" spans="1:7">
      <c r="A9" s="1" t="s">
        <v>37</v>
      </c>
      <c r="B9" s="2">
        <v>20.58</v>
      </c>
      <c r="C9" s="2">
        <v>24.82</v>
      </c>
      <c r="D9" s="2">
        <f t="shared" si="0"/>
        <v>4.24</v>
      </c>
      <c r="E9" s="2">
        <f t="shared" si="1"/>
        <v>0.0529215820226579</v>
      </c>
      <c r="F9" s="2"/>
      <c r="G9" s="2"/>
    </row>
    <row r="10" spans="1:7">
      <c r="A10" s="1" t="s">
        <v>38</v>
      </c>
      <c r="B10" s="2">
        <v>19.39</v>
      </c>
      <c r="C10" s="2">
        <v>23.59</v>
      </c>
      <c r="D10" s="2">
        <f t="shared" si="0"/>
        <v>4.2</v>
      </c>
      <c r="E10" s="2">
        <f t="shared" si="1"/>
        <v>0.0544094102060078</v>
      </c>
      <c r="F10" s="2">
        <f>AVERAGE(E10:E12)</f>
        <v>0.0529041752187713</v>
      </c>
      <c r="G10" s="2">
        <f>STDEV(E10:E12)/SQRT(2)</f>
        <v>0.00417607225038537</v>
      </c>
    </row>
    <row r="11" spans="1:7">
      <c r="A11" s="1" t="s">
        <v>39</v>
      </c>
      <c r="B11" s="2">
        <v>21.19</v>
      </c>
      <c r="C11" s="2">
        <v>25.62</v>
      </c>
      <c r="D11" s="2">
        <f t="shared" si="0"/>
        <v>4.43</v>
      </c>
      <c r="E11" s="2">
        <f t="shared" si="1"/>
        <v>0.0463913615821578</v>
      </c>
      <c r="F11" s="2"/>
      <c r="G11" s="2"/>
    </row>
    <row r="12" spans="1:7">
      <c r="A12" s="1" t="s">
        <v>40</v>
      </c>
      <c r="B12" s="2">
        <v>19.68</v>
      </c>
      <c r="C12" s="2">
        <v>23.79</v>
      </c>
      <c r="D12" s="2">
        <f t="shared" si="0"/>
        <v>4.11</v>
      </c>
      <c r="E12" s="2">
        <f t="shared" si="1"/>
        <v>0.0579117538681482</v>
      </c>
      <c r="F12" s="2"/>
      <c r="G12" s="2"/>
    </row>
    <row r="13" spans="1:7">
      <c r="A13" s="1" t="s">
        <v>41</v>
      </c>
      <c r="B13" s="2">
        <v>20.74</v>
      </c>
      <c r="C13" s="2">
        <v>27.05</v>
      </c>
      <c r="D13" s="2">
        <f t="shared" si="0"/>
        <v>6.31</v>
      </c>
      <c r="E13" s="2">
        <f t="shared" si="1"/>
        <v>0.0126037774878457</v>
      </c>
      <c r="F13" s="2">
        <f>AVERAGE(E13:E15)</f>
        <v>0.0138924299550765</v>
      </c>
      <c r="G13" s="2">
        <f>STDEV(E13:E15)/SQRT(2)</f>
        <v>0.00121491710008023</v>
      </c>
    </row>
    <row r="14" spans="1:7">
      <c r="A14" s="1" t="s">
        <v>42</v>
      </c>
      <c r="B14" s="2">
        <v>20.79</v>
      </c>
      <c r="C14" s="2">
        <v>27.03</v>
      </c>
      <c r="D14" s="2">
        <f t="shared" si="0"/>
        <v>6.24</v>
      </c>
      <c r="E14" s="2">
        <f t="shared" si="1"/>
        <v>0.0132303955056645</v>
      </c>
      <c r="F14" s="2"/>
      <c r="G14" s="2"/>
    </row>
    <row r="15" spans="1:7">
      <c r="A15" s="1" t="s">
        <v>43</v>
      </c>
      <c r="B15" s="2">
        <v>20.35</v>
      </c>
      <c r="C15" s="2">
        <v>26.33</v>
      </c>
      <c r="D15" s="2">
        <f t="shared" si="0"/>
        <v>5.98</v>
      </c>
      <c r="E15" s="2">
        <f t="shared" si="1"/>
        <v>0.0158431168717192</v>
      </c>
      <c r="F15" s="2"/>
      <c r="G15" s="2"/>
    </row>
    <row r="16" spans="1:7">
      <c r="A16" s="1" t="s">
        <v>44</v>
      </c>
      <c r="B16" s="2">
        <v>20.28</v>
      </c>
      <c r="C16" s="2">
        <v>25.23</v>
      </c>
      <c r="D16" s="2">
        <f t="shared" si="0"/>
        <v>4.95</v>
      </c>
      <c r="E16" s="2">
        <f t="shared" si="1"/>
        <v>0.0323520288700431</v>
      </c>
      <c r="F16" s="2">
        <f>AVERAGE(E16:E18)</f>
        <v>0.0304369186139083</v>
      </c>
      <c r="G16" s="2">
        <f>STDEV(E16:E18)/SQRT(2)</f>
        <v>0.00221008621835256</v>
      </c>
    </row>
    <row r="17" spans="1:7">
      <c r="A17" s="1" t="s">
        <v>45</v>
      </c>
      <c r="B17" s="2">
        <v>19.77</v>
      </c>
      <c r="C17" s="2">
        <v>24.73</v>
      </c>
      <c r="D17" s="2">
        <f t="shared" si="0"/>
        <v>4.96</v>
      </c>
      <c r="E17" s="2">
        <f t="shared" si="1"/>
        <v>0.0321285570830021</v>
      </c>
      <c r="F17" s="2"/>
      <c r="G17" s="2"/>
    </row>
    <row r="18" spans="1:7">
      <c r="A18" s="1" t="s">
        <v>46</v>
      </c>
      <c r="B18" s="2">
        <v>19.92</v>
      </c>
      <c r="C18" s="2">
        <v>25.14</v>
      </c>
      <c r="D18" s="2">
        <f t="shared" si="0"/>
        <v>5.22</v>
      </c>
      <c r="E18" s="2">
        <f t="shared" si="1"/>
        <v>0.0268301698886798</v>
      </c>
      <c r="F18" s="2"/>
      <c r="G18" s="2"/>
    </row>
    <row r="19" spans="1:7">
      <c r="A19" s="1" t="s">
        <v>47</v>
      </c>
      <c r="B19" s="2">
        <v>20.28</v>
      </c>
      <c r="C19" s="2">
        <v>27.83</v>
      </c>
      <c r="D19" s="2">
        <f t="shared" si="0"/>
        <v>7.55</v>
      </c>
      <c r="E19" s="2">
        <f t="shared" si="1"/>
        <v>0.00533609475294687</v>
      </c>
      <c r="F19" s="2">
        <f>AVERAGE(E19:E21)</f>
        <v>0.0045528020220184</v>
      </c>
      <c r="G19" s="2">
        <f>STDEV(E19:E21)/SQRT(2)</f>
        <v>0.000602879864785886</v>
      </c>
    </row>
    <row r="20" spans="1:7">
      <c r="A20" s="1" t="s">
        <v>48</v>
      </c>
      <c r="B20" s="2">
        <v>20.63</v>
      </c>
      <c r="C20" s="2">
        <v>28.37</v>
      </c>
      <c r="D20" s="2">
        <f t="shared" si="0"/>
        <v>7.74</v>
      </c>
      <c r="E20" s="2">
        <f t="shared" si="1"/>
        <v>0.00467765118991768</v>
      </c>
      <c r="F20" s="2"/>
      <c r="G20" s="2"/>
    </row>
    <row r="21" spans="1:7">
      <c r="A21" s="1" t="s">
        <v>49</v>
      </c>
      <c r="B21" s="2">
        <v>20.11</v>
      </c>
      <c r="C21" s="2">
        <v>28.21</v>
      </c>
      <c r="D21" s="2">
        <f t="shared" si="0"/>
        <v>8.1</v>
      </c>
      <c r="E21" s="2">
        <f t="shared" si="1"/>
        <v>0.00364466012319065</v>
      </c>
      <c r="F21" s="2"/>
      <c r="G21" s="2"/>
    </row>
    <row r="22" spans="1:7">
      <c r="A22" s="1" t="s">
        <v>50</v>
      </c>
      <c r="B22" s="2">
        <v>20.71</v>
      </c>
      <c r="C22" s="2">
        <v>26.96</v>
      </c>
      <c r="D22" s="2">
        <f t="shared" si="0"/>
        <v>6.25</v>
      </c>
      <c r="E22" s="2">
        <f t="shared" si="1"/>
        <v>0.0131390064883393</v>
      </c>
      <c r="F22" s="2">
        <f>AVERAGE(E22:E24)</f>
        <v>0.0118181664650217</v>
      </c>
      <c r="G22" s="2">
        <f>STDEV(E22:E24)/SQRT(2)</f>
        <v>0.00100732793384891</v>
      </c>
    </row>
    <row r="23" spans="1:7">
      <c r="A23" s="1" t="s">
        <v>51</v>
      </c>
      <c r="B23" s="2">
        <v>21.01</v>
      </c>
      <c r="C23" s="2">
        <v>27.39</v>
      </c>
      <c r="D23" s="2">
        <f t="shared" si="0"/>
        <v>6.38</v>
      </c>
      <c r="E23" s="2">
        <f t="shared" si="1"/>
        <v>0.0120068373538126</v>
      </c>
      <c r="F23" s="2"/>
      <c r="G23" s="2"/>
    </row>
    <row r="24" spans="1:7">
      <c r="A24" s="1" t="s">
        <v>52</v>
      </c>
      <c r="B24" s="2">
        <v>20.48</v>
      </c>
      <c r="C24" s="2">
        <v>27.08</v>
      </c>
      <c r="D24" s="2">
        <f t="shared" si="0"/>
        <v>6.6</v>
      </c>
      <c r="E24" s="2">
        <f t="shared" si="1"/>
        <v>0.0103086555529133</v>
      </c>
      <c r="F24" s="2"/>
      <c r="G24" s="2"/>
    </row>
    <row r="30" spans="2:7">
      <c r="B30" s="1" t="s">
        <v>29</v>
      </c>
      <c r="C30" s="1" t="s">
        <v>61</v>
      </c>
      <c r="D30" s="1"/>
      <c r="E30" s="1" t="s">
        <v>31</v>
      </c>
      <c r="F30" s="1" t="s">
        <v>1</v>
      </c>
      <c r="G30" s="1" t="s">
        <v>2</v>
      </c>
    </row>
    <row r="31" spans="1:7">
      <c r="A31" s="1" t="s">
        <v>32</v>
      </c>
      <c r="B31" s="2">
        <v>20.79</v>
      </c>
      <c r="C31" s="2">
        <v>24.82</v>
      </c>
      <c r="D31" s="2">
        <f t="shared" ref="D31:D51" si="2">C31-B31</f>
        <v>4.03</v>
      </c>
      <c r="E31" s="2">
        <f t="shared" ref="E31:E51" si="3">POWER(2,-D31)</f>
        <v>0.0612137685991829</v>
      </c>
      <c r="F31" s="2">
        <f>AVERAGE(E31:E33)</f>
        <v>0.0733533730995282</v>
      </c>
      <c r="G31" s="2">
        <f>STDEV(E31:E33)/SQRT(2)</f>
        <v>0.0120209195962618</v>
      </c>
    </row>
    <row r="32" spans="1:7">
      <c r="A32" s="1" t="s">
        <v>33</v>
      </c>
      <c r="B32" s="2">
        <v>21</v>
      </c>
      <c r="C32" s="2">
        <v>24.92</v>
      </c>
      <c r="D32" s="2">
        <f t="shared" si="2"/>
        <v>3.92</v>
      </c>
      <c r="E32" s="2">
        <f t="shared" si="3"/>
        <v>0.0660636275350862</v>
      </c>
      <c r="F32" s="2"/>
      <c r="G32" s="2"/>
    </row>
    <row r="33" spans="1:7">
      <c r="A33" s="1" t="s">
        <v>34</v>
      </c>
      <c r="B33" s="2">
        <v>20.52</v>
      </c>
      <c r="C33" s="2">
        <v>23.95</v>
      </c>
      <c r="D33" s="2">
        <f t="shared" si="2"/>
        <v>3.43</v>
      </c>
      <c r="E33" s="2">
        <f t="shared" si="3"/>
        <v>0.0927827231643156</v>
      </c>
      <c r="F33" s="2"/>
      <c r="G33" s="2"/>
    </row>
    <row r="34" spans="1:7">
      <c r="A34" s="1" t="s">
        <v>35</v>
      </c>
      <c r="B34" s="2">
        <v>21.01</v>
      </c>
      <c r="C34" s="2">
        <v>25.07</v>
      </c>
      <c r="D34" s="2">
        <f t="shared" si="2"/>
        <v>4.06</v>
      </c>
      <c r="E34" s="2">
        <f t="shared" si="3"/>
        <v>0.0599540074578291</v>
      </c>
      <c r="F34" s="2">
        <f>AVERAGE(E34:E36)</f>
        <v>0.0657454061229565</v>
      </c>
      <c r="G34" s="2">
        <f>STDEV(E34:E36)/SQRT(2)</f>
        <v>0.00364484259692001</v>
      </c>
    </row>
    <row r="35" spans="1:7">
      <c r="A35" s="1" t="s">
        <v>36</v>
      </c>
      <c r="B35" s="2">
        <v>20.94</v>
      </c>
      <c r="C35" s="2">
        <v>24.78</v>
      </c>
      <c r="D35" s="2">
        <f t="shared" si="2"/>
        <v>3.84</v>
      </c>
      <c r="E35" s="2">
        <f t="shared" si="3"/>
        <v>0.0698304461295138</v>
      </c>
      <c r="F35" s="2"/>
      <c r="G35" s="2"/>
    </row>
    <row r="36" spans="1:7">
      <c r="A36" s="1" t="s">
        <v>37</v>
      </c>
      <c r="B36" s="2">
        <v>20.62</v>
      </c>
      <c r="C36" s="2">
        <v>24.51</v>
      </c>
      <c r="D36" s="2">
        <f t="shared" si="2"/>
        <v>3.89</v>
      </c>
      <c r="E36" s="2">
        <f t="shared" si="3"/>
        <v>0.0674517647815267</v>
      </c>
      <c r="F36" s="2"/>
      <c r="G36" s="2"/>
    </row>
    <row r="37" spans="1:7">
      <c r="A37" s="1" t="s">
        <v>38</v>
      </c>
      <c r="B37" s="2">
        <v>20.48</v>
      </c>
      <c r="C37" s="2">
        <v>25</v>
      </c>
      <c r="D37" s="2">
        <f t="shared" si="2"/>
        <v>4.52</v>
      </c>
      <c r="E37" s="2">
        <f t="shared" si="3"/>
        <v>0.0435857395734502</v>
      </c>
      <c r="F37" s="2">
        <f>AVERAGE(E37:E39)</f>
        <v>0.0501366475912725</v>
      </c>
      <c r="G37" s="2">
        <f>STDEV(E37:E39)/SQRT(2)</f>
        <v>0.00569491809585257</v>
      </c>
    </row>
    <row r="38" spans="1:7">
      <c r="A38" s="1" t="s">
        <v>39</v>
      </c>
      <c r="B38" s="2">
        <v>20.62</v>
      </c>
      <c r="C38" s="2">
        <v>25.01</v>
      </c>
      <c r="D38" s="2">
        <f t="shared" si="2"/>
        <v>4.39</v>
      </c>
      <c r="E38" s="2">
        <f t="shared" si="3"/>
        <v>0.0476956002800175</v>
      </c>
      <c r="F38" s="2"/>
      <c r="G38" s="2"/>
    </row>
    <row r="39" spans="1:7">
      <c r="A39" s="1" t="s">
        <v>40</v>
      </c>
      <c r="B39" s="2">
        <v>21.3</v>
      </c>
      <c r="C39" s="2">
        <v>25.38</v>
      </c>
      <c r="D39" s="2">
        <f t="shared" si="2"/>
        <v>4.08</v>
      </c>
      <c r="E39" s="2">
        <f t="shared" si="3"/>
        <v>0.0591286029203498</v>
      </c>
      <c r="F39" s="2"/>
      <c r="G39" s="2"/>
    </row>
    <row r="40" spans="1:7">
      <c r="A40" s="1" t="s">
        <v>41</v>
      </c>
      <c r="B40" s="2">
        <v>21.11</v>
      </c>
      <c r="C40" s="2">
        <v>25.49</v>
      </c>
      <c r="D40" s="2">
        <f t="shared" si="2"/>
        <v>4.38</v>
      </c>
      <c r="E40" s="2">
        <f t="shared" si="3"/>
        <v>0.0480273494152504</v>
      </c>
      <c r="F40" s="2">
        <f>AVERAGE(E40:E42)</f>
        <v>0.0438205073429625</v>
      </c>
      <c r="G40" s="2">
        <f>STDEV(E40:E42)/SQRT(2)</f>
        <v>0.00384442066287234</v>
      </c>
    </row>
    <row r="41" spans="1:7">
      <c r="A41" s="1" t="s">
        <v>42</v>
      </c>
      <c r="B41" s="2">
        <v>21.16</v>
      </c>
      <c r="C41" s="2">
        <v>25.61</v>
      </c>
      <c r="D41" s="2">
        <f t="shared" si="2"/>
        <v>4.45</v>
      </c>
      <c r="E41" s="2">
        <f t="shared" si="3"/>
        <v>0.0457526779983008</v>
      </c>
      <c r="F41" s="2"/>
      <c r="G41" s="2"/>
    </row>
    <row r="42" spans="1:7">
      <c r="A42" s="1" t="s">
        <v>43</v>
      </c>
      <c r="B42" s="2">
        <v>20.9</v>
      </c>
      <c r="C42" s="2">
        <v>25.63</v>
      </c>
      <c r="D42" s="2">
        <f t="shared" si="2"/>
        <v>4.73</v>
      </c>
      <c r="E42" s="2">
        <f t="shared" si="3"/>
        <v>0.0376814946153363</v>
      </c>
      <c r="F42" s="2"/>
      <c r="G42" s="2"/>
    </row>
    <row r="43" spans="1:7">
      <c r="A43" s="1" t="s">
        <v>44</v>
      </c>
      <c r="B43" s="2">
        <v>20.85</v>
      </c>
      <c r="C43" s="2">
        <v>25.74</v>
      </c>
      <c r="D43" s="2">
        <f t="shared" si="2"/>
        <v>4.89</v>
      </c>
      <c r="E43" s="2">
        <f t="shared" si="3"/>
        <v>0.0337258823907634</v>
      </c>
      <c r="F43" s="2">
        <f>AVERAGE(E43:E45)</f>
        <v>0.0294467520750037</v>
      </c>
      <c r="G43" s="2">
        <f>STDEV(E43:E45)/SQRT(2)</f>
        <v>0.00266194666981793</v>
      </c>
    </row>
    <row r="44" spans="1:7">
      <c r="A44" s="1" t="s">
        <v>45</v>
      </c>
      <c r="B44" s="2">
        <v>20.79</v>
      </c>
      <c r="C44" s="2">
        <v>26.02</v>
      </c>
      <c r="D44" s="2">
        <f t="shared" si="2"/>
        <v>5.23</v>
      </c>
      <c r="E44" s="2">
        <f t="shared" si="3"/>
        <v>0.0266448403677486</v>
      </c>
      <c r="F44" s="2"/>
      <c r="G44" s="2"/>
    </row>
    <row r="45" spans="1:7">
      <c r="A45" s="1" t="s">
        <v>46</v>
      </c>
      <c r="B45" s="2">
        <v>21.27</v>
      </c>
      <c r="C45" s="2">
        <v>26.43</v>
      </c>
      <c r="D45" s="2">
        <f t="shared" si="2"/>
        <v>5.16</v>
      </c>
      <c r="E45" s="2">
        <f t="shared" si="3"/>
        <v>0.0279695334664991</v>
      </c>
      <c r="F45" s="2"/>
      <c r="G45" s="2"/>
    </row>
    <row r="46" spans="1:7">
      <c r="A46" s="1" t="s">
        <v>47</v>
      </c>
      <c r="B46" s="2">
        <v>20.87</v>
      </c>
      <c r="C46" s="2">
        <v>25.78</v>
      </c>
      <c r="D46" s="2">
        <f t="shared" si="2"/>
        <v>4.91</v>
      </c>
      <c r="E46" s="2">
        <f t="shared" si="3"/>
        <v>0.0332615682016675</v>
      </c>
      <c r="F46" s="2">
        <f>AVERAGE(E46:E48)</f>
        <v>0.0392602870972623</v>
      </c>
      <c r="G46" s="2">
        <f>STDEV(E46:E48)/SQRT(2)</f>
        <v>0.00374427203708212</v>
      </c>
    </row>
    <row r="47" spans="1:7">
      <c r="A47" s="1" t="s">
        <v>48</v>
      </c>
      <c r="B47" s="2">
        <v>21.09</v>
      </c>
      <c r="C47" s="2">
        <v>25.62</v>
      </c>
      <c r="D47" s="2">
        <f t="shared" si="2"/>
        <v>4.53</v>
      </c>
      <c r="E47" s="2">
        <f t="shared" si="3"/>
        <v>0.0432846708784664</v>
      </c>
      <c r="F47" s="2"/>
      <c r="G47" s="2"/>
    </row>
    <row r="48" spans="1:7">
      <c r="A48" s="1" t="s">
        <v>49</v>
      </c>
      <c r="B48" s="2">
        <v>21.25</v>
      </c>
      <c r="C48" s="2">
        <v>25.85</v>
      </c>
      <c r="D48" s="2">
        <f t="shared" si="2"/>
        <v>4.6</v>
      </c>
      <c r="E48" s="2">
        <f t="shared" si="3"/>
        <v>0.0412346222116529</v>
      </c>
      <c r="F48" s="2"/>
      <c r="G48" s="2"/>
    </row>
    <row r="49" spans="1:7">
      <c r="A49" s="1" t="s">
        <v>50</v>
      </c>
      <c r="B49" s="2">
        <v>21.46</v>
      </c>
      <c r="C49" s="2">
        <v>26.65</v>
      </c>
      <c r="D49" s="2">
        <f t="shared" si="2"/>
        <v>5.19</v>
      </c>
      <c r="E49" s="2">
        <f t="shared" si="3"/>
        <v>0.0273939287911261</v>
      </c>
      <c r="F49" s="2">
        <f>AVERAGE(E49:E51)</f>
        <v>0.0265588502781436</v>
      </c>
      <c r="G49" s="2">
        <f>STDEV(E49:E51)/SQRT(2)</f>
        <v>0.00247385131266514</v>
      </c>
    </row>
    <row r="50" spans="1:7">
      <c r="A50" s="1" t="s">
        <v>51</v>
      </c>
      <c r="B50" s="2">
        <v>21.49</v>
      </c>
      <c r="C50" s="2">
        <v>26.57</v>
      </c>
      <c r="D50" s="2">
        <f t="shared" si="2"/>
        <v>5.08</v>
      </c>
      <c r="E50" s="2">
        <f t="shared" si="3"/>
        <v>0.0295643014601748</v>
      </c>
      <c r="F50" s="2"/>
      <c r="G50" s="2"/>
    </row>
    <row r="51" spans="1:7">
      <c r="A51" s="1" t="s">
        <v>52</v>
      </c>
      <c r="B51" s="2">
        <v>20.87</v>
      </c>
      <c r="C51" s="2">
        <v>26.33</v>
      </c>
      <c r="D51" s="2">
        <f t="shared" si="2"/>
        <v>5.46</v>
      </c>
      <c r="E51" s="2">
        <f t="shared" si="3"/>
        <v>0.0227183205831299</v>
      </c>
      <c r="F51" s="2"/>
      <c r="G51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fig 1 raw data</vt:lpstr>
      <vt:lpstr>fig 2 raw data</vt:lpstr>
      <vt:lpstr>fig 3 raw data</vt:lpstr>
      <vt:lpstr>fig 4 raw data</vt:lpstr>
      <vt:lpstr>fig 5 raw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刘晓芬1422459123</cp:lastModifiedBy>
  <dcterms:created xsi:type="dcterms:W3CDTF">2022-03-09T07:56:00Z</dcterms:created>
  <dcterms:modified xsi:type="dcterms:W3CDTF">2023-05-30T03:23:51Z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C62409D7B3204FC1AC979CDED67438EA_13</vt:lpwstr>
  </property>
  <property fmtid="{D5CDD505-2E9C-101B-9397-08002B2CF9AE}" pid="3" name="KSOProductBuildVer">
    <vt:lpwstr>2052-11.1.0.14309</vt:lpwstr>
  </property>
</Properties>
</file>