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iadectomoprha_PeerJ\po revizich\"/>
    </mc:Choice>
  </mc:AlternateContent>
  <bookViews>
    <workbookView xWindow="-120" yWindow="-120" windowWidth="29040" windowHeight="15720" tabRatio="879"/>
  </bookViews>
  <sheets>
    <sheet name="Data" sheetId="11" r:id="rId1"/>
    <sheet name="PC1 vs PC4 and PC1 vs PC5" sheetId="17" r:id="rId2"/>
    <sheet name="PCA Summary" sheetId="12" r:id="rId3"/>
    <sheet name="PCA Scores" sheetId="13" r:id="rId4"/>
    <sheet name="PCA Loading plots (PC1)" sheetId="14" r:id="rId5"/>
    <sheet name="PCA Loading plots (PC2)" sheetId="18" r:id="rId6"/>
    <sheet name="PCA Loading plots (PC3)" sheetId="19" r:id="rId7"/>
    <sheet name="PCA Loading plots (PC4)" sheetId="20" r:id="rId8"/>
    <sheet name="PCA Loading plots (PC5)" sheetId="21" r:id="rId9"/>
    <sheet name="PCA Loadings" sheetId="15" r:id="rId10"/>
    <sheet name="PCA Scree plot" sheetId="16" r:id="rId1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62" i="11" l="1"/>
  <c r="CA3" i="11" l="1"/>
  <c r="CA5" i="11"/>
  <c r="CA6" i="11"/>
  <c r="CA7" i="11"/>
  <c r="CA8" i="11"/>
  <c r="CA9" i="11"/>
  <c r="CA10" i="11"/>
  <c r="CA11" i="11"/>
  <c r="CA12" i="11"/>
  <c r="CA13" i="11"/>
  <c r="CA14" i="11"/>
  <c r="CA15" i="11"/>
  <c r="CA16" i="11"/>
  <c r="CA17" i="11"/>
  <c r="CA18" i="11"/>
  <c r="CA19" i="11"/>
  <c r="CA20" i="11"/>
  <c r="CA21" i="11"/>
  <c r="CA22" i="11"/>
  <c r="CA23" i="11"/>
  <c r="CA24" i="11"/>
  <c r="CA25" i="11"/>
  <c r="CA26" i="11"/>
  <c r="CA27" i="11"/>
  <c r="CA28" i="11"/>
  <c r="CA29" i="11"/>
  <c r="CA30" i="11"/>
  <c r="CA31" i="11"/>
  <c r="BB3" i="11"/>
  <c r="BB4" i="11"/>
  <c r="BB5" i="11"/>
  <c r="BB6" i="11"/>
  <c r="BB7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C12" i="11"/>
  <c r="BC13" i="11"/>
  <c r="BC14" i="11"/>
  <c r="BC15" i="11"/>
  <c r="BC16" i="11"/>
  <c r="BC17" i="11"/>
  <c r="BC18" i="11"/>
  <c r="BC20" i="11"/>
  <c r="BC21" i="11"/>
  <c r="BC22" i="11"/>
  <c r="BC23" i="11"/>
  <c r="BC24" i="11"/>
  <c r="BC25" i="11"/>
  <c r="BC26" i="11"/>
  <c r="BC27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5" i="11"/>
  <c r="BC46" i="11"/>
  <c r="BC47" i="11"/>
  <c r="CA32" i="11"/>
  <c r="CA33" i="11"/>
  <c r="CA34" i="11"/>
  <c r="CA35" i="11"/>
  <c r="CA36" i="11"/>
  <c r="CA37" i="11"/>
  <c r="CA38" i="11"/>
  <c r="CA39" i="11"/>
  <c r="CA41" i="11"/>
  <c r="CA42" i="11"/>
  <c r="BL36" i="11"/>
  <c r="BL37" i="11"/>
  <c r="BL39" i="11"/>
  <c r="BL40" i="11"/>
  <c r="BL41" i="11"/>
  <c r="BL42" i="11"/>
  <c r="BL43" i="11"/>
  <c r="BL45" i="11"/>
  <c r="BL49" i="11"/>
  <c r="BL50" i="11"/>
  <c r="BL51" i="11"/>
  <c r="BL52" i="11"/>
  <c r="BL54" i="11"/>
  <c r="BL55" i="11"/>
  <c r="BL56" i="11"/>
  <c r="BL57" i="11"/>
  <c r="BL58" i="11"/>
  <c r="BL59" i="11"/>
  <c r="BL60" i="11"/>
  <c r="BL61" i="11"/>
  <c r="BL62" i="11"/>
  <c r="BN19" i="11"/>
  <c r="BN20" i="11"/>
  <c r="BN22" i="11"/>
  <c r="BN23" i="11"/>
  <c r="BN24" i="11"/>
  <c r="BM44" i="11"/>
  <c r="BO44" i="11"/>
  <c r="BE39" i="11"/>
  <c r="BE40" i="11"/>
  <c r="BE41" i="11"/>
  <c r="BE42" i="11"/>
  <c r="BE43" i="11"/>
  <c r="BE45" i="11"/>
  <c r="BE46" i="11"/>
  <c r="BE47" i="11"/>
  <c r="BE48" i="11"/>
  <c r="BE49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5" i="11"/>
  <c r="BD46" i="11"/>
  <c r="BD47" i="11"/>
  <c r="BA26" i="11"/>
  <c r="BA27" i="11"/>
  <c r="BA33" i="11"/>
  <c r="BA35" i="11"/>
  <c r="BA39" i="11"/>
  <c r="BA42" i="11"/>
  <c r="BA43" i="11"/>
  <c r="BA44" i="11"/>
  <c r="BA50" i="11"/>
  <c r="BP23" i="11"/>
  <c r="BP24" i="11"/>
  <c r="BP25" i="11"/>
  <c r="BP26" i="11"/>
  <c r="BP27" i="11"/>
  <c r="BP29" i="11"/>
  <c r="BP30" i="11"/>
  <c r="BP31" i="11"/>
  <c r="BP32" i="11"/>
  <c r="BP33" i="11"/>
  <c r="BP34" i="11"/>
  <c r="BP35" i="11"/>
  <c r="BP36" i="11"/>
  <c r="BP37" i="11"/>
  <c r="BP38" i="11"/>
  <c r="BP39" i="11"/>
  <c r="BP40" i="11"/>
  <c r="BP41" i="11"/>
  <c r="BP42" i="11"/>
  <c r="BP43" i="11"/>
  <c r="BP45" i="11"/>
  <c r="BP46" i="11"/>
  <c r="BP47" i="11"/>
  <c r="BP48" i="11"/>
  <c r="BP49" i="11"/>
  <c r="BN17" i="11"/>
  <c r="BN18" i="11"/>
  <c r="BN25" i="11"/>
  <c r="BN26" i="11"/>
  <c r="BN27" i="11"/>
  <c r="BN28" i="11"/>
  <c r="BN29" i="11"/>
  <c r="BN30" i="11"/>
  <c r="BN31" i="11"/>
  <c r="BN32" i="11"/>
  <c r="BN33" i="11"/>
  <c r="BN34" i="11"/>
  <c r="BN35" i="11"/>
  <c r="BN36" i="11"/>
  <c r="BN37" i="11"/>
  <c r="BN38" i="11"/>
  <c r="BN39" i="11"/>
  <c r="BN40" i="11"/>
  <c r="BN41" i="11"/>
  <c r="BN42" i="11"/>
  <c r="BN43" i="11"/>
  <c r="BN45" i="11"/>
  <c r="BN47" i="11"/>
  <c r="BN48" i="11"/>
  <c r="BN49" i="11"/>
  <c r="BN50" i="11"/>
  <c r="BV29" i="11"/>
  <c r="BV30" i="11"/>
  <c r="BV31" i="11"/>
  <c r="BV32" i="11"/>
  <c r="BV33" i="11"/>
  <c r="BV34" i="11"/>
  <c r="BV35" i="11"/>
  <c r="BV36" i="11"/>
  <c r="BV37" i="11"/>
  <c r="BV38" i="11"/>
  <c r="BV40" i="11"/>
  <c r="BV41" i="11"/>
  <c r="BV42" i="11"/>
  <c r="BV43" i="11"/>
  <c r="BV44" i="11"/>
  <c r="BV45" i="11"/>
  <c r="BV46" i="11"/>
  <c r="BV47" i="11"/>
  <c r="BV48" i="11"/>
  <c r="BV50" i="11"/>
  <c r="BV51" i="11"/>
  <c r="BV52" i="11"/>
  <c r="BY37" i="11"/>
  <c r="BY38" i="11"/>
  <c r="BZ37" i="11"/>
  <c r="BZ38" i="11"/>
  <c r="BZ39" i="11"/>
  <c r="BZ40" i="11"/>
  <c r="BZ41" i="11"/>
  <c r="AO37" i="11"/>
  <c r="AO38" i="11"/>
  <c r="AO39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G4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F4" i="11"/>
  <c r="AF5" i="11"/>
  <c r="AF6" i="11"/>
  <c r="AF7" i="1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C4" i="11"/>
  <c r="AC5" i="11"/>
  <c r="AC6" i="11"/>
  <c r="AC7" i="11"/>
  <c r="AC8" i="11"/>
  <c r="AC9" i="11"/>
  <c r="AH9" i="11" s="1"/>
  <c r="AC10" i="11"/>
  <c r="AH10" i="11" s="1"/>
  <c r="AC11" i="11"/>
  <c r="AC12" i="11"/>
  <c r="AC13" i="11"/>
  <c r="AH13" i="11" s="1"/>
  <c r="AC14" i="11"/>
  <c r="AH14" i="11" s="1"/>
  <c r="AC15" i="11"/>
  <c r="AC16" i="11"/>
  <c r="AC17" i="11"/>
  <c r="AH17" i="11" s="1"/>
  <c r="AC18" i="11"/>
  <c r="AH18" i="11" s="1"/>
  <c r="AC19" i="11"/>
  <c r="AH19" i="11" s="1"/>
  <c r="AC20" i="11"/>
  <c r="AC21" i="11"/>
  <c r="AC22" i="11"/>
  <c r="AC23" i="11"/>
  <c r="AC24" i="11"/>
  <c r="AC25" i="11"/>
  <c r="AC26" i="11"/>
  <c r="AH26" i="11" s="1"/>
  <c r="AC27" i="11"/>
  <c r="AH27" i="11" s="1"/>
  <c r="AC28" i="11"/>
  <c r="AC29" i="11"/>
  <c r="AI29" i="11" s="1"/>
  <c r="AC30" i="11"/>
  <c r="AH30" i="11" s="1"/>
  <c r="AC31" i="11"/>
  <c r="AC32" i="11"/>
  <c r="AC33" i="11"/>
  <c r="AI33" i="11" s="1"/>
  <c r="AC34" i="11"/>
  <c r="AI34" i="11" s="1"/>
  <c r="AC35" i="11"/>
  <c r="AI35" i="11" s="1"/>
  <c r="AD4" i="11"/>
  <c r="AD5" i="11"/>
  <c r="AD6" i="11"/>
  <c r="AD7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C37" i="11"/>
  <c r="AI37" i="11" s="1"/>
  <c r="AC38" i="11"/>
  <c r="AC39" i="11"/>
  <c r="AG39" i="11" s="1"/>
  <c r="AC40" i="11"/>
  <c r="AH40" i="11" s="1"/>
  <c r="AC41" i="11"/>
  <c r="AH41" i="11" s="1"/>
  <c r="AC42" i="11"/>
  <c r="AI42" i="11" s="1"/>
  <c r="AC43" i="11"/>
  <c r="AC44" i="11"/>
  <c r="AE44" i="11" s="1"/>
  <c r="AC45" i="11"/>
  <c r="AI45" i="11" s="1"/>
  <c r="AC46" i="11"/>
  <c r="AC47" i="11"/>
  <c r="AF47" i="11" s="1"/>
  <c r="AC48" i="11"/>
  <c r="AF48" i="11" s="1"/>
  <c r="AC49" i="11"/>
  <c r="AG49" i="11" s="1"/>
  <c r="AC50" i="11"/>
  <c r="AG50" i="11" s="1"/>
  <c r="AC51" i="11"/>
  <c r="AE51" i="11" s="1"/>
  <c r="AC52" i="11"/>
  <c r="AC53" i="11"/>
  <c r="AE53" i="11" s="1"/>
  <c r="AC54" i="11"/>
  <c r="AC55" i="11"/>
  <c r="AG55" i="11" s="1"/>
  <c r="AC56" i="11"/>
  <c r="AH56" i="11" s="1"/>
  <c r="AC57" i="11"/>
  <c r="AH57" i="11" s="1"/>
  <c r="AC58" i="11"/>
  <c r="AG58" i="11" s="1"/>
  <c r="AC59" i="11"/>
  <c r="AC60" i="11"/>
  <c r="AE60" i="11" s="1"/>
  <c r="AC61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E38" i="11"/>
  <c r="AE39" i="11"/>
  <c r="AE42" i="11"/>
  <c r="AE43" i="11"/>
  <c r="AE45" i="11"/>
  <c r="AE46" i="11"/>
  <c r="AE47" i="11"/>
  <c r="AE48" i="11"/>
  <c r="AE49" i="11"/>
  <c r="AE50" i="11"/>
  <c r="AE54" i="11"/>
  <c r="AE55" i="11"/>
  <c r="AE58" i="11"/>
  <c r="AE59" i="11"/>
  <c r="AE61" i="11"/>
  <c r="AF38" i="11"/>
  <c r="AF41" i="11"/>
  <c r="AF42" i="11"/>
  <c r="AF43" i="11"/>
  <c r="AF44" i="11"/>
  <c r="AF45" i="11"/>
  <c r="AF46" i="11"/>
  <c r="AF54" i="11"/>
  <c r="AF56" i="11"/>
  <c r="AF57" i="11"/>
  <c r="AF58" i="11"/>
  <c r="AF59" i="11"/>
  <c r="AF60" i="11"/>
  <c r="AF61" i="11"/>
  <c r="AG37" i="11"/>
  <c r="AG38" i="11"/>
  <c r="AG43" i="11"/>
  <c r="AG44" i="11"/>
  <c r="AG45" i="11"/>
  <c r="AG46" i="11"/>
  <c r="AG47" i="11"/>
  <c r="AG48" i="11"/>
  <c r="AG53" i="11"/>
  <c r="AG54" i="11"/>
  <c r="AG59" i="11"/>
  <c r="AG60" i="11"/>
  <c r="AG61" i="11"/>
  <c r="AH38" i="11"/>
  <c r="AH39" i="11"/>
  <c r="AH42" i="11"/>
  <c r="AH43" i="11"/>
  <c r="AH44" i="11"/>
  <c r="AH45" i="11"/>
  <c r="AH46" i="11"/>
  <c r="AH47" i="11"/>
  <c r="AH50" i="11"/>
  <c r="AH54" i="11"/>
  <c r="AH55" i="11"/>
  <c r="AH58" i="11"/>
  <c r="AH59" i="11"/>
  <c r="AH60" i="11"/>
  <c r="AH61" i="11"/>
  <c r="AH4" i="11"/>
  <c r="AH5" i="11"/>
  <c r="AH6" i="11"/>
  <c r="AH7" i="11"/>
  <c r="AH8" i="11"/>
  <c r="AH11" i="11"/>
  <c r="AH12" i="11"/>
  <c r="AH15" i="11"/>
  <c r="AH16" i="11"/>
  <c r="AH20" i="11"/>
  <c r="AH21" i="11"/>
  <c r="AH22" i="11"/>
  <c r="AH23" i="11"/>
  <c r="AH24" i="11"/>
  <c r="AH25" i="11"/>
  <c r="AH28" i="11"/>
  <c r="AH31" i="11"/>
  <c r="AH32" i="11"/>
  <c r="O65" i="11"/>
  <c r="O64" i="11"/>
  <c r="O63" i="11"/>
  <c r="BA30" i="11" s="1"/>
  <c r="AM65" i="11"/>
  <c r="AM64" i="11"/>
  <c r="AM63" i="11"/>
  <c r="BY26" i="11" s="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4" i="11"/>
  <c r="AL5" i="11"/>
  <c r="AL6" i="11"/>
  <c r="AL7" i="1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4" i="11"/>
  <c r="AK5" i="11"/>
  <c r="AK6" i="11"/>
  <c r="AK7" i="1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M4" i="11"/>
  <c r="AM5" i="11"/>
  <c r="AM6" i="11"/>
  <c r="AM7" i="1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4" i="11"/>
  <c r="AN5" i="11"/>
  <c r="AN6" i="11"/>
  <c r="AN7" i="1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" i="11"/>
  <c r="AQ24" i="11"/>
  <c r="AR24" i="11"/>
  <c r="AS24" i="11"/>
  <c r="AT24" i="11"/>
  <c r="AU24" i="11"/>
  <c r="AV24" i="11"/>
  <c r="AW24" i="11"/>
  <c r="AX24" i="11"/>
  <c r="AY24" i="11"/>
  <c r="AZ24" i="11"/>
  <c r="BE24" i="11"/>
  <c r="BF24" i="11"/>
  <c r="BH24" i="11"/>
  <c r="BI24" i="11"/>
  <c r="BJ24" i="11"/>
  <c r="BK24" i="11"/>
  <c r="BL24" i="11"/>
  <c r="BM24" i="11"/>
  <c r="AQ25" i="11"/>
  <c r="AR25" i="11"/>
  <c r="AS25" i="11"/>
  <c r="AT25" i="11"/>
  <c r="AU25" i="11"/>
  <c r="AV25" i="11"/>
  <c r="AW25" i="11"/>
  <c r="AX25" i="11"/>
  <c r="AY25" i="11"/>
  <c r="AZ25" i="11"/>
  <c r="BA25" i="11"/>
  <c r="BE25" i="11"/>
  <c r="BF25" i="11"/>
  <c r="BH25" i="11"/>
  <c r="BI25" i="11"/>
  <c r="BJ25" i="11"/>
  <c r="BK25" i="11"/>
  <c r="BL25" i="11"/>
  <c r="BM25" i="11"/>
  <c r="AQ26" i="11"/>
  <c r="AR26" i="11"/>
  <c r="AS26" i="11"/>
  <c r="AT26" i="11"/>
  <c r="AU26" i="11"/>
  <c r="AV26" i="11"/>
  <c r="AW26" i="11"/>
  <c r="AX26" i="11"/>
  <c r="AY26" i="11"/>
  <c r="AZ26" i="11"/>
  <c r="BE26" i="11"/>
  <c r="BF26" i="11"/>
  <c r="BH26" i="11"/>
  <c r="BI26" i="11"/>
  <c r="BJ26" i="11"/>
  <c r="BK26" i="11"/>
  <c r="BL26" i="11"/>
  <c r="BM26" i="11"/>
  <c r="AQ27" i="11"/>
  <c r="AR27" i="11"/>
  <c r="AS27" i="11"/>
  <c r="AT27" i="11"/>
  <c r="AU27" i="11"/>
  <c r="AV27" i="11"/>
  <c r="AW27" i="11"/>
  <c r="AX27" i="11"/>
  <c r="AY27" i="11"/>
  <c r="AZ27" i="11"/>
  <c r="BE27" i="11"/>
  <c r="BF27" i="11"/>
  <c r="BH27" i="11"/>
  <c r="BI27" i="11"/>
  <c r="BJ27" i="11"/>
  <c r="BK27" i="11"/>
  <c r="BL27" i="11"/>
  <c r="BM27" i="11"/>
  <c r="AQ28" i="11"/>
  <c r="AR28" i="11"/>
  <c r="AS28" i="11"/>
  <c r="AT28" i="11"/>
  <c r="AU28" i="11"/>
  <c r="AV28" i="11"/>
  <c r="AW28" i="11"/>
  <c r="AX28" i="11"/>
  <c r="AY28" i="11"/>
  <c r="AZ28" i="11"/>
  <c r="BE28" i="11"/>
  <c r="BH28" i="11"/>
  <c r="BI28" i="11"/>
  <c r="BJ28" i="11"/>
  <c r="BK28" i="11"/>
  <c r="BL28" i="11"/>
  <c r="BM28" i="11"/>
  <c r="AQ29" i="11"/>
  <c r="AR29" i="11"/>
  <c r="AS29" i="11"/>
  <c r="AT29" i="11"/>
  <c r="AU29" i="11"/>
  <c r="AV29" i="11"/>
  <c r="AW29" i="11"/>
  <c r="AX29" i="11"/>
  <c r="AY29" i="11"/>
  <c r="AZ29" i="11"/>
  <c r="BE29" i="11"/>
  <c r="BF29" i="11"/>
  <c r="BH29" i="11"/>
  <c r="BI29" i="11"/>
  <c r="BJ29" i="11"/>
  <c r="BK29" i="11"/>
  <c r="BL29" i="11"/>
  <c r="BM29" i="11"/>
  <c r="AQ30" i="11"/>
  <c r="AR30" i="11"/>
  <c r="AS30" i="11"/>
  <c r="AT30" i="11"/>
  <c r="AU30" i="11"/>
  <c r="AV30" i="11"/>
  <c r="AW30" i="11"/>
  <c r="AX30" i="11"/>
  <c r="AY30" i="11"/>
  <c r="AZ30" i="11"/>
  <c r="BE30" i="11"/>
  <c r="BF30" i="11"/>
  <c r="BH30" i="11"/>
  <c r="BI30" i="11"/>
  <c r="BJ30" i="11"/>
  <c r="BK30" i="11"/>
  <c r="BL30" i="11"/>
  <c r="BM30" i="11"/>
  <c r="AQ31" i="11"/>
  <c r="AR31" i="11"/>
  <c r="AS31" i="11"/>
  <c r="AT31" i="11"/>
  <c r="AU31" i="11"/>
  <c r="AV31" i="11"/>
  <c r="AW31" i="11"/>
  <c r="AX31" i="11"/>
  <c r="AY31" i="11"/>
  <c r="AZ31" i="11"/>
  <c r="BE31" i="11"/>
  <c r="BF31" i="11"/>
  <c r="BH31" i="11"/>
  <c r="BI31" i="11"/>
  <c r="BJ31" i="11"/>
  <c r="BK31" i="11"/>
  <c r="BL31" i="11"/>
  <c r="BM31" i="11"/>
  <c r="AQ32" i="11"/>
  <c r="AR32" i="11"/>
  <c r="AS32" i="11"/>
  <c r="AT32" i="11"/>
  <c r="AU32" i="11"/>
  <c r="AV32" i="11"/>
  <c r="AW32" i="11"/>
  <c r="AX32" i="11"/>
  <c r="AY32" i="11"/>
  <c r="AZ32" i="11"/>
  <c r="BE32" i="11"/>
  <c r="BF32" i="11"/>
  <c r="BH32" i="11"/>
  <c r="BI32" i="11"/>
  <c r="BJ32" i="11"/>
  <c r="BK32" i="11"/>
  <c r="BL32" i="11"/>
  <c r="BM32" i="11"/>
  <c r="AQ33" i="11"/>
  <c r="AR33" i="11"/>
  <c r="AS33" i="11"/>
  <c r="AT33" i="11"/>
  <c r="AU33" i="11"/>
  <c r="AV33" i="11"/>
  <c r="AW33" i="11"/>
  <c r="AX33" i="11"/>
  <c r="AY33" i="11"/>
  <c r="AZ33" i="11"/>
  <c r="BE33" i="11"/>
  <c r="BF33" i="11"/>
  <c r="BH33" i="11"/>
  <c r="BI33" i="11"/>
  <c r="BJ33" i="11"/>
  <c r="BK33" i="11"/>
  <c r="BL33" i="11"/>
  <c r="BM33" i="11"/>
  <c r="AQ34" i="11"/>
  <c r="AR34" i="11"/>
  <c r="AS34" i="11"/>
  <c r="AT34" i="11"/>
  <c r="AU34" i="11"/>
  <c r="AV34" i="11"/>
  <c r="AW34" i="11"/>
  <c r="AX34" i="11"/>
  <c r="AY34" i="11"/>
  <c r="AZ34" i="11"/>
  <c r="BE34" i="11"/>
  <c r="BF34" i="11"/>
  <c r="BH34" i="11"/>
  <c r="BI34" i="11"/>
  <c r="BJ34" i="11"/>
  <c r="BK34" i="11"/>
  <c r="BL34" i="11"/>
  <c r="BM34" i="11"/>
  <c r="AQ35" i="11"/>
  <c r="AR35" i="11"/>
  <c r="AS35" i="11"/>
  <c r="AT35" i="11"/>
  <c r="AU35" i="11"/>
  <c r="AV35" i="11"/>
  <c r="AW35" i="11"/>
  <c r="AX35" i="11"/>
  <c r="AY35" i="11"/>
  <c r="AZ35" i="11"/>
  <c r="BE35" i="11"/>
  <c r="BF35" i="11"/>
  <c r="BH35" i="11"/>
  <c r="BI35" i="11"/>
  <c r="BJ35" i="11"/>
  <c r="BK35" i="11"/>
  <c r="BL35" i="11"/>
  <c r="BM35" i="11"/>
  <c r="AQ36" i="11"/>
  <c r="AR36" i="11"/>
  <c r="AS36" i="11"/>
  <c r="AT36" i="11"/>
  <c r="AU36" i="11"/>
  <c r="AV36" i="11"/>
  <c r="AW36" i="11"/>
  <c r="AX36" i="11"/>
  <c r="AY36" i="11"/>
  <c r="AZ36" i="11"/>
  <c r="BE36" i="11"/>
  <c r="BF36" i="11"/>
  <c r="BH36" i="11"/>
  <c r="BI36" i="11"/>
  <c r="BJ36" i="11"/>
  <c r="BK36" i="11"/>
  <c r="BM36" i="11"/>
  <c r="AQ37" i="11"/>
  <c r="AR37" i="11"/>
  <c r="AS37" i="11"/>
  <c r="AT37" i="11"/>
  <c r="AU37" i="11"/>
  <c r="AV37" i="11"/>
  <c r="AW37" i="11"/>
  <c r="AX37" i="11"/>
  <c r="AY37" i="11"/>
  <c r="AZ37" i="11"/>
  <c r="BE37" i="11"/>
  <c r="BF37" i="11"/>
  <c r="BH37" i="11"/>
  <c r="BI37" i="11"/>
  <c r="BJ37" i="11"/>
  <c r="BK37" i="11"/>
  <c r="BM37" i="11"/>
  <c r="AQ38" i="11"/>
  <c r="AR38" i="11"/>
  <c r="AS38" i="11"/>
  <c r="AT38" i="11"/>
  <c r="AU38" i="11"/>
  <c r="AV38" i="11"/>
  <c r="AW38" i="11"/>
  <c r="AX38" i="11"/>
  <c r="AY38" i="11"/>
  <c r="AZ38" i="11"/>
  <c r="BE38" i="11"/>
  <c r="BF38" i="11"/>
  <c r="BH38" i="11"/>
  <c r="BI38" i="11"/>
  <c r="BJ38" i="11"/>
  <c r="BK38" i="11"/>
  <c r="BM38" i="11"/>
  <c r="AQ39" i="11"/>
  <c r="AR39" i="11"/>
  <c r="AS39" i="11"/>
  <c r="AT39" i="11"/>
  <c r="AV39" i="11"/>
  <c r="AW39" i="11"/>
  <c r="AX39" i="11"/>
  <c r="AY39" i="11"/>
  <c r="AZ39" i="11"/>
  <c r="BF39" i="11"/>
  <c r="BH39" i="11"/>
  <c r="BI39" i="11"/>
  <c r="BJ39" i="11"/>
  <c r="BK39" i="11"/>
  <c r="BM39" i="11"/>
  <c r="AQ40" i="11"/>
  <c r="AR40" i="11"/>
  <c r="AS40" i="11"/>
  <c r="AT40" i="11"/>
  <c r="AU40" i="11"/>
  <c r="AV40" i="11"/>
  <c r="AW40" i="11"/>
  <c r="AX40" i="11"/>
  <c r="AY40" i="11"/>
  <c r="AZ40" i="11"/>
  <c r="BF40" i="11"/>
  <c r="BH40" i="11"/>
  <c r="BI40" i="11"/>
  <c r="BJ40" i="11"/>
  <c r="BK40" i="11"/>
  <c r="BM40" i="11"/>
  <c r="AQ41" i="11"/>
  <c r="AR41" i="11"/>
  <c r="AS41" i="11"/>
  <c r="AT41" i="11"/>
  <c r="AU41" i="11"/>
  <c r="AV41" i="11"/>
  <c r="AW41" i="11"/>
  <c r="AX41" i="11"/>
  <c r="AY41" i="11"/>
  <c r="AZ41" i="11"/>
  <c r="BF41" i="11"/>
  <c r="BH41" i="11"/>
  <c r="BI41" i="11"/>
  <c r="BJ41" i="11"/>
  <c r="BK41" i="11"/>
  <c r="BM41" i="11"/>
  <c r="AQ42" i="11"/>
  <c r="AR42" i="11"/>
  <c r="AS42" i="11"/>
  <c r="AT42" i="11"/>
  <c r="AU42" i="11"/>
  <c r="AV42" i="11"/>
  <c r="AW42" i="11"/>
  <c r="AX42" i="11"/>
  <c r="AY42" i="11"/>
  <c r="AZ42" i="11"/>
  <c r="BB42" i="11"/>
  <c r="BF42" i="11"/>
  <c r="BH42" i="11"/>
  <c r="BI42" i="11"/>
  <c r="BJ42" i="11"/>
  <c r="BK42" i="11"/>
  <c r="BM42" i="11"/>
  <c r="AQ43" i="11"/>
  <c r="AR43" i="11"/>
  <c r="AS43" i="11"/>
  <c r="AT43" i="11"/>
  <c r="AU43" i="11"/>
  <c r="AV43" i="11"/>
  <c r="AW43" i="11"/>
  <c r="AX43" i="11"/>
  <c r="AY43" i="11"/>
  <c r="AZ43" i="11"/>
  <c r="BB43" i="11"/>
  <c r="BF43" i="11"/>
  <c r="BH43" i="11"/>
  <c r="BI43" i="11"/>
  <c r="BJ43" i="11"/>
  <c r="BK43" i="11"/>
  <c r="BM43" i="11"/>
  <c r="AQ44" i="11"/>
  <c r="AR44" i="11"/>
  <c r="AS44" i="11"/>
  <c r="AT44" i="11"/>
  <c r="AU44" i="11"/>
  <c r="AV44" i="11"/>
  <c r="AW44" i="11"/>
  <c r="AX44" i="11"/>
  <c r="AY44" i="11"/>
  <c r="AZ44" i="11"/>
  <c r="BB44" i="11"/>
  <c r="AQ45" i="11"/>
  <c r="AR45" i="11"/>
  <c r="AS45" i="11"/>
  <c r="AT45" i="11"/>
  <c r="AU45" i="11"/>
  <c r="AV45" i="11"/>
  <c r="AW45" i="11"/>
  <c r="AX45" i="11"/>
  <c r="AY45" i="11"/>
  <c r="AZ45" i="11"/>
  <c r="BB45" i="11"/>
  <c r="BF45" i="11"/>
  <c r="BH45" i="11"/>
  <c r="BI45" i="11"/>
  <c r="BJ45" i="11"/>
  <c r="BK45" i="11"/>
  <c r="BM45" i="11"/>
  <c r="AQ46" i="11"/>
  <c r="AR46" i="11"/>
  <c r="AS46" i="11"/>
  <c r="AT46" i="11"/>
  <c r="AU46" i="11"/>
  <c r="AV46" i="11"/>
  <c r="AW46" i="11"/>
  <c r="AX46" i="11"/>
  <c r="AY46" i="11"/>
  <c r="AZ46" i="11"/>
  <c r="BB46" i="11"/>
  <c r="BF46" i="11"/>
  <c r="BH46" i="11"/>
  <c r="BI46" i="11"/>
  <c r="BJ46" i="11"/>
  <c r="BK46" i="11"/>
  <c r="BM46" i="11"/>
  <c r="AQ47" i="11"/>
  <c r="AR47" i="11"/>
  <c r="AS47" i="11"/>
  <c r="AT47" i="11"/>
  <c r="AU47" i="11"/>
  <c r="AV47" i="11"/>
  <c r="AW47" i="11"/>
  <c r="AX47" i="11"/>
  <c r="AY47" i="11"/>
  <c r="AZ47" i="11"/>
  <c r="BB47" i="11"/>
  <c r="BF47" i="11"/>
  <c r="BH47" i="11"/>
  <c r="BI47" i="11"/>
  <c r="BJ47" i="11"/>
  <c r="BK47" i="11"/>
  <c r="BM47" i="11"/>
  <c r="AQ48" i="11"/>
  <c r="AR48" i="11"/>
  <c r="AS48" i="11"/>
  <c r="AT48" i="11"/>
  <c r="AU48" i="11"/>
  <c r="AV48" i="11"/>
  <c r="AW48" i="11"/>
  <c r="AX48" i="11"/>
  <c r="AY48" i="11"/>
  <c r="AZ48" i="11"/>
  <c r="BB48" i="11"/>
  <c r="BC48" i="11"/>
  <c r="BD48" i="11"/>
  <c r="BF48" i="11"/>
  <c r="BH48" i="11"/>
  <c r="BI48" i="11"/>
  <c r="BJ48" i="11"/>
  <c r="BK48" i="11"/>
  <c r="BM48" i="11"/>
  <c r="AQ49" i="11"/>
  <c r="AR49" i="11"/>
  <c r="AS49" i="11"/>
  <c r="AT49" i="11"/>
  <c r="AV49" i="11"/>
  <c r="AW49" i="11"/>
  <c r="AX49" i="11"/>
  <c r="AY49" i="11"/>
  <c r="AZ49" i="11"/>
  <c r="BB49" i="11"/>
  <c r="BC49" i="11"/>
  <c r="BD49" i="11"/>
  <c r="BF49" i="11"/>
  <c r="BH49" i="11"/>
  <c r="BI49" i="11"/>
  <c r="BJ49" i="11"/>
  <c r="BK49" i="11"/>
  <c r="BM49" i="11"/>
  <c r="AQ50" i="11"/>
  <c r="AR50" i="11"/>
  <c r="AS50" i="11"/>
  <c r="AT50" i="11"/>
  <c r="AU50" i="11"/>
  <c r="AV50" i="11"/>
  <c r="AW50" i="11"/>
  <c r="AX50" i="11"/>
  <c r="AY50" i="11"/>
  <c r="AZ50" i="11"/>
  <c r="BB50" i="11"/>
  <c r="BC50" i="11"/>
  <c r="BD50" i="11"/>
  <c r="BE50" i="11"/>
  <c r="BF50" i="11"/>
  <c r="BH50" i="11"/>
  <c r="BI50" i="11"/>
  <c r="BJ50" i="11"/>
  <c r="BK50" i="11"/>
  <c r="BM50" i="11"/>
  <c r="AQ51" i="11"/>
  <c r="AR51" i="11"/>
  <c r="AS51" i="11"/>
  <c r="AT51" i="11"/>
  <c r="AU51" i="11"/>
  <c r="AV51" i="11"/>
  <c r="AW51" i="11"/>
  <c r="AX51" i="11"/>
  <c r="AY51" i="11"/>
  <c r="AZ51" i="11"/>
  <c r="BB51" i="11"/>
  <c r="BC51" i="11"/>
  <c r="BD51" i="11"/>
  <c r="BE51" i="11"/>
  <c r="BF51" i="11"/>
  <c r="BH51" i="11"/>
  <c r="BI51" i="11"/>
  <c r="BJ51" i="11"/>
  <c r="BK51" i="11"/>
  <c r="BM51" i="11"/>
  <c r="BN51" i="11"/>
  <c r="AQ52" i="11"/>
  <c r="AR52" i="11"/>
  <c r="AS52" i="11"/>
  <c r="AT52" i="11"/>
  <c r="AU52" i="11"/>
  <c r="AV52" i="11"/>
  <c r="AW52" i="11"/>
  <c r="AX52" i="11"/>
  <c r="AY52" i="11"/>
  <c r="AZ52" i="11"/>
  <c r="BB52" i="11"/>
  <c r="BC52" i="11"/>
  <c r="BD52" i="11"/>
  <c r="BE52" i="11"/>
  <c r="BF52" i="11"/>
  <c r="BH52" i="11"/>
  <c r="BI52" i="11"/>
  <c r="BJ52" i="11"/>
  <c r="BK52" i="11"/>
  <c r="BM52" i="11"/>
  <c r="BN52" i="11"/>
  <c r="AQ53" i="11"/>
  <c r="AR53" i="11"/>
  <c r="AS53" i="11"/>
  <c r="AT53" i="11"/>
  <c r="AU53" i="11"/>
  <c r="AV53" i="11"/>
  <c r="AW53" i="11"/>
  <c r="AX53" i="11"/>
  <c r="AY53" i="11"/>
  <c r="AZ53" i="11"/>
  <c r="BA53" i="11"/>
  <c r="BB53" i="11"/>
  <c r="BC53" i="11"/>
  <c r="BD53" i="11"/>
  <c r="BE53" i="11"/>
  <c r="BF53" i="11"/>
  <c r="BH53" i="11"/>
  <c r="BI53" i="11"/>
  <c r="BJ53" i="11"/>
  <c r="BK53" i="11"/>
  <c r="BM53" i="11"/>
  <c r="BN53" i="11"/>
  <c r="AQ54" i="11"/>
  <c r="AR54" i="11"/>
  <c r="AS54" i="11"/>
  <c r="AT54" i="11"/>
  <c r="AU54" i="11"/>
  <c r="AV54" i="11"/>
  <c r="AW54" i="11"/>
  <c r="AX54" i="11"/>
  <c r="AY54" i="11"/>
  <c r="AZ54" i="11"/>
  <c r="BA54" i="11"/>
  <c r="BB54" i="11"/>
  <c r="BC54" i="11"/>
  <c r="BD54" i="11"/>
  <c r="BE54" i="11"/>
  <c r="BF54" i="11"/>
  <c r="BH54" i="11"/>
  <c r="BI54" i="11"/>
  <c r="BJ54" i="11"/>
  <c r="BK54" i="11"/>
  <c r="BM54" i="11"/>
  <c r="BN54" i="11"/>
  <c r="AQ55" i="11"/>
  <c r="AR55" i="11"/>
  <c r="AS55" i="11"/>
  <c r="AT55" i="11"/>
  <c r="AU55" i="11"/>
  <c r="AV55" i="11"/>
  <c r="AW55" i="11"/>
  <c r="AX55" i="11"/>
  <c r="AY55" i="11"/>
  <c r="AZ55" i="11"/>
  <c r="BB55" i="11"/>
  <c r="BC55" i="11"/>
  <c r="BD55" i="11"/>
  <c r="BE55" i="11"/>
  <c r="BF55" i="11"/>
  <c r="BH55" i="11"/>
  <c r="BI55" i="11"/>
  <c r="BJ55" i="11"/>
  <c r="BK55" i="11"/>
  <c r="BM55" i="11"/>
  <c r="BN55" i="11"/>
  <c r="AQ56" i="11"/>
  <c r="AR56" i="11"/>
  <c r="AS56" i="11"/>
  <c r="AT56" i="11"/>
  <c r="AU56" i="11"/>
  <c r="AV56" i="11"/>
  <c r="AW56" i="11"/>
  <c r="AX56" i="11"/>
  <c r="AY56" i="11"/>
  <c r="AZ56" i="11"/>
  <c r="BB56" i="11"/>
  <c r="BC56" i="11"/>
  <c r="BD56" i="11"/>
  <c r="BE56" i="11"/>
  <c r="BF56" i="11"/>
  <c r="BH56" i="11"/>
  <c r="BI56" i="11"/>
  <c r="BJ56" i="11"/>
  <c r="BK56" i="11"/>
  <c r="BM56" i="11"/>
  <c r="BN56" i="11"/>
  <c r="AQ57" i="11"/>
  <c r="AR57" i="11"/>
  <c r="AS57" i="11"/>
  <c r="AT57" i="11"/>
  <c r="AU57" i="11"/>
  <c r="AV57" i="11"/>
  <c r="AW57" i="11"/>
  <c r="AX57" i="11"/>
  <c r="AY57" i="11"/>
  <c r="AZ57" i="11"/>
  <c r="BB57" i="11"/>
  <c r="BC57" i="11"/>
  <c r="BD57" i="11"/>
  <c r="BE57" i="11"/>
  <c r="BF57" i="11"/>
  <c r="BH57" i="11"/>
  <c r="BI57" i="11"/>
  <c r="BJ57" i="11"/>
  <c r="BK57" i="11"/>
  <c r="BM57" i="11"/>
  <c r="BN57" i="11"/>
  <c r="AQ58" i="11"/>
  <c r="AR58" i="11"/>
  <c r="AS58" i="11"/>
  <c r="AT58" i="11"/>
  <c r="AU58" i="11"/>
  <c r="AV58" i="11"/>
  <c r="AW58" i="11"/>
  <c r="AX58" i="11"/>
  <c r="AY58" i="11"/>
  <c r="AZ58" i="11"/>
  <c r="BB58" i="11"/>
  <c r="BC58" i="11"/>
  <c r="BD58" i="11"/>
  <c r="BE58" i="11"/>
  <c r="BF58" i="11"/>
  <c r="BH58" i="11"/>
  <c r="BI58" i="11"/>
  <c r="BJ58" i="11"/>
  <c r="BK58" i="11"/>
  <c r="BM58" i="11"/>
  <c r="BN58" i="11"/>
  <c r="AQ59" i="11"/>
  <c r="AR59" i="11"/>
  <c r="AS59" i="11"/>
  <c r="AT59" i="11"/>
  <c r="AU59" i="11"/>
  <c r="AV59" i="11"/>
  <c r="AW59" i="11"/>
  <c r="AX59" i="11"/>
  <c r="AY59" i="11"/>
  <c r="AZ59" i="11"/>
  <c r="BA59" i="11"/>
  <c r="BB59" i="11"/>
  <c r="BC59" i="11"/>
  <c r="BD59" i="11"/>
  <c r="BE59" i="11"/>
  <c r="BF59" i="11"/>
  <c r="BH59" i="11"/>
  <c r="BI59" i="11"/>
  <c r="BJ59" i="11"/>
  <c r="BK59" i="11"/>
  <c r="BM59" i="11"/>
  <c r="BN59" i="11"/>
  <c r="AQ60" i="11"/>
  <c r="AR60" i="11"/>
  <c r="AS60" i="11"/>
  <c r="AT60" i="11"/>
  <c r="AU60" i="11"/>
  <c r="AV60" i="11"/>
  <c r="AW60" i="11"/>
  <c r="AX60" i="11"/>
  <c r="AY60" i="11"/>
  <c r="AZ60" i="11"/>
  <c r="BB60" i="11"/>
  <c r="BC60" i="11"/>
  <c r="BD60" i="11"/>
  <c r="BE60" i="11"/>
  <c r="BF60" i="11"/>
  <c r="BH60" i="11"/>
  <c r="BI60" i="11"/>
  <c r="BJ60" i="11"/>
  <c r="BK60" i="11"/>
  <c r="BM60" i="11"/>
  <c r="BN60" i="11"/>
  <c r="AQ61" i="11"/>
  <c r="AR61" i="11"/>
  <c r="AS61" i="11"/>
  <c r="AT61" i="11"/>
  <c r="AU61" i="11"/>
  <c r="AV61" i="11"/>
  <c r="AW61" i="11"/>
  <c r="AX61" i="11"/>
  <c r="AY61" i="11"/>
  <c r="AZ61" i="11"/>
  <c r="BB61" i="11"/>
  <c r="BC61" i="11"/>
  <c r="BD61" i="11"/>
  <c r="BE61" i="11"/>
  <c r="BF61" i="11"/>
  <c r="BH61" i="11"/>
  <c r="BI61" i="11"/>
  <c r="BJ61" i="11"/>
  <c r="BK61" i="11"/>
  <c r="BM61" i="11"/>
  <c r="AQ62" i="11"/>
  <c r="AR62" i="11"/>
  <c r="AS62" i="11"/>
  <c r="AT62" i="11"/>
  <c r="AU62" i="11"/>
  <c r="AV62" i="11"/>
  <c r="AW62" i="11"/>
  <c r="AX62" i="11"/>
  <c r="AY62" i="11"/>
  <c r="AZ62" i="11"/>
  <c r="BA62" i="11"/>
  <c r="BB62" i="11"/>
  <c r="BC62" i="11"/>
  <c r="BD62" i="11"/>
  <c r="BE62" i="11"/>
  <c r="BH62" i="11"/>
  <c r="BI62" i="11"/>
  <c r="BJ62" i="11"/>
  <c r="BK62" i="11"/>
  <c r="BM62" i="11"/>
  <c r="BN62" i="11"/>
  <c r="AI48" i="11"/>
  <c r="AI38" i="11"/>
  <c r="AI39" i="11"/>
  <c r="AI40" i="11"/>
  <c r="AI43" i="11"/>
  <c r="AI44" i="11"/>
  <c r="AI46" i="11"/>
  <c r="AI54" i="11"/>
  <c r="AI55" i="11"/>
  <c r="AI56" i="11"/>
  <c r="AI57" i="11"/>
  <c r="AI58" i="11"/>
  <c r="AI59" i="11"/>
  <c r="AI60" i="11"/>
  <c r="AI61" i="11"/>
  <c r="AJ37" i="11"/>
  <c r="AJ38" i="11"/>
  <c r="AJ42" i="11"/>
  <c r="AJ45" i="11"/>
  <c r="AJ47" i="11"/>
  <c r="AJ48" i="11"/>
  <c r="AJ54" i="11"/>
  <c r="AJ55" i="11"/>
  <c r="AJ58" i="11"/>
  <c r="AJ60" i="11"/>
  <c r="AJ61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I26" i="11"/>
  <c r="AI27" i="11"/>
  <c r="AI28" i="11"/>
  <c r="AI30" i="11"/>
  <c r="AI31" i="11"/>
  <c r="AI32" i="11"/>
  <c r="AI36" i="11"/>
  <c r="H65" i="11"/>
  <c r="H64" i="11"/>
  <c r="T65" i="11"/>
  <c r="T64" i="11"/>
  <c r="BF9" i="11" s="1"/>
  <c r="T63" i="11"/>
  <c r="BF6" i="11"/>
  <c r="AW7" i="11"/>
  <c r="BH8" i="11"/>
  <c r="BK8" i="11"/>
  <c r="BF10" i="11"/>
  <c r="AW12" i="11"/>
  <c r="AW13" i="11"/>
  <c r="BF13" i="11"/>
  <c r="AQ14" i="11"/>
  <c r="BK14" i="11"/>
  <c r="BD15" i="11"/>
  <c r="BH15" i="11"/>
  <c r="AZ17" i="11"/>
  <c r="BI17" i="11"/>
  <c r="AW18" i="11"/>
  <c r="AZ18" i="11"/>
  <c r="BF18" i="11"/>
  <c r="AW19" i="11"/>
  <c r="AX19" i="11"/>
  <c r="AZ19" i="11"/>
  <c r="BL19" i="11"/>
  <c r="BK20" i="11"/>
  <c r="BH21" i="11"/>
  <c r="BI21" i="11"/>
  <c r="BF22" i="11"/>
  <c r="BI22" i="11"/>
  <c r="BF23" i="11"/>
  <c r="BI23" i="11"/>
  <c r="BK23" i="11"/>
  <c r="Z65" i="11"/>
  <c r="AA65" i="11"/>
  <c r="AB65" i="11"/>
  <c r="S65" i="11"/>
  <c r="U65" i="11"/>
  <c r="V65" i="11"/>
  <c r="W65" i="11"/>
  <c r="X65" i="11"/>
  <c r="Y65" i="11"/>
  <c r="J65" i="11"/>
  <c r="K65" i="11"/>
  <c r="L65" i="11"/>
  <c r="M65" i="11"/>
  <c r="N65" i="11"/>
  <c r="P65" i="11"/>
  <c r="Q65" i="11"/>
  <c r="R65" i="11"/>
  <c r="G65" i="11"/>
  <c r="F65" i="11"/>
  <c r="E65" i="11"/>
  <c r="AB64" i="11"/>
  <c r="AA64" i="11"/>
  <c r="Z64" i="11"/>
  <c r="Y64" i="11"/>
  <c r="X64" i="11"/>
  <c r="BJ13" i="11" s="1"/>
  <c r="W64" i="11"/>
  <c r="V64" i="11"/>
  <c r="U64" i="11"/>
  <c r="S64" i="11"/>
  <c r="R64" i="11"/>
  <c r="Q64" i="11"/>
  <c r="P64" i="11"/>
  <c r="N64" i="11"/>
  <c r="AZ15" i="11" s="1"/>
  <c r="M64" i="11"/>
  <c r="L64" i="11"/>
  <c r="AX13" i="11" s="1"/>
  <c r="K64" i="11"/>
  <c r="J64" i="11"/>
  <c r="G64" i="11"/>
  <c r="E64" i="11"/>
  <c r="E63" i="11"/>
  <c r="AQ21" i="11" s="1"/>
  <c r="AQ5" i="11"/>
  <c r="BH3" i="11"/>
  <c r="AS4" i="11"/>
  <c r="AZ4" i="11"/>
  <c r="AV5" i="11"/>
  <c r="AW5" i="11"/>
  <c r="AY5" i="11"/>
  <c r="AY2" i="11"/>
  <c r="AX2" i="11"/>
  <c r="H63" i="11"/>
  <c r="V63" i="11"/>
  <c r="S63" i="11"/>
  <c r="R63" i="11"/>
  <c r="Q63" i="11"/>
  <c r="P63" i="11"/>
  <c r="F64" i="11"/>
  <c r="AB63" i="11"/>
  <c r="AA63" i="11"/>
  <c r="Z63" i="11"/>
  <c r="BL14" i="11" s="1"/>
  <c r="Y63" i="11"/>
  <c r="X63" i="11"/>
  <c r="BJ20" i="11" s="1"/>
  <c r="W63" i="11"/>
  <c r="U63" i="11"/>
  <c r="N63" i="11"/>
  <c r="M63" i="11"/>
  <c r="L63" i="11"/>
  <c r="AX16" i="11" s="1"/>
  <c r="K63" i="11"/>
  <c r="J63" i="11"/>
  <c r="G63" i="11"/>
  <c r="AS23" i="11" s="1"/>
  <c r="F63" i="11"/>
  <c r="AC2" i="11"/>
  <c r="AC3" i="11"/>
  <c r="AC36" i="11"/>
  <c r="BG40" i="11" l="1"/>
  <c r="BG36" i="11"/>
  <c r="BG32" i="11"/>
  <c r="BG26" i="11"/>
  <c r="BG56" i="11"/>
  <c r="BG49" i="11"/>
  <c r="BG43" i="11"/>
  <c r="BG39" i="11"/>
  <c r="BG62" i="11"/>
  <c r="BG60" i="11"/>
  <c r="BG33" i="11"/>
  <c r="BG29" i="11"/>
  <c r="BG27" i="11"/>
  <c r="BG59" i="11"/>
  <c r="BG54" i="11"/>
  <c r="BG47" i="11"/>
  <c r="BG42" i="11"/>
  <c r="BG37" i="11"/>
  <c r="BG34" i="11"/>
  <c r="BG30" i="11"/>
  <c r="BG58" i="11"/>
  <c r="BG51" i="11"/>
  <c r="BG46" i="11"/>
  <c r="BG41" i="11"/>
  <c r="BG61" i="11"/>
  <c r="BG35" i="11"/>
  <c r="BG31" i="11"/>
  <c r="BG25" i="11"/>
  <c r="BG24" i="11"/>
  <c r="BG57" i="11"/>
  <c r="BG50" i="11"/>
  <c r="BG45" i="11"/>
  <c r="BY28" i="11"/>
  <c r="BY41" i="11"/>
  <c r="BA46" i="11"/>
  <c r="BA29" i="11"/>
  <c r="BY42" i="11"/>
  <c r="BA47" i="11"/>
  <c r="BY39" i="11"/>
  <c r="BA45" i="11"/>
  <c r="BA28" i="11"/>
  <c r="BY36" i="11"/>
  <c r="BY35" i="11"/>
  <c r="BA41" i="11"/>
  <c r="BY33" i="11"/>
  <c r="BA38" i="11"/>
  <c r="BA37" i="11"/>
  <c r="BY34" i="11"/>
  <c r="BY32" i="11"/>
  <c r="BY31" i="11"/>
  <c r="BA36" i="11"/>
  <c r="BY30" i="11"/>
  <c r="BY46" i="11"/>
  <c r="BY29" i="11"/>
  <c r="BA34" i="11"/>
  <c r="BY47" i="11"/>
  <c r="BY45" i="11"/>
  <c r="BY44" i="11"/>
  <c r="BY27" i="11"/>
  <c r="BA49" i="11"/>
  <c r="BA32" i="11"/>
  <c r="BY43" i="11"/>
  <c r="BA48" i="11"/>
  <c r="BA31" i="11"/>
  <c r="AH35" i="11"/>
  <c r="AH34" i="11"/>
  <c r="AH33" i="11"/>
  <c r="AH29" i="11"/>
  <c r="AF40" i="11"/>
  <c r="AJ53" i="11"/>
  <c r="AH53" i="11"/>
  <c r="AH37" i="11"/>
  <c r="AF55" i="11"/>
  <c r="AF39" i="11"/>
  <c r="AH51" i="11"/>
  <c r="AF53" i="11"/>
  <c r="AF37" i="11"/>
  <c r="AF52" i="11"/>
  <c r="AJ44" i="11"/>
  <c r="AH49" i="11"/>
  <c r="AG42" i="11"/>
  <c r="AF51" i="11"/>
  <c r="AI53" i="11"/>
  <c r="BO57" i="11"/>
  <c r="AH48" i="11"/>
  <c r="AG57" i="11"/>
  <c r="AG41" i="11"/>
  <c r="AF50" i="11"/>
  <c r="AH52" i="11"/>
  <c r="AJ41" i="11"/>
  <c r="AG56" i="11"/>
  <c r="AG40" i="11"/>
  <c r="AF49" i="11"/>
  <c r="AJ40" i="11"/>
  <c r="AE57" i="11"/>
  <c r="AE41" i="11"/>
  <c r="AI41" i="11"/>
  <c r="AE56" i="11"/>
  <c r="AE40" i="11"/>
  <c r="AG52" i="11"/>
  <c r="AG51" i="11"/>
  <c r="AE37" i="11"/>
  <c r="AJ57" i="11"/>
  <c r="AE52" i="11"/>
  <c r="AJ56" i="11"/>
  <c r="BA55" i="11"/>
  <c r="BA57" i="11"/>
  <c r="BA61" i="11"/>
  <c r="BA24" i="11"/>
  <c r="BA52" i="11"/>
  <c r="BA60" i="11"/>
  <c r="BA58" i="11"/>
  <c r="BA56" i="11"/>
  <c r="BA51" i="11"/>
  <c r="AJ52" i="11"/>
  <c r="AJ51" i="11"/>
  <c r="AJ50" i="11"/>
  <c r="AJ46" i="11"/>
  <c r="AI52" i="11"/>
  <c r="AJ43" i="11"/>
  <c r="AI51" i="11"/>
  <c r="AJ59" i="11"/>
  <c r="AI50" i="11"/>
  <c r="AI49" i="11"/>
  <c r="AI47" i="11"/>
  <c r="AC64" i="11"/>
  <c r="BO52" i="11" s="1"/>
  <c r="AY6" i="11"/>
  <c r="AY7" i="11"/>
  <c r="AY13" i="11"/>
  <c r="AY19" i="11"/>
  <c r="AY22" i="11"/>
  <c r="AY9" i="11"/>
  <c r="AY15" i="11"/>
  <c r="AY10" i="11"/>
  <c r="AY16" i="11"/>
  <c r="AY17" i="11"/>
  <c r="AY12" i="11"/>
  <c r="AY18" i="11"/>
  <c r="AY8" i="11"/>
  <c r="AY11" i="11"/>
  <c r="AY23" i="11"/>
  <c r="AY21" i="11"/>
  <c r="AY20" i="11"/>
  <c r="AT9" i="11"/>
  <c r="AT15" i="11"/>
  <c r="AT23" i="11"/>
  <c r="AT17" i="11"/>
  <c r="AT11" i="11"/>
  <c r="AT12" i="11"/>
  <c r="AT18" i="11"/>
  <c r="AT6" i="11"/>
  <c r="AT8" i="11"/>
  <c r="AT21" i="11"/>
  <c r="AT19" i="11"/>
  <c r="AT7" i="11"/>
  <c r="AT14" i="11"/>
  <c r="AT10" i="11"/>
  <c r="BN12" i="11"/>
  <c r="AS2" i="11"/>
  <c r="AX4" i="11"/>
  <c r="BJ22" i="11"/>
  <c r="BM20" i="11"/>
  <c r="BA12" i="11"/>
  <c r="BA6" i="11"/>
  <c r="BA7" i="11"/>
  <c r="BA13" i="11"/>
  <c r="BA19" i="11"/>
  <c r="BA8" i="11"/>
  <c r="BA14" i="11"/>
  <c r="BA21" i="11"/>
  <c r="BA22" i="11"/>
  <c r="BA9" i="11"/>
  <c r="BA15" i="11"/>
  <c r="BA23" i="11"/>
  <c r="BA10" i="11"/>
  <c r="BA16" i="11"/>
  <c r="BA17" i="11"/>
  <c r="BA11" i="11"/>
  <c r="BA18" i="11"/>
  <c r="BI9" i="11"/>
  <c r="BI16" i="11"/>
  <c r="BI10" i="11"/>
  <c r="BI11" i="11"/>
  <c r="BI12" i="11"/>
  <c r="BI6" i="11"/>
  <c r="BI19" i="11"/>
  <c r="BI7" i="11"/>
  <c r="BI13" i="11"/>
  <c r="BI20" i="11"/>
  <c r="BI8" i="11"/>
  <c r="BI14" i="11"/>
  <c r="BI18" i="11"/>
  <c r="BI15" i="11"/>
  <c r="AX22" i="11"/>
  <c r="AC63" i="11"/>
  <c r="BN5" i="11"/>
  <c r="AT22" i="11"/>
  <c r="AT20" i="11"/>
  <c r="BJ10" i="11"/>
  <c r="AR9" i="11"/>
  <c r="AR23" i="11"/>
  <c r="AR10" i="11"/>
  <c r="AR16" i="11"/>
  <c r="AR11" i="11"/>
  <c r="AR12" i="11"/>
  <c r="AR18" i="11"/>
  <c r="AR6" i="11"/>
  <c r="AR7" i="11"/>
  <c r="AR13" i="11"/>
  <c r="AR19" i="11"/>
  <c r="AR20" i="11"/>
  <c r="AR8" i="11"/>
  <c r="AR14" i="11"/>
  <c r="AR22" i="11"/>
  <c r="AR15" i="11"/>
  <c r="AR17" i="11"/>
  <c r="AR2" i="11"/>
  <c r="BG10" i="11"/>
  <c r="BG17" i="11"/>
  <c r="BG11" i="11"/>
  <c r="BG12" i="11"/>
  <c r="BG6" i="11"/>
  <c r="BG18" i="11"/>
  <c r="BG7" i="11"/>
  <c r="BG13" i="11"/>
  <c r="BG20" i="11"/>
  <c r="BG8" i="11"/>
  <c r="BG14" i="11"/>
  <c r="BG21" i="11"/>
  <c r="BG9" i="11"/>
  <c r="BG15" i="11"/>
  <c r="BG16" i="11"/>
  <c r="BG22" i="11"/>
  <c r="BG23" i="11"/>
  <c r="BA20" i="11"/>
  <c r="BM5" i="11"/>
  <c r="AS22" i="11"/>
  <c r="BM18" i="11"/>
  <c r="BM6" i="11"/>
  <c r="BM15" i="11"/>
  <c r="AR4" i="11"/>
  <c r="BE20" i="11"/>
  <c r="BL8" i="11"/>
  <c r="BL9" i="11"/>
  <c r="BL15" i="11"/>
  <c r="BL16" i="11"/>
  <c r="BL23" i="11"/>
  <c r="BL10" i="11"/>
  <c r="BL17" i="11"/>
  <c r="BL11" i="11"/>
  <c r="BL12" i="11"/>
  <c r="BL6" i="11"/>
  <c r="BL18" i="11"/>
  <c r="BL7" i="11"/>
  <c r="BL13" i="11"/>
  <c r="BL20" i="11"/>
  <c r="BL22" i="11"/>
  <c r="BL21" i="11"/>
  <c r="BH5" i="11"/>
  <c r="BN3" i="11"/>
  <c r="AQ22" i="11"/>
  <c r="BM9" i="11"/>
  <c r="BM13" i="11"/>
  <c r="AZ5" i="11"/>
  <c r="BM3" i="11"/>
  <c r="BM17" i="11"/>
  <c r="AY14" i="11"/>
  <c r="BN8" i="11"/>
  <c r="BN14" i="11"/>
  <c r="BN9" i="11"/>
  <c r="BN15" i="11"/>
  <c r="BN16" i="11"/>
  <c r="BN10" i="11"/>
  <c r="BN11" i="11"/>
  <c r="BN6" i="11"/>
  <c r="BN4" i="11"/>
  <c r="BN13" i="11"/>
  <c r="BN7" i="11"/>
  <c r="AC65" i="11"/>
  <c r="AR5" i="11"/>
  <c r="BE6" i="11"/>
  <c r="BE12" i="11"/>
  <c r="BE18" i="11"/>
  <c r="BC11" i="11"/>
  <c r="BC7" i="11"/>
  <c r="BC8" i="11"/>
  <c r="BC9" i="11"/>
  <c r="BC10" i="11"/>
  <c r="AV8" i="11"/>
  <c r="AV14" i="11"/>
  <c r="AV21" i="11"/>
  <c r="AV23" i="11"/>
  <c r="AV10" i="11"/>
  <c r="AV16" i="11"/>
  <c r="AV11" i="11"/>
  <c r="AV12" i="11"/>
  <c r="AV18" i="11"/>
  <c r="AV6" i="11"/>
  <c r="AV7" i="11"/>
  <c r="AV13" i="11"/>
  <c r="AV19" i="11"/>
  <c r="AV22" i="11"/>
  <c r="AV9" i="11"/>
  <c r="AV20" i="11"/>
  <c r="AV15" i="11"/>
  <c r="AV17" i="11"/>
  <c r="BE16" i="11"/>
  <c r="BI5" i="11"/>
  <c r="AQ4" i="11"/>
  <c r="AQ23" i="11"/>
  <c r="AR3" i="11"/>
  <c r="AS9" i="11"/>
  <c r="AS15" i="11"/>
  <c r="AS10" i="11"/>
  <c r="AS16" i="11"/>
  <c r="AS17" i="11"/>
  <c r="AS11" i="11"/>
  <c r="AS12" i="11"/>
  <c r="AS6" i="11"/>
  <c r="AS7" i="11"/>
  <c r="AS13" i="11"/>
  <c r="AS19" i="11"/>
  <c r="AS8" i="11"/>
  <c r="AS14" i="11"/>
  <c r="AS21" i="11"/>
  <c r="AS20" i="11"/>
  <c r="AS3" i="11"/>
  <c r="AS18" i="11"/>
  <c r="AS5" i="11"/>
  <c r="BD11" i="11"/>
  <c r="BD12" i="11"/>
  <c r="BD7" i="11"/>
  <c r="BD13" i="11"/>
  <c r="BD8" i="11"/>
  <c r="BD14" i="11"/>
  <c r="BD10" i="11"/>
  <c r="BD4" i="11"/>
  <c r="BD9" i="11"/>
  <c r="AQ10" i="11"/>
  <c r="AQ16" i="11"/>
  <c r="AQ17" i="11"/>
  <c r="AQ12" i="11"/>
  <c r="AQ18" i="11"/>
  <c r="AQ6" i="11"/>
  <c r="AQ7" i="11"/>
  <c r="AQ13" i="11"/>
  <c r="AQ19" i="11"/>
  <c r="AQ20" i="11"/>
  <c r="AQ8" i="11"/>
  <c r="AQ11" i="11"/>
  <c r="AQ15" i="11"/>
  <c r="AQ9" i="11"/>
  <c r="AQ2" i="11"/>
  <c r="AQ3" i="11"/>
  <c r="AR21" i="11"/>
  <c r="AX7" i="11"/>
  <c r="AX20" i="11"/>
  <c r="AX8" i="11"/>
  <c r="AX14" i="11"/>
  <c r="AX21" i="11"/>
  <c r="AX9" i="11"/>
  <c r="AX15" i="11"/>
  <c r="AX23" i="11"/>
  <c r="AX10" i="11"/>
  <c r="AX17" i="11"/>
  <c r="AX11" i="11"/>
  <c r="AX12" i="11"/>
  <c r="AX18" i="11"/>
  <c r="AX5" i="11"/>
  <c r="AX6" i="11"/>
  <c r="AX3" i="11"/>
  <c r="BH16" i="11"/>
  <c r="BH23" i="11"/>
  <c r="BH10" i="11"/>
  <c r="BH17" i="11"/>
  <c r="BH12" i="11"/>
  <c r="BH6" i="11"/>
  <c r="BH18" i="11"/>
  <c r="BH7" i="11"/>
  <c r="BH13" i="11"/>
  <c r="BH22" i="11"/>
  <c r="BH14" i="11"/>
  <c r="BH11" i="11"/>
  <c r="BH9" i="11"/>
  <c r="BH19" i="11"/>
  <c r="BH4" i="11"/>
  <c r="AT16" i="11"/>
  <c r="AT13" i="11"/>
  <c r="AZ6" i="11"/>
  <c r="AZ7" i="11"/>
  <c r="AZ13" i="11"/>
  <c r="AZ20" i="11"/>
  <c r="AZ8" i="11"/>
  <c r="AZ14" i="11"/>
  <c r="AZ21" i="11"/>
  <c r="AZ22" i="11"/>
  <c r="AZ9" i="11"/>
  <c r="AZ23" i="11"/>
  <c r="AZ10" i="11"/>
  <c r="AZ16" i="11"/>
  <c r="AZ11" i="11"/>
  <c r="BK21" i="11"/>
  <c r="AZ12" i="11"/>
  <c r="BK7" i="11"/>
  <c r="BJ9" i="11"/>
  <c r="BJ15" i="11"/>
  <c r="BJ16" i="11"/>
  <c r="BJ23" i="11"/>
  <c r="BJ17" i="11"/>
  <c r="BJ11" i="11"/>
  <c r="BJ12" i="11"/>
  <c r="BJ6" i="11"/>
  <c r="BJ18" i="11"/>
  <c r="BJ19" i="11"/>
  <c r="BJ7" i="11"/>
  <c r="BJ8" i="11"/>
  <c r="BJ14" i="11"/>
  <c r="BJ21" i="11"/>
  <c r="AZ2" i="11"/>
  <c r="AZ3" i="11"/>
  <c r="AW20" i="11"/>
  <c r="BK22" i="11"/>
  <c r="BK9" i="11"/>
  <c r="BK15" i="11"/>
  <c r="BK10" i="11"/>
  <c r="BK17" i="11"/>
  <c r="BK11" i="11"/>
  <c r="BK12" i="11"/>
  <c r="BK6" i="11"/>
  <c r="BK18" i="11"/>
  <c r="BK19" i="11"/>
  <c r="BK13" i="11"/>
  <c r="AW21" i="11"/>
  <c r="BK16" i="11"/>
  <c r="BM8" i="11"/>
  <c r="BM14" i="11"/>
  <c r="BM21" i="11"/>
  <c r="BM22" i="11"/>
  <c r="BM16" i="11"/>
  <c r="BM23" i="11"/>
  <c r="BM10" i="11"/>
  <c r="BM11" i="11"/>
  <c r="BM12" i="11"/>
  <c r="BM7" i="11"/>
  <c r="AW8" i="11"/>
  <c r="AW14" i="11"/>
  <c r="AW22" i="11"/>
  <c r="AW9" i="11"/>
  <c r="AW15" i="11"/>
  <c r="AW23" i="11"/>
  <c r="AW10" i="11"/>
  <c r="AW16" i="11"/>
  <c r="AW17" i="11"/>
  <c r="AW11" i="11"/>
  <c r="AW6" i="11"/>
  <c r="BE17" i="11"/>
  <c r="BE11" i="11"/>
  <c r="BE19" i="11"/>
  <c r="BE7" i="11"/>
  <c r="BE13" i="11"/>
  <c r="BE8" i="11"/>
  <c r="BE14" i="11"/>
  <c r="BE21" i="11"/>
  <c r="BE22" i="11"/>
  <c r="BE9" i="11"/>
  <c r="BE15" i="11"/>
  <c r="BE23" i="11"/>
  <c r="BM19" i="11"/>
  <c r="BE10" i="11"/>
  <c r="BF20" i="11"/>
  <c r="BF19" i="11"/>
  <c r="BF12" i="11"/>
  <c r="BF15" i="11"/>
  <c r="BF8" i="11"/>
  <c r="BF11" i="11"/>
  <c r="BF21" i="11"/>
  <c r="BF14" i="11"/>
  <c r="BF17" i="11"/>
  <c r="BF7" i="11"/>
  <c r="BF4" i="11"/>
  <c r="BF16" i="11"/>
  <c r="BF2" i="11"/>
  <c r="BL5" i="11"/>
  <c r="BL4" i="11"/>
  <c r="BG3" i="11"/>
  <c r="BL3" i="11"/>
  <c r="BE3" i="11"/>
  <c r="BF3" i="11"/>
  <c r="BF5" i="11"/>
  <c r="BD3" i="11"/>
  <c r="BD5" i="11"/>
  <c r="BA5" i="11"/>
  <c r="BM4" i="11"/>
  <c r="BG4" i="11"/>
  <c r="BA3" i="11"/>
  <c r="BG5" i="11"/>
  <c r="BE4" i="11"/>
  <c r="BE5" i="11"/>
  <c r="AY3" i="11"/>
  <c r="AY4" i="11"/>
  <c r="AW3" i="11"/>
  <c r="AW4" i="11"/>
  <c r="AW2" i="11"/>
  <c r="AV3" i="11"/>
  <c r="AV4" i="11"/>
  <c r="AV2" i="11"/>
  <c r="BK5" i="11"/>
  <c r="BK4" i="11"/>
  <c r="BK3" i="11"/>
  <c r="BJ4" i="11"/>
  <c r="BJ3" i="11"/>
  <c r="BJ5" i="11"/>
  <c r="BI4" i="11"/>
  <c r="BI3" i="11"/>
  <c r="BC5" i="11"/>
  <c r="BC4" i="11"/>
  <c r="BC3" i="11"/>
  <c r="AT4" i="11"/>
  <c r="AT2" i="11"/>
  <c r="AT3" i="11"/>
  <c r="AT5" i="11"/>
  <c r="BE2" i="11"/>
  <c r="BA2" i="11"/>
  <c r="BL2" i="11"/>
  <c r="BK2" i="11"/>
  <c r="BM2" i="11"/>
  <c r="BG2" i="11"/>
  <c r="BN2" i="11"/>
  <c r="BD2" i="11"/>
  <c r="BC2" i="11"/>
  <c r="BB2" i="11"/>
  <c r="BI2" i="11"/>
  <c r="BH2" i="11"/>
  <c r="BJ2" i="11"/>
  <c r="BO9" i="11" l="1"/>
  <c r="BO39" i="11"/>
  <c r="BO56" i="11"/>
  <c r="BO13" i="11"/>
  <c r="BO51" i="11"/>
  <c r="BO19" i="11"/>
  <c r="BO4" i="11"/>
  <c r="BO33" i="11"/>
  <c r="BO49" i="11"/>
  <c r="BO34" i="11"/>
  <c r="BO50" i="11"/>
  <c r="BO35" i="11"/>
  <c r="BO36" i="11"/>
  <c r="BO53" i="11"/>
  <c r="BO37" i="11"/>
  <c r="BO38" i="11"/>
  <c r="BO54" i="11"/>
  <c r="BO32" i="11"/>
  <c r="BO24" i="11"/>
  <c r="BO45" i="11"/>
  <c r="BO25" i="11"/>
  <c r="BO31" i="11"/>
  <c r="BO26" i="11"/>
  <c r="BO27" i="11"/>
  <c r="BO43" i="11"/>
  <c r="BO59" i="11"/>
  <c r="BO29" i="11"/>
  <c r="BO61" i="11"/>
  <c r="BO48" i="11"/>
  <c r="BO28" i="11"/>
  <c r="BO60" i="11"/>
  <c r="BO30" i="11"/>
  <c r="BO46" i="11"/>
  <c r="BO62" i="11"/>
  <c r="BO47" i="11"/>
  <c r="BO10" i="11"/>
  <c r="BO21" i="11"/>
  <c r="BO41" i="11"/>
  <c r="BO55" i="11"/>
  <c r="BO17" i="11"/>
  <c r="BO42" i="11"/>
  <c r="BO58" i="11"/>
  <c r="BO40" i="11"/>
  <c r="BO18" i="11"/>
  <c r="BO22" i="11"/>
  <c r="BO6" i="11"/>
  <c r="BO11" i="11"/>
  <c r="BO16" i="11"/>
  <c r="BO3" i="11"/>
  <c r="BO7" i="11"/>
  <c r="BO15" i="11"/>
  <c r="BO8" i="11"/>
  <c r="BO20" i="11"/>
  <c r="BO23" i="11"/>
  <c r="BO14" i="11"/>
  <c r="BO5" i="11"/>
  <c r="BO12" i="11"/>
  <c r="AO2" i="11"/>
  <c r="AN2" i="11"/>
  <c r="AM2" i="11"/>
  <c r="AL2" i="11"/>
  <c r="AK2" i="11"/>
  <c r="AD2" i="11"/>
  <c r="AI2" i="11"/>
  <c r="AG2" i="11" l="1"/>
  <c r="AE2" i="11"/>
  <c r="AF2" i="11"/>
  <c r="AH2" i="11"/>
  <c r="AJ2" i="11"/>
  <c r="I57" i="11"/>
  <c r="I48" i="11"/>
  <c r="AO23" i="11"/>
  <c r="AO22" i="11"/>
  <c r="AO21" i="11"/>
  <c r="AO20" i="11"/>
  <c r="AO19" i="11"/>
  <c r="AO18" i="11"/>
  <c r="AO17" i="11"/>
  <c r="AO16" i="11"/>
  <c r="AO15" i="11"/>
  <c r="AO14" i="11"/>
  <c r="AO13" i="11"/>
  <c r="AO12" i="11"/>
  <c r="AO11" i="11"/>
  <c r="AO10" i="11"/>
  <c r="AO9" i="11"/>
  <c r="AO8" i="11"/>
  <c r="AO7" i="11"/>
  <c r="AO6" i="11"/>
  <c r="AO5" i="11"/>
  <c r="AO65" i="11"/>
  <c r="AK64" i="11"/>
  <c r="AO3" i="11"/>
  <c r="AN64" i="11"/>
  <c r="AM3" i="11"/>
  <c r="AL3" i="11"/>
  <c r="AL65" i="11" s="1"/>
  <c r="AK3" i="11"/>
  <c r="AK65" i="11" s="1"/>
  <c r="AD3" i="11"/>
  <c r="AN36" i="11"/>
  <c r="AM36" i="11"/>
  <c r="AL36" i="11"/>
  <c r="AK36" i="11"/>
  <c r="AD36" i="11"/>
  <c r="AO64" i="11" l="1"/>
  <c r="AN65" i="11"/>
  <c r="AL64" i="11"/>
  <c r="AD63" i="11"/>
  <c r="AD64" i="11"/>
  <c r="AD65" i="11"/>
  <c r="I65" i="11"/>
  <c r="I64" i="11"/>
  <c r="AL63" i="11"/>
  <c r="AK63" i="11"/>
  <c r="AO63" i="11"/>
  <c r="AN63" i="11"/>
  <c r="I63" i="11"/>
  <c r="AI9" i="11"/>
  <c r="AJ9" i="11"/>
  <c r="AE9" i="11"/>
  <c r="AE32" i="11"/>
  <c r="AJ32" i="11"/>
  <c r="AJ7" i="11"/>
  <c r="AI7" i="11"/>
  <c r="AE7" i="11"/>
  <c r="AJ23" i="11"/>
  <c r="AI23" i="11"/>
  <c r="AE23" i="11"/>
  <c r="AE16" i="11"/>
  <c r="AJ16" i="11"/>
  <c r="AI16" i="11"/>
  <c r="AJ30" i="11"/>
  <c r="AE30" i="11"/>
  <c r="AE3" i="11"/>
  <c r="AJ3" i="11"/>
  <c r="AF3" i="11"/>
  <c r="AI3" i="11"/>
  <c r="AH3" i="11"/>
  <c r="AH64" i="11" s="1"/>
  <c r="AG3" i="11"/>
  <c r="AJ35" i="11"/>
  <c r="AE35" i="11"/>
  <c r="AJ26" i="11"/>
  <c r="AE26" i="11"/>
  <c r="AE12" i="11"/>
  <c r="AJ12" i="11"/>
  <c r="AI12" i="11"/>
  <c r="AI17" i="11"/>
  <c r="AE17" i="11"/>
  <c r="AJ17" i="11"/>
  <c r="AE33" i="11"/>
  <c r="AJ33" i="11"/>
  <c r="AE8" i="11"/>
  <c r="AJ8" i="11"/>
  <c r="AI8" i="11"/>
  <c r="AE24" i="11"/>
  <c r="AJ24" i="11"/>
  <c r="AI24" i="11"/>
  <c r="AJ36" i="11"/>
  <c r="AH36" i="11"/>
  <c r="AG36" i="11"/>
  <c r="AF36" i="11"/>
  <c r="AE36" i="11"/>
  <c r="AJ10" i="11"/>
  <c r="AI10" i="11"/>
  <c r="AE10" i="11"/>
  <c r="AJ15" i="11"/>
  <c r="AE15" i="11"/>
  <c r="AI15" i="11"/>
  <c r="AJ31" i="11"/>
  <c r="AE31" i="11"/>
  <c r="AI6" i="11"/>
  <c r="AJ6" i="11"/>
  <c r="AE6" i="11"/>
  <c r="AJ22" i="11"/>
  <c r="AI22" i="11"/>
  <c r="AE22" i="11"/>
  <c r="AJ28" i="11"/>
  <c r="AE28" i="11"/>
  <c r="AE13" i="11"/>
  <c r="AJ13" i="11"/>
  <c r="AI13" i="11"/>
  <c r="AE29" i="11"/>
  <c r="AJ29" i="11"/>
  <c r="AJ14" i="11"/>
  <c r="AI14" i="11"/>
  <c r="AE14" i="11"/>
  <c r="AJ21" i="11"/>
  <c r="AI21" i="11"/>
  <c r="AE21" i="11"/>
  <c r="AJ4" i="11"/>
  <c r="AI4" i="11"/>
  <c r="AE4" i="11"/>
  <c r="AJ20" i="11"/>
  <c r="AI20" i="11"/>
  <c r="AE20" i="11"/>
  <c r="AE5" i="11"/>
  <c r="AI5" i="11"/>
  <c r="AJ5" i="11"/>
  <c r="AJ19" i="11"/>
  <c r="AE19" i="11"/>
  <c r="AI19" i="11"/>
  <c r="AI11" i="11"/>
  <c r="AJ11" i="11"/>
  <c r="AE11" i="11"/>
  <c r="AJ27" i="11"/>
  <c r="AE27" i="11"/>
  <c r="AE25" i="11"/>
  <c r="AJ25" i="11"/>
  <c r="AI25" i="11"/>
  <c r="AJ18" i="11"/>
  <c r="AI18" i="11"/>
  <c r="AE18" i="11"/>
  <c r="AJ34" i="11"/>
  <c r="AE34" i="11"/>
  <c r="CA2" i="11" l="1"/>
  <c r="CA43" i="11"/>
  <c r="CA44" i="11"/>
  <c r="CA45" i="11"/>
  <c r="CA46" i="11"/>
  <c r="CA47" i="11"/>
  <c r="CA51" i="11"/>
  <c r="CA50" i="11"/>
  <c r="CA49" i="11"/>
  <c r="CA48" i="11"/>
  <c r="CA62" i="11"/>
  <c r="CA61" i="11"/>
  <c r="CA52" i="11"/>
  <c r="CA60" i="11"/>
  <c r="CA56" i="11"/>
  <c r="CA53" i="11"/>
  <c r="CA59" i="11"/>
  <c r="CA58" i="11"/>
  <c r="CA57" i="11"/>
  <c r="CA55" i="11"/>
  <c r="CA54" i="11"/>
  <c r="AJ64" i="11"/>
  <c r="BP50" i="11"/>
  <c r="BP51" i="11"/>
  <c r="BP52" i="11"/>
  <c r="BP53" i="11"/>
  <c r="BP62" i="11"/>
  <c r="BP60" i="11"/>
  <c r="BP56" i="11"/>
  <c r="BP55" i="11"/>
  <c r="BP54" i="11"/>
  <c r="BP58" i="11"/>
  <c r="BP61" i="11"/>
  <c r="BP59" i="11"/>
  <c r="BP57" i="11"/>
  <c r="BW7" i="11"/>
  <c r="BW61" i="11"/>
  <c r="BW53" i="11"/>
  <c r="BW45" i="11"/>
  <c r="BW28" i="11"/>
  <c r="BW60" i="11"/>
  <c r="BW27" i="11"/>
  <c r="BW34" i="11"/>
  <c r="BW58" i="11"/>
  <c r="BW50" i="11"/>
  <c r="BW42" i="11"/>
  <c r="BW59" i="11"/>
  <c r="BW51" i="11"/>
  <c r="BW43" i="11"/>
  <c r="BW33" i="11"/>
  <c r="BW57" i="11"/>
  <c r="BW41" i="11"/>
  <c r="BW32" i="11"/>
  <c r="BW49" i="11"/>
  <c r="BW24" i="11"/>
  <c r="BW56" i="11"/>
  <c r="BW44" i="11"/>
  <c r="BW40" i="11"/>
  <c r="BW48" i="11"/>
  <c r="BW39" i="11"/>
  <c r="BW31" i="11"/>
  <c r="BW62" i="11"/>
  <c r="BW55" i="11"/>
  <c r="BW47" i="11"/>
  <c r="BW46" i="11"/>
  <c r="BW29" i="11"/>
  <c r="BW38" i="11"/>
  <c r="BW54" i="11"/>
  <c r="BW36" i="11"/>
  <c r="BW52" i="11"/>
  <c r="BW37" i="11"/>
  <c r="BW35" i="11"/>
  <c r="BW26" i="11"/>
  <c r="BW25" i="11"/>
  <c r="BW30" i="11"/>
  <c r="BX58" i="11"/>
  <c r="BX42" i="11"/>
  <c r="BX47" i="11"/>
  <c r="BX36" i="11"/>
  <c r="BX52" i="11"/>
  <c r="BX41" i="11"/>
  <c r="BX46" i="11"/>
  <c r="BX51" i="11"/>
  <c r="BX40" i="11"/>
  <c r="BX56" i="11"/>
  <c r="BX29" i="11"/>
  <c r="BX54" i="11"/>
  <c r="BX35" i="11"/>
  <c r="BX61" i="11"/>
  <c r="BX45" i="11"/>
  <c r="BX34" i="11"/>
  <c r="BX50" i="11"/>
  <c r="BX39" i="11"/>
  <c r="BX55" i="11"/>
  <c r="BX28" i="11"/>
  <c r="BX60" i="11"/>
  <c r="BX44" i="11"/>
  <c r="BX49" i="11"/>
  <c r="BX38" i="11"/>
  <c r="BX27" i="11"/>
  <c r="BX59" i="11"/>
  <c r="BX43" i="11"/>
  <c r="BX48" i="11"/>
  <c r="BX37" i="11"/>
  <c r="BX53" i="11"/>
  <c r="BX26" i="11"/>
  <c r="BX57" i="11"/>
  <c r="BX30" i="11"/>
  <c r="BX62" i="11"/>
  <c r="BX24" i="11"/>
  <c r="BX25" i="11"/>
  <c r="BX33" i="11"/>
  <c r="BX32" i="11"/>
  <c r="BX31" i="11"/>
  <c r="BY60" i="11"/>
  <c r="BY56" i="11"/>
  <c r="BY52" i="11"/>
  <c r="BY48" i="11"/>
  <c r="BY53" i="11"/>
  <c r="BY59" i="11"/>
  <c r="BY55" i="11"/>
  <c r="BY51" i="11"/>
  <c r="BY57" i="11"/>
  <c r="BY24" i="11"/>
  <c r="BY62" i="11"/>
  <c r="BY58" i="11"/>
  <c r="BY54" i="11"/>
  <c r="BY50" i="11"/>
  <c r="BY61" i="11"/>
  <c r="BY49" i="11"/>
  <c r="BY25" i="11"/>
  <c r="BZ47" i="11"/>
  <c r="BZ50" i="11"/>
  <c r="BZ17" i="11"/>
  <c r="BZ53" i="11"/>
  <c r="BZ30" i="11"/>
  <c r="BZ18" i="11"/>
  <c r="BZ56" i="11"/>
  <c r="BZ33" i="11"/>
  <c r="BZ3" i="11"/>
  <c r="BZ19" i="11"/>
  <c r="BZ59" i="11"/>
  <c r="BZ43" i="11"/>
  <c r="BZ36" i="11"/>
  <c r="BZ46" i="11"/>
  <c r="BZ5" i="11"/>
  <c r="BZ49" i="11"/>
  <c r="BZ26" i="11"/>
  <c r="BZ52" i="11"/>
  <c r="BZ29" i="11"/>
  <c r="BZ7" i="11"/>
  <c r="BZ55" i="11"/>
  <c r="BZ32" i="11"/>
  <c r="BZ58" i="11"/>
  <c r="BZ42" i="11"/>
  <c r="BZ35" i="11"/>
  <c r="BZ20" i="11"/>
  <c r="BZ61" i="11"/>
  <c r="BZ45" i="11"/>
  <c r="BZ10" i="11"/>
  <c r="BZ48" i="11"/>
  <c r="BZ51" i="11"/>
  <c r="BZ28" i="11"/>
  <c r="BZ12" i="11"/>
  <c r="BZ54" i="11"/>
  <c r="BZ31" i="11"/>
  <c r="BZ62" i="11"/>
  <c r="BZ13" i="11"/>
  <c r="BZ57" i="11"/>
  <c r="BZ14" i="11"/>
  <c r="BZ60" i="11"/>
  <c r="BZ44" i="11"/>
  <c r="BZ4" i="11"/>
  <c r="BZ34" i="11"/>
  <c r="BZ25" i="11"/>
  <c r="BZ16" i="11"/>
  <c r="BZ15" i="11"/>
  <c r="BZ27" i="11"/>
  <c r="BZ11" i="11"/>
  <c r="BZ6" i="11"/>
  <c r="BZ8" i="11"/>
  <c r="BZ24" i="11"/>
  <c r="BZ9" i="11"/>
  <c r="BX5" i="11"/>
  <c r="BX23" i="11"/>
  <c r="BX9" i="11"/>
  <c r="BX11" i="11"/>
  <c r="BX19" i="11"/>
  <c r="BY23" i="11"/>
  <c r="BZ23" i="11"/>
  <c r="BZ21" i="11"/>
  <c r="BY10" i="11"/>
  <c r="BY8" i="11"/>
  <c r="BY15" i="11"/>
  <c r="BY9" i="11"/>
  <c r="BX8" i="11"/>
  <c r="BX12" i="11"/>
  <c r="BX22" i="11"/>
  <c r="BX15" i="11"/>
  <c r="BX18" i="11"/>
  <c r="BX4" i="11"/>
  <c r="BX6" i="11"/>
  <c r="BX3" i="11"/>
  <c r="BW22" i="11"/>
  <c r="BP14" i="11"/>
  <c r="BP7" i="11"/>
  <c r="BP3" i="11"/>
  <c r="BP6" i="11"/>
  <c r="BP9" i="11"/>
  <c r="AF64" i="11"/>
  <c r="AE64" i="11"/>
  <c r="BW4" i="11"/>
  <c r="BP8" i="11"/>
  <c r="BP21" i="11"/>
  <c r="BY5" i="11"/>
  <c r="BW19" i="11"/>
  <c r="BY21" i="11"/>
  <c r="BY7" i="11"/>
  <c r="BW23" i="11"/>
  <c r="BY16" i="11"/>
  <c r="BP13" i="11"/>
  <c r="BY20" i="11"/>
  <c r="AE63" i="11"/>
  <c r="BW17" i="11"/>
  <c r="AE65" i="11"/>
  <c r="BW10" i="11"/>
  <c r="AH65" i="11"/>
  <c r="BW11" i="11"/>
  <c r="BP12" i="11"/>
  <c r="BP2" i="11"/>
  <c r="BW16" i="11"/>
  <c r="BW21" i="11"/>
  <c r="BX10" i="11"/>
  <c r="BW20" i="11"/>
  <c r="AF65" i="11"/>
  <c r="BW3" i="11"/>
  <c r="BY3" i="11"/>
  <c r="BY13" i="11"/>
  <c r="BY18" i="11"/>
  <c r="BW15" i="11"/>
  <c r="BY17" i="11"/>
  <c r="AU8" i="11"/>
  <c r="AU22" i="11"/>
  <c r="AU9" i="11"/>
  <c r="AU15" i="11"/>
  <c r="AU10" i="11"/>
  <c r="AU16" i="11"/>
  <c r="AU17" i="11"/>
  <c r="AU11" i="11"/>
  <c r="AU12" i="11"/>
  <c r="AU18" i="11"/>
  <c r="AU7" i="11"/>
  <c r="AU13" i="11"/>
  <c r="AU20" i="11"/>
  <c r="AU6" i="11"/>
  <c r="AU19" i="11"/>
  <c r="AU14" i="11"/>
  <c r="AU23" i="11"/>
  <c r="AU21" i="11"/>
  <c r="AU3" i="11"/>
  <c r="AU4" i="11"/>
  <c r="AU5" i="11"/>
  <c r="AU2" i="11"/>
  <c r="BW5" i="11"/>
  <c r="BY12" i="11"/>
  <c r="BP20" i="11"/>
  <c r="BY22" i="11"/>
  <c r="BW8" i="11"/>
  <c r="BW13" i="11"/>
  <c r="BP5" i="11"/>
  <c r="BW12" i="11"/>
  <c r="AG63" i="11"/>
  <c r="AH63" i="11"/>
  <c r="BW6" i="11"/>
  <c r="BY19" i="11"/>
  <c r="BP19" i="11"/>
  <c r="BP10" i="11"/>
  <c r="BX21" i="11"/>
  <c r="BY11" i="11"/>
  <c r="AI65" i="11"/>
  <c r="AI64" i="11"/>
  <c r="BW9" i="11"/>
  <c r="BW14" i="11"/>
  <c r="AJ65" i="11"/>
  <c r="BX16" i="11"/>
  <c r="BP18" i="11"/>
  <c r="BX20" i="11"/>
  <c r="BY6" i="11"/>
  <c r="AG65" i="11"/>
  <c r="BP17" i="11"/>
  <c r="BX17" i="11"/>
  <c r="BP16" i="11"/>
  <c r="BX7" i="11"/>
  <c r="BY14" i="11"/>
  <c r="AJ63" i="11"/>
  <c r="BP4" i="11"/>
  <c r="AG64" i="11"/>
  <c r="BX14" i="11"/>
  <c r="BP22" i="11"/>
  <c r="BP11" i="11"/>
  <c r="BX13" i="11"/>
  <c r="BZ22" i="11"/>
  <c r="BW18" i="11"/>
  <c r="BP15" i="11"/>
  <c r="AF63" i="11"/>
  <c r="AI63" i="11"/>
  <c r="BW2" i="11"/>
  <c r="BX2" i="11"/>
  <c r="BZ2" i="11"/>
  <c r="BY2" i="11"/>
  <c r="BO2" i="11"/>
  <c r="BV25" i="11" l="1"/>
  <c r="BV26" i="11"/>
  <c r="BV27" i="11"/>
  <c r="BV28" i="11"/>
  <c r="BV24" i="11"/>
  <c r="BV62" i="11"/>
  <c r="BV61" i="11"/>
  <c r="BV60" i="11"/>
  <c r="BV58" i="11"/>
  <c r="BV55" i="11"/>
  <c r="BV54" i="11"/>
  <c r="BV56" i="11"/>
  <c r="BV59" i="11"/>
  <c r="BV57" i="11"/>
  <c r="BV53" i="11"/>
  <c r="BU25" i="11"/>
  <c r="BU33" i="11"/>
  <c r="BU27" i="11"/>
  <c r="BU26" i="11"/>
  <c r="BU34" i="11"/>
  <c r="BU59" i="11"/>
  <c r="BU43" i="11"/>
  <c r="BU35" i="11"/>
  <c r="BU60" i="11"/>
  <c r="BU31" i="11"/>
  <c r="BU28" i="11"/>
  <c r="BU36" i="11"/>
  <c r="BU24" i="11"/>
  <c r="BU29" i="11"/>
  <c r="BU62" i="11"/>
  <c r="BU32" i="11"/>
  <c r="BU30" i="11"/>
  <c r="BU58" i="11"/>
  <c r="BU39" i="11"/>
  <c r="BU57" i="11"/>
  <c r="BU38" i="11"/>
  <c r="BU61" i="11"/>
  <c r="BU42" i="11"/>
  <c r="BU48" i="11"/>
  <c r="BU56" i="11"/>
  <c r="BU55" i="11"/>
  <c r="BU54" i="11"/>
  <c r="BU46" i="11"/>
  <c r="BU45" i="11"/>
  <c r="BU40" i="11"/>
  <c r="BU44" i="11"/>
  <c r="BU37" i="11"/>
  <c r="BU47" i="11"/>
  <c r="BU52" i="11"/>
  <c r="BU41" i="11"/>
  <c r="BU50" i="11"/>
  <c r="BU49" i="11"/>
  <c r="BU51" i="11"/>
  <c r="BU53" i="11"/>
  <c r="BQ29" i="11"/>
  <c r="BQ40" i="11"/>
  <c r="BQ35" i="11"/>
  <c r="BQ46" i="11"/>
  <c r="BQ57" i="11"/>
  <c r="BQ24" i="11"/>
  <c r="BQ62" i="11"/>
  <c r="BQ30" i="11"/>
  <c r="BQ25" i="11"/>
  <c r="BQ36" i="11"/>
  <c r="BQ47" i="11"/>
  <c r="BQ58" i="11"/>
  <c r="BQ31" i="11"/>
  <c r="BQ42" i="11"/>
  <c r="BQ53" i="11"/>
  <c r="BQ37" i="11"/>
  <c r="BQ32" i="11"/>
  <c r="BQ54" i="11"/>
  <c r="BQ33" i="11"/>
  <c r="BQ55" i="11"/>
  <c r="BQ27" i="11"/>
  <c r="BQ26" i="11"/>
  <c r="BQ38" i="11"/>
  <c r="BQ28" i="11"/>
  <c r="BQ50" i="11"/>
  <c r="BQ34" i="11"/>
  <c r="BQ45" i="11"/>
  <c r="BQ56" i="11"/>
  <c r="BQ61" i="11"/>
  <c r="BQ41" i="11"/>
  <c r="BQ52" i="11"/>
  <c r="BQ51" i="11"/>
  <c r="BQ49" i="11"/>
  <c r="BQ48" i="11"/>
  <c r="BQ44" i="11"/>
  <c r="BQ43" i="11"/>
  <c r="BQ39" i="11"/>
  <c r="BQ59" i="11"/>
  <c r="BQ60" i="11"/>
  <c r="BR42" i="11"/>
  <c r="BR30" i="11"/>
  <c r="BR26" i="11"/>
  <c r="BR59" i="11"/>
  <c r="BR43" i="11"/>
  <c r="BR47" i="11"/>
  <c r="BR27" i="11"/>
  <c r="BR31" i="11"/>
  <c r="BR35" i="11"/>
  <c r="BR39" i="11"/>
  <c r="BR60" i="11"/>
  <c r="BR44" i="11"/>
  <c r="BR28" i="11"/>
  <c r="BR48" i="11"/>
  <c r="BR32" i="11"/>
  <c r="BR24" i="11"/>
  <c r="BR36" i="11"/>
  <c r="BR61" i="11"/>
  <c r="BR51" i="11"/>
  <c r="BR49" i="11"/>
  <c r="BR38" i="11"/>
  <c r="BR25" i="11"/>
  <c r="BR29" i="11"/>
  <c r="BR33" i="11"/>
  <c r="BR34" i="11"/>
  <c r="BR50" i="11"/>
  <c r="BR62" i="11"/>
  <c r="BR46" i="11"/>
  <c r="BR55" i="11"/>
  <c r="BR41" i="11"/>
  <c r="BR56" i="11"/>
  <c r="BR54" i="11"/>
  <c r="BR37" i="11"/>
  <c r="BR58" i="11"/>
  <c r="BR45" i="11"/>
  <c r="BR57" i="11"/>
  <c r="BR40" i="11"/>
  <c r="BR53" i="11"/>
  <c r="BR52" i="11"/>
  <c r="BS27" i="11"/>
  <c r="BS24" i="11"/>
  <c r="BS50" i="11"/>
  <c r="BS53" i="11"/>
  <c r="BS34" i="11"/>
  <c r="BS47" i="11"/>
  <c r="BS60" i="11"/>
  <c r="BS31" i="11"/>
  <c r="BS44" i="11"/>
  <c r="BS57" i="11"/>
  <c r="BS28" i="11"/>
  <c r="BS41" i="11"/>
  <c r="BS54" i="11"/>
  <c r="BS25" i="11"/>
  <c r="BS51" i="11"/>
  <c r="BS45" i="11"/>
  <c r="BS58" i="11"/>
  <c r="BS35" i="11"/>
  <c r="BS61" i="11"/>
  <c r="BS32" i="11"/>
  <c r="BS29" i="11"/>
  <c r="BS55" i="11"/>
  <c r="BS26" i="11"/>
  <c r="BS30" i="11"/>
  <c r="BS43" i="11"/>
  <c r="BS56" i="11"/>
  <c r="BS39" i="11"/>
  <c r="BS40" i="11"/>
  <c r="BS36" i="11"/>
  <c r="BS49" i="11"/>
  <c r="BS62" i="11"/>
  <c r="BS33" i="11"/>
  <c r="BS46" i="11"/>
  <c r="BS59" i="11"/>
  <c r="BS42" i="11"/>
  <c r="BS52" i="11"/>
  <c r="BS48" i="11"/>
  <c r="BS38" i="11"/>
  <c r="BS37" i="11"/>
  <c r="BT35" i="11"/>
  <c r="BT54" i="11"/>
  <c r="BT62" i="11"/>
  <c r="BT46" i="11"/>
  <c r="BT30" i="11"/>
  <c r="BT38" i="11"/>
  <c r="BT57" i="11"/>
  <c r="BT41" i="11"/>
  <c r="BT49" i="11"/>
  <c r="BT60" i="11"/>
  <c r="BT25" i="11"/>
  <c r="BT33" i="11"/>
  <c r="BT52" i="11"/>
  <c r="BT28" i="11"/>
  <c r="BT36" i="11"/>
  <c r="BT55" i="11"/>
  <c r="BT47" i="11"/>
  <c r="BT31" i="11"/>
  <c r="BT39" i="11"/>
  <c r="BT50" i="11"/>
  <c r="BT58" i="11"/>
  <c r="BT34" i="11"/>
  <c r="BT44" i="11"/>
  <c r="BT42" i="11"/>
  <c r="BT53" i="11"/>
  <c r="BT61" i="11"/>
  <c r="BT43" i="11"/>
  <c r="BT45" i="11"/>
  <c r="BT51" i="11"/>
  <c r="BT59" i="11"/>
  <c r="BT37" i="11"/>
  <c r="BT56" i="11"/>
  <c r="BT40" i="11"/>
  <c r="BT48" i="11"/>
  <c r="BT32" i="11"/>
  <c r="BT24" i="11"/>
  <c r="BT29" i="11"/>
  <c r="BT27" i="11"/>
  <c r="BT26" i="11"/>
  <c r="BV16" i="11"/>
  <c r="BU16" i="11"/>
  <c r="BT3" i="11"/>
  <c r="BR3" i="11"/>
  <c r="BQ6" i="11"/>
  <c r="BQ15" i="11"/>
  <c r="BQ19" i="11"/>
  <c r="BQ17" i="11"/>
  <c r="BQ7" i="11"/>
  <c r="BQ12" i="11"/>
  <c r="BQ8" i="11"/>
  <c r="BQ4" i="11"/>
  <c r="BQ11" i="11"/>
  <c r="BQ3" i="11"/>
  <c r="BQ23" i="11"/>
  <c r="BQ22" i="11"/>
  <c r="BQ9" i="11"/>
  <c r="BQ13" i="11"/>
  <c r="BT16" i="11"/>
  <c r="BR22" i="11"/>
  <c r="BR23" i="11"/>
  <c r="BR19" i="11"/>
  <c r="BR21" i="11"/>
  <c r="BR14" i="11"/>
  <c r="BR18" i="11"/>
  <c r="BR15" i="11"/>
  <c r="BR16" i="11"/>
  <c r="BR17" i="11"/>
  <c r="BR20" i="11"/>
  <c r="BT13" i="11"/>
  <c r="BQ14" i="11"/>
  <c r="BT18" i="11"/>
  <c r="BS6" i="11"/>
  <c r="BR12" i="11"/>
  <c r="BR10" i="11"/>
  <c r="BQ18" i="11"/>
  <c r="BT23" i="11"/>
  <c r="BT12" i="11"/>
  <c r="BT8" i="11"/>
  <c r="BT17" i="11"/>
  <c r="BS20" i="11"/>
  <c r="BQ10" i="11"/>
  <c r="BQ20" i="11"/>
  <c r="BS17" i="11"/>
  <c r="BT22" i="11"/>
  <c r="BT15" i="11"/>
  <c r="BV14" i="11"/>
  <c r="BV7" i="11"/>
  <c r="BU14" i="11"/>
  <c r="BU7" i="11"/>
  <c r="BU5" i="11"/>
  <c r="BV23" i="11"/>
  <c r="BS15" i="11"/>
  <c r="BU8" i="11"/>
  <c r="BR4" i="11"/>
  <c r="BU9" i="11"/>
  <c r="BV6" i="11"/>
  <c r="BS22" i="11"/>
  <c r="BV15" i="11"/>
  <c r="BV19" i="11"/>
  <c r="BU18" i="11"/>
  <c r="BT20" i="11"/>
  <c r="BU21" i="11"/>
  <c r="BU10" i="11"/>
  <c r="BV10" i="11"/>
  <c r="BS16" i="11"/>
  <c r="BS12" i="11"/>
  <c r="BV18" i="11"/>
  <c r="BT5" i="11"/>
  <c r="BV22" i="11"/>
  <c r="BR8" i="11"/>
  <c r="BV4" i="11"/>
  <c r="BS19" i="11"/>
  <c r="BT7" i="11"/>
  <c r="BU6" i="11"/>
  <c r="BS13" i="11"/>
  <c r="BU13" i="11"/>
  <c r="BV11" i="11"/>
  <c r="BS10" i="11"/>
  <c r="BT10" i="11"/>
  <c r="BR5" i="11"/>
  <c r="BV20" i="11"/>
  <c r="BS8" i="11"/>
  <c r="BT19" i="11"/>
  <c r="BT6" i="11"/>
  <c r="BU4" i="11"/>
  <c r="BU23" i="11"/>
  <c r="BT11" i="11"/>
  <c r="BS14" i="11"/>
  <c r="BT4" i="11"/>
  <c r="BV5" i="11"/>
  <c r="BS3" i="11"/>
  <c r="BT14" i="11"/>
  <c r="BV21" i="11"/>
  <c r="BU11" i="11"/>
  <c r="BS7" i="11"/>
  <c r="BR11" i="11"/>
  <c r="BQ21" i="11"/>
  <c r="BS18" i="11"/>
  <c r="BT9" i="11"/>
  <c r="BV13" i="11"/>
  <c r="BV3" i="11"/>
  <c r="BV17" i="11"/>
  <c r="BU3" i="11"/>
  <c r="BU15" i="11"/>
  <c r="BU19" i="11"/>
  <c r="BU20" i="11"/>
  <c r="BS21" i="11"/>
  <c r="BS9" i="11"/>
  <c r="BS5" i="11"/>
  <c r="BV8" i="11"/>
  <c r="BS4" i="11"/>
  <c r="BU22" i="11"/>
  <c r="BR9" i="11"/>
  <c r="BR7" i="11"/>
  <c r="BS11" i="11"/>
  <c r="BR6" i="11"/>
  <c r="BU12" i="11"/>
  <c r="BV12" i="11"/>
  <c r="BS23" i="11"/>
  <c r="BR13" i="11"/>
  <c r="BT21" i="11"/>
  <c r="BV9" i="11"/>
  <c r="BU17" i="11"/>
  <c r="BQ16" i="11"/>
  <c r="BQ5" i="11"/>
  <c r="BQ2" i="11"/>
  <c r="BR2" i="11"/>
  <c r="BV2" i="11"/>
  <c r="BS2" i="11"/>
  <c r="BU2" i="11"/>
  <c r="BT2" i="11"/>
</calcChain>
</file>

<file path=xl/sharedStrings.xml><?xml version="1.0" encoding="utf-8"?>
<sst xmlns="http://schemas.openxmlformats.org/spreadsheetml/2006/main" count="3717" uniqueCount="3313">
  <si>
    <t>Sp</t>
  </si>
  <si>
    <t>Sm</t>
  </si>
  <si>
    <t>Pp</t>
  </si>
  <si>
    <t>Pm</t>
  </si>
  <si>
    <t>pI</t>
  </si>
  <si>
    <t>pII</t>
  </si>
  <si>
    <t>pIII</t>
  </si>
  <si>
    <t>pIV</t>
  </si>
  <si>
    <t>pV</t>
  </si>
  <si>
    <t>mI</t>
  </si>
  <si>
    <t>mII</t>
  </si>
  <si>
    <t>mIII</t>
  </si>
  <si>
    <t>mIV</t>
  </si>
  <si>
    <t>mV</t>
  </si>
  <si>
    <t>DMNS 50618</t>
  </si>
  <si>
    <t>DMNS 50622</t>
  </si>
  <si>
    <t>DMNS 55056</t>
  </si>
  <si>
    <t>BU 2471</t>
  </si>
  <si>
    <t>CMNH VP-3052</t>
  </si>
  <si>
    <t>OSU 16553</t>
  </si>
  <si>
    <t>MSEO-I-36</t>
  </si>
  <si>
    <t>PMJ P-1321-F3</t>
  </si>
  <si>
    <t>SSB-1</t>
  </si>
  <si>
    <t>UGKU 130-F1</t>
  </si>
  <si>
    <t>UGKU 130-F2</t>
  </si>
  <si>
    <t>MB.ICV.3-F1</t>
  </si>
  <si>
    <t>MB.ICV.3-F2</t>
  </si>
  <si>
    <t>NHMS AP-244-19</t>
  </si>
  <si>
    <t>NHMS P-418</t>
  </si>
  <si>
    <t>DBM 060003309001-4</t>
  </si>
  <si>
    <t>BGR-P-12539-F1</t>
  </si>
  <si>
    <t>BGR-P-12539-F2</t>
  </si>
  <si>
    <t>BUW-1</t>
  </si>
  <si>
    <t>BUW-2-F1</t>
  </si>
  <si>
    <t>BUW-2-F2</t>
  </si>
  <si>
    <t>FG-525</t>
  </si>
  <si>
    <t>HF-51</t>
  </si>
  <si>
    <t>HF-55</t>
  </si>
  <si>
    <t>HF-56</t>
  </si>
  <si>
    <t>HLMD-WT-297</t>
  </si>
  <si>
    <t>LMJG-8491</t>
  </si>
  <si>
    <t>MB.ICV.1</t>
  </si>
  <si>
    <t>MB.ICV.2</t>
  </si>
  <si>
    <t>MB.ICV.4</t>
  </si>
  <si>
    <t>MNG-1351</t>
  </si>
  <si>
    <t>MNG-1515-F1</t>
  </si>
  <si>
    <t>MNG-1515-F2</t>
  </si>
  <si>
    <t>MNG-1515-F3</t>
  </si>
  <si>
    <t>MNG-1515-F4</t>
  </si>
  <si>
    <t>MNG-1840-F1</t>
  </si>
  <si>
    <t>MNG-1840-F2</t>
  </si>
  <si>
    <t>MNG-2356-15</t>
  </si>
  <si>
    <t>MNG-10072</t>
  </si>
  <si>
    <t>MSEO-IIIA-519-F1</t>
  </si>
  <si>
    <t>MSEO-IIIA-519-F2</t>
  </si>
  <si>
    <t>MSEO-nn-2</t>
  </si>
  <si>
    <t>NHMM-2</t>
  </si>
  <si>
    <t>NHMM-412</t>
  </si>
  <si>
    <t>NHMS-I-Ba-18</t>
  </si>
  <si>
    <t>NHMS-1312</t>
  </si>
  <si>
    <t>NHMW-1963-565</t>
  </si>
  <si>
    <t>PMJ-P-1321-F2 (= JP-2-F2)</t>
  </si>
  <si>
    <t>SMMGD-1354</t>
  </si>
  <si>
    <t>Dpm</t>
  </si>
  <si>
    <t>Gp</t>
  </si>
  <si>
    <t>Gm</t>
  </si>
  <si>
    <t>GAD</t>
  </si>
  <si>
    <t>Pap</t>
  </si>
  <si>
    <t>Pam</t>
  </si>
  <si>
    <t>Oap</t>
  </si>
  <si>
    <t>Oam</t>
  </si>
  <si>
    <t>pL</t>
  </si>
  <si>
    <t>mL</t>
  </si>
  <si>
    <t>Sp/pL</t>
  </si>
  <si>
    <t>Pp/pL</t>
  </si>
  <si>
    <t>Gp/pL</t>
  </si>
  <si>
    <t>GAD/pL</t>
  </si>
  <si>
    <t>Dpm/pL</t>
  </si>
  <si>
    <t>Oam-Oap</t>
  </si>
  <si>
    <t>(Gp-Gm)/pL</t>
  </si>
  <si>
    <t>Ichnotaxon</t>
  </si>
  <si>
    <t>Ichniotherium sphaerodactylum</t>
  </si>
  <si>
    <t>Ichniotherium cottae</t>
  </si>
  <si>
    <t>Specimen</t>
  </si>
  <si>
    <t>MNG-1386-F1</t>
  </si>
  <si>
    <t>MNG-2047</t>
  </si>
  <si>
    <t>MNG-2049</t>
  </si>
  <si>
    <t>MNG-1352</t>
  </si>
  <si>
    <t>MNG-1819</t>
  </si>
  <si>
    <t>MNG-2356-16-F1</t>
  </si>
  <si>
    <t>MNG-2356-16-F2</t>
  </si>
  <si>
    <t>MNG-10179</t>
  </si>
  <si>
    <t>Ichniotherium praesidentis</t>
  </si>
  <si>
    <t>PAL 113</t>
  </si>
  <si>
    <t>?</t>
  </si>
  <si>
    <t>zSp</t>
  </si>
  <si>
    <t>zSm</t>
  </si>
  <si>
    <t>zPp</t>
  </si>
  <si>
    <t>zPm</t>
  </si>
  <si>
    <t>zDpm</t>
  </si>
  <si>
    <t>zGp</t>
  </si>
  <si>
    <t>zGm</t>
  </si>
  <si>
    <t>zGAD</t>
  </si>
  <si>
    <t>zPap</t>
  </si>
  <si>
    <t>zPam</t>
  </si>
  <si>
    <t>zOap</t>
  </si>
  <si>
    <t>zOam</t>
  </si>
  <si>
    <t>zpI</t>
  </si>
  <si>
    <t>zpII</t>
  </si>
  <si>
    <t>zpIII</t>
  </si>
  <si>
    <t>zpIV</t>
  </si>
  <si>
    <t>zpV</t>
  </si>
  <si>
    <t>zmI</t>
  </si>
  <si>
    <t>zmII</t>
  </si>
  <si>
    <t>zmIII</t>
  </si>
  <si>
    <t>zmIV</t>
  </si>
  <si>
    <t>zmV</t>
  </si>
  <si>
    <t>zpL</t>
  </si>
  <si>
    <t>zmL</t>
  </si>
  <si>
    <t>zSp/pL</t>
  </si>
  <si>
    <t>zPp/pL</t>
  </si>
  <si>
    <t>zGp/pL</t>
  </si>
  <si>
    <t>z(Gp-Gm)/pL</t>
  </si>
  <si>
    <t>zGAD/pL</t>
  </si>
  <si>
    <t>zDpm/pL</t>
  </si>
  <si>
    <t>zOam-Oap</t>
  </si>
  <si>
    <t>AVERAGE</t>
  </si>
  <si>
    <t>STDV</t>
  </si>
  <si>
    <t>VAR</t>
  </si>
  <si>
    <t>Locality</t>
  </si>
  <si>
    <t>BochumFm, Germany</t>
  </si>
  <si>
    <t>Thuringian Forest, Germany</t>
  </si>
  <si>
    <t>Salop Fm, UK</t>
  </si>
  <si>
    <t>Pittsburgh Fm, Ohio</t>
  </si>
  <si>
    <t>Maroon Fm, Colorado</t>
  </si>
  <si>
    <t>Thuringian Forest (GB type), Germany</t>
  </si>
  <si>
    <t>Thuringian Forest (Brom type), Germany</t>
  </si>
  <si>
    <t>PC</t>
  </si>
  <si>
    <t>Eigenvalue</t>
  </si>
  <si>
    <t>% variance</t>
  </si>
  <si>
    <t>PC 1</t>
  </si>
  <si>
    <t>PC 2</t>
  </si>
  <si>
    <t>PC 3</t>
  </si>
  <si>
    <t>PC 4</t>
  </si>
  <si>
    <t>PC 5</t>
  </si>
  <si>
    <t>PC 6</t>
  </si>
  <si>
    <t>PC 7</t>
  </si>
  <si>
    <t>PC 8</t>
  </si>
  <si>
    <t>PC 9</t>
  </si>
  <si>
    <t>PC 10</t>
  </si>
  <si>
    <t>PC 11</t>
  </si>
  <si>
    <t>PC 12</t>
  </si>
  <si>
    <t>PC 13</t>
  </si>
  <si>
    <t>PC 14</t>
  </si>
  <si>
    <t>PC 15</t>
  </si>
  <si>
    <t>PC 16</t>
  </si>
  <si>
    <t>PC 17</t>
  </si>
  <si>
    <t>PC 18</t>
  </si>
  <si>
    <t>PC 19</t>
  </si>
  <si>
    <t>PC 20</t>
  </si>
  <si>
    <t>PC 21</t>
  </si>
  <si>
    <t>PC 22</t>
  </si>
  <si>
    <t>PC 23</t>
  </si>
  <si>
    <t>PC 24</t>
  </si>
  <si>
    <t>PC 25</t>
  </si>
  <si>
    <t>PC 26</t>
  </si>
  <si>
    <t>PC 27</t>
  </si>
  <si>
    <t>PC 28</t>
  </si>
  <si>
    <t>PC 29</t>
  </si>
  <si>
    <t>PC 30</t>
  </si>
  <si>
    <t>PC 31</t>
  </si>
  <si>
    <t>PC 32</t>
  </si>
  <si>
    <t>PC 33</t>
  </si>
  <si>
    <t>PC 34</t>
  </si>
  <si>
    <t>PC 35</t>
  </si>
  <si>
    <t>-1.0245</t>
  </si>
  <si>
    <t>-1.3769E-11</t>
  </si>
  <si>
    <t>1.5601E-15</t>
  </si>
  <si>
    <t>-8.525E-16</t>
  </si>
  <si>
    <t>-5.294E-16</t>
  </si>
  <si>
    <t>-1.0872E-10</t>
  </si>
  <si>
    <t>-2.0705E-16</t>
  </si>
  <si>
    <t>1.4487E-17</t>
  </si>
  <si>
    <t>-2.5122E-17</t>
  </si>
  <si>
    <t>-2.1917E-10</t>
  </si>
  <si>
    <t>-7.3974E-17</t>
  </si>
  <si>
    <t>-1.5808E-16</t>
  </si>
  <si>
    <t>1.4428E-16</t>
  </si>
  <si>
    <t>1.5725E-10</t>
  </si>
  <si>
    <t>1.326E-15</t>
  </si>
  <si>
    <t>-2.8147E-16</t>
  </si>
  <si>
    <t>1.196E-16</t>
  </si>
  <si>
    <t>1.41E-10</t>
  </si>
  <si>
    <t>2.4788E-17</t>
  </si>
  <si>
    <t>-1.522E-17</t>
  </si>
  <si>
    <t>-5.7198E-17</t>
  </si>
  <si>
    <t>-7.0946E-11</t>
  </si>
  <si>
    <t>-1.0502E-16</t>
  </si>
  <si>
    <t>2.1427E-16</t>
  </si>
  <si>
    <t>1.4676E-16</t>
  </si>
  <si>
    <t>-1.1815E-10</t>
  </si>
  <si>
    <t>9.5279E-17</t>
  </si>
  <si>
    <t>-1.8495E-17</t>
  </si>
  <si>
    <t>-7.5848E-17</t>
  </si>
  <si>
    <t>7.0117E-10</t>
  </si>
  <si>
    <t>1.0721E-15</t>
  </si>
  <si>
    <t>2.6027E-16</t>
  </si>
  <si>
    <t>2.3354E-17</t>
  </si>
  <si>
    <t>1.6092E-10</t>
  </si>
  <si>
    <t>-5.9469E-17</t>
  </si>
  <si>
    <t>9.5374E-17</t>
  </si>
  <si>
    <t>-2.2832E-17</t>
  </si>
  <si>
    <t>-3.6096E-10</t>
  </si>
  <si>
    <t>-2.881E-16</t>
  </si>
  <si>
    <t>5.3514E-17</t>
  </si>
  <si>
    <t>-1.584E-16</t>
  </si>
  <si>
    <t>-5.3506E-10</t>
  </si>
  <si>
    <t>-5.0873E-16</t>
  </si>
  <si>
    <t>8.676E-17</t>
  </si>
  <si>
    <t>6.8991E-17</t>
  </si>
  <si>
    <t>1.3588E-10</t>
  </si>
  <si>
    <t>-1.1331E-16</t>
  </si>
  <si>
    <t>1.5685E-16</t>
  </si>
  <si>
    <t>7.8728E-17</t>
  </si>
  <si>
    <t>-2.7134E-10</t>
  </si>
  <si>
    <t>4.0336E-16</t>
  </si>
  <si>
    <t>-9.9066E-17</t>
  </si>
  <si>
    <t>-5.5387E-17</t>
  </si>
  <si>
    <t>-3.9089E-11</t>
  </si>
  <si>
    <t>-1.4505E-17</t>
  </si>
  <si>
    <t>-2.5351E-16</t>
  </si>
  <si>
    <t>-2.4298E-16</t>
  </si>
  <si>
    <t>-7.5569E-11</t>
  </si>
  <si>
    <t>3.8244E-16</t>
  </si>
  <si>
    <t>-9.8361E-17</t>
  </si>
  <si>
    <t>-3.8711E-17</t>
  </si>
  <si>
    <t>5.0522E-10</t>
  </si>
  <si>
    <t>2.8781E-16</t>
  </si>
  <si>
    <t>9.8144E-17</t>
  </si>
  <si>
    <t>7.9825E-17</t>
  </si>
  <si>
    <t>-5.2954E-12</t>
  </si>
  <si>
    <t>5.752E-16</t>
  </si>
  <si>
    <t>-3.0048E-18</t>
  </si>
  <si>
    <t>3.288E-16</t>
  </si>
  <si>
    <t>2.7154E-10</t>
  </si>
  <si>
    <t>2.496E-16</t>
  </si>
  <si>
    <t>-1.2525E-17</t>
  </si>
  <si>
    <t>4.653E-17</t>
  </si>
  <si>
    <t>-2.2387E-10</t>
  </si>
  <si>
    <t>-2.1041E-16</t>
  </si>
  <si>
    <t>7.6704E-17</t>
  </si>
  <si>
    <t>-8.053E-17</t>
  </si>
  <si>
    <t>-2.5165E-10</t>
  </si>
  <si>
    <t>-1.0879E-16</t>
  </si>
  <si>
    <t>5.6788E-17</t>
  </si>
  <si>
    <t>-9.7269E-19</t>
  </si>
  <si>
    <t>-2.3442E-10</t>
  </si>
  <si>
    <t>9.7189E-18</t>
  </si>
  <si>
    <t>8.9845E-17</t>
  </si>
  <si>
    <t>8.6847E-17</t>
  </si>
  <si>
    <t>-0.23812</t>
  </si>
  <si>
    <t>2.5123E-10</t>
  </si>
  <si>
    <t>6.1933E-16</t>
  </si>
  <si>
    <t>-2.099E-16</t>
  </si>
  <si>
    <t>1.7786E-16</t>
  </si>
  <si>
    <t>1.165E-10</t>
  </si>
  <si>
    <t>2.1512E-16</t>
  </si>
  <si>
    <t>3.8578E-17</t>
  </si>
  <si>
    <t>-8.627E-17</t>
  </si>
  <si>
    <t>1.1926E-10</t>
  </si>
  <si>
    <t>-1.6804E-16</t>
  </si>
  <si>
    <t>2.6972E-16</t>
  </si>
  <si>
    <t>2.3731E-16</t>
  </si>
  <si>
    <t>3.5855E-10</t>
  </si>
  <si>
    <t>-6.9276E-17</t>
  </si>
  <si>
    <t>2.0441E-16</t>
  </si>
  <si>
    <t>1.191E-16</t>
  </si>
  <si>
    <t>-1.7201E-10</t>
  </si>
  <si>
    <t>5.0788E-16</t>
  </si>
  <si>
    <t>-8.3123E-17</t>
  </si>
  <si>
    <t>-4.5733E-17</t>
  </si>
  <si>
    <t>-9.9681E-11</t>
  </si>
  <si>
    <t>4.4983E-16</t>
  </si>
  <si>
    <t>-9.3223E-17</t>
  </si>
  <si>
    <t>-1.4579E-16</t>
  </si>
  <si>
    <t>1.0322E-10</t>
  </si>
  <si>
    <t>3.167E-16</t>
  </si>
  <si>
    <t>1.5826E-16</t>
  </si>
  <si>
    <t>-5.4454E-17</t>
  </si>
  <si>
    <t>4.7826E-11</t>
  </si>
  <si>
    <t>3.2648E-16</t>
  </si>
  <si>
    <t>2.3564E-16</t>
  </si>
  <si>
    <t>-1.4321E-16</t>
  </si>
  <si>
    <t>-1.7389E-11</t>
  </si>
  <si>
    <t>-8.326E-16</t>
  </si>
  <si>
    <t>-1.1519E-16</t>
  </si>
  <si>
    <t>1.9365E-16</t>
  </si>
  <si>
    <t>1.2293E-10</t>
  </si>
  <si>
    <t>6.2788E-16</t>
  </si>
  <si>
    <t>1.2479E-16</t>
  </si>
  <si>
    <t>8.2187E-17</t>
  </si>
  <si>
    <t>1.4927E-11</t>
  </si>
  <si>
    <t>-1.1222E-17</t>
  </si>
  <si>
    <t>2.0757E-16</t>
  </si>
  <si>
    <t>1.567E-16</t>
  </si>
  <si>
    <t>-2.7639E-10</t>
  </si>
  <si>
    <t>-6.1537E-17</t>
  </si>
  <si>
    <t>-2.4084E-16</t>
  </si>
  <si>
    <t>3.2515E-17</t>
  </si>
  <si>
    <t>-1.199E-10</t>
  </si>
  <si>
    <t>3.9756E-16</t>
  </si>
  <si>
    <t>-3.8889E-16</t>
  </si>
  <si>
    <t>6.1294E-16</t>
  </si>
  <si>
    <t>1.3922E-10</t>
  </si>
  <si>
    <t>-1.0772E-17</t>
  </si>
  <si>
    <t>-1.3337E-16</t>
  </si>
  <si>
    <t>-1.2044E-16</t>
  </si>
  <si>
    <t>-1.0148</t>
  </si>
  <si>
    <t>3.6971E-11</t>
  </si>
  <si>
    <t>1.5007E-16</t>
  </si>
  <si>
    <t>5.8828E-17</t>
  </si>
  <si>
    <t>1.1257E-16</t>
  </si>
  <si>
    <t>1.1222E-10</t>
  </si>
  <si>
    <t>8.2139E-18</t>
  </si>
  <si>
    <t>-1.1917E-16</t>
  </si>
  <si>
    <t>-4.8006E-16</t>
  </si>
  <si>
    <t>-4.2617E-10</t>
  </si>
  <si>
    <t>8.7293E-18</t>
  </si>
  <si>
    <t>-1.5344E-16</t>
  </si>
  <si>
    <t>-3.2982E-16</t>
  </si>
  <si>
    <t>-5.7103E-11</t>
  </si>
  <si>
    <t>1.8714E-16</t>
  </si>
  <si>
    <t>-1.4831E-16</t>
  </si>
  <si>
    <t>-1.0382E-16</t>
  </si>
  <si>
    <t>-8.0826E-11</t>
  </si>
  <si>
    <t>-7.1039E-18</t>
  </si>
  <si>
    <t>2.6992E-16</t>
  </si>
  <si>
    <t>-1.3385E-16</t>
  </si>
  <si>
    <t>2.3533E-10</t>
  </si>
  <si>
    <t>-3.4032E-16</t>
  </si>
  <si>
    <t>-2.725E-16</t>
  </si>
  <si>
    <t>3.0143E-16</t>
  </si>
  <si>
    <t>1.1442E-10</t>
  </si>
  <si>
    <t>3.6033E-16</t>
  </si>
  <si>
    <t>3.1966E-16</t>
  </si>
  <si>
    <t>-5.8402E-17</t>
  </si>
  <si>
    <t>-4.2283E-11</t>
  </si>
  <si>
    <t>1.6192E-16</t>
  </si>
  <si>
    <t>-1.9372E-16</t>
  </si>
  <si>
    <t>9.3374E-17</t>
  </si>
  <si>
    <t>7.5263E-11</t>
  </si>
  <si>
    <t>2.9012E-16</t>
  </si>
  <si>
    <t>7.0074E-17</t>
  </si>
  <si>
    <t>-3.6601E-17</t>
  </si>
  <si>
    <t>-0.26152</t>
  </si>
  <si>
    <t>-2.0338E-10</t>
  </si>
  <si>
    <t>7.6429E-16</t>
  </si>
  <si>
    <t>5.0785E-16</t>
  </si>
  <si>
    <t>-1.9927E-16</t>
  </si>
  <si>
    <t>-1.1491E-10</t>
  </si>
  <si>
    <t>-3.3174E-16</t>
  </si>
  <si>
    <t>1.4192E-16</t>
  </si>
  <si>
    <t>2.3413E-16</t>
  </si>
  <si>
    <t>-3.2104E-11</t>
  </si>
  <si>
    <t>-4.9703E-16</t>
  </si>
  <si>
    <t>-1.0697E-16</t>
  </si>
  <si>
    <t>3.1679E-16</t>
  </si>
  <si>
    <t>0.15182</t>
  </si>
  <si>
    <t>1.1032E-10</t>
  </si>
  <si>
    <t>-1.469E-16</t>
  </si>
  <si>
    <t>-3.3514E-16</t>
  </si>
  <si>
    <t>4.8799E-16</t>
  </si>
  <si>
    <t>1.8759E-10</t>
  </si>
  <si>
    <t>-8.1415E-16</t>
  </si>
  <si>
    <t>-3.3975E-16</t>
  </si>
  <si>
    <t>-2.3816E-16</t>
  </si>
  <si>
    <t>1.349</t>
  </si>
  <si>
    <t>3.8286E-10</t>
  </si>
  <si>
    <t>-1.6397E-16</t>
  </si>
  <si>
    <t>2.9548E-16</t>
  </si>
  <si>
    <t>9.4746E-17</t>
  </si>
  <si>
    <t>-9.5295E-11</t>
  </si>
  <si>
    <t>1.8199E-16</t>
  </si>
  <si>
    <t>-2.4618E-16</t>
  </si>
  <si>
    <t>1.0829E-16</t>
  </si>
  <si>
    <t>-5.4132E-11</t>
  </si>
  <si>
    <t>-6.9364E-16</t>
  </si>
  <si>
    <t>4.205E-19</t>
  </si>
  <si>
    <t>3.0368E-16</t>
  </si>
  <si>
    <t>2.3297E-11</t>
  </si>
  <si>
    <t>-6.7679E-16</t>
  </si>
  <si>
    <t>-1.6483E-16</t>
  </si>
  <si>
    <t>-2.0441E-11</t>
  </si>
  <si>
    <t>-4.0367E-16</t>
  </si>
  <si>
    <t>1.5957E-16</t>
  </si>
  <si>
    <t>-2.6838E-16</t>
  </si>
  <si>
    <t>-1.1323E-10</t>
  </si>
  <si>
    <t>-1.0313E-15</t>
  </si>
  <si>
    <t>1.4118E-16</t>
  </si>
  <si>
    <t>1.3288E-17</t>
  </si>
  <si>
    <t>-2.4305E-10</t>
  </si>
  <si>
    <t>-9.3309E-16</t>
  </si>
  <si>
    <t>1.5643E-16</t>
  </si>
  <si>
    <t>2.033E-16</t>
  </si>
  <si>
    <t>7.1384E-11</t>
  </si>
  <si>
    <t>-7.072E-16</t>
  </si>
  <si>
    <t>-1.857E-17</t>
  </si>
  <si>
    <t>1.3339E-16</t>
  </si>
  <si>
    <t>-0.16644</t>
  </si>
  <si>
    <t>2.9736E-16</t>
  </si>
  <si>
    <t>-5.756E-16</t>
  </si>
  <si>
    <t>-1.8858E-16</t>
  </si>
  <si>
    <t>-2.635E-16</t>
  </si>
  <si>
    <t>-0.19449</t>
  </si>
  <si>
    <t>-0.12128</t>
  </si>
  <si>
    <t>-0.15437</t>
  </si>
  <si>
    <t>-0.13799</t>
  </si>
  <si>
    <t>0.19941</t>
  </si>
  <si>
    <t>-0.12334</t>
  </si>
  <si>
    <t>0.44533</t>
  </si>
  <si>
    <t>-0.010768</t>
  </si>
  <si>
    <t>1.5645</t>
  </si>
  <si>
    <t>1.4294</t>
  </si>
  <si>
    <t>4</t>
  </si>
  <si>
    <t>Moscovian</t>
  </si>
  <si>
    <t>Sakmarian-Artinskian</t>
  </si>
  <si>
    <t>Gzhelian</t>
  </si>
  <si>
    <t>Asselian-Sakmarian</t>
  </si>
  <si>
    <t>Asselian</t>
  </si>
  <si>
    <t>Tlumaczow, Poland</t>
  </si>
  <si>
    <t>Sakmarian</t>
  </si>
  <si>
    <t>Kletno No. 1</t>
  </si>
  <si>
    <t>MNHN-LOD 83</t>
  </si>
  <si>
    <t>Lodève Basin, France</t>
  </si>
  <si>
    <t>Marietta, Ohio</t>
  </si>
  <si>
    <t>Marietta_NA</t>
  </si>
  <si>
    <t>Gzhelian-Asselian</t>
  </si>
  <si>
    <t>16.2444</t>
  </si>
  <si>
    <t>52.685</t>
  </si>
  <si>
    <t>4.33647</t>
  </si>
  <si>
    <t>14.064</t>
  </si>
  <si>
    <t>2.81319</t>
  </si>
  <si>
    <t>9.1239</t>
  </si>
  <si>
    <t>2.04855</t>
  </si>
  <si>
    <t>1.36387</t>
  </si>
  <si>
    <t>1.08893</t>
  </si>
  <si>
    <t>0.901964</t>
  </si>
  <si>
    <t>0.445816</t>
  </si>
  <si>
    <t>0.393034</t>
  </si>
  <si>
    <t>0.288689</t>
  </si>
  <si>
    <t>0.93629</t>
  </si>
  <si>
    <t>0.227395</t>
  </si>
  <si>
    <t>0.7375</t>
  </si>
  <si>
    <t>0.150776</t>
  </si>
  <si>
    <t>0.489</t>
  </si>
  <si>
    <t>0.121202</t>
  </si>
  <si>
    <t>0.39309</t>
  </si>
  <si>
    <t>0.09318</t>
  </si>
  <si>
    <t>0.30221</t>
  </si>
  <si>
    <t>0.0612704</t>
  </si>
  <si>
    <t>0.19871</t>
  </si>
  <si>
    <t>0.0546008</t>
  </si>
  <si>
    <t>0.17708</t>
  </si>
  <si>
    <t>0.0474215</t>
  </si>
  <si>
    <t>0.1538</t>
  </si>
  <si>
    <t>0.0395356</t>
  </si>
  <si>
    <t>0.12822</t>
  </si>
  <si>
    <t>0.0293901</t>
  </si>
  <si>
    <t>0.095319</t>
  </si>
  <si>
    <t>0.0274638</t>
  </si>
  <si>
    <t>0.089072</t>
  </si>
  <si>
    <t>0.0165647</t>
  </si>
  <si>
    <t>0.053723</t>
  </si>
  <si>
    <t>0.0113957</t>
  </si>
  <si>
    <t>0.036959</t>
  </si>
  <si>
    <t>0.00829812</t>
  </si>
  <si>
    <t>0.026913</t>
  </si>
  <si>
    <t>0.00648908</t>
  </si>
  <si>
    <t>0.021046</t>
  </si>
  <si>
    <t>0.0049503</t>
  </si>
  <si>
    <t>0.016055</t>
  </si>
  <si>
    <t>0.00333956</t>
  </si>
  <si>
    <t>0.010831</t>
  </si>
  <si>
    <t>0.00236581</t>
  </si>
  <si>
    <t>0.0076729</t>
  </si>
  <si>
    <t>0.0015387</t>
  </si>
  <si>
    <t>0.0049904</t>
  </si>
  <si>
    <t>0.00069716</t>
  </si>
  <si>
    <t>0.0022611</t>
  </si>
  <si>
    <t>0.000481575</t>
  </si>
  <si>
    <t>0.0015619</t>
  </si>
  <si>
    <t>2.2636E-05</t>
  </si>
  <si>
    <t>7.3414E-05</t>
  </si>
  <si>
    <t>6.6439</t>
  </si>
  <si>
    <t>4.4234</t>
  </si>
  <si>
    <t>3.5317</t>
  </si>
  <si>
    <t>2.9253</t>
  </si>
  <si>
    <t>1.4459</t>
  </si>
  <si>
    <t>1.2747</t>
  </si>
  <si>
    <t>9.77</t>
  </si>
  <si>
    <t>-4.2123</t>
  </si>
  <si>
    <t>4.1888</t>
  </si>
  <si>
    <t>-1.096</t>
  </si>
  <si>
    <t>-0.8739</t>
  </si>
  <si>
    <t>-3.2321</t>
  </si>
  <si>
    <t>1.8831</t>
  </si>
  <si>
    <t>0.29325</t>
  </si>
  <si>
    <t>-1.2799</t>
  </si>
  <si>
    <t>-0.47005</t>
  </si>
  <si>
    <t>0.4288</t>
  </si>
  <si>
    <t>0.36821</t>
  </si>
  <si>
    <t>-0.11106</t>
  </si>
  <si>
    <t>0.54379</t>
  </si>
  <si>
    <t>0.52738</t>
  </si>
  <si>
    <t>-0.21473</t>
  </si>
  <si>
    <t>-0.28228</t>
  </si>
  <si>
    <t>-0.10154</t>
  </si>
  <si>
    <t>-0.063938</t>
  </si>
  <si>
    <t>-0.10899</t>
  </si>
  <si>
    <t>0.035847</t>
  </si>
  <si>
    <t>-0.019018</t>
  </si>
  <si>
    <t>-0.0090754</t>
  </si>
  <si>
    <t>-0.0026269</t>
  </si>
  <si>
    <t>0.072361</t>
  </si>
  <si>
    <t>0.0007167</t>
  </si>
  <si>
    <t>0.036246</t>
  </si>
  <si>
    <t>-0.056223</t>
  </si>
  <si>
    <t>0.012179</t>
  </si>
  <si>
    <t>-0.014614</t>
  </si>
  <si>
    <t>0.0066229</t>
  </si>
  <si>
    <t>-1.5665</t>
  </si>
  <si>
    <t>-1.1747</t>
  </si>
  <si>
    <t>-0.019354</t>
  </si>
  <si>
    <t>-0.68189</t>
  </si>
  <si>
    <t>1.5868</t>
  </si>
  <si>
    <t>-0.37339</t>
  </si>
  <si>
    <t>0.51699</t>
  </si>
  <si>
    <t>-0.25453</t>
  </si>
  <si>
    <t>0.3738</t>
  </si>
  <si>
    <t>0.019196</t>
  </si>
  <si>
    <t>-0.011126</t>
  </si>
  <si>
    <t>-0.056603</t>
  </si>
  <si>
    <t>0.003859</t>
  </si>
  <si>
    <t>-0.10859</t>
  </si>
  <si>
    <t>-0.15213</t>
  </si>
  <si>
    <t>0.22946</t>
  </si>
  <si>
    <t>-0.24155</t>
  </si>
  <si>
    <t>0.044229</t>
  </si>
  <si>
    <t>-0.072049</t>
  </si>
  <si>
    <t>0.052266</t>
  </si>
  <si>
    <t>0.11955</t>
  </si>
  <si>
    <t>0.033652</t>
  </si>
  <si>
    <t>0.15138</t>
  </si>
  <si>
    <t>0.034957</t>
  </si>
  <si>
    <t>0.016284</t>
  </si>
  <si>
    <t>-0.031154</t>
  </si>
  <si>
    <t>-0.020505</t>
  </si>
  <si>
    <t>-0.007483</t>
  </si>
  <si>
    <t>0.017858</t>
  </si>
  <si>
    <t>0.015349</t>
  </si>
  <si>
    <t>0.0015232</t>
  </si>
  <si>
    <t>-1.9401</t>
  </si>
  <si>
    <t>-0.8793</t>
  </si>
  <si>
    <t>0.14431</t>
  </si>
  <si>
    <t>0.43674</t>
  </si>
  <si>
    <t>-0.28991</t>
  </si>
  <si>
    <t>0.9177</t>
  </si>
  <si>
    <t>0.35057</t>
  </si>
  <si>
    <t>0.42729</t>
  </si>
  <si>
    <t>0.075938</t>
  </si>
  <si>
    <t>0.66628</t>
  </si>
  <si>
    <t>0.098252</t>
  </si>
  <si>
    <t>-0.26555</t>
  </si>
  <si>
    <t>0.095453</t>
  </si>
  <si>
    <t>-0.089299</t>
  </si>
  <si>
    <t>0.034109</t>
  </si>
  <si>
    <t>-0.0015099</t>
  </si>
  <si>
    <t>-0.071931</t>
  </si>
  <si>
    <t>-0.144</t>
  </si>
  <si>
    <t>0.031685</t>
  </si>
  <si>
    <t>0.14841</t>
  </si>
  <si>
    <t>-0.099758</t>
  </si>
  <si>
    <t>-0.028905</t>
  </si>
  <si>
    <t>0.029833</t>
  </si>
  <si>
    <t>0.11366</t>
  </si>
  <si>
    <t>-0.05259</t>
  </si>
  <si>
    <t>-0.091106</t>
  </si>
  <si>
    <t>-0.015925</t>
  </si>
  <si>
    <t>-0.12271</t>
  </si>
  <si>
    <t>-0.04493</t>
  </si>
  <si>
    <t>-0.002551</t>
  </si>
  <si>
    <t>-1.1233</t>
  </si>
  <si>
    <t>-2.2731</t>
  </si>
  <si>
    <t>-0.75824</t>
  </si>
  <si>
    <t>5.8253</t>
  </si>
  <si>
    <t>2.0151</t>
  </si>
  <si>
    <t>-0.81237</t>
  </si>
  <si>
    <t>-2.1968</t>
  </si>
  <si>
    <t>0.36555</t>
  </si>
  <si>
    <t>-0.81155</t>
  </si>
  <si>
    <t>-0.10904</t>
  </si>
  <si>
    <t>-0.39247</t>
  </si>
  <si>
    <t>-0.11816</t>
  </si>
  <si>
    <t>-0.15095</t>
  </si>
  <si>
    <t>-0.29303</t>
  </si>
  <si>
    <t>-0.059949</t>
  </si>
  <si>
    <t>0.060823</t>
  </si>
  <si>
    <t>-0.49311</t>
  </si>
  <si>
    <t>-0.13514</t>
  </si>
  <si>
    <t>0.076176</t>
  </si>
  <si>
    <t>-0.22753</t>
  </si>
  <si>
    <t>0.2547</t>
  </si>
  <si>
    <t>0.010973</t>
  </si>
  <si>
    <t>-0.10925</t>
  </si>
  <si>
    <t>0.059316</t>
  </si>
  <si>
    <t>0.02373</t>
  </si>
  <si>
    <t>-0.086983</t>
  </si>
  <si>
    <t>0.0098515</t>
  </si>
  <si>
    <t>-0.014858</t>
  </si>
  <si>
    <t>0.015874</t>
  </si>
  <si>
    <t>0.011313</t>
  </si>
  <si>
    <t>-0.0022311</t>
  </si>
  <si>
    <t>-1.6563</t>
  </si>
  <si>
    <t>-1.6071</t>
  </si>
  <si>
    <t>-1.0677</t>
  </si>
  <si>
    <t>-1.6464</t>
  </si>
  <si>
    <t>1.1462</t>
  </si>
  <si>
    <t>-0.77847</t>
  </si>
  <si>
    <t>0.34341</t>
  </si>
  <si>
    <t>0.11471</t>
  </si>
  <si>
    <t>0.58258</t>
  </si>
  <si>
    <t>-0.59981</t>
  </si>
  <si>
    <t>0.53968</t>
  </si>
  <si>
    <t>-0.2543</t>
  </si>
  <si>
    <t>0.15509</t>
  </si>
  <si>
    <t>-0.2081</t>
  </si>
  <si>
    <t>0.024188</t>
  </si>
  <si>
    <t>0.3923</t>
  </si>
  <si>
    <t>0.19168</t>
  </si>
  <si>
    <t>0.0091782</t>
  </si>
  <si>
    <t>-0.072955</t>
  </si>
  <si>
    <t>-0.089133</t>
  </si>
  <si>
    <t>-0.20116</t>
  </si>
  <si>
    <t>0.053739</t>
  </si>
  <si>
    <t>-0.028033</t>
  </si>
  <si>
    <t>-0.024796</t>
  </si>
  <si>
    <t>0.020833</t>
  </si>
  <si>
    <t>-0.14299</t>
  </si>
  <si>
    <t>0.12228</t>
  </si>
  <si>
    <t>-0.032106</t>
  </si>
  <si>
    <t>-0.0053059</t>
  </si>
  <si>
    <t>-0.035134</t>
  </si>
  <si>
    <t>-0.0013965</t>
  </si>
  <si>
    <t>-1.5076</t>
  </si>
  <si>
    <t>-1.6771</t>
  </si>
  <si>
    <t>1.0072</t>
  </si>
  <si>
    <t>-1.2076</t>
  </si>
  <si>
    <t>0.57399</t>
  </si>
  <si>
    <t>0.12389</t>
  </si>
  <si>
    <t>-0.70739</t>
  </si>
  <si>
    <t>0.07889</t>
  </si>
  <si>
    <t>-0.25142</t>
  </si>
  <si>
    <t>1.1344</t>
  </si>
  <si>
    <t>0.10451</t>
  </si>
  <si>
    <t>0.23289</t>
  </si>
  <si>
    <t>-0.28722</t>
  </si>
  <si>
    <t>-0.37184</t>
  </si>
  <si>
    <t>-0.15546</t>
  </si>
  <si>
    <t>0.26575</t>
  </si>
  <si>
    <t>0.0044008</t>
  </si>
  <si>
    <t>-0.0069542</t>
  </si>
  <si>
    <t>0.27447</t>
  </si>
  <si>
    <t>-0.098859</t>
  </si>
  <si>
    <t>0.076928</t>
  </si>
  <si>
    <t>-0.15431</t>
  </si>
  <si>
    <t>0.14119</t>
  </si>
  <si>
    <t>0.034368</t>
  </si>
  <si>
    <t>-0.035901</t>
  </si>
  <si>
    <t>0.028758</t>
  </si>
  <si>
    <t>0.016735</t>
  </si>
  <si>
    <t>-0.00041469</t>
  </si>
  <si>
    <t>0.0042724</t>
  </si>
  <si>
    <t>1.8551</t>
  </si>
  <si>
    <t>-0.33227</t>
  </si>
  <si>
    <t>-1.3116</t>
  </si>
  <si>
    <t>-0.5204</t>
  </si>
  <si>
    <t>0.58609</t>
  </si>
  <si>
    <t>1.3672</t>
  </si>
  <si>
    <t>1.1192</t>
  </si>
  <si>
    <t>0.32102</t>
  </si>
  <si>
    <t>-1.1656</t>
  </si>
  <si>
    <t>0.35061</t>
  </si>
  <si>
    <t>0.25172</t>
  </si>
  <si>
    <t>0.3461</t>
  </si>
  <si>
    <t>-0.072432</t>
  </si>
  <si>
    <t>-0.17548</t>
  </si>
  <si>
    <t>0.31441</t>
  </si>
  <si>
    <t>0.12742</t>
  </si>
  <si>
    <t>0.23006</t>
  </si>
  <si>
    <t>0.014916</t>
  </si>
  <si>
    <t>-0.44037</t>
  </si>
  <si>
    <t>-0.041722</t>
  </si>
  <si>
    <t>-0.022846</t>
  </si>
  <si>
    <t>-0.048115</t>
  </si>
  <si>
    <t>0.10204</t>
  </si>
  <si>
    <t>0.071997</t>
  </si>
  <si>
    <t>-0.0074353</t>
  </si>
  <si>
    <t>0.10855</t>
  </si>
  <si>
    <t>0.074535</t>
  </si>
  <si>
    <t>-0.0017559</t>
  </si>
  <si>
    <t>0.015101</t>
  </si>
  <si>
    <t>-0.011248</t>
  </si>
  <si>
    <t>-0.10202</t>
  </si>
  <si>
    <t>-0.35783</t>
  </si>
  <si>
    <t>0.029442</t>
  </si>
  <si>
    <t>-1.4395</t>
  </si>
  <si>
    <t>-0.15033</t>
  </si>
  <si>
    <t>0.43075</t>
  </si>
  <si>
    <t>-1.0144</t>
  </si>
  <si>
    <t>0.20998</t>
  </si>
  <si>
    <t>-0.73644</t>
  </si>
  <si>
    <t>0.063414</t>
  </si>
  <si>
    <t>0.21382</t>
  </si>
  <si>
    <t>-0.12474</t>
  </si>
  <si>
    <t>-0.26833</t>
  </si>
  <si>
    <t>-0.0002309</t>
  </si>
  <si>
    <t>-0.2559</t>
  </si>
  <si>
    <t>-0.044781</t>
  </si>
  <si>
    <t>-0.30051</t>
  </si>
  <si>
    <t>-0.079333</t>
  </si>
  <si>
    <t>-0.09239</t>
  </si>
  <si>
    <t>-0.014604</t>
  </si>
  <si>
    <t>-0.15244</t>
  </si>
  <si>
    <t>0.022375</t>
  </si>
  <si>
    <t>-0.24821</t>
  </si>
  <si>
    <t>-0.15619</t>
  </si>
  <si>
    <t>-0.10582</t>
  </si>
  <si>
    <t>0.045385</t>
  </si>
  <si>
    <t>-0.053835</t>
  </si>
  <si>
    <t>0.021754</t>
  </si>
  <si>
    <t>0.0046651</t>
  </si>
  <si>
    <t>-0.0016771</t>
  </si>
  <si>
    <t>0.0051753</t>
  </si>
  <si>
    <t>-1.2025</t>
  </si>
  <si>
    <t>0.062375</t>
  </si>
  <si>
    <t>-0.71372</t>
  </si>
  <si>
    <t>-0.23799</t>
  </si>
  <si>
    <t>0.48357</t>
  </si>
  <si>
    <t>1.269</t>
  </si>
  <si>
    <t>0.99562</t>
  </si>
  <si>
    <t>-0.011071</t>
  </si>
  <si>
    <t>-0.35414</t>
  </si>
  <si>
    <t>0.16444</t>
  </si>
  <si>
    <t>0.3102</t>
  </si>
  <si>
    <t>0.19806</t>
  </si>
  <si>
    <t>-0.27733</t>
  </si>
  <si>
    <t>-0.14827</t>
  </si>
  <si>
    <t>-0.12044</t>
  </si>
  <si>
    <t>0.35961</t>
  </si>
  <si>
    <t>-0.074668</t>
  </si>
  <si>
    <t>0.071883</t>
  </si>
  <si>
    <t>-0.020067</t>
  </si>
  <si>
    <t>-0.069754</t>
  </si>
  <si>
    <t>0.021617</t>
  </si>
  <si>
    <t>0.18664</t>
  </si>
  <si>
    <t>0.16273</t>
  </si>
  <si>
    <t>-0.037783</t>
  </si>
  <si>
    <t>0.002889</t>
  </si>
  <si>
    <t>-0.0029264</t>
  </si>
  <si>
    <t>-0.084268</t>
  </si>
  <si>
    <t>-0.028218</t>
  </si>
  <si>
    <t>0.03602</t>
  </si>
  <si>
    <t>-0.04295</t>
  </si>
  <si>
    <t>-0.00049164</t>
  </si>
  <si>
    <t>-0.6177</t>
  </si>
  <si>
    <t>-1.29</t>
  </si>
  <si>
    <t>-1.9594</t>
  </si>
  <si>
    <t>-0.049286</t>
  </si>
  <si>
    <t>0.9753</t>
  </si>
  <si>
    <t>1.2958</t>
  </si>
  <si>
    <t>0.17303</t>
  </si>
  <si>
    <t>0.0013925</t>
  </si>
  <si>
    <t>-0.055228</t>
  </si>
  <si>
    <t>-0.23765</t>
  </si>
  <si>
    <t>-0.4196</t>
  </si>
  <si>
    <t>-0.0013097</t>
  </si>
  <si>
    <t>0.39941</t>
  </si>
  <si>
    <t>-0.61309</t>
  </si>
  <si>
    <t>-0.043363</t>
  </si>
  <si>
    <t>-0.1913</t>
  </si>
  <si>
    <t>0.35654</t>
  </si>
  <si>
    <t>0.12288</t>
  </si>
  <si>
    <t>-0.36312</t>
  </si>
  <si>
    <t>-0.068665</t>
  </si>
  <si>
    <t>0.13861</t>
  </si>
  <si>
    <t>-0.046765</t>
  </si>
  <si>
    <t>-0.0068259</t>
  </si>
  <si>
    <t>0.088382</t>
  </si>
  <si>
    <t>0.069909</t>
  </si>
  <si>
    <t>-0.0048713</t>
  </si>
  <si>
    <t>0.021555</t>
  </si>
  <si>
    <t>0.0067519</t>
  </si>
  <si>
    <t>-0.018215</t>
  </si>
  <si>
    <t>0.013208</t>
  </si>
  <si>
    <t>-2.5232</t>
  </si>
  <si>
    <t>0.6221</t>
  </si>
  <si>
    <t>0.02003</t>
  </si>
  <si>
    <t>-0.49465</t>
  </si>
  <si>
    <t>0.6019</t>
  </si>
  <si>
    <t>0.3042</t>
  </si>
  <si>
    <t>-0.091244</t>
  </si>
  <si>
    <t>0.21191</t>
  </si>
  <si>
    <t>-0.21961</t>
  </si>
  <si>
    <t>-0.36127</t>
  </si>
  <si>
    <t>0.28918</t>
  </si>
  <si>
    <t>-0.5576</t>
  </si>
  <si>
    <t>0.22241</t>
  </si>
  <si>
    <t>0.10265</t>
  </si>
  <si>
    <t>0.24874</t>
  </si>
  <si>
    <t>0.14288</t>
  </si>
  <si>
    <t>-0.31862</t>
  </si>
  <si>
    <t>-0.049023</t>
  </si>
  <si>
    <t>-0.0057053</t>
  </si>
  <si>
    <t>0.013577</t>
  </si>
  <si>
    <t>0.0056522</t>
  </si>
  <si>
    <t>-0.063272</t>
  </si>
  <si>
    <t>0.073483</t>
  </si>
  <si>
    <t>-0.021732</t>
  </si>
  <si>
    <t>-0.049869</t>
  </si>
  <si>
    <t>-0.030047</t>
  </si>
  <si>
    <t>-0.006548</t>
  </si>
  <si>
    <t>-0.049624</t>
  </si>
  <si>
    <t>0.006439</t>
  </si>
  <si>
    <t>0.031757</t>
  </si>
  <si>
    <t>-0.0017256</t>
  </si>
  <si>
    <t>-0.6234</t>
  </si>
  <si>
    <t>-1.822</t>
  </si>
  <si>
    <t>1.3314</t>
  </si>
  <si>
    <t>0.47967</t>
  </si>
  <si>
    <t>0.80724</t>
  </si>
  <si>
    <t>0.6833</t>
  </si>
  <si>
    <t>0.36298</t>
  </si>
  <si>
    <t>-0.87098</t>
  </si>
  <si>
    <t>-0.40042</t>
  </si>
  <si>
    <t>-0.44835</t>
  </si>
  <si>
    <t>-0.40127</t>
  </si>
  <si>
    <t>-0.38468</t>
  </si>
  <si>
    <t>-0.3523</t>
  </si>
  <si>
    <t>-0.1331</t>
  </si>
  <si>
    <t>0.23611</t>
  </si>
  <si>
    <t>0.24539</t>
  </si>
  <si>
    <t>0.062889</t>
  </si>
  <si>
    <t>-0.10023</t>
  </si>
  <si>
    <t>0.1615</t>
  </si>
  <si>
    <t>0.19756</t>
  </si>
  <si>
    <t>-0.044481</t>
  </si>
  <si>
    <t>-0.10396</t>
  </si>
  <si>
    <t>-0.005027</t>
  </si>
  <si>
    <t>0.083259</t>
  </si>
  <si>
    <t>0.072221</t>
  </si>
  <si>
    <t>-0.032235</t>
  </si>
  <si>
    <t>-0.078581</t>
  </si>
  <si>
    <t>0.044629</t>
  </si>
  <si>
    <t>0.0057231</t>
  </si>
  <si>
    <t>0.010876</t>
  </si>
  <si>
    <t>0.0034332</t>
  </si>
  <si>
    <t>0.93771</t>
  </si>
  <si>
    <t>-2.7681</t>
  </si>
  <si>
    <t>-0.0053299</t>
  </si>
  <si>
    <t>-0.62654</t>
  </si>
  <si>
    <t>-0.20953</t>
  </si>
  <si>
    <t>0.22402</t>
  </si>
  <si>
    <t>0.14397</t>
  </si>
  <si>
    <t>-0.084284</t>
  </si>
  <si>
    <t>-0.15364</t>
  </si>
  <si>
    <t>-0.06195</t>
  </si>
  <si>
    <t>0.25331</t>
  </si>
  <si>
    <t>0.48626</t>
  </si>
  <si>
    <t>-0.86575</t>
  </si>
  <si>
    <t>-0.033576</t>
  </si>
  <si>
    <t>-0.41593</t>
  </si>
  <si>
    <t>-0.16757</t>
  </si>
  <si>
    <t>-0.31928</t>
  </si>
  <si>
    <t>-0.089496</t>
  </si>
  <si>
    <t>0.0088826</t>
  </si>
  <si>
    <t>0.46366</t>
  </si>
  <si>
    <t>-0.16641</t>
  </si>
  <si>
    <t>0.00975</t>
  </si>
  <si>
    <t>-0.018795</t>
  </si>
  <si>
    <t>0.13744</t>
  </si>
  <si>
    <t>-0.056106</t>
  </si>
  <si>
    <t>0.036924</t>
  </si>
  <si>
    <t>-0.007473</t>
  </si>
  <si>
    <t>0.037008</t>
  </si>
  <si>
    <t>0.0097928</t>
  </si>
  <si>
    <t>0.014615</t>
  </si>
  <si>
    <t>-0.0087298</t>
  </si>
  <si>
    <t>-1.148</t>
  </si>
  <si>
    <t>-2.5003</t>
  </si>
  <si>
    <t>-0.33282</t>
  </si>
  <si>
    <t>-0.40852</t>
  </si>
  <si>
    <t>-0.46627</t>
  </si>
  <si>
    <t>-1.2037</t>
  </si>
  <si>
    <t>1.227</t>
  </si>
  <si>
    <t>0.36606</t>
  </si>
  <si>
    <t>1.3188</t>
  </si>
  <si>
    <t>0.39026</t>
  </si>
  <si>
    <t>-0.30579</t>
  </si>
  <si>
    <t>-0.21746</t>
  </si>
  <si>
    <t>-0.015202</t>
  </si>
  <si>
    <t>0.24095</t>
  </si>
  <si>
    <t>-0.2979</t>
  </si>
  <si>
    <t>0.28456</t>
  </si>
  <si>
    <t>-0.19814</t>
  </si>
  <si>
    <t>0.10906</t>
  </si>
  <si>
    <t>-0.09019</t>
  </si>
  <si>
    <t>0.0046295</t>
  </si>
  <si>
    <t>-0.075795</t>
  </si>
  <si>
    <t>-0.085028</t>
  </si>
  <si>
    <t>-0.25525</t>
  </si>
  <si>
    <t>-0.14716</t>
  </si>
  <si>
    <t>0.022471</t>
  </si>
  <si>
    <t>-0.015931</t>
  </si>
  <si>
    <t>0.025269</t>
  </si>
  <si>
    <t>0.0072823</t>
  </si>
  <si>
    <t>0.018254</t>
  </si>
  <si>
    <t>0.036858</t>
  </si>
  <si>
    <t>-0.0026327</t>
  </si>
  <si>
    <t>-1.9482</t>
  </si>
  <si>
    <t>0.32641</t>
  </si>
  <si>
    <t>-0.17569</t>
  </si>
  <si>
    <t>-0.13221</t>
  </si>
  <si>
    <t>0.97162</t>
  </si>
  <si>
    <t>-0.78425</t>
  </si>
  <si>
    <t>0.058367</t>
  </si>
  <si>
    <t>-0.5368</t>
  </si>
  <si>
    <t>-0.38373</t>
  </si>
  <si>
    <t>-0.20556</t>
  </si>
  <si>
    <t>-0.062048</t>
  </si>
  <si>
    <t>0.14774</t>
  </si>
  <si>
    <t>0.040245</t>
  </si>
  <si>
    <t>-0.30648</t>
  </si>
  <si>
    <t>-0.32999</t>
  </si>
  <si>
    <t>0.030972</t>
  </si>
  <si>
    <t>0.23912</t>
  </si>
  <si>
    <t>0.025475</t>
  </si>
  <si>
    <t>-0.056987</t>
  </si>
  <si>
    <t>0.028144</t>
  </si>
  <si>
    <t>-0.027786</t>
  </si>
  <si>
    <t>0.0080748</t>
  </si>
  <si>
    <t>-0.0070416</t>
  </si>
  <si>
    <t>0.054517</t>
  </si>
  <si>
    <t>0.0078309</t>
  </si>
  <si>
    <t>-0.013781</t>
  </si>
  <si>
    <t>0.024952</t>
  </si>
  <si>
    <t>-0.017734</t>
  </si>
  <si>
    <t>0.018382</t>
  </si>
  <si>
    <t>0.0037008</t>
  </si>
  <si>
    <t>-0.10514</t>
  </si>
  <si>
    <t>-0.4579</t>
  </si>
  <si>
    <t>-1.4799</t>
  </si>
  <si>
    <t>-0.26864</t>
  </si>
  <si>
    <t>1.2557</t>
  </si>
  <si>
    <t>0.39943</t>
  </si>
  <si>
    <t>0.47821</t>
  </si>
  <si>
    <t>-0.092392</t>
  </si>
  <si>
    <t>-0.1343</t>
  </si>
  <si>
    <t>-0.030451</t>
  </si>
  <si>
    <t>0.11142</t>
  </si>
  <si>
    <t>0.066007</t>
  </si>
  <si>
    <t>-0.15556</t>
  </si>
  <si>
    <t>0.001945</t>
  </si>
  <si>
    <t>0.18792</t>
  </si>
  <si>
    <t>0.11329</t>
  </si>
  <si>
    <t>0.16961</t>
  </si>
  <si>
    <t>-0.020089</t>
  </si>
  <si>
    <t>0.22247</t>
  </si>
  <si>
    <t>0.0062295</t>
  </si>
  <si>
    <t>0.20603</t>
  </si>
  <si>
    <t>-0.036535</t>
  </si>
  <si>
    <t>-0.046134</t>
  </si>
  <si>
    <t>0.089814</t>
  </si>
  <si>
    <t>0.022873</t>
  </si>
  <si>
    <t>-0.069235</t>
  </si>
  <si>
    <t>-0.010032</t>
  </si>
  <si>
    <t>-0.025718</t>
  </si>
  <si>
    <t>-0.016394</t>
  </si>
  <si>
    <t>0.024823</t>
  </si>
  <si>
    <t>0.0026757</t>
  </si>
  <si>
    <t>-0.27892</t>
  </si>
  <si>
    <t>-1.8115</t>
  </si>
  <si>
    <t>1.0486</t>
  </si>
  <si>
    <t>0.60632</t>
  </si>
  <si>
    <t>-0.51267</t>
  </si>
  <si>
    <t>0.41791</t>
  </si>
  <si>
    <t>0.63135</t>
  </si>
  <si>
    <t>-0.016015</t>
  </si>
  <si>
    <t>0.20898</t>
  </si>
  <si>
    <t>0.0056942</t>
  </si>
  <si>
    <t>-0.23471</t>
  </si>
  <si>
    <t>-0.30624</t>
  </si>
  <si>
    <t>0.063267</t>
  </si>
  <si>
    <t>-0.27719</t>
  </si>
  <si>
    <t>0.083278</t>
  </si>
  <si>
    <t>0.11278</t>
  </si>
  <si>
    <t>0.032602</t>
  </si>
  <si>
    <t>-0.26013</t>
  </si>
  <si>
    <t>0.15647</t>
  </si>
  <si>
    <t>0.033198</t>
  </si>
  <si>
    <t>-0.10042</t>
  </si>
  <si>
    <t>-0.026864</t>
  </si>
  <si>
    <t>-0.065643</t>
  </si>
  <si>
    <t>-0.037832</t>
  </si>
  <si>
    <t>-0.015474</t>
  </si>
  <si>
    <t>0.0063974</t>
  </si>
  <si>
    <t>-0.037799</t>
  </si>
  <si>
    <t>0.038092</t>
  </si>
  <si>
    <t>-0.012522</t>
  </si>
  <si>
    <t>-0.0029097</t>
  </si>
  <si>
    <t>-1.089</t>
  </si>
  <si>
    <t>-0.066183</t>
  </si>
  <si>
    <t>-0.77994</t>
  </si>
  <si>
    <t>-0.79913</t>
  </si>
  <si>
    <t>0.30098</t>
  </si>
  <si>
    <t>-0.47713</t>
  </si>
  <si>
    <t>-0.13946</t>
  </si>
  <si>
    <t>0.3697</t>
  </si>
  <si>
    <t>0.65514</t>
  </si>
  <si>
    <t>-0.093226</t>
  </si>
  <si>
    <t>0.091996</t>
  </si>
  <si>
    <t>-0.26233</t>
  </si>
  <si>
    <t>0.087459</t>
  </si>
  <si>
    <t>0.0010371</t>
  </si>
  <si>
    <t>0.057939</t>
  </si>
  <si>
    <t>-0.016024</t>
  </si>
  <si>
    <t>-0.090437</t>
  </si>
  <si>
    <t>-0.057281</t>
  </si>
  <si>
    <t>0.032044</t>
  </si>
  <si>
    <t>-0.096977</t>
  </si>
  <si>
    <t>0.026844</t>
  </si>
  <si>
    <t>-0.1666</t>
  </si>
  <si>
    <t>0.12482</t>
  </si>
  <si>
    <t>-0.080545</t>
  </si>
  <si>
    <t>-0.013166</t>
  </si>
  <si>
    <t>0.067496</t>
  </si>
  <si>
    <t>-0.041117</t>
  </si>
  <si>
    <t>-0.065134</t>
  </si>
  <si>
    <t>0.022971</t>
  </si>
  <si>
    <t>0.027257</t>
  </si>
  <si>
    <t>-0.0018158</t>
  </si>
  <si>
    <t>-0.78191</t>
  </si>
  <si>
    <t>1.3081</t>
  </si>
  <si>
    <t>-0.14773</t>
  </si>
  <si>
    <t>-0.45037</t>
  </si>
  <si>
    <t>-0.019356</t>
  </si>
  <si>
    <t>0.21129</t>
  </si>
  <si>
    <t>-0.45275</t>
  </si>
  <si>
    <t>0.23869</t>
  </si>
  <si>
    <t>-0.86124</t>
  </si>
  <si>
    <t>-0.54332</t>
  </si>
  <si>
    <t>-0.48514</t>
  </si>
  <si>
    <t>-0.32992</t>
  </si>
  <si>
    <t>-0.29772</t>
  </si>
  <si>
    <t>0.012448</t>
  </si>
  <si>
    <t>0.11178</t>
  </si>
  <si>
    <t>0.31693</t>
  </si>
  <si>
    <t>0.03688</t>
  </si>
  <si>
    <t>0.38495</t>
  </si>
  <si>
    <t>-0.3355</t>
  </si>
  <si>
    <t>-0.074937</t>
  </si>
  <si>
    <t>0.11033</t>
  </si>
  <si>
    <t>0.052296</t>
  </si>
  <si>
    <t>0.070096</t>
  </si>
  <si>
    <t>-0.0079728</t>
  </si>
  <si>
    <t>-0.078272</t>
  </si>
  <si>
    <t>0.070556</t>
  </si>
  <si>
    <t>0.002152</t>
  </si>
  <si>
    <t>-0.021517</t>
  </si>
  <si>
    <t>0.017538</t>
  </si>
  <si>
    <t>-0.014939</t>
  </si>
  <si>
    <t>-0.0036868</t>
  </si>
  <si>
    <t>-0.95631</t>
  </si>
  <si>
    <t>0.83705</t>
  </si>
  <si>
    <t>-0.068307</t>
  </si>
  <si>
    <t>-0.14694</t>
  </si>
  <si>
    <t>1.3926</t>
  </si>
  <si>
    <t>-0.33978</t>
  </si>
  <si>
    <t>-0.74356</t>
  </si>
  <si>
    <t>0.5597</t>
  </si>
  <si>
    <t>-0.073062</t>
  </si>
  <si>
    <t>-0.29392</t>
  </si>
  <si>
    <t>-0.15271</t>
  </si>
  <si>
    <t>-0.0073537</t>
  </si>
  <si>
    <t>-0.080014</t>
  </si>
  <si>
    <t>-0.07324</t>
  </si>
  <si>
    <t>0.097447</t>
  </si>
  <si>
    <t>0.16855</t>
  </si>
  <si>
    <t>-0.18267</t>
  </si>
  <si>
    <t>0.14834</t>
  </si>
  <si>
    <t>-0.098253</t>
  </si>
  <si>
    <t>0.08133</t>
  </si>
  <si>
    <t>-0.049551</t>
  </si>
  <si>
    <t>0.070566</t>
  </si>
  <si>
    <t>0.011897</t>
  </si>
  <si>
    <t>-0.0018978</t>
  </si>
  <si>
    <t>-0.11703</t>
  </si>
  <si>
    <t>-0.011427</t>
  </si>
  <si>
    <t>0.031827</t>
  </si>
  <si>
    <t>-0.035847</t>
  </si>
  <si>
    <t>-0.026115</t>
  </si>
  <si>
    <t>0.0053199</t>
  </si>
  <si>
    <t>0.00037432</t>
  </si>
  <si>
    <t>-0.012967</t>
  </si>
  <si>
    <t>-1.7221</t>
  </si>
  <si>
    <t>0.3298</t>
  </si>
  <si>
    <t>-0.11452</t>
  </si>
  <si>
    <t>-0.38235</t>
  </si>
  <si>
    <t>0.80751</t>
  </si>
  <si>
    <t>-0.76829</t>
  </si>
  <si>
    <t>-0.15353</t>
  </si>
  <si>
    <t>0.45696</t>
  </si>
  <si>
    <t>-0.38921</t>
  </si>
  <si>
    <t>0.10833</t>
  </si>
  <si>
    <t>-0.089763</t>
  </si>
  <si>
    <t>0.14061</t>
  </si>
  <si>
    <t>0.022039</t>
  </si>
  <si>
    <t>0.012963</t>
  </si>
  <si>
    <t>0.063988</t>
  </si>
  <si>
    <t>-0.047853</t>
  </si>
  <si>
    <t>-0.031991</t>
  </si>
  <si>
    <t>-0.065991</t>
  </si>
  <si>
    <t>0.070502</t>
  </si>
  <si>
    <t>-0.040824</t>
  </si>
  <si>
    <t>-0.098778</t>
  </si>
  <si>
    <t>-0.041499</t>
  </si>
  <si>
    <t>0.047804</t>
  </si>
  <si>
    <t>0.013815</t>
  </si>
  <si>
    <t>0.021271</t>
  </si>
  <si>
    <t>0.010097</t>
  </si>
  <si>
    <t>-0.016341</t>
  </si>
  <si>
    <t>-0.014257</t>
  </si>
  <si>
    <t>-0.0097405</t>
  </si>
  <si>
    <t>-0.0054634</t>
  </si>
  <si>
    <t>2.6879</t>
  </si>
  <si>
    <t>1.2424</t>
  </si>
  <si>
    <t>0.32457</t>
  </si>
  <si>
    <t>-1.5925</t>
  </si>
  <si>
    <t>1.7389</t>
  </si>
  <si>
    <t>0.26686</t>
  </si>
  <si>
    <t>-0.33407</t>
  </si>
  <si>
    <t>0.97246</t>
  </si>
  <si>
    <t>-0.67567</t>
  </si>
  <si>
    <t>0.52014</t>
  </si>
  <si>
    <t>0.29537</t>
  </si>
  <si>
    <t>-0.128</t>
  </si>
  <si>
    <t>0.072323</t>
  </si>
  <si>
    <t>0.20616</t>
  </si>
  <si>
    <t>-0.27229</t>
  </si>
  <si>
    <t>-0.26648</t>
  </si>
  <si>
    <t>0.17474</t>
  </si>
  <si>
    <t>0.058694</t>
  </si>
  <si>
    <t>-0.16466</t>
  </si>
  <si>
    <t>0.062025</t>
  </si>
  <si>
    <t>-0.062373</t>
  </si>
  <si>
    <t>0.010285</t>
  </si>
  <si>
    <t>0.16234</t>
  </si>
  <si>
    <t>0.019838</t>
  </si>
  <si>
    <t>0.00088923</t>
  </si>
  <si>
    <t>-0.0077841</t>
  </si>
  <si>
    <t>-0.047886</t>
  </si>
  <si>
    <t>-0.068389</t>
  </si>
  <si>
    <t>-0.0060744</t>
  </si>
  <si>
    <t>0.039834</t>
  </si>
  <si>
    <t>-0.0018739</t>
  </si>
  <si>
    <t>3.7288</t>
  </si>
  <si>
    <t>0.60657</t>
  </si>
  <si>
    <t>-0.69939</t>
  </si>
  <si>
    <t>-0.83877</t>
  </si>
  <si>
    <t>-0.097216</t>
  </si>
  <si>
    <t>0.58007</t>
  </si>
  <si>
    <t>-0.11202</t>
  </si>
  <si>
    <t>0.24936</t>
  </si>
  <si>
    <t>-0.80866</t>
  </si>
  <si>
    <t>0.18001</t>
  </si>
  <si>
    <t>0.28557</t>
  </si>
  <si>
    <t>-0.095907</t>
  </si>
  <si>
    <t>-0.33911</t>
  </si>
  <si>
    <t>0.1136</t>
  </si>
  <si>
    <t>0.0039558</t>
  </si>
  <si>
    <t>0.11245</t>
  </si>
  <si>
    <t>0.00095225</t>
  </si>
  <si>
    <t>0.17005</t>
  </si>
  <si>
    <t>0.11742</t>
  </si>
  <si>
    <t>-0.078124</t>
  </si>
  <si>
    <t>-0.061966</t>
  </si>
  <si>
    <t>0.039403</t>
  </si>
  <si>
    <t>0.0010026</t>
  </si>
  <si>
    <t>0.042091</t>
  </si>
  <si>
    <t>-0.063539</t>
  </si>
  <si>
    <t>-0.025182</t>
  </si>
  <si>
    <t>0.044981</t>
  </si>
  <si>
    <t>-0.026308</t>
  </si>
  <si>
    <t>-0.019364</t>
  </si>
  <si>
    <t>0.00079078</t>
  </si>
  <si>
    <t>0.0036162</t>
  </si>
  <si>
    <t>-0.16157</t>
  </si>
  <si>
    <t>-1.3135</t>
  </si>
  <si>
    <t>1.7532</t>
  </si>
  <si>
    <t>1.0728</t>
  </si>
  <si>
    <t>-0.33936</t>
  </si>
  <si>
    <t>0.82107</t>
  </si>
  <si>
    <t>-1.0289</t>
  </si>
  <si>
    <t>-0.84877</t>
  </si>
  <si>
    <t>0.24697</t>
  </si>
  <si>
    <t>-0.91823</t>
  </si>
  <si>
    <t>-0.68281</t>
  </si>
  <si>
    <t>-0.67039</t>
  </si>
  <si>
    <t>0.12091</t>
  </si>
  <si>
    <t>-0.046989</t>
  </si>
  <si>
    <t>0.29882</t>
  </si>
  <si>
    <t>0.24538</t>
  </si>
  <si>
    <t>0.086369</t>
  </si>
  <si>
    <t>0.057458</t>
  </si>
  <si>
    <t>-0.20515</t>
  </si>
  <si>
    <t>0.00044558</t>
  </si>
  <si>
    <t>-0.048783</t>
  </si>
  <si>
    <t>-0.1481</t>
  </si>
  <si>
    <t>-0.0059806</t>
  </si>
  <si>
    <t>-0.011345</t>
  </si>
  <si>
    <t>0.036923</t>
  </si>
  <si>
    <t>0.062244</t>
  </si>
  <si>
    <t>0.0024495</t>
  </si>
  <si>
    <t>-0.00099762</t>
  </si>
  <si>
    <t>-0.0069172</t>
  </si>
  <si>
    <t>-0.028414</t>
  </si>
  <si>
    <t>-0.002569</t>
  </si>
  <si>
    <t>0.61114</t>
  </si>
  <si>
    <t>-1.5074</t>
  </si>
  <si>
    <t>0.1052</t>
  </si>
  <si>
    <t>-0.77036</t>
  </si>
  <si>
    <t>-0.4088</t>
  </si>
  <si>
    <t>1.168</t>
  </si>
  <si>
    <t>1.3393</t>
  </si>
  <si>
    <t>-0.26636</t>
  </si>
  <si>
    <t>-0.13693</t>
  </si>
  <si>
    <t>-0.39079</t>
  </si>
  <si>
    <t>0.24242</t>
  </si>
  <si>
    <t>-0.348</t>
  </si>
  <si>
    <t>-0.27388</t>
  </si>
  <si>
    <t>0.090176</t>
  </si>
  <si>
    <t>-0.12035</t>
  </si>
  <si>
    <t>-0.18044</t>
  </si>
  <si>
    <t>-0.04219</t>
  </si>
  <si>
    <t>0.11128</t>
  </si>
  <si>
    <t>-0.039563</t>
  </si>
  <si>
    <t>0.14026</t>
  </si>
  <si>
    <t>0.030552</t>
  </si>
  <si>
    <t>-0.046714</t>
  </si>
  <si>
    <t>0.039051</t>
  </si>
  <si>
    <t>0.10957</t>
  </si>
  <si>
    <t>0.0090198</t>
  </si>
  <si>
    <t>0.038216</t>
  </si>
  <si>
    <t>-0.0047665</t>
  </si>
  <si>
    <t>0.039843</t>
  </si>
  <si>
    <t>0.0021574</t>
  </si>
  <si>
    <t>0.014626</t>
  </si>
  <si>
    <t>-0.0031786</t>
  </si>
  <si>
    <t>0.81757</t>
  </si>
  <si>
    <t>-2.4196</t>
  </si>
  <si>
    <t>-0.75336</t>
  </si>
  <si>
    <t>0.16672</t>
  </si>
  <si>
    <t>-0.02637</t>
  </si>
  <si>
    <t>-0.025966</t>
  </si>
  <si>
    <t>-0.3223</t>
  </si>
  <si>
    <t>-0.44838</t>
  </si>
  <si>
    <t>-0.16885</t>
  </si>
  <si>
    <t>0.15779</t>
  </si>
  <si>
    <t>0.42789</t>
  </si>
  <si>
    <t>0.14233</t>
  </si>
  <si>
    <t>-0.14858</t>
  </si>
  <si>
    <t>-0.32727</t>
  </si>
  <si>
    <t>0.23954</t>
  </si>
  <si>
    <t>-0.11931</t>
  </si>
  <si>
    <t>-0.069032</t>
  </si>
  <si>
    <t>0.2914</t>
  </si>
  <si>
    <t>0.0037786</t>
  </si>
  <si>
    <t>-0.10663</t>
  </si>
  <si>
    <t>-0.0052083</t>
  </si>
  <si>
    <t>-0.0017685</t>
  </si>
  <si>
    <t>-0.047484</t>
  </si>
  <si>
    <t>0.027209</t>
  </si>
  <si>
    <t>-0.028845</t>
  </si>
  <si>
    <t>-0.029604</t>
  </si>
  <si>
    <t>0.020781</t>
  </si>
  <si>
    <t>-0.0047761</t>
  </si>
  <si>
    <t>-0.015828</t>
  </si>
  <si>
    <t>-0.010334</t>
  </si>
  <si>
    <t>3.7528</t>
  </si>
  <si>
    <t>-2.6862</t>
  </si>
  <si>
    <t>0.15356</t>
  </si>
  <si>
    <t>-1.4366</t>
  </si>
  <si>
    <t>0.4072</t>
  </si>
  <si>
    <t>1.8232</t>
  </si>
  <si>
    <t>0.32775</t>
  </si>
  <si>
    <t>0.075598</t>
  </si>
  <si>
    <t>0.51303</t>
  </si>
  <si>
    <t>1.7385</t>
  </si>
  <si>
    <t>-1.67</t>
  </si>
  <si>
    <t>0.22444</t>
  </si>
  <si>
    <t>-0.26022</t>
  </si>
  <si>
    <t>0.049738</t>
  </si>
  <si>
    <t>0.33258</t>
  </si>
  <si>
    <t>-0.20973</t>
  </si>
  <si>
    <t>-0.014753</t>
  </si>
  <si>
    <t>-0.14734</t>
  </si>
  <si>
    <t>0.18516</t>
  </si>
  <si>
    <t>-0.22354</t>
  </si>
  <si>
    <t>0.1359</t>
  </si>
  <si>
    <t>-0.1541</t>
  </si>
  <si>
    <t>0.065929</t>
  </si>
  <si>
    <t>-0.089936</t>
  </si>
  <si>
    <t>0.037367</t>
  </si>
  <si>
    <t>0.038158</t>
  </si>
  <si>
    <t>-0.0024387</t>
  </si>
  <si>
    <t>0.014425</t>
  </si>
  <si>
    <t>-0.031234</t>
  </si>
  <si>
    <t>-0.0018211</t>
  </si>
  <si>
    <t>1.419</t>
  </si>
  <si>
    <t>-0.11696</t>
  </si>
  <si>
    <t>-0.097425</t>
  </si>
  <si>
    <t>0.056095</t>
  </si>
  <si>
    <t>1.4552</t>
  </si>
  <si>
    <t>-0.4948</t>
  </si>
  <si>
    <t>0.17668</t>
  </si>
  <si>
    <t>1.1318</t>
  </si>
  <si>
    <t>0.0071853</t>
  </si>
  <si>
    <t>-0.46165</t>
  </si>
  <si>
    <t>0.098232</t>
  </si>
  <si>
    <t>0.27299</t>
  </si>
  <si>
    <t>-0.013074</t>
  </si>
  <si>
    <t>-0.12813</t>
  </si>
  <si>
    <t>-0.15101</t>
  </si>
  <si>
    <t>-0.030452</t>
  </si>
  <si>
    <t>0.1798</t>
  </si>
  <si>
    <t>-0.00059976</t>
  </si>
  <si>
    <t>-0.053479</t>
  </si>
  <si>
    <t>-0.32399</t>
  </si>
  <si>
    <t>0.063793</t>
  </si>
  <si>
    <t>0.083608</t>
  </si>
  <si>
    <t>0.095477</t>
  </si>
  <si>
    <t>-0.0028644</t>
  </si>
  <si>
    <t>0.05829</t>
  </si>
  <si>
    <t>0.043412</t>
  </si>
  <si>
    <t>-0.079271</t>
  </si>
  <si>
    <t>-0.047842</t>
  </si>
  <si>
    <t>0.0032638</t>
  </si>
  <si>
    <t>-0.00032333</t>
  </si>
  <si>
    <t>0.42359</t>
  </si>
  <si>
    <t>-3.7568</t>
  </si>
  <si>
    <t>-0.10479</t>
  </si>
  <si>
    <t>-0.64155</t>
  </si>
  <si>
    <t>1.7785</t>
  </si>
  <si>
    <t>0.053692</t>
  </si>
  <si>
    <t>0.47625</t>
  </si>
  <si>
    <t>0.21024</t>
  </si>
  <si>
    <t>-0.36038</t>
  </si>
  <si>
    <t>-0.9733</t>
  </si>
  <si>
    <t>-0.32026</t>
  </si>
  <si>
    <t>0.21037</t>
  </si>
  <si>
    <t>0.21261</t>
  </si>
  <si>
    <t>-0.26881</t>
  </si>
  <si>
    <t>0.044515</t>
  </si>
  <si>
    <t>-0.50345</t>
  </si>
  <si>
    <t>0.086582</t>
  </si>
  <si>
    <t>0.1401</t>
  </si>
  <si>
    <t>0.0088462</t>
  </si>
  <si>
    <t>-0.0024757</t>
  </si>
  <si>
    <t>-0.021313</t>
  </si>
  <si>
    <t>0.047386</t>
  </si>
  <si>
    <t>-0.050568</t>
  </si>
  <si>
    <t>0.032906</t>
  </si>
  <si>
    <t>0.09985</t>
  </si>
  <si>
    <t>0.01493</t>
  </si>
  <si>
    <t>0.0038487</t>
  </si>
  <si>
    <t>-0.0060825</t>
  </si>
  <si>
    <t>0.0093528</t>
  </si>
  <si>
    <t>2.2424</t>
  </si>
  <si>
    <t>-0.29125</t>
  </si>
  <si>
    <t>-0.58811</t>
  </si>
  <si>
    <t>0.028686</t>
  </si>
  <si>
    <t>1.6855</t>
  </si>
  <si>
    <t>2.0096</t>
  </si>
  <si>
    <t>1.1028</t>
  </si>
  <si>
    <t>0.97464</t>
  </si>
  <si>
    <t>0.25497</t>
  </si>
  <si>
    <t>0.78873</t>
  </si>
  <si>
    <t>0.27517</t>
  </si>
  <si>
    <t>0.34855</t>
  </si>
  <si>
    <t>0.48893</t>
  </si>
  <si>
    <t>0.13911</t>
  </si>
  <si>
    <t>0.18994</t>
  </si>
  <si>
    <t>-0.17699</t>
  </si>
  <si>
    <t>0.029846</t>
  </si>
  <si>
    <t>0.1604</t>
  </si>
  <si>
    <t>0.10452</t>
  </si>
  <si>
    <t>-0.075869</t>
  </si>
  <si>
    <t>-0.069179</t>
  </si>
  <si>
    <t>0.081073</t>
  </si>
  <si>
    <t>0.057046</t>
  </si>
  <si>
    <t>-0.081609</t>
  </si>
  <si>
    <t>-0.0073237</t>
  </si>
  <si>
    <t>-0.048709</t>
  </si>
  <si>
    <t>0.010873</t>
  </si>
  <si>
    <t>-0.010764</t>
  </si>
  <si>
    <t>0.0053531</t>
  </si>
  <si>
    <t>0.0018326</t>
  </si>
  <si>
    <t>0.71706</t>
  </si>
  <si>
    <t>1.5066</t>
  </si>
  <si>
    <t>-1.2316</t>
  </si>
  <si>
    <t>3.8546</t>
  </si>
  <si>
    <t>-0.1632</t>
  </si>
  <si>
    <t>0.013382</t>
  </si>
  <si>
    <t>1.0991</t>
  </si>
  <si>
    <t>0.66806</t>
  </si>
  <si>
    <t>-1.0653</t>
  </si>
  <si>
    <t>-0.37104</t>
  </si>
  <si>
    <t>-0.069931</t>
  </si>
  <si>
    <t>0.13936</t>
  </si>
  <si>
    <t>0.14219</t>
  </si>
  <si>
    <t>-0.31996</t>
  </si>
  <si>
    <t>0.096923</t>
  </si>
  <si>
    <t>-0.12712</t>
  </si>
  <si>
    <t>0.34134</t>
  </si>
  <si>
    <t>-0.038091</t>
  </si>
  <si>
    <t>-0.15934</t>
  </si>
  <si>
    <t>0.047417</t>
  </si>
  <si>
    <t>-0.31592</t>
  </si>
  <si>
    <t>-0.010568</t>
  </si>
  <si>
    <t>0.13891</t>
  </si>
  <si>
    <t>-0.16959</t>
  </si>
  <si>
    <t>-0.010841</t>
  </si>
  <si>
    <t>-0.0084013</t>
  </si>
  <si>
    <t>0.021097</t>
  </si>
  <si>
    <t>0.068812</t>
  </si>
  <si>
    <t>0.026634</t>
  </si>
  <si>
    <t>0.00094719</t>
  </si>
  <si>
    <t>-0.001827</t>
  </si>
  <si>
    <t>0.25442</t>
  </si>
  <si>
    <t>-0.94824</t>
  </si>
  <si>
    <t>-0.062374</t>
  </si>
  <si>
    <t>-1.2725</t>
  </si>
  <si>
    <t>1.2209</t>
  </si>
  <si>
    <t>-0.01551</t>
  </si>
  <si>
    <t>-0.79085</t>
  </si>
  <si>
    <t>-0.13806</t>
  </si>
  <si>
    <t>-0.19465</t>
  </si>
  <si>
    <t>-0.26257</t>
  </si>
  <si>
    <t>-0.79896</t>
  </si>
  <si>
    <t>-0.20007</t>
  </si>
  <si>
    <t>-0.03209</t>
  </si>
  <si>
    <t>-0.018984</t>
  </si>
  <si>
    <t>0.13027</t>
  </si>
  <si>
    <t>-0.15163</t>
  </si>
  <si>
    <t>0.22505</t>
  </si>
  <si>
    <t>0.17543</t>
  </si>
  <si>
    <t>-0.19953</t>
  </si>
  <si>
    <t>-0.012297</t>
  </si>
  <si>
    <t>-0.14636</t>
  </si>
  <si>
    <t>-0.0041358</t>
  </si>
  <si>
    <t>-0.029076</t>
  </si>
  <si>
    <t>0.049304</t>
  </si>
  <si>
    <t>0.1045</t>
  </si>
  <si>
    <t>0.10648</t>
  </si>
  <si>
    <t>0.0074215</t>
  </si>
  <si>
    <t>0.054908</t>
  </si>
  <si>
    <t>-0.029636</t>
  </si>
  <si>
    <t>0.018683</t>
  </si>
  <si>
    <t>0.0028208</t>
  </si>
  <si>
    <t>1.5193</t>
  </si>
  <si>
    <t>-0.22775</t>
  </si>
  <si>
    <t>2.3161</t>
  </si>
  <si>
    <t>0.71395</t>
  </si>
  <si>
    <t>0.17251</t>
  </si>
  <si>
    <t>0.31999</t>
  </si>
  <si>
    <t>0.44305</t>
  </si>
  <si>
    <t>0.043804</t>
  </si>
  <si>
    <t>-0.78043</t>
  </si>
  <si>
    <t>-0.045968</t>
  </si>
  <si>
    <t>-0.51554</t>
  </si>
  <si>
    <t>-0.1919</t>
  </si>
  <si>
    <t>0.054674</t>
  </si>
  <si>
    <t>0.15491</t>
  </si>
  <si>
    <t>-0.2622</t>
  </si>
  <si>
    <t>0.34604</t>
  </si>
  <si>
    <t>0.17843</t>
  </si>
  <si>
    <t>0.0043761</t>
  </si>
  <si>
    <t>0.34188</t>
  </si>
  <si>
    <t>0.073548</t>
  </si>
  <si>
    <t>-0.10608</t>
  </si>
  <si>
    <t>-0.022683</t>
  </si>
  <si>
    <t>-0.077642</t>
  </si>
  <si>
    <t>-0.17669</t>
  </si>
  <si>
    <t>0.04352</t>
  </si>
  <si>
    <t>0.004135</t>
  </si>
  <si>
    <t>-0.026785</t>
  </si>
  <si>
    <t>0.0071429</t>
  </si>
  <si>
    <t>0.0054126</t>
  </si>
  <si>
    <t>1.6898</t>
  </si>
  <si>
    <t>-3.081</t>
  </si>
  <si>
    <t>2.8454</t>
  </si>
  <si>
    <t>1.1</t>
  </si>
  <si>
    <t>0.034641</t>
  </si>
  <si>
    <t>-0.99358</t>
  </si>
  <si>
    <t>0.5514</t>
  </si>
  <si>
    <t>1.2398</t>
  </si>
  <si>
    <t>0.47105</t>
  </si>
  <si>
    <t>0.46971</t>
  </si>
  <si>
    <t>0.033811</t>
  </si>
  <si>
    <t>-0.37483</t>
  </si>
  <si>
    <t>0.25328</t>
  </si>
  <si>
    <t>-1.0887</t>
  </si>
  <si>
    <t>0.30498</t>
  </si>
  <si>
    <t>-0.26169</t>
  </si>
  <si>
    <t>0.030001</t>
  </si>
  <si>
    <t>-0.27145</t>
  </si>
  <si>
    <t>-0.13506</t>
  </si>
  <si>
    <t>0.0058167</t>
  </si>
  <si>
    <t>0.0014732</t>
  </si>
  <si>
    <t>0.33173</t>
  </si>
  <si>
    <t>-0.0096253</t>
  </si>
  <si>
    <t>-0.026283</t>
  </si>
  <si>
    <t>-0.045003</t>
  </si>
  <si>
    <t>0.06469</t>
  </si>
  <si>
    <t>-0.065188</t>
  </si>
  <si>
    <t>0.047342</t>
  </si>
  <si>
    <t>-0.029655</t>
  </si>
  <si>
    <t>-0.0059764</t>
  </si>
  <si>
    <t>0.00096878</t>
  </si>
  <si>
    <t>0.361</t>
  </si>
  <si>
    <t>0.53808</t>
  </si>
  <si>
    <t>-2.8914</t>
  </si>
  <si>
    <t>-0.98721</t>
  </si>
  <si>
    <t>-1.8591</t>
  </si>
  <si>
    <t>-1.3363</t>
  </si>
  <si>
    <t>0.46067</t>
  </si>
  <si>
    <t>-0.28069</t>
  </si>
  <si>
    <t>-0.31666</t>
  </si>
  <si>
    <t>-0.48708</t>
  </si>
  <si>
    <t>-0.531</t>
  </si>
  <si>
    <t>-0.33087</t>
  </si>
  <si>
    <t>0.29917</t>
  </si>
  <si>
    <t>0.038951</t>
  </si>
  <si>
    <t>0.043838</t>
  </si>
  <si>
    <t>0.043502</t>
  </si>
  <si>
    <t>0.22259</t>
  </si>
  <si>
    <t>-0.03657</t>
  </si>
  <si>
    <t>0.30606</t>
  </si>
  <si>
    <t>0.021607</t>
  </si>
  <si>
    <t>0.20376</t>
  </si>
  <si>
    <t>0.20894</t>
  </si>
  <si>
    <t>-0.016126</t>
  </si>
  <si>
    <t>0.030299</t>
  </si>
  <si>
    <t>-0.058166</t>
  </si>
  <si>
    <t>-0.0067745</t>
  </si>
  <si>
    <t>-0.0013893</t>
  </si>
  <si>
    <t>-0.0208</t>
  </si>
  <si>
    <t>-0.035088</t>
  </si>
  <si>
    <t>0.010731</t>
  </si>
  <si>
    <t>-0.0042716</t>
  </si>
  <si>
    <t>6.4777</t>
  </si>
  <si>
    <t>1.8258</t>
  </si>
  <si>
    <t>0.10011</t>
  </si>
  <si>
    <t>2.7189</t>
  </si>
  <si>
    <t>0.1329</t>
  </si>
  <si>
    <t>-0.92327</t>
  </si>
  <si>
    <t>1.3083</t>
  </si>
  <si>
    <t>-0.96996</t>
  </si>
  <si>
    <t>0.29219</t>
  </si>
  <si>
    <t>-0.7035</t>
  </si>
  <si>
    <t>0.012262</t>
  </si>
  <si>
    <t>0.45198</t>
  </si>
  <si>
    <t>-0.06336</t>
  </si>
  <si>
    <t>-0.31444</t>
  </si>
  <si>
    <t>-0.47644</t>
  </si>
  <si>
    <t>-0.42283</t>
  </si>
  <si>
    <t>0.41086</t>
  </si>
  <si>
    <t>-0.00070419</t>
  </si>
  <si>
    <t>-0.020191</t>
  </si>
  <si>
    <t>-0.29596</t>
  </si>
  <si>
    <t>0.031649</t>
  </si>
  <si>
    <t>-0.26274</t>
  </si>
  <si>
    <t>-0.070355</t>
  </si>
  <si>
    <t>0.11984</t>
  </si>
  <si>
    <t>-0.15903</t>
  </si>
  <si>
    <t>0.048043</t>
  </si>
  <si>
    <t>-0.019575</t>
  </si>
  <si>
    <t>-0.046679</t>
  </si>
  <si>
    <t>-0.0029634</t>
  </si>
  <si>
    <t>-0.017031</t>
  </si>
  <si>
    <t>-0.0016142</t>
  </si>
  <si>
    <t>9.0716</t>
  </si>
  <si>
    <t>2.4506</t>
  </si>
  <si>
    <t>-0.77971</t>
  </si>
  <si>
    <t>0.79493</t>
  </si>
  <si>
    <t>-4.7514</t>
  </si>
  <si>
    <t>-1.2368</t>
  </si>
  <si>
    <t>-1.4791</t>
  </si>
  <si>
    <t>-0.29268</t>
  </si>
  <si>
    <t>0.48453</t>
  </si>
  <si>
    <t>0.32472</t>
  </si>
  <si>
    <t>-0.02667</t>
  </si>
  <si>
    <t>-0.21287</t>
  </si>
  <si>
    <t>-0.39026</t>
  </si>
  <si>
    <t>-0.14933</t>
  </si>
  <si>
    <t>-0.20088</t>
  </si>
  <si>
    <t>0.20052</t>
  </si>
  <si>
    <t>-0.39507</t>
  </si>
  <si>
    <t>0.10392</t>
  </si>
  <si>
    <t>0.022303</t>
  </si>
  <si>
    <t>-0.13278</t>
  </si>
  <si>
    <t>-0.033196</t>
  </si>
  <si>
    <t>-0.10316</t>
  </si>
  <si>
    <t>0.23505</t>
  </si>
  <si>
    <t>-0.080404</t>
  </si>
  <si>
    <t>0.051772</t>
  </si>
  <si>
    <t>-0.038835</t>
  </si>
  <si>
    <t>0.015586</t>
  </si>
  <si>
    <t>0.053951</t>
  </si>
  <si>
    <t>-0.03455</t>
  </si>
  <si>
    <t>0.012934</t>
  </si>
  <si>
    <t>0.00050672</t>
  </si>
  <si>
    <t>9.5963</t>
  </si>
  <si>
    <t>5.1949</t>
  </si>
  <si>
    <t>-1.0085</t>
  </si>
  <si>
    <t>-0.83259</t>
  </si>
  <si>
    <t>0.58889</t>
  </si>
  <si>
    <t>0.015409</t>
  </si>
  <si>
    <t>1.0054</t>
  </si>
  <si>
    <t>-1.07</t>
  </si>
  <si>
    <t>0.44491</t>
  </si>
  <si>
    <t>0.30954</t>
  </si>
  <si>
    <t>-0.4303</t>
  </si>
  <si>
    <t>1.0211</t>
  </si>
  <si>
    <t>-0.51125</t>
  </si>
  <si>
    <t>0.10366</t>
  </si>
  <si>
    <t>0.22571</t>
  </si>
  <si>
    <t>-0.37346</t>
  </si>
  <si>
    <t>-0.095721</t>
  </si>
  <si>
    <t>0.3957</t>
  </si>
  <si>
    <t>0.092788</t>
  </si>
  <si>
    <t>-0.075053</t>
  </si>
  <si>
    <t>-0.15082</t>
  </si>
  <si>
    <t>0.025727</t>
  </si>
  <si>
    <t>-0.0095983</t>
  </si>
  <si>
    <t>0.035933</t>
  </si>
  <si>
    <t>0.011648</t>
  </si>
  <si>
    <t>0.0036989</t>
  </si>
  <si>
    <t>0.019451</t>
  </si>
  <si>
    <t>-0.037368</t>
  </si>
  <si>
    <t>0.0013535</t>
  </si>
  <si>
    <t>13.799</t>
  </si>
  <si>
    <t>1.3776</t>
  </si>
  <si>
    <t>2.3137</t>
  </si>
  <si>
    <t>-0.74848</t>
  </si>
  <si>
    <t>-0.038265</t>
  </si>
  <si>
    <t>2.6694</t>
  </si>
  <si>
    <t>-1.6481</t>
  </si>
  <si>
    <t>0.36702</t>
  </si>
  <si>
    <t>1.6858</t>
  </si>
  <si>
    <t>-1.3189</t>
  </si>
  <si>
    <t>0.30925</t>
  </si>
  <si>
    <t>0.19893</t>
  </si>
  <si>
    <t>0.14882</t>
  </si>
  <si>
    <t>0.14905</t>
  </si>
  <si>
    <t>-0.22036</t>
  </si>
  <si>
    <t>0.092585</t>
  </si>
  <si>
    <t>0.13495</t>
  </si>
  <si>
    <t>0.13052</t>
  </si>
  <si>
    <t>-0.071008</t>
  </si>
  <si>
    <t>0.059882</t>
  </si>
  <si>
    <t>0.23093</t>
  </si>
  <si>
    <t>-0.06637</t>
  </si>
  <si>
    <t>0.0028934</t>
  </si>
  <si>
    <t>0.039946</t>
  </si>
  <si>
    <t>-0.098993</t>
  </si>
  <si>
    <t>-0.0399</t>
  </si>
  <si>
    <t>0.01285</t>
  </si>
  <si>
    <t>0.041167</t>
  </si>
  <si>
    <t>0.016454</t>
  </si>
  <si>
    <t>-0.0011659</t>
  </si>
  <si>
    <t>2.8855</t>
  </si>
  <si>
    <t>1.8344</t>
  </si>
  <si>
    <t>-2.9815</t>
  </si>
  <si>
    <t>-0.14742</t>
  </si>
  <si>
    <t>-1.0249</t>
  </si>
  <si>
    <t>-0.64419</t>
  </si>
  <si>
    <t>0.69972</t>
  </si>
  <si>
    <t>-0.091399</t>
  </si>
  <si>
    <t>-0.36946</t>
  </si>
  <si>
    <t>-0.099716</t>
  </si>
  <si>
    <t>-0.42143</t>
  </si>
  <si>
    <t>0.047491</t>
  </si>
  <si>
    <t>0.12961</t>
  </si>
  <si>
    <t>-0.085381</t>
  </si>
  <si>
    <t>-0.16174</t>
  </si>
  <si>
    <t>0.45372</t>
  </si>
  <si>
    <t>0.39668</t>
  </si>
  <si>
    <t>-0.55224</t>
  </si>
  <si>
    <t>-0.17054</t>
  </si>
  <si>
    <t>-0.12205</t>
  </si>
  <si>
    <t>0.051239</t>
  </si>
  <si>
    <t>0.046319</t>
  </si>
  <si>
    <t>-0.084069</t>
  </si>
  <si>
    <t>-0.017581</t>
  </si>
  <si>
    <t>-0.017048</t>
  </si>
  <si>
    <t>0.0036647</t>
  </si>
  <si>
    <t>-0.054676</t>
  </si>
  <si>
    <t>-0.011342</t>
  </si>
  <si>
    <t>0.0058971</t>
  </si>
  <si>
    <t>0.049164</t>
  </si>
  <si>
    <t>0.0041977</t>
  </si>
  <si>
    <t>3.2138</t>
  </si>
  <si>
    <t>1.0034</t>
  </si>
  <si>
    <t>-0.18365</t>
  </si>
  <si>
    <t>-2.2555</t>
  </si>
  <si>
    <t>-1.049</t>
  </si>
  <si>
    <t>-0.49721</t>
  </si>
  <si>
    <t>-0.84053</t>
  </si>
  <si>
    <t>0.56116</t>
  </si>
  <si>
    <t>-0.334</t>
  </si>
  <si>
    <t>0.94939</t>
  </si>
  <si>
    <t>0.0034021</t>
  </si>
  <si>
    <t>0.26059</t>
  </si>
  <si>
    <t>-0.36786</t>
  </si>
  <si>
    <t>-0.042632</t>
  </si>
  <si>
    <t>0.12517</t>
  </si>
  <si>
    <t>0.26367</t>
  </si>
  <si>
    <t>0.33522</t>
  </si>
  <si>
    <t>-0.11399</t>
  </si>
  <si>
    <t>-0.11074</t>
  </si>
  <si>
    <t>-0.070165</t>
  </si>
  <si>
    <t>-0.072479</t>
  </si>
  <si>
    <t>-0.067998</t>
  </si>
  <si>
    <t>-0.11847</t>
  </si>
  <si>
    <t>0.1291</t>
  </si>
  <si>
    <t>0.045684</t>
  </si>
  <si>
    <t>-0.038415</t>
  </si>
  <si>
    <t>-0.10882</t>
  </si>
  <si>
    <t>-0.015453</t>
  </si>
  <si>
    <t>0.01751</t>
  </si>
  <si>
    <t>0.0068267</t>
  </si>
  <si>
    <t>-0.00073373</t>
  </si>
  <si>
    <t>-3.3997</t>
  </si>
  <si>
    <t>-2.2538</t>
  </si>
  <si>
    <t>-3.1741</t>
  </si>
  <si>
    <t>0.62769</t>
  </si>
  <si>
    <t>-1.2711</t>
  </si>
  <si>
    <t>-1.8049</t>
  </si>
  <si>
    <t>-0.72447</t>
  </si>
  <si>
    <t>0.33027</t>
  </si>
  <si>
    <t>1.0405</t>
  </si>
  <si>
    <t>0.59083</t>
  </si>
  <si>
    <t>0.89124</t>
  </si>
  <si>
    <t>-0.016435</t>
  </si>
  <si>
    <t>-0.071892</t>
  </si>
  <si>
    <t>0.019221</t>
  </si>
  <si>
    <t>0.38752</t>
  </si>
  <si>
    <t>-0.38303</t>
  </si>
  <si>
    <t>0.18017</t>
  </si>
  <si>
    <t>0.56311</t>
  </si>
  <si>
    <t>-0.27462</t>
  </si>
  <si>
    <t>0.035387</t>
  </si>
  <si>
    <t>0.22131</t>
  </si>
  <si>
    <t>-0.0094793</t>
  </si>
  <si>
    <t>-0.075243</t>
  </si>
  <si>
    <t>0.088485</t>
  </si>
  <si>
    <t>-0.031355</t>
  </si>
  <si>
    <t>-0.0021148</t>
  </si>
  <si>
    <t>-0.020703</t>
  </si>
  <si>
    <t>0.036877</t>
  </si>
  <si>
    <t>0.037158</t>
  </si>
  <si>
    <t>-0.0075651</t>
  </si>
  <si>
    <t>-0.001315</t>
  </si>
  <si>
    <t>-1.7062</t>
  </si>
  <si>
    <t>1.8875</t>
  </si>
  <si>
    <t>0.35542</t>
  </si>
  <si>
    <t>-1.1684</t>
  </si>
  <si>
    <t>1.2847</t>
  </si>
  <si>
    <t>-1.0634</t>
  </si>
  <si>
    <t>0.11051</t>
  </si>
  <si>
    <t>1.2144</t>
  </si>
  <si>
    <t>1.4821</t>
  </si>
  <si>
    <t>-0.065692</t>
  </si>
  <si>
    <t>0.10191</t>
  </si>
  <si>
    <t>0.5408</t>
  </si>
  <si>
    <t>0.026901</t>
  </si>
  <si>
    <t>-0.11901</t>
  </si>
  <si>
    <t>-0.02907</t>
  </si>
  <si>
    <t>0.26035</t>
  </si>
  <si>
    <t>0.034531</t>
  </si>
  <si>
    <t>-0.26462</t>
  </si>
  <si>
    <t>-0.19694</t>
  </si>
  <si>
    <t>-0.056211</t>
  </si>
  <si>
    <t>-0.022518</t>
  </si>
  <si>
    <t>-0.15048</t>
  </si>
  <si>
    <t>0.061824</t>
  </si>
  <si>
    <t>0.031632</t>
  </si>
  <si>
    <t>0.027793</t>
  </si>
  <si>
    <t>-0.047264</t>
  </si>
  <si>
    <t>0.036715</t>
  </si>
  <si>
    <t>0.071253</t>
  </si>
  <si>
    <t>-0.0064045</t>
  </si>
  <si>
    <t>-0.0011466</t>
  </si>
  <si>
    <t>0.0061647</t>
  </si>
  <si>
    <t>2.2035</t>
  </si>
  <si>
    <t>-2.5343</t>
  </si>
  <si>
    <t>-1.0948</t>
  </si>
  <si>
    <t>1.9322</t>
  </si>
  <si>
    <t>1.7066</t>
  </si>
  <si>
    <t>-1.1674</t>
  </si>
  <si>
    <t>-0.81866</t>
  </si>
  <si>
    <t>-2.1114</t>
  </si>
  <si>
    <t>0.25875</t>
  </si>
  <si>
    <t>0.6003</t>
  </si>
  <si>
    <t>-0.11088</t>
  </si>
  <si>
    <t>0.50065</t>
  </si>
  <si>
    <t>0.42812</t>
  </si>
  <si>
    <t>1.1884</t>
  </si>
  <si>
    <t>0.1854</t>
  </si>
  <si>
    <t>0.3012</t>
  </si>
  <si>
    <t>0.20607</t>
  </si>
  <si>
    <t>-0.12321</t>
  </si>
  <si>
    <t>-0.16447</t>
  </si>
  <si>
    <t>0.11101</t>
  </si>
  <si>
    <t>-0.04492</t>
  </si>
  <si>
    <t>0.16854</t>
  </si>
  <si>
    <t>0.044301</t>
  </si>
  <si>
    <t>-0.05799</t>
  </si>
  <si>
    <t>-0.052282</t>
  </si>
  <si>
    <t>0.048737</t>
  </si>
  <si>
    <t>-0.027233</t>
  </si>
  <si>
    <t>0.046531</t>
  </si>
  <si>
    <t>-0.0040272</t>
  </si>
  <si>
    <t>0.0014835</t>
  </si>
  <si>
    <t>-0.0010445</t>
  </si>
  <si>
    <t>-6.9538</t>
  </si>
  <si>
    <t>-1.1394</t>
  </si>
  <si>
    <t>-2.5714</t>
  </si>
  <si>
    <t>-0.72133</t>
  </si>
  <si>
    <t>-1.8198</t>
  </si>
  <si>
    <t>1.0776</t>
  </si>
  <si>
    <t>-0.087383</t>
  </si>
  <si>
    <t>0.50272</t>
  </si>
  <si>
    <t>-0.2358</t>
  </si>
  <si>
    <t>-0.97047</t>
  </si>
  <si>
    <t>-0.56282</t>
  </si>
  <si>
    <t>1.6806</t>
  </si>
  <si>
    <t>0.20109</t>
  </si>
  <si>
    <t>-0.17498</t>
  </si>
  <si>
    <t>0.13256</t>
  </si>
  <si>
    <t>-0.099207</t>
  </si>
  <si>
    <t>-0.15461</t>
  </si>
  <si>
    <t>0.14647</t>
  </si>
  <si>
    <t>-0.083483</t>
  </si>
  <si>
    <t>0.20524</t>
  </si>
  <si>
    <t>0.097333</t>
  </si>
  <si>
    <t>0.0075818</t>
  </si>
  <si>
    <t>-0.041822</t>
  </si>
  <si>
    <t>-0.036102</t>
  </si>
  <si>
    <t>-0.024608</t>
  </si>
  <si>
    <t>0.016308</t>
  </si>
  <si>
    <t>-0.0044697</t>
  </si>
  <si>
    <t>-0.037558</t>
  </si>
  <si>
    <t>-0.02333</t>
  </si>
  <si>
    <t>-0.012001</t>
  </si>
  <si>
    <t>0.0063346</t>
  </si>
  <si>
    <t>-6.4516</t>
  </si>
  <si>
    <t>-1.3854</t>
  </si>
  <si>
    <t>-0.28495</t>
  </si>
  <si>
    <t>-1.434</t>
  </si>
  <si>
    <t>-1.2057</t>
  </si>
  <si>
    <t>0.99388</t>
  </si>
  <si>
    <t>-1.0921</t>
  </si>
  <si>
    <t>0.0074188</t>
  </si>
  <si>
    <t>-0.51953</t>
  </si>
  <si>
    <t>0.033079</t>
  </si>
  <si>
    <t>0.1151</t>
  </si>
  <si>
    <t>0.40066</t>
  </si>
  <si>
    <t>1.3581</t>
  </si>
  <si>
    <t>-0.052665</t>
  </si>
  <si>
    <t>0.034915</t>
  </si>
  <si>
    <t>-0.21466</t>
  </si>
  <si>
    <t>-0.23252</t>
  </si>
  <si>
    <t>-0.29973</t>
  </si>
  <si>
    <t>-0.033625</t>
  </si>
  <si>
    <t>-0.19514</t>
  </si>
  <si>
    <t>-0.11604</t>
  </si>
  <si>
    <t>-0.016591</t>
  </si>
  <si>
    <t>0.013431</t>
  </si>
  <si>
    <t>-0.019812</t>
  </si>
  <si>
    <t>-0.01991</t>
  </si>
  <si>
    <t>0.0093409</t>
  </si>
  <si>
    <t>0.0070154</t>
  </si>
  <si>
    <t>0.022619</t>
  </si>
  <si>
    <t>0.0052295</t>
  </si>
  <si>
    <t>-0.0023253</t>
  </si>
  <si>
    <t>4.2568</t>
  </si>
  <si>
    <t>0.052971</t>
  </si>
  <si>
    <t>-1.5695</t>
  </si>
  <si>
    <t>-0.37376</t>
  </si>
  <si>
    <t>-0.062324</t>
  </si>
  <si>
    <t>0.65792</t>
  </si>
  <si>
    <t>-2.3494</t>
  </si>
  <si>
    <t>-0.91943</t>
  </si>
  <si>
    <t>-0.40459</t>
  </si>
  <si>
    <t>0.070604</t>
  </si>
  <si>
    <t>1.3523</t>
  </si>
  <si>
    <t>0.35432</t>
  </si>
  <si>
    <t>-0.23419</t>
  </si>
  <si>
    <t>0.053831</t>
  </si>
  <si>
    <t>-0.038759</t>
  </si>
  <si>
    <t>-0.15767</t>
  </si>
  <si>
    <t>-0.0014738</t>
  </si>
  <si>
    <t>-0.28795</t>
  </si>
  <si>
    <t>-0.078019</t>
  </si>
  <si>
    <t>-0.057831</t>
  </si>
  <si>
    <t>0.054748</t>
  </si>
  <si>
    <t>0.095026</t>
  </si>
  <si>
    <t>0.049073</t>
  </si>
  <si>
    <t>-0.073904</t>
  </si>
  <si>
    <t>-0.018443</t>
  </si>
  <si>
    <t>0.020261</t>
  </si>
  <si>
    <t>0.00092599</t>
  </si>
  <si>
    <t>-0.034696</t>
  </si>
  <si>
    <t>-0.017684</t>
  </si>
  <si>
    <t>-0.00077526</t>
  </si>
  <si>
    <t>4.7804</t>
  </si>
  <si>
    <t>1.9435</t>
  </si>
  <si>
    <t>-2.551</t>
  </si>
  <si>
    <t>0.94254</t>
  </si>
  <si>
    <t>1.2239</t>
  </si>
  <si>
    <t>-0.88997</t>
  </si>
  <si>
    <t>-0.74837</t>
  </si>
  <si>
    <t>0.83841</t>
  </si>
  <si>
    <t>-0.34982</t>
  </si>
  <si>
    <t>0.9169</t>
  </si>
  <si>
    <t>-0.44621</t>
  </si>
  <si>
    <t>0.34723</t>
  </si>
  <si>
    <t>0.12879</t>
  </si>
  <si>
    <t>-0.1881</t>
  </si>
  <si>
    <t>-0.10444</t>
  </si>
  <si>
    <t>-0.11928</t>
  </si>
  <si>
    <t>0.054974</t>
  </si>
  <si>
    <t>-0.052352</t>
  </si>
  <si>
    <t>0.32893</t>
  </si>
  <si>
    <t>0.43093</t>
  </si>
  <si>
    <t>0.0029714</t>
  </si>
  <si>
    <t>-0.00043277</t>
  </si>
  <si>
    <t>0.0015865</t>
  </si>
  <si>
    <t>-0.020757</t>
  </si>
  <si>
    <t>0.21724</t>
  </si>
  <si>
    <t>0.081883</t>
  </si>
  <si>
    <t>0.060617</t>
  </si>
  <si>
    <t>-0.038471</t>
  </si>
  <si>
    <t>0.029799</t>
  </si>
  <si>
    <t>-0.0095222</t>
  </si>
  <si>
    <t>6.4706E-06</t>
  </si>
  <si>
    <t>-2.7562</t>
  </si>
  <si>
    <t>5.8642</t>
  </si>
  <si>
    <t>0.55224</t>
  </si>
  <si>
    <t>0.032681</t>
  </si>
  <si>
    <t>1.6634</t>
  </si>
  <si>
    <t>-0.38998</t>
  </si>
  <si>
    <t>0.35854</t>
  </si>
  <si>
    <t>-0.40315</t>
  </si>
  <si>
    <t>0.18243</t>
  </si>
  <si>
    <t>0.18534</t>
  </si>
  <si>
    <t>0.1941</t>
  </si>
  <si>
    <t>0.29729</t>
  </si>
  <si>
    <t>-0.51316</t>
  </si>
  <si>
    <t>0.064415</t>
  </si>
  <si>
    <t>0.19092</t>
  </si>
  <si>
    <t>-0.1231</t>
  </si>
  <si>
    <t>-0.31852</t>
  </si>
  <si>
    <t>0.054767</t>
  </si>
  <si>
    <t>0.16232</t>
  </si>
  <si>
    <t>-0.22452</t>
  </si>
  <si>
    <t>-0.14314</t>
  </si>
  <si>
    <t>0.041876</t>
  </si>
  <si>
    <t>-0.18034</t>
  </si>
  <si>
    <t>-0.075717</t>
  </si>
  <si>
    <t>-0.031813</t>
  </si>
  <si>
    <t>-0.012774</t>
  </si>
  <si>
    <t>-0.049908</t>
  </si>
  <si>
    <t>0.02123</t>
  </si>
  <si>
    <t>-0.025235</t>
  </si>
  <si>
    <t>-0.010486</t>
  </si>
  <si>
    <t>0.0010338</t>
  </si>
  <si>
    <t>-6.4016</t>
  </si>
  <si>
    <t>1.0551</t>
  </si>
  <si>
    <t>-1.0038</t>
  </si>
  <si>
    <t>0.43593</t>
  </si>
  <si>
    <t>-1.3669</t>
  </si>
  <si>
    <t>-1.2496</t>
  </si>
  <si>
    <t>0.19762</t>
  </si>
  <si>
    <t>-0.33832</t>
  </si>
  <si>
    <t>0.20037</t>
  </si>
  <si>
    <t>-0.33812</t>
  </si>
  <si>
    <t>-0.34589</t>
  </si>
  <si>
    <t>-0.18711</t>
  </si>
  <si>
    <t>-0.025628</t>
  </si>
  <si>
    <t>0.29589</t>
  </si>
  <si>
    <t>0.052762</t>
  </si>
  <si>
    <t>-0.38105</t>
  </si>
  <si>
    <t>0.0702</t>
  </si>
  <si>
    <t>-0.026862</t>
  </si>
  <si>
    <t>0.14644</t>
  </si>
  <si>
    <t>0.096488</t>
  </si>
  <si>
    <t>-0.16276</t>
  </si>
  <si>
    <t>0.027126</t>
  </si>
  <si>
    <t>-0.0099758</t>
  </si>
  <si>
    <t>0.019801</t>
  </si>
  <si>
    <t>0.1423</t>
  </si>
  <si>
    <t>-0.10542</t>
  </si>
  <si>
    <t>-0.031223</t>
  </si>
  <si>
    <t>0.013228</t>
  </si>
  <si>
    <t>0.020066</t>
  </si>
  <si>
    <t>-0.025535</t>
  </si>
  <si>
    <t>-0.0043466</t>
  </si>
  <si>
    <t>-4.0275</t>
  </si>
  <si>
    <t>3.017</t>
  </si>
  <si>
    <t>1.3377</t>
  </si>
  <si>
    <t>0.27437</t>
  </si>
  <si>
    <t>-0.53351</t>
  </si>
  <si>
    <t>-0.38411</t>
  </si>
  <si>
    <t>1.3415</t>
  </si>
  <si>
    <t>-0.15805</t>
  </si>
  <si>
    <t>-0.28503</t>
  </si>
  <si>
    <t>-0.22167</t>
  </si>
  <si>
    <t>-0.14761</t>
  </si>
  <si>
    <t>-0.099321</t>
  </si>
  <si>
    <t>0.55032</t>
  </si>
  <si>
    <t>-0.23027</t>
  </si>
  <si>
    <t>0.15449</t>
  </si>
  <si>
    <t>0.25553</t>
  </si>
  <si>
    <t>-0.19681</t>
  </si>
  <si>
    <t>0.028796</t>
  </si>
  <si>
    <t>-0.015273</t>
  </si>
  <si>
    <t>0.03675</t>
  </si>
  <si>
    <t>0.079273</t>
  </si>
  <si>
    <t>0.0075612</t>
  </si>
  <si>
    <t>0.058405</t>
  </si>
  <si>
    <t>-0.0016684</t>
  </si>
  <si>
    <t>0.011217</t>
  </si>
  <si>
    <t>-0.020877</t>
  </si>
  <si>
    <t>-0.010496</t>
  </si>
  <si>
    <t>0.037753</t>
  </si>
  <si>
    <t>-0.069431</t>
  </si>
  <si>
    <t>-0.0020075</t>
  </si>
  <si>
    <t>-3.5906</t>
  </si>
  <si>
    <t>3.9966</t>
  </si>
  <si>
    <t>2.8917</t>
  </si>
  <si>
    <t>-0.70049</t>
  </si>
  <si>
    <t>-0.22475</t>
  </si>
  <si>
    <t>-0.45751</t>
  </si>
  <si>
    <t>0.85513</t>
  </si>
  <si>
    <t>0.99992</t>
  </si>
  <si>
    <t>-0.2108</t>
  </si>
  <si>
    <t>-0.33516</t>
  </si>
  <si>
    <t>-0.21421</t>
  </si>
  <si>
    <t>-0.060703</t>
  </si>
  <si>
    <t>0.39216</t>
  </si>
  <si>
    <t>0.5788</t>
  </si>
  <si>
    <t>-0.22665</t>
  </si>
  <si>
    <t>-0.061455</t>
  </si>
  <si>
    <t>-0.17975</t>
  </si>
  <si>
    <t>-0.097735</t>
  </si>
  <si>
    <t>0.0067888</t>
  </si>
  <si>
    <t>0.029467</t>
  </si>
  <si>
    <t>0.34734</t>
  </si>
  <si>
    <t>0.06306</t>
  </si>
  <si>
    <t>0.010009</t>
  </si>
  <si>
    <t>0.002487</t>
  </si>
  <si>
    <t>-0.029601</t>
  </si>
  <si>
    <t>0.081054</t>
  </si>
  <si>
    <t>0.063938</t>
  </si>
  <si>
    <t>0.079692</t>
  </si>
  <si>
    <t>-0.016759</t>
  </si>
  <si>
    <t>0.021444</t>
  </si>
  <si>
    <t>-0.0092061</t>
  </si>
  <si>
    <t>-4.1522</t>
  </si>
  <si>
    <t>-1.2745</t>
  </si>
  <si>
    <t>1.9117</t>
  </si>
  <si>
    <t>1.0268</t>
  </si>
  <si>
    <t>-2.33</t>
  </si>
  <si>
    <t>0.86386</t>
  </si>
  <si>
    <t>0.49862</t>
  </si>
  <si>
    <t>-0.9768</t>
  </si>
  <si>
    <t>-0.27631</t>
  </si>
  <si>
    <t>1.0193</t>
  </si>
  <si>
    <t>-0.33348</t>
  </si>
  <si>
    <t>0.14425</t>
  </si>
  <si>
    <t>0.3831</t>
  </si>
  <si>
    <t>-0.26114</t>
  </si>
  <si>
    <t>-0.16328</t>
  </si>
  <si>
    <t>0.084573</t>
  </si>
  <si>
    <t>-0.088254</t>
  </si>
  <si>
    <t>0.24886</t>
  </si>
  <si>
    <t>-0.10833</t>
  </si>
  <si>
    <t>-0.041882</t>
  </si>
  <si>
    <t>-0.02294</t>
  </si>
  <si>
    <t>0.15391</t>
  </si>
  <si>
    <t>0.065423</t>
  </si>
  <si>
    <t>0.090055</t>
  </si>
  <si>
    <t>0.01289</t>
  </si>
  <si>
    <t>-0.061867</t>
  </si>
  <si>
    <t>0.025852</t>
  </si>
  <si>
    <t>-0.041195</t>
  </si>
  <si>
    <t>0.018876</t>
  </si>
  <si>
    <t>0.025414</t>
  </si>
  <si>
    <t>0.006525</t>
  </si>
  <si>
    <t>-3.3956</t>
  </si>
  <si>
    <t>-1.9587</t>
  </si>
  <si>
    <t>2.2451</t>
  </si>
  <si>
    <t>-0.22764</t>
  </si>
  <si>
    <t>-1.0627</t>
  </si>
  <si>
    <t>-0.84083</t>
  </si>
  <si>
    <t>-1.3461</t>
  </si>
  <si>
    <t>0.42557</t>
  </si>
  <si>
    <t>-0.24371</t>
  </si>
  <si>
    <t>-0.0058057</t>
  </si>
  <si>
    <t>0.60485</t>
  </si>
  <si>
    <t>-0.10224</t>
  </si>
  <si>
    <t>0.31867</t>
  </si>
  <si>
    <t>-0.15505</t>
  </si>
  <si>
    <t>0.1812</t>
  </si>
  <si>
    <t>0.40076</t>
  </si>
  <si>
    <t>0.38958</t>
  </si>
  <si>
    <t>0.31951</t>
  </si>
  <si>
    <t>0.7191</t>
  </si>
  <si>
    <t>0.05202</t>
  </si>
  <si>
    <t>-0.098874</t>
  </si>
  <si>
    <t>-0.083301</t>
  </si>
  <si>
    <t>-0.011683</t>
  </si>
  <si>
    <t>-0.012296</t>
  </si>
  <si>
    <t>-0.10944</t>
  </si>
  <si>
    <t>0.091902</t>
  </si>
  <si>
    <t>-0.028266</t>
  </si>
  <si>
    <t>0.018227</t>
  </si>
  <si>
    <t>-0.005388</t>
  </si>
  <si>
    <t>0.0072662</t>
  </si>
  <si>
    <t>0.0035133</t>
  </si>
  <si>
    <t>-4.8107</t>
  </si>
  <si>
    <t>1.375</t>
  </si>
  <si>
    <t>4.0961</t>
  </si>
  <si>
    <t>1.0154</t>
  </si>
  <si>
    <t>-0.46771</t>
  </si>
  <si>
    <t>0.38069</t>
  </si>
  <si>
    <t>-0.48984</t>
  </si>
  <si>
    <t>-0.63543</t>
  </si>
  <si>
    <t>0.65683</t>
  </si>
  <si>
    <t>1.0692</t>
  </si>
  <si>
    <t>0.50479</t>
  </si>
  <si>
    <t>-0.026389</t>
  </si>
  <si>
    <t>-0.21555</t>
  </si>
  <si>
    <t>-0.081965</t>
  </si>
  <si>
    <t>-0.31878</t>
  </si>
  <si>
    <t>0.051456</t>
  </si>
  <si>
    <t>0.32335</t>
  </si>
  <si>
    <t>-0.089325</t>
  </si>
  <si>
    <t>0.06574</t>
  </si>
  <si>
    <t>0.009061</t>
  </si>
  <si>
    <t>0.070053</t>
  </si>
  <si>
    <t>0.11123</t>
  </si>
  <si>
    <t>-0.079421</t>
  </si>
  <si>
    <t>0.032243</t>
  </si>
  <si>
    <t>-0.0084486</t>
  </si>
  <si>
    <t>0.019285</t>
  </si>
  <si>
    <t>0.12378</t>
  </si>
  <si>
    <t>-0.031971</t>
  </si>
  <si>
    <t>0.0077542</t>
  </si>
  <si>
    <t>0.0040164</t>
  </si>
  <si>
    <t>0.00065013</t>
  </si>
  <si>
    <t>-4.434</t>
  </si>
  <si>
    <t>2.9513</t>
  </si>
  <si>
    <t>0.64764</t>
  </si>
  <si>
    <t>1.6321</t>
  </si>
  <si>
    <t>-1.2341</t>
  </si>
  <si>
    <t>1.434</t>
  </si>
  <si>
    <t>0.79074</t>
  </si>
  <si>
    <t>-0.41057</t>
  </si>
  <si>
    <t>0.10825</t>
  </si>
  <si>
    <t>0.17878</t>
  </si>
  <si>
    <t>0.5405</t>
  </si>
  <si>
    <t>-0.24142</t>
  </si>
  <si>
    <t>-0.16969</t>
  </si>
  <si>
    <t>0.15713</t>
  </si>
  <si>
    <t>0.5128</t>
  </si>
  <si>
    <t>-0.3076</t>
  </si>
  <si>
    <t>0.041456</t>
  </si>
  <si>
    <t>-0.015362</t>
  </si>
  <si>
    <t>-0.037411</t>
  </si>
  <si>
    <t>-0.050354</t>
  </si>
  <si>
    <t>-0.10809</t>
  </si>
  <si>
    <t>0.039301</t>
  </si>
  <si>
    <t>-0.092272</t>
  </si>
  <si>
    <t>0.11968</t>
  </si>
  <si>
    <t>0.04886</t>
  </si>
  <si>
    <t>-0.02321</t>
  </si>
  <si>
    <t>-0.094774</t>
  </si>
  <si>
    <t>-0.0049289</t>
  </si>
  <si>
    <t>0.031217</t>
  </si>
  <si>
    <t>-0.0076356</t>
  </si>
  <si>
    <t>-3.8997</t>
  </si>
  <si>
    <t>1.7799</t>
  </si>
  <si>
    <t>-1.5879</t>
  </si>
  <si>
    <t>-1.7851</t>
  </si>
  <si>
    <t>1.4168</t>
  </si>
  <si>
    <t>-1.3449</t>
  </si>
  <si>
    <t>-0.12981</t>
  </si>
  <si>
    <t>-0.48358</t>
  </si>
  <si>
    <t>0.16329</t>
  </si>
  <si>
    <t>0.30065</t>
  </si>
  <si>
    <t>-0.033299</t>
  </si>
  <si>
    <t>-0.29187</t>
  </si>
  <si>
    <t>-0.20603</t>
  </si>
  <si>
    <t>-0.038302</t>
  </si>
  <si>
    <t>0.29193</t>
  </si>
  <si>
    <t>-0.37199</t>
  </si>
  <si>
    <t>-0.086858</t>
  </si>
  <si>
    <t>0.11204</t>
  </si>
  <si>
    <t>0.21462</t>
  </si>
  <si>
    <t>-0.054741</t>
  </si>
  <si>
    <t>0.020962</t>
  </si>
  <si>
    <t>-0.028129</t>
  </si>
  <si>
    <t>0.12059</t>
  </si>
  <si>
    <t>-0.07552</t>
  </si>
  <si>
    <t>-0.10054</t>
  </si>
  <si>
    <t>-0.084099</t>
  </si>
  <si>
    <t>-0.042453</t>
  </si>
  <si>
    <t>0.036173</t>
  </si>
  <si>
    <t>0.01617</t>
  </si>
  <si>
    <t>-0.009885</t>
  </si>
  <si>
    <t>-0.0011988</t>
  </si>
  <si>
    <t>-3.137</t>
  </si>
  <si>
    <t>2.6026</t>
  </si>
  <si>
    <t>1.7853</t>
  </si>
  <si>
    <t>-0.7852</t>
  </si>
  <si>
    <t>-0.084036</t>
  </si>
  <si>
    <t>0.52546</t>
  </si>
  <si>
    <t>0.028811</t>
  </si>
  <si>
    <t>-0.73403</t>
  </si>
  <si>
    <t>-0.42364</t>
  </si>
  <si>
    <t>0.71088</t>
  </si>
  <si>
    <t>-0.21618</t>
  </si>
  <si>
    <t>0.016916</t>
  </si>
  <si>
    <t>0.089522</t>
  </si>
  <si>
    <t>0.019473</t>
  </si>
  <si>
    <t>0.08656</t>
  </si>
  <si>
    <t>-0.24814</t>
  </si>
  <si>
    <t>-0.0024924</t>
  </si>
  <si>
    <t>-0.048548</t>
  </si>
  <si>
    <t>-0.17316</t>
  </si>
  <si>
    <t>0.074886</t>
  </si>
  <si>
    <t>-0.08908</t>
  </si>
  <si>
    <t>0.033679</t>
  </si>
  <si>
    <t>0.023392</t>
  </si>
  <si>
    <t>0.13223</t>
  </si>
  <si>
    <t>-0.057895</t>
  </si>
  <si>
    <t>-0.086637</t>
  </si>
  <si>
    <t>0.0046073</t>
  </si>
  <si>
    <t>0.043799</t>
  </si>
  <si>
    <t>0.0053081</t>
  </si>
  <si>
    <t>0.0043597</t>
  </si>
  <si>
    <t>0.0051181</t>
  </si>
  <si>
    <t>-4.8043</t>
  </si>
  <si>
    <t>2.0059</t>
  </si>
  <si>
    <t>0.40691</t>
  </si>
  <si>
    <t>-0.17206</t>
  </si>
  <si>
    <t>-0.36824</t>
  </si>
  <si>
    <t>-0.70622</t>
  </si>
  <si>
    <t>-0.57741</t>
  </si>
  <si>
    <t>0.10545</t>
  </si>
  <si>
    <t>-0.28741</t>
  </si>
  <si>
    <t>-0.062784</t>
  </si>
  <si>
    <t>-0.040144</t>
  </si>
  <si>
    <t>-0.09347</t>
  </si>
  <si>
    <t>0.014155</t>
  </si>
  <si>
    <t>0.14639</t>
  </si>
  <si>
    <t>-0.020692</t>
  </si>
  <si>
    <t>-0.24724</t>
  </si>
  <si>
    <t>-0.29636</t>
  </si>
  <si>
    <t>0.050875</t>
  </si>
  <si>
    <t>-0.087411</t>
  </si>
  <si>
    <t>-0.049932</t>
  </si>
  <si>
    <t>-0.084838</t>
  </si>
  <si>
    <t>0.071104</t>
  </si>
  <si>
    <t>0.14902</t>
  </si>
  <si>
    <t>0.029217</t>
  </si>
  <si>
    <t>0.058516</t>
  </si>
  <si>
    <t>0.0062516</t>
  </si>
  <si>
    <t>-0.0034001</t>
  </si>
  <si>
    <t>0.025947</t>
  </si>
  <si>
    <t>-0.0038567</t>
  </si>
  <si>
    <t>0.0080855</t>
  </si>
  <si>
    <t>-4.7174</t>
  </si>
  <si>
    <t>0.84868</t>
  </si>
  <si>
    <t>0.23272</t>
  </si>
  <si>
    <t>-0.0084583</t>
  </si>
  <si>
    <t>-0.094389</t>
  </si>
  <si>
    <t>0.86117</t>
  </si>
  <si>
    <t>-0.73063</t>
  </si>
  <si>
    <t>0.66107</t>
  </si>
  <si>
    <t>-0.56051</t>
  </si>
  <si>
    <t>-0.12974</t>
  </si>
  <si>
    <t>0.64682</t>
  </si>
  <si>
    <t>-0.83001</t>
  </si>
  <si>
    <t>-0.37927</t>
  </si>
  <si>
    <t>0.29712</t>
  </si>
  <si>
    <t>0.28831</t>
  </si>
  <si>
    <t>0.036204</t>
  </si>
  <si>
    <t>0.029564</t>
  </si>
  <si>
    <t>-0.012906</t>
  </si>
  <si>
    <t>0.16307</t>
  </si>
  <si>
    <t>0.14957</t>
  </si>
  <si>
    <t>0.020397</t>
  </si>
  <si>
    <t>0.032627</t>
  </si>
  <si>
    <t>-0.094028</t>
  </si>
  <si>
    <t>0.04188</t>
  </si>
  <si>
    <t>0.045907</t>
  </si>
  <si>
    <t>0.048501</t>
  </si>
  <si>
    <t>-0.0069299</t>
  </si>
  <si>
    <t>-0.011143</t>
  </si>
  <si>
    <t>0.012509</t>
  </si>
  <si>
    <t>0.0029547</t>
  </si>
  <si>
    <t>-1.0894</t>
  </si>
  <si>
    <t>-2.0459</t>
  </si>
  <si>
    <t>-1.316</t>
  </si>
  <si>
    <t>-1.4566</t>
  </si>
  <si>
    <t>-0.22357</t>
  </si>
  <si>
    <t>-0.76273</t>
  </si>
  <si>
    <t>-1.1588</t>
  </si>
  <si>
    <t>0.52032</t>
  </si>
  <si>
    <t>-0.36238</t>
  </si>
  <si>
    <t>-0.3574</t>
  </si>
  <si>
    <t>-0.27794</t>
  </si>
  <si>
    <t>-0.0078322</t>
  </si>
  <si>
    <t>-0.37217</t>
  </si>
  <si>
    <t>-0.30698</t>
  </si>
  <si>
    <t>-0.22805</t>
  </si>
  <si>
    <t>-0.091135</t>
  </si>
  <si>
    <t>-0.24671</t>
  </si>
  <si>
    <t>0.10001</t>
  </si>
  <si>
    <t>-0.040487</t>
  </si>
  <si>
    <t>-0.0085516</t>
  </si>
  <si>
    <t>0.11203</t>
  </si>
  <si>
    <t>0.042055</t>
  </si>
  <si>
    <t>-0.0036212</t>
  </si>
  <si>
    <t>-0.034347</t>
  </si>
  <si>
    <t>-0.010474</t>
  </si>
  <si>
    <t>0.00037571</t>
  </si>
  <si>
    <t>-0.024285</t>
  </si>
  <si>
    <t>0.0091628</t>
  </si>
  <si>
    <t>-0.0071556</t>
  </si>
  <si>
    <t>-0.0069843</t>
  </si>
  <si>
    <t>2.7997</t>
  </si>
  <si>
    <t>1.7513</t>
  </si>
  <si>
    <t>0.19064</t>
  </si>
  <si>
    <t>0.28892</t>
  </si>
  <si>
    <t>0.010391</t>
  </si>
  <si>
    <t>0.06792</t>
  </si>
  <si>
    <t>0.067581</t>
  </si>
  <si>
    <t>-0.063043</t>
  </si>
  <si>
    <t>0.053007</t>
  </si>
  <si>
    <t>-0.14628</t>
  </si>
  <si>
    <t>-0.18569</t>
  </si>
  <si>
    <t>-0.097997</t>
  </si>
  <si>
    <t>-0.11518</t>
  </si>
  <si>
    <t>-0.099055</t>
  </si>
  <si>
    <t>0.16362</t>
  </si>
  <si>
    <t>-0.017672</t>
  </si>
  <si>
    <t>-0.2387</t>
  </si>
  <si>
    <t>0.15237</t>
  </si>
  <si>
    <t>-0.086811</t>
  </si>
  <si>
    <t>0.028638</t>
  </si>
  <si>
    <t>0.034913</t>
  </si>
  <si>
    <t>0.089967</t>
  </si>
  <si>
    <t>-0.10602</t>
  </si>
  <si>
    <t>-0.30708</t>
  </si>
  <si>
    <t>-0.031714</t>
  </si>
  <si>
    <t>0.32628</t>
  </si>
  <si>
    <t>0.057783</t>
  </si>
  <si>
    <t>0.015156</t>
  </si>
  <si>
    <t>-0.37289</t>
  </si>
  <si>
    <t>-0.022151</t>
  </si>
  <si>
    <t>-0.14854</t>
  </si>
  <si>
    <t>0.43454</t>
  </si>
  <si>
    <t>-0.28915</t>
  </si>
  <si>
    <t>0.19294</t>
  </si>
  <si>
    <t>0.27987</t>
  </si>
  <si>
    <t>0.014485</t>
  </si>
  <si>
    <t>0.070468</t>
  </si>
  <si>
    <t>0.058387</t>
  </si>
  <si>
    <t>-0.077518</t>
  </si>
  <si>
    <t>0.014194</t>
  </si>
  <si>
    <t>-0.21397</t>
  </si>
  <si>
    <t>-0.15395</t>
  </si>
  <si>
    <t>-0.022805</t>
  </si>
  <si>
    <t>-0.023639</t>
  </si>
  <si>
    <t>-0.14836</t>
  </si>
  <si>
    <t>0.10837</t>
  </si>
  <si>
    <t>0.030754</t>
  </si>
  <si>
    <t>-0.29116</t>
  </si>
  <si>
    <t>0.088105</t>
  </si>
  <si>
    <t>0.11965</t>
  </si>
  <si>
    <t>0.090258</t>
  </si>
  <si>
    <t>-0.45294</t>
  </si>
  <si>
    <t>0.13988</t>
  </si>
  <si>
    <t>0.11321</t>
  </si>
  <si>
    <t>0.10397</t>
  </si>
  <si>
    <t>0.21086</t>
  </si>
  <si>
    <t>-0.27844</t>
  </si>
  <si>
    <t>-0.32794</t>
  </si>
  <si>
    <t>-0.22929</t>
  </si>
  <si>
    <t>0.28672</t>
  </si>
  <si>
    <t>-0.16807</t>
  </si>
  <si>
    <t>0.03626</t>
  </si>
  <si>
    <t>-0.081152</t>
  </si>
  <si>
    <t>-0.024019</t>
  </si>
  <si>
    <t>0.23644</t>
  </si>
  <si>
    <t>0.072886</t>
  </si>
  <si>
    <t>0.13639</t>
  </si>
  <si>
    <t>0.038574</t>
  </si>
  <si>
    <t>-0.041963</t>
  </si>
  <si>
    <t>-0.035821</t>
  </si>
  <si>
    <t>-0.019986</t>
  </si>
  <si>
    <t>-0.10796</t>
  </si>
  <si>
    <t>-0.19134</t>
  </si>
  <si>
    <t>-0.062748</t>
  </si>
  <si>
    <t>-0.065062</t>
  </si>
  <si>
    <t>-0.060879</t>
  </si>
  <si>
    <t>-0.0095413</t>
  </si>
  <si>
    <t>0.050126</t>
  </si>
  <si>
    <t>0.03018</t>
  </si>
  <si>
    <t>-0.067445</t>
  </si>
  <si>
    <t>-0.11069</t>
  </si>
  <si>
    <t>0.058659</t>
  </si>
  <si>
    <t>0.12355</t>
  </si>
  <si>
    <t>-0.057882</t>
  </si>
  <si>
    <t>-0.041718</t>
  </si>
  <si>
    <t>-0.17732</t>
  </si>
  <si>
    <t>-0.25964</t>
  </si>
  <si>
    <t>-0.30247</t>
  </si>
  <si>
    <t>0.032172</t>
  </si>
  <si>
    <t>-0.26537</t>
  </si>
  <si>
    <t>-0.22163</t>
  </si>
  <si>
    <t>0.12149</t>
  </si>
  <si>
    <t>-0.08294</t>
  </si>
  <si>
    <t>0.02609</t>
  </si>
  <si>
    <t>0.6912</t>
  </si>
  <si>
    <t>0.23511</t>
  </si>
  <si>
    <t>0.088315</t>
  </si>
  <si>
    <t>0.063917</t>
  </si>
  <si>
    <t>-0.052709</t>
  </si>
  <si>
    <t>0.022571</t>
  </si>
  <si>
    <t>-0.16814</t>
  </si>
  <si>
    <t>-0.10864</t>
  </si>
  <si>
    <t>-0.091579</t>
  </si>
  <si>
    <t>-0.18766</t>
  </si>
  <si>
    <t>-0.00050802</t>
  </si>
  <si>
    <t>-0.021051</t>
  </si>
  <si>
    <t>-0.040075</t>
  </si>
  <si>
    <t>0.058245</t>
  </si>
  <si>
    <t>-0.032155</t>
  </si>
  <si>
    <t>0.098757</t>
  </si>
  <si>
    <t>-0.11324</t>
  </si>
  <si>
    <t>0.039113</t>
  </si>
  <si>
    <t>-0.0074978</t>
  </si>
  <si>
    <t>-0.13269</t>
  </si>
  <si>
    <t>0.062143</t>
  </si>
  <si>
    <t>-0.038325</t>
  </si>
  <si>
    <t>0.56462</t>
  </si>
  <si>
    <t>0.14634</t>
  </si>
  <si>
    <t>-0.108</t>
  </si>
  <si>
    <t>0.12896</t>
  </si>
  <si>
    <t>0.47536</t>
  </si>
  <si>
    <t>-0.38813</t>
  </si>
  <si>
    <t>0.20137</t>
  </si>
  <si>
    <t>0.020068</t>
  </si>
  <si>
    <t>-0.077679</t>
  </si>
  <si>
    <t>0.014137</t>
  </si>
  <si>
    <t>-0.27956</t>
  </si>
  <si>
    <t>0.043823</t>
  </si>
  <si>
    <t>0.086794</t>
  </si>
  <si>
    <t>0.24137</t>
  </si>
  <si>
    <t>-0.088169</t>
  </si>
  <si>
    <t>0.2158</t>
  </si>
  <si>
    <t>-0.20972</t>
  </si>
  <si>
    <t>0.00037766</t>
  </si>
  <si>
    <t>0.00022322</t>
  </si>
  <si>
    <t>-0.012401</t>
  </si>
  <si>
    <t>0.15097</t>
  </si>
  <si>
    <t>-0.042073</t>
  </si>
  <si>
    <t>0.50325</t>
  </si>
  <si>
    <t>0.1506</t>
  </si>
  <si>
    <t>-0.11908</t>
  </si>
  <si>
    <t>0.059704</t>
  </si>
  <si>
    <t>-0.16668</t>
  </si>
  <si>
    <t>0.041752</t>
  </si>
  <si>
    <t>-0.31505</t>
  </si>
  <si>
    <t>-0.014674</t>
  </si>
  <si>
    <t>0.14629</t>
  </si>
  <si>
    <t>0.062247</t>
  </si>
  <si>
    <t>0.15652</t>
  </si>
  <si>
    <t>-0.39995</t>
  </si>
  <si>
    <t>-0.023333</t>
  </si>
  <si>
    <t>-0.05224</t>
  </si>
  <si>
    <t>-0.13405</t>
  </si>
  <si>
    <t>-0.1321</t>
  </si>
  <si>
    <t>0.18106</t>
  </si>
  <si>
    <t>0.012447</t>
  </si>
  <si>
    <t>0.22432</t>
  </si>
  <si>
    <t>-0.11055</t>
  </si>
  <si>
    <t>0.18854</t>
  </si>
  <si>
    <t>0.0082756</t>
  </si>
  <si>
    <t>-0.10742</t>
  </si>
  <si>
    <t>0.022686</t>
  </si>
  <si>
    <t>-0.098371</t>
  </si>
  <si>
    <t>-0.068675</t>
  </si>
  <si>
    <t>-0.15984</t>
  </si>
  <si>
    <t>-0.063446</t>
  </si>
  <si>
    <t>-0.038579</t>
  </si>
  <si>
    <t>0.031573</t>
  </si>
  <si>
    <t>-0.068474</t>
  </si>
  <si>
    <t>0.043217</t>
  </si>
  <si>
    <t>0.18232</t>
  </si>
  <si>
    <t>-0.14414</t>
  </si>
  <si>
    <t>-0.048827</t>
  </si>
  <si>
    <t>0.14658</t>
  </si>
  <si>
    <t>0.10672</t>
  </si>
  <si>
    <t>0.035031</t>
  </si>
  <si>
    <t>-0.021772</t>
  </si>
  <si>
    <t>0.22326</t>
  </si>
  <si>
    <t>-0.031963</t>
  </si>
  <si>
    <t>0.13415</t>
  </si>
  <si>
    <t>-0.52228</t>
  </si>
  <si>
    <t>-0.071233</t>
  </si>
  <si>
    <t>0.34389</t>
  </si>
  <si>
    <t>0.038607</t>
  </si>
  <si>
    <t>-0.23365</t>
  </si>
  <si>
    <t>-0.4583</t>
  </si>
  <si>
    <t>0.22387</t>
  </si>
  <si>
    <t>-0.063602</t>
  </si>
  <si>
    <t>0.055894</t>
  </si>
  <si>
    <t>-0.17213</t>
  </si>
  <si>
    <t>0.0018378</t>
  </si>
  <si>
    <t>-0.21221</t>
  </si>
  <si>
    <t>-0.23592</t>
  </si>
  <si>
    <t>-0.00085098</t>
  </si>
  <si>
    <t>-0.14937</t>
  </si>
  <si>
    <t>0.02452</t>
  </si>
  <si>
    <t>-0.050108</t>
  </si>
  <si>
    <t>0.05499</t>
  </si>
  <si>
    <t>-0.013512</t>
  </si>
  <si>
    <t>0.049703</t>
  </si>
  <si>
    <t>0.1606</t>
  </si>
  <si>
    <t>-0.11007</t>
  </si>
  <si>
    <t>0.029752</t>
  </si>
  <si>
    <t>0.19211</t>
  </si>
  <si>
    <t>0.040794</t>
  </si>
  <si>
    <t>-0.0099143</t>
  </si>
  <si>
    <t>0.13678</t>
  </si>
  <si>
    <t>0.092123</t>
  </si>
  <si>
    <t>-0.01531</t>
  </si>
  <si>
    <t>0.057502</t>
  </si>
  <si>
    <t>0.47534</t>
  </si>
  <si>
    <t>-0.035126</t>
  </si>
  <si>
    <t>0.32267</t>
  </si>
  <si>
    <t>-0.51596</t>
  </si>
  <si>
    <t>-0.11725</t>
  </si>
  <si>
    <t>0.24806</t>
  </si>
  <si>
    <t>0.017074</t>
  </si>
  <si>
    <t>0.23102</t>
  </si>
  <si>
    <t>-0.0097837</t>
  </si>
  <si>
    <t>0.071321</t>
  </si>
  <si>
    <t>0.089076</t>
  </si>
  <si>
    <t>0.16874</t>
  </si>
  <si>
    <t>-0.10669</t>
  </si>
  <si>
    <t>0.20584</t>
  </si>
  <si>
    <t>-0.066167</t>
  </si>
  <si>
    <t>-0.14536</t>
  </si>
  <si>
    <t>-0.033885</t>
  </si>
  <si>
    <t>-0.1226</t>
  </si>
  <si>
    <t>-0.12637</t>
  </si>
  <si>
    <t>0.020563</t>
  </si>
  <si>
    <t>-0.29122</t>
  </si>
  <si>
    <t>0.020611</t>
  </si>
  <si>
    <t>-0.21111</t>
  </si>
  <si>
    <t>0.018616</t>
  </si>
  <si>
    <t>0.13726</t>
  </si>
  <si>
    <t>-0.10227</t>
  </si>
  <si>
    <t>-0.040829</t>
  </si>
  <si>
    <t>-0.15929</t>
  </si>
  <si>
    <t>-0.24569</t>
  </si>
  <si>
    <t>0.19929</t>
  </si>
  <si>
    <t>-0.10757</t>
  </si>
  <si>
    <t>0.155</t>
  </si>
  <si>
    <t>-0.008449</t>
  </si>
  <si>
    <t>-0.33016</t>
  </si>
  <si>
    <t>0.33555</t>
  </si>
  <si>
    <t>-0.49449</t>
  </si>
  <si>
    <t>-0.068836</t>
  </si>
  <si>
    <t>-0.10761</t>
  </si>
  <si>
    <t>0.39732</t>
  </si>
  <si>
    <t>-0.13393</t>
  </si>
  <si>
    <t>0.052875</t>
  </si>
  <si>
    <t>-0.16594</t>
  </si>
  <si>
    <t>0.088555</t>
  </si>
  <si>
    <t>0.0040845</t>
  </si>
  <si>
    <t>0.008404</t>
  </si>
  <si>
    <t>-0.1379</t>
  </si>
  <si>
    <t>-0.0093035</t>
  </si>
  <si>
    <t>0.16426</t>
  </si>
  <si>
    <t>0.069109</t>
  </si>
  <si>
    <t>0.031115</t>
  </si>
  <si>
    <t>0.30398</t>
  </si>
  <si>
    <t>0.041195</t>
  </si>
  <si>
    <t>0.078856</t>
  </si>
  <si>
    <t>0.14082</t>
  </si>
  <si>
    <t>0.5688</t>
  </si>
  <si>
    <t>0.23829</t>
  </si>
  <si>
    <t>-0.1778</t>
  </si>
  <si>
    <t>0.0063895</t>
  </si>
  <si>
    <t>0.30516</t>
  </si>
  <si>
    <t>-0.2078</t>
  </si>
  <si>
    <t>-0.15617</t>
  </si>
  <si>
    <t>0.010381</t>
  </si>
  <si>
    <t>0.06543</t>
  </si>
  <si>
    <t>-0.096669</t>
  </si>
  <si>
    <t>-0.01156</t>
  </si>
  <si>
    <t>-0.023856</t>
  </si>
  <si>
    <t>-0.0043649</t>
  </si>
  <si>
    <t>-0.12062</t>
  </si>
  <si>
    <t>0.31608</t>
  </si>
  <si>
    <t>0.0028523</t>
  </si>
  <si>
    <t>0.32601</t>
  </si>
  <si>
    <t>-0.061765</t>
  </si>
  <si>
    <t>0.14876</t>
  </si>
  <si>
    <t>0.26282</t>
  </si>
  <si>
    <t>-0.06159</t>
  </si>
  <si>
    <t>0.054067</t>
  </si>
  <si>
    <t>-0.047432</t>
  </si>
  <si>
    <t>0.21281</t>
  </si>
  <si>
    <t>-0.023479</t>
  </si>
  <si>
    <t>-0.051915</t>
  </si>
  <si>
    <t>0.13869</t>
  </si>
  <si>
    <t>0.3183</t>
  </si>
  <si>
    <t>-0.2122</t>
  </si>
  <si>
    <t>0.12185</t>
  </si>
  <si>
    <t>0.46819</t>
  </si>
  <si>
    <t>-0.24529</t>
  </si>
  <si>
    <t>-0.073792</t>
  </si>
  <si>
    <t>0.27707</t>
  </si>
  <si>
    <t>-0.046407</t>
  </si>
  <si>
    <t>-0.16812</t>
  </si>
  <si>
    <t>0.14102</t>
  </si>
  <si>
    <t>0.098426</t>
  </si>
  <si>
    <t>0.11041</t>
  </si>
  <si>
    <t>0.0038149</t>
  </si>
  <si>
    <t>0.098886</t>
  </si>
  <si>
    <t>-0.027313</t>
  </si>
  <si>
    <t>0.043129</t>
  </si>
  <si>
    <t>0.011925</t>
  </si>
  <si>
    <t>-0.1099</t>
  </si>
  <si>
    <t>0.10459</t>
  </si>
  <si>
    <t>0.046113</t>
  </si>
  <si>
    <t>-0.18547</t>
  </si>
  <si>
    <t>0.53002</t>
  </si>
  <si>
    <t>0.40075</t>
  </si>
  <si>
    <t>-0.27187</t>
  </si>
  <si>
    <t>-0.18506</t>
  </si>
  <si>
    <t>-0.16416</t>
  </si>
  <si>
    <t>0.0022168</t>
  </si>
  <si>
    <t>0.2142</t>
  </si>
  <si>
    <t>-0.0019171</t>
  </si>
  <si>
    <t>-0.08454</t>
  </si>
  <si>
    <t>-0.075542</t>
  </si>
  <si>
    <t>0.08437</t>
  </si>
  <si>
    <t>-0.029025</t>
  </si>
  <si>
    <t>-0.0039707</t>
  </si>
  <si>
    <t>-0.03441</t>
  </si>
  <si>
    <t>0.036074</t>
  </si>
  <si>
    <t>-0.041021</t>
  </si>
  <si>
    <t>0.048697</t>
  </si>
  <si>
    <t>-0.0294</t>
  </si>
  <si>
    <t>-0.0022496</t>
  </si>
  <si>
    <t>-0.011634</t>
  </si>
  <si>
    <t>-0.073474</t>
  </si>
  <si>
    <t>-0.0013206</t>
  </si>
  <si>
    <t>0.042355</t>
  </si>
  <si>
    <t>0.46477</t>
  </si>
  <si>
    <t>0.25397</t>
  </si>
  <si>
    <t>0.022281</t>
  </si>
  <si>
    <t>-0.066776</t>
  </si>
  <si>
    <t>0.0013305</t>
  </si>
  <si>
    <t>0.0074346</t>
  </si>
  <si>
    <t>0.49894</t>
  </si>
  <si>
    <t>0.40362</t>
  </si>
  <si>
    <t>0.087554</t>
  </si>
  <si>
    <t>-0.46266</t>
  </si>
  <si>
    <t>0.07444</t>
  </si>
  <si>
    <t>-0.078739</t>
  </si>
  <si>
    <t>0.10479</t>
  </si>
  <si>
    <t>0.070906</t>
  </si>
  <si>
    <t>0.057892</t>
  </si>
  <si>
    <t>0.015868</t>
  </si>
  <si>
    <t>-0.044928</t>
  </si>
  <si>
    <t>-0.0456</t>
  </si>
  <si>
    <t>-0.012441</t>
  </si>
  <si>
    <t>0.0016389</t>
  </si>
  <si>
    <t>-0.053496</t>
  </si>
  <si>
    <t>-0.010122</t>
  </si>
  <si>
    <t>-0.026748</t>
  </si>
  <si>
    <t>-0.028881</t>
  </si>
  <si>
    <t>-0.067616</t>
  </si>
  <si>
    <t>-0.0055563</t>
  </si>
  <si>
    <t>0.0047049</t>
  </si>
  <si>
    <t>0.035452</t>
  </si>
  <si>
    <t>0.042602</t>
  </si>
  <si>
    <t>-0.012363</t>
  </si>
  <si>
    <t>-0.045099</t>
  </si>
  <si>
    <t>-0.48722</t>
  </si>
  <si>
    <t>-0.27226</t>
  </si>
  <si>
    <t>-0.019838</t>
  </si>
  <si>
    <t>0.2225</t>
  </si>
  <si>
    <t>0.011491</t>
  </si>
  <si>
    <t>-0.027725</t>
  </si>
  <si>
    <t>-0.038639</t>
  </si>
  <si>
    <t>-0.029212</t>
  </si>
  <si>
    <t>0.091865</t>
  </si>
  <si>
    <t>-0.029817</t>
  </si>
  <si>
    <t>-0.018801</t>
  </si>
  <si>
    <t>0.30481</t>
  </si>
  <si>
    <t>-0.29318</t>
  </si>
  <si>
    <t>0.38306</t>
  </si>
  <si>
    <t>0.10496</t>
  </si>
  <si>
    <t>0.16965</t>
  </si>
  <si>
    <t>0.040901</t>
  </si>
  <si>
    <t>-0.41965</t>
  </si>
  <si>
    <t>-0.44544</t>
  </si>
  <si>
    <t>0.346</t>
  </si>
  <si>
    <t>-0.090474</t>
  </si>
  <si>
    <t>0.16</t>
  </si>
  <si>
    <t>-0.02305</t>
  </si>
  <si>
    <t>0.0028986</t>
  </si>
  <si>
    <t>-0.08655</t>
  </si>
  <si>
    <t>0.074291</t>
  </si>
  <si>
    <t>-0.081384</t>
  </si>
  <si>
    <t>0.14047</t>
  </si>
  <si>
    <t>0.033818</t>
  </si>
  <si>
    <t>-0.035477</t>
  </si>
  <si>
    <t>-0.0066602</t>
  </si>
  <si>
    <t>-0.0069109</t>
  </si>
  <si>
    <t>-0.006733</t>
  </si>
  <si>
    <t>0.0052754</t>
  </si>
  <si>
    <t>0.23113</t>
  </si>
  <si>
    <t>0.056625</t>
  </si>
  <si>
    <t>-0.00069724</t>
  </si>
  <si>
    <t>-0.045751</t>
  </si>
  <si>
    <t>-0.031078</t>
  </si>
  <si>
    <t>0.052813</t>
  </si>
  <si>
    <t>-0.053289</t>
  </si>
  <si>
    <t>0.019927</t>
  </si>
  <si>
    <t>0.20769</t>
  </si>
  <si>
    <t>-0.082834</t>
  </si>
  <si>
    <t>0.35764</t>
  </si>
  <si>
    <t>0.1005</t>
  </si>
  <si>
    <t>0.14166</t>
  </si>
  <si>
    <t>-0.076563</t>
  </si>
  <si>
    <t>-0.11196</t>
  </si>
  <si>
    <t>0.25987</t>
  </si>
  <si>
    <t>-0.41801</t>
  </si>
  <si>
    <t>0.33465</t>
  </si>
  <si>
    <t>0.10955</t>
  </si>
  <si>
    <t>-0.11587</t>
  </si>
  <si>
    <t>-0.20229</t>
  </si>
  <si>
    <t>0.38362</t>
  </si>
  <si>
    <t>-0.23168</t>
  </si>
  <si>
    <t>0.18265</t>
  </si>
  <si>
    <t>-0.15321</t>
  </si>
  <si>
    <t>-0.10246</t>
  </si>
  <si>
    <t>0.099728</t>
  </si>
  <si>
    <t>-0.011975</t>
  </si>
  <si>
    <t>-0.069333</t>
  </si>
  <si>
    <t>-0.064424</t>
  </si>
  <si>
    <t>0.00079168</t>
  </si>
  <si>
    <t>0.23706</t>
  </si>
  <si>
    <t>0.073158</t>
  </si>
  <si>
    <t>-0.039947</t>
  </si>
  <si>
    <t>0.045784</t>
  </si>
  <si>
    <t>-0.069008</t>
  </si>
  <si>
    <t>-0.04475</t>
  </si>
  <si>
    <t>-0.01529</t>
  </si>
  <si>
    <t>0.040407</t>
  </si>
  <si>
    <t>0.08938</t>
  </si>
  <si>
    <t>0.18194</t>
  </si>
  <si>
    <t>0.23926</t>
  </si>
  <si>
    <t>0.12456</t>
  </si>
  <si>
    <t>-0.032924</t>
  </si>
  <si>
    <t>-0.10585</t>
  </si>
  <si>
    <t>0.065556</t>
  </si>
  <si>
    <t>0.15466</t>
  </si>
  <si>
    <t>-0.35111</t>
  </si>
  <si>
    <t>-0.064928</t>
  </si>
  <si>
    <t>-0.016642</t>
  </si>
  <si>
    <t>-0.37994</t>
  </si>
  <si>
    <t>0.31321</t>
  </si>
  <si>
    <t>-0.33513</t>
  </si>
  <si>
    <t>0.36648</t>
  </si>
  <si>
    <t>-0.25487</t>
  </si>
  <si>
    <t>-0.014956</t>
  </si>
  <si>
    <t>0.25371</t>
  </si>
  <si>
    <t>-0.07798</t>
  </si>
  <si>
    <t>-0.087082</t>
  </si>
  <si>
    <t>0.099222</t>
  </si>
  <si>
    <t>0.041556</t>
  </si>
  <si>
    <t>-0.011666</t>
  </si>
  <si>
    <t>0.22787</t>
  </si>
  <si>
    <t>0.081406</t>
  </si>
  <si>
    <t>-0.026123</t>
  </si>
  <si>
    <t>0.038419</t>
  </si>
  <si>
    <t>-0.092029</t>
  </si>
  <si>
    <t>-0.12967</t>
  </si>
  <si>
    <t>0.036681</t>
  </si>
  <si>
    <t>0.01887</t>
  </si>
  <si>
    <t>-0.030252</t>
  </si>
  <si>
    <t>0.14911</t>
  </si>
  <si>
    <t>0.39054</t>
  </si>
  <si>
    <t>0.20909</t>
  </si>
  <si>
    <t>0.011695</t>
  </si>
  <si>
    <t>-0.16725</t>
  </si>
  <si>
    <t>0.38081</t>
  </si>
  <si>
    <t>-0.11563</t>
  </si>
  <si>
    <t>-0.028304</t>
  </si>
  <si>
    <t>-0.44864</t>
  </si>
  <si>
    <t>-0.24302</t>
  </si>
  <si>
    <t>0.38877</t>
  </si>
  <si>
    <t>-0.14322</t>
  </si>
  <si>
    <t>-0.084827</t>
  </si>
  <si>
    <t>-0.12379</t>
  </si>
  <si>
    <t>0.12982</t>
  </si>
  <si>
    <t>-0.059204</t>
  </si>
  <si>
    <t>-0.15614</t>
  </si>
  <si>
    <t>0.048973</t>
  </si>
  <si>
    <t>0.023163</t>
  </si>
  <si>
    <t>-0.017942</t>
  </si>
  <si>
    <t>0.05529</t>
  </si>
  <si>
    <t>-0.0074594</t>
  </si>
  <si>
    <t>0.17352</t>
  </si>
  <si>
    <t>-0.11008</t>
  </si>
  <si>
    <t>0.080153</t>
  </si>
  <si>
    <t>0.017631</t>
  </si>
  <si>
    <t>0.15994</t>
  </si>
  <si>
    <t>0.018669</t>
  </si>
  <si>
    <t>0.14652</t>
  </si>
  <si>
    <t>0.62736</t>
  </si>
  <si>
    <t>-0.21357</t>
  </si>
  <si>
    <t>-0.26769</t>
  </si>
  <si>
    <t>0.28346</t>
  </si>
  <si>
    <t>-0.4125</t>
  </si>
  <si>
    <t>-0.15742</t>
  </si>
  <si>
    <t>0.20965</t>
  </si>
  <si>
    <t>0.040788</t>
  </si>
  <si>
    <t>0.21323</t>
  </si>
  <si>
    <t>0.069313</t>
  </si>
  <si>
    <t>-0.018419</t>
  </si>
  <si>
    <t>0.015299</t>
  </si>
  <si>
    <t>0.1092</t>
  </si>
  <si>
    <t>0.028078</t>
  </si>
  <si>
    <t>-0.014675</t>
  </si>
  <si>
    <t>0.075035</t>
  </si>
  <si>
    <t>-0.014631</t>
  </si>
  <si>
    <t>0.0082078</t>
  </si>
  <si>
    <t>0.016697</t>
  </si>
  <si>
    <t>-0.022038</t>
  </si>
  <si>
    <t>-0.029568</t>
  </si>
  <si>
    <t>0.023568</t>
  </si>
  <si>
    <t>0.00037546</t>
  </si>
  <si>
    <t>0.0026921</t>
  </si>
  <si>
    <t>0.21095</t>
  </si>
  <si>
    <t>-0.015725</t>
  </si>
  <si>
    <t>0.0078086</t>
  </si>
  <si>
    <t>0.020711</t>
  </si>
  <si>
    <t>0.02674</t>
  </si>
  <si>
    <t>0.13881</t>
  </si>
  <si>
    <t>-0.21341</t>
  </si>
  <si>
    <t>-0.13611</t>
  </si>
  <si>
    <t>0.46881</t>
  </si>
  <si>
    <t>-0.44366</t>
  </si>
  <si>
    <t>-0.25755</t>
  </si>
  <si>
    <t>-0.23407</t>
  </si>
  <si>
    <t>0.18761</t>
  </si>
  <si>
    <t>-0.067502</t>
  </si>
  <si>
    <t>0.41178</t>
  </si>
  <si>
    <t>0.24799</t>
  </si>
  <si>
    <t>-0.14568</t>
  </si>
  <si>
    <t>-0.13294</t>
  </si>
  <si>
    <t>-0.053333</t>
  </si>
  <si>
    <t>0.021905</t>
  </si>
  <si>
    <t>-0.06584</t>
  </si>
  <si>
    <t>-0.032895</t>
  </si>
  <si>
    <t>-0.024281</t>
  </si>
  <si>
    <t>0.0068963</t>
  </si>
  <si>
    <t>0.035098</t>
  </si>
  <si>
    <t>0.019731</t>
  </si>
  <si>
    <t>-0.0091092</t>
  </si>
  <si>
    <t>-0.0072102</t>
  </si>
  <si>
    <t>-0.0016055</t>
  </si>
  <si>
    <t>0.22296</t>
  </si>
  <si>
    <t>0.09376</t>
  </si>
  <si>
    <t>0.035029</t>
  </si>
  <si>
    <t>-0.017869</t>
  </si>
  <si>
    <t>0.031245</t>
  </si>
  <si>
    <t>-0.1315</t>
  </si>
  <si>
    <t>0.07204</t>
  </si>
  <si>
    <t>0.33581</t>
  </si>
  <si>
    <t>0.10134</t>
  </si>
  <si>
    <t>-0.24241</t>
  </si>
  <si>
    <t>-0.11544</t>
  </si>
  <si>
    <t>0.13728</t>
  </si>
  <si>
    <t>-0.086601</t>
  </si>
  <si>
    <t>-0.32681</t>
  </si>
  <si>
    <t>-0.34095</t>
  </si>
  <si>
    <t>0.060425</t>
  </si>
  <si>
    <t>0.070059</t>
  </si>
  <si>
    <t>0.41199</t>
  </si>
  <si>
    <t>0.16387</t>
  </si>
  <si>
    <t>0.011957</t>
  </si>
  <si>
    <t>0.058214</t>
  </si>
  <si>
    <t>0.080547</t>
  </si>
  <si>
    <t>-0.17169</t>
  </si>
  <si>
    <t>0.050603</t>
  </si>
  <si>
    <t>-0.032826</t>
  </si>
  <si>
    <t>-0.030911</t>
  </si>
  <si>
    <t>-0.016291</t>
  </si>
  <si>
    <t>0.031378</t>
  </si>
  <si>
    <t>0.0016198</t>
  </si>
  <si>
    <t>0.22252</t>
  </si>
  <si>
    <t>0.14433</t>
  </si>
  <si>
    <t>-0.058876</t>
  </si>
  <si>
    <t>-0.03721</t>
  </si>
  <si>
    <t>0.0014388</t>
  </si>
  <si>
    <t>0.12383</t>
  </si>
  <si>
    <t>0.0035878</t>
  </si>
  <si>
    <t>0.016384</t>
  </si>
  <si>
    <t>0.16025</t>
  </si>
  <si>
    <t>0.3741</t>
  </si>
  <si>
    <t>-0.026185</t>
  </si>
  <si>
    <t>-0.11269</t>
  </si>
  <si>
    <t>-0.26618</t>
  </si>
  <si>
    <t>0.11765</t>
  </si>
  <si>
    <t>0.027277</t>
  </si>
  <si>
    <t>0.063141</t>
  </si>
  <si>
    <t>-0.13069</t>
  </si>
  <si>
    <t>-0.20458</t>
  </si>
  <si>
    <t>-0.66573</t>
  </si>
  <si>
    <t>-0.12935</t>
  </si>
  <si>
    <t>0.091425</t>
  </si>
  <si>
    <t>-0.038304</t>
  </si>
  <si>
    <t>0.13765</t>
  </si>
  <si>
    <t>0.053695</t>
  </si>
  <si>
    <t>0.052785</t>
  </si>
  <si>
    <t>-0.0039622</t>
  </si>
  <si>
    <t>0.048537</t>
  </si>
  <si>
    <t>-0.022631</t>
  </si>
  <si>
    <t>0.0079834</t>
  </si>
  <si>
    <t>0.2113</t>
  </si>
  <si>
    <t>0.19194</t>
  </si>
  <si>
    <t>-0.076782</t>
  </si>
  <si>
    <t>-0.0095682</t>
  </si>
  <si>
    <t>-0.038824</t>
  </si>
  <si>
    <t>0.090306</t>
  </si>
  <si>
    <t>0.01777</t>
  </si>
  <si>
    <t>0.038695</t>
  </si>
  <si>
    <t>0.1133</t>
  </si>
  <si>
    <t>0.45717</t>
  </si>
  <si>
    <t>-0.012893</t>
  </si>
  <si>
    <t>-0.093773</t>
  </si>
  <si>
    <t>0.035907</t>
  </si>
  <si>
    <t>-0.002634</t>
  </si>
  <si>
    <t>-0.024102</t>
  </si>
  <si>
    <t>0.28038</t>
  </si>
  <si>
    <t>0.39679</t>
  </si>
  <si>
    <t>-0.1453</t>
  </si>
  <si>
    <t>0.30948</t>
  </si>
  <si>
    <t>-0.025378</t>
  </si>
  <si>
    <t>0.42743</t>
  </si>
  <si>
    <t>0.2049</t>
  </si>
  <si>
    <t>0.11616</t>
  </si>
  <si>
    <t>0.007024</t>
  </si>
  <si>
    <t>-0.17786</t>
  </si>
  <si>
    <t>-0.12642</t>
  </si>
  <si>
    <t>-0.00030253</t>
  </si>
  <si>
    <t>-0.014464</t>
  </si>
  <si>
    <t>-0.069821</t>
  </si>
  <si>
    <t>0.005979</t>
  </si>
  <si>
    <t>0.17343</t>
  </si>
  <si>
    <t>0.039812</t>
  </si>
  <si>
    <t>-0.076296</t>
  </si>
  <si>
    <t>-0.096745</t>
  </si>
  <si>
    <t>0.11174</t>
  </si>
  <si>
    <t>0.41389</t>
  </si>
  <si>
    <t>0.16519</t>
  </si>
  <si>
    <t>0.41767</t>
  </si>
  <si>
    <t>-0.084559</t>
  </si>
  <si>
    <t>0.16085</t>
  </si>
  <si>
    <t>-0.31193</t>
  </si>
  <si>
    <t>0.20598</t>
  </si>
  <si>
    <t>0.55246</t>
  </si>
  <si>
    <t>0.044243</t>
  </si>
  <si>
    <t>0.074328</t>
  </si>
  <si>
    <t>-0.20964</t>
  </si>
  <si>
    <t>-0.11222</t>
  </si>
  <si>
    <t>0.028032</t>
  </si>
  <si>
    <t>-0.096574</t>
  </si>
  <si>
    <t>-0.004799</t>
  </si>
  <si>
    <t>-0.028411</t>
  </si>
  <si>
    <t>0.010107</t>
  </si>
  <si>
    <t>0.015639</t>
  </si>
  <si>
    <t>-0.081899</t>
  </si>
  <si>
    <t>-0.011678</t>
  </si>
  <si>
    <t>0.0028274</t>
  </si>
  <si>
    <t>0.062862</t>
  </si>
  <si>
    <t>0.026243</t>
  </si>
  <si>
    <t>-0.037641</t>
  </si>
  <si>
    <t>0.037603</t>
  </si>
  <si>
    <t>-0.0054672</t>
  </si>
  <si>
    <t>0.23843</t>
  </si>
  <si>
    <t>-0.01425</t>
  </si>
  <si>
    <t>-0.12165</t>
  </si>
  <si>
    <t>0.089178</t>
  </si>
  <si>
    <t>0.00078719</t>
  </si>
  <si>
    <t>-0.0011031</t>
  </si>
  <si>
    <t>0.035823</t>
  </si>
  <si>
    <t>-0.14279</t>
  </si>
  <si>
    <t>-0.20117</t>
  </si>
  <si>
    <t>-0.013217</t>
  </si>
  <si>
    <t>-0.054102</t>
  </si>
  <si>
    <t>-0.14784</t>
  </si>
  <si>
    <t>-0.023984</t>
  </si>
  <si>
    <t>-0.055927</t>
  </si>
  <si>
    <t>-0.052915</t>
  </si>
  <si>
    <t>-0.016685</t>
  </si>
  <si>
    <t>-0.019344</t>
  </si>
  <si>
    <t>-0.10443</t>
  </si>
  <si>
    <t>0.22317</t>
  </si>
  <si>
    <t>-0.043036</t>
  </si>
  <si>
    <t>-0.052268</t>
  </si>
  <si>
    <t>-0.042613</t>
  </si>
  <si>
    <t>0.10199</t>
  </si>
  <si>
    <t>-0.0053662</t>
  </si>
  <si>
    <t>0.28677</t>
  </si>
  <si>
    <t>0.61982</t>
  </si>
  <si>
    <t>0.50867</t>
  </si>
  <si>
    <t>-0.07606</t>
  </si>
  <si>
    <t>0.12028</t>
  </si>
  <si>
    <t>0.033222</t>
  </si>
  <si>
    <t>0.21742</t>
  </si>
  <si>
    <t>0.0030465</t>
  </si>
  <si>
    <t>-0.048222</t>
  </si>
  <si>
    <t>0.034143</t>
  </si>
  <si>
    <t>0.084826</t>
  </si>
  <si>
    <t>0.12036</t>
  </si>
  <si>
    <t>0.12556</t>
  </si>
  <si>
    <t>0.096547</t>
  </si>
  <si>
    <t>-0.083362</t>
  </si>
  <si>
    <t>-0.29086</t>
  </si>
  <si>
    <t>-0.19466</t>
  </si>
  <si>
    <t>0.64736</t>
  </si>
  <si>
    <t>-0.41793</t>
  </si>
  <si>
    <t>-0.14495</t>
  </si>
  <si>
    <t>-0.10923</t>
  </si>
  <si>
    <t>0.26922</t>
  </si>
  <si>
    <t>0.1905</t>
  </si>
  <si>
    <t>0.044242</t>
  </si>
  <si>
    <t>-0.11</t>
  </si>
  <si>
    <t>0.032083</t>
  </si>
  <si>
    <t>0.070708</t>
  </si>
  <si>
    <t>0.016581</t>
  </si>
  <si>
    <t>-0.098269</t>
  </si>
  <si>
    <t>-0.033026</t>
  </si>
  <si>
    <t>0.047422</t>
  </si>
  <si>
    <t>-0.0098039</t>
  </si>
  <si>
    <t>0.039073</t>
  </si>
  <si>
    <t>-0.00047696</t>
  </si>
  <si>
    <t>-0.018342</t>
  </si>
  <si>
    <t>0.000888</t>
  </si>
  <si>
    <t>-0.10226</t>
  </si>
  <si>
    <t>0.38989</t>
  </si>
  <si>
    <t>0.22554</t>
  </si>
  <si>
    <t>-0.034598</t>
  </si>
  <si>
    <t>0.063874</t>
  </si>
  <si>
    <t>-0.088308</t>
  </si>
  <si>
    <t>0.01864</t>
  </si>
  <si>
    <t>0.037038</t>
  </si>
  <si>
    <t>0.058244</t>
  </si>
  <si>
    <t>-0.094922</t>
  </si>
  <si>
    <t>-0.077206</t>
  </si>
  <si>
    <t>0.13022</t>
  </si>
  <si>
    <t>0.053993</t>
  </si>
  <si>
    <t>0.34038</t>
  </si>
  <si>
    <t>-0.10667</t>
  </si>
  <si>
    <t>0.089649</t>
  </si>
  <si>
    <t>-0.16861</t>
  </si>
  <si>
    <t>-0.28574</t>
  </si>
  <si>
    <t>-0.076383</t>
  </si>
  <si>
    <t>-0.088023</t>
  </si>
  <si>
    <t>0.011245</t>
  </si>
  <si>
    <t>0.021644</t>
  </si>
  <si>
    <t>0.21241</t>
  </si>
  <si>
    <t>0.39364</t>
  </si>
  <si>
    <t>0.30188</t>
  </si>
  <si>
    <t>-0.061007</t>
  </si>
  <si>
    <t>0.1232</t>
  </si>
  <si>
    <t>0.071898</t>
  </si>
  <si>
    <t>0.15032</t>
  </si>
  <si>
    <t>-0.28213</t>
  </si>
  <si>
    <t>0.23798</t>
  </si>
  <si>
    <t>-0.0537</t>
  </si>
  <si>
    <t>0.21426</t>
  </si>
  <si>
    <t>0.5076</t>
  </si>
  <si>
    <t>-0.069227</t>
  </si>
  <si>
    <t>-0.075721</t>
  </si>
  <si>
    <t>-0.05422</t>
  </si>
  <si>
    <t>-0.10547</t>
  </si>
  <si>
    <t>0.059807</t>
  </si>
  <si>
    <t>0.02119</t>
  </si>
  <si>
    <t>0.036347</t>
  </si>
  <si>
    <t>0.0044241</t>
  </si>
  <si>
    <t>0.093791</t>
  </si>
  <si>
    <t>0.012926</t>
  </si>
  <si>
    <t>0.28487</t>
  </si>
  <si>
    <t>-0.013687</t>
  </si>
  <si>
    <t>0.040903</t>
  </si>
  <si>
    <t>-0.0078714</t>
  </si>
  <si>
    <t>-0.13275</t>
  </si>
  <si>
    <t>0.067911</t>
  </si>
  <si>
    <t>-0.028587</t>
  </si>
  <si>
    <t>-0.022695</t>
  </si>
  <si>
    <t>-0.069598</t>
  </si>
  <si>
    <t>-0.47087</t>
  </si>
  <si>
    <t>-0.37521</t>
  </si>
  <si>
    <t>-0.076187</t>
  </si>
  <si>
    <t>0.21048</t>
  </si>
  <si>
    <t>0.10694</t>
  </si>
  <si>
    <t>0.00083755</t>
  </si>
  <si>
    <t>0.016644</t>
  </si>
  <si>
    <t>0.012699</t>
  </si>
  <si>
    <t>-0.34448</t>
  </si>
  <si>
    <t>0.038487</t>
  </si>
  <si>
    <t>-0.16352</t>
  </si>
  <si>
    <t>0.5099</t>
  </si>
  <si>
    <t>-0.078277</t>
  </si>
  <si>
    <t>-0.19545</t>
  </si>
  <si>
    <t>0.075541</t>
  </si>
  <si>
    <t>-0.24484</t>
  </si>
  <si>
    <t>0.03712</t>
  </si>
  <si>
    <t>-0.066133</t>
  </si>
  <si>
    <t>0.089402</t>
  </si>
  <si>
    <t>0.044455</t>
  </si>
  <si>
    <t>0.13698</t>
  </si>
  <si>
    <t>0.1391</t>
  </si>
  <si>
    <t>-0.071808</t>
  </si>
  <si>
    <t>0.042515</t>
  </si>
  <si>
    <t>0.092229</t>
  </si>
  <si>
    <t>0.26267</t>
  </si>
  <si>
    <t>0.27054</t>
  </si>
  <si>
    <t>0.030033</t>
  </si>
  <si>
    <t>0.15535</t>
  </si>
  <si>
    <t>0.012571</t>
  </si>
  <si>
    <t>-0.19054</t>
  </si>
  <si>
    <t>0.24171</t>
  </si>
  <si>
    <t>0.30822</t>
  </si>
  <si>
    <t>-0.31572</t>
  </si>
  <si>
    <t>0.17229</t>
  </si>
  <si>
    <t>0.019231</t>
  </si>
  <si>
    <t>0.037751</t>
  </si>
  <si>
    <t>0.034014</t>
  </si>
  <si>
    <t>0.0050194</t>
  </si>
  <si>
    <t>0.20748</t>
  </si>
  <si>
    <t>-0.011993</t>
  </si>
  <si>
    <t>-0.0813</t>
  </si>
  <si>
    <t>0.29731</t>
  </si>
  <si>
    <t>0.36456</t>
  </si>
  <si>
    <t>0.50205</t>
  </si>
  <si>
    <t>0.26539</t>
  </si>
  <si>
    <t>-0.22388</t>
  </si>
  <si>
    <t>-0.10234</t>
  </si>
  <si>
    <t>-0.016564</t>
  </si>
  <si>
    <t>0.031474</t>
  </si>
  <si>
    <t>-0.072676</t>
  </si>
  <si>
    <t>-0.046663</t>
  </si>
  <si>
    <t>-0.088406</t>
  </si>
  <si>
    <t>-0.026276</t>
  </si>
  <si>
    <t>0.082679</t>
  </si>
  <si>
    <t>-0.10293</t>
  </si>
  <si>
    <t>-0.20669</t>
  </si>
  <si>
    <t>0.15876</t>
  </si>
  <si>
    <t>0.10041</t>
  </si>
  <si>
    <t>-0.10807</t>
  </si>
  <si>
    <t>0.16921</t>
  </si>
  <si>
    <t>-0.089795</t>
  </si>
  <si>
    <t>0.18926</t>
  </si>
  <si>
    <t>0.024526</t>
  </si>
  <si>
    <t>0.042215</t>
  </si>
  <si>
    <t>-0.26856</t>
  </si>
  <si>
    <t>-0.027696</t>
  </si>
  <si>
    <t>0.067676</t>
  </si>
  <si>
    <t>0.0061592</t>
  </si>
  <si>
    <t>-0.066303</t>
  </si>
  <si>
    <t>0.077562</t>
  </si>
  <si>
    <t>0.45149</t>
  </si>
  <si>
    <t>-0.011443</t>
  </si>
  <si>
    <t>0.32909</t>
  </si>
  <si>
    <t>-0.22539</t>
  </si>
  <si>
    <t>0.29135</t>
  </si>
  <si>
    <t>0.1512</t>
  </si>
  <si>
    <t>0.271</t>
  </si>
  <si>
    <t>0.065316</t>
  </si>
  <si>
    <t>-0.069143</t>
  </si>
  <si>
    <t>-0.070545</t>
  </si>
  <si>
    <t>-0.067446</t>
  </si>
  <si>
    <t>-0.4754</t>
  </si>
  <si>
    <t>-0.019529</t>
  </si>
  <si>
    <t>-0.12014</t>
  </si>
  <si>
    <t>0.035047</t>
  </si>
  <si>
    <t>-0.020251</t>
  </si>
  <si>
    <t>-0.029986</t>
  </si>
  <si>
    <t>-0.16681</t>
  </si>
  <si>
    <t>0.0016846</t>
  </si>
  <si>
    <t>0.13345</t>
  </si>
  <si>
    <t>0.1048</t>
  </si>
  <si>
    <t>-0.032303</t>
  </si>
  <si>
    <t>0.025052</t>
  </si>
  <si>
    <t>-0.13631</t>
  </si>
  <si>
    <t>0.069474</t>
  </si>
  <si>
    <t>0.11699</t>
  </si>
  <si>
    <t>-0.18079</t>
  </si>
  <si>
    <t>0.23284</t>
  </si>
  <si>
    <t>0.033313</t>
  </si>
  <si>
    <t>0.082233</t>
  </si>
  <si>
    <t>-0.34815</t>
  </si>
  <si>
    <t>0.081772</t>
  </si>
  <si>
    <t>0.047047</t>
  </si>
  <si>
    <t>0.36257</t>
  </si>
  <si>
    <t>-0.11596</t>
  </si>
  <si>
    <t>0.25245</t>
  </si>
  <si>
    <t>-0.23881</t>
  </si>
  <si>
    <t>0.21088</t>
  </si>
  <si>
    <t>0.19205</t>
  </si>
  <si>
    <t>0.0707</t>
  </si>
  <si>
    <t>0.065651</t>
  </si>
  <si>
    <t>0.18963</t>
  </si>
  <si>
    <t>0.18398</t>
  </si>
  <si>
    <t>-0.04964</t>
  </si>
  <si>
    <t>0.23625</t>
  </si>
  <si>
    <t>-0.059905</t>
  </si>
  <si>
    <t>0.19098</t>
  </si>
  <si>
    <t>-0.013646</t>
  </si>
  <si>
    <t>0.40707</t>
  </si>
  <si>
    <t>0.045116</t>
  </si>
  <si>
    <t>-0.14425</t>
  </si>
  <si>
    <t>-0.0093606</t>
  </si>
  <si>
    <t>-0.13788</t>
  </si>
  <si>
    <t>0.29909</t>
  </si>
  <si>
    <t>0.058816</t>
  </si>
  <si>
    <t>-0.0029784</t>
  </si>
  <si>
    <t>0.12471</t>
  </si>
  <si>
    <t>0.10278</t>
  </si>
  <si>
    <t>-0.0066347</t>
  </si>
  <si>
    <t>0.04342</t>
  </si>
  <si>
    <t>-0.086068</t>
  </si>
  <si>
    <t>-0.026138</t>
  </si>
  <si>
    <t>0.61077</t>
  </si>
  <si>
    <t>-0.094272</t>
  </si>
  <si>
    <t>-0.25119</t>
  </si>
  <si>
    <t>-0.20218</t>
  </si>
  <si>
    <t>0.23194</t>
  </si>
  <si>
    <t>0.10986</t>
  </si>
  <si>
    <t>0.040559</t>
  </si>
  <si>
    <t>-0.13594</t>
  </si>
  <si>
    <t>0.081405</t>
  </si>
  <si>
    <t>0.099404</t>
  </si>
  <si>
    <t>0.031917</t>
  </si>
  <si>
    <t>-0.085798</t>
  </si>
  <si>
    <t>-0.025933</t>
  </si>
  <si>
    <t>0.022982</t>
  </si>
  <si>
    <t>0.021229</t>
  </si>
  <si>
    <t>0.02321</t>
  </si>
  <si>
    <t>-0.017701</t>
  </si>
  <si>
    <t>-0.067655</t>
  </si>
  <si>
    <t>0.12311</t>
  </si>
  <si>
    <t>-0.036209</t>
  </si>
  <si>
    <t>-0.011423</t>
  </si>
  <si>
    <t>0.0076723</t>
  </si>
  <si>
    <t>-0.094262</t>
  </si>
  <si>
    <t>0.017581</t>
  </si>
  <si>
    <t>0.047535</t>
  </si>
  <si>
    <t>0.5254</t>
  </si>
  <si>
    <t>0.28539</t>
  </si>
  <si>
    <t>0.023828</t>
  </si>
  <si>
    <t>Boskovice Basin, Czech Republic</t>
  </si>
  <si>
    <t>PM PAL113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</si>
</sst>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3" x14ac:knownFonts="1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</font>
    <font>
      <sz val="8"/>
      <name val="Calibri"/>
      <family val="2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12" fillId="9" borderId="0"/>
    <xf numFmtId="0" fontId="3" fillId="0" borderId="0"/>
    <xf numFmtId="0" fontId="4" fillId="2" borderId="0"/>
    <xf numFmtId="0" fontId="4" fillId="3" borderId="0"/>
    <xf numFmtId="0" fontId="3" fillId="4" borderId="0"/>
    <xf numFmtId="0" fontId="5" fillId="5" borderId="0"/>
    <xf numFmtId="0" fontId="6" fillId="6" borderId="0"/>
    <xf numFmtId="0" fontId="2" fillId="7" borderId="0"/>
    <xf numFmtId="0" fontId="7" fillId="0" borderId="0"/>
    <xf numFmtId="0" fontId="8" fillId="8" borderId="0"/>
    <xf numFmtId="0" fontId="9" fillId="0" borderId="0"/>
    <xf numFmtId="0" fontId="10" fillId="0" borderId="0"/>
    <xf numFmtId="0" fontId="11" fillId="0" borderId="0"/>
    <xf numFmtId="0" fontId="13" fillId="9" borderId="1"/>
    <xf numFmtId="0" fontId="2" fillId="0" borderId="0"/>
    <xf numFmtId="0" fontId="2" fillId="0" borderId="0"/>
    <xf numFmtId="0" fontId="5" fillId="0" borderId="0"/>
  </cellStyleXfs>
  <cellXfs count="67">
    <xf numFmtId="0" fontId="0" fillId="0" borderId="0" xfId="0"/>
    <xf numFmtId="0" fontId="14" fillId="0" borderId="0" xfId="0" applyFont="1"/>
    <xf numFmtId="0" fontId="0" fillId="10" borderId="0" xfId="0" applyFill="1"/>
    <xf numFmtId="0" fontId="15" fillId="11" borderId="0" xfId="0" applyFont="1" applyFill="1" applyAlignment="1">
      <alignment vertical="center" wrapText="1"/>
    </xf>
    <xf numFmtId="0" fontId="0" fillId="11" borderId="0" xfId="0" applyFill="1"/>
    <xf numFmtId="0" fontId="15" fillId="12" borderId="0" xfId="0" applyFont="1" applyFill="1" applyBorder="1" applyAlignment="1">
      <alignment vertical="center" wrapText="1"/>
    </xf>
    <xf numFmtId="0" fontId="0" fillId="12" borderId="0" xfId="0" applyFill="1" applyAlignment="1"/>
    <xf numFmtId="0" fontId="15" fillId="13" borderId="0" xfId="0" applyFont="1" applyFill="1" applyAlignment="1">
      <alignment vertical="center" wrapText="1"/>
    </xf>
    <xf numFmtId="0" fontId="0" fillId="13" borderId="0" xfId="0" applyFill="1"/>
    <xf numFmtId="0" fontId="0" fillId="0" borderId="0" xfId="0" applyFill="1"/>
    <xf numFmtId="0" fontId="14" fillId="0" borderId="0" xfId="0" applyFont="1" applyFill="1"/>
    <xf numFmtId="0" fontId="15" fillId="14" borderId="0" xfId="0" applyFont="1" applyFill="1" applyAlignment="1">
      <alignment horizontal="left" vertical="center" wrapText="1"/>
    </xf>
    <xf numFmtId="0" fontId="0" fillId="14" borderId="0" xfId="0" applyFill="1" applyAlignment="1">
      <alignment horizontal="right" wrapText="1"/>
    </xf>
    <xf numFmtId="0" fontId="1" fillId="14" borderId="0" xfId="0" applyFont="1" applyFill="1" applyAlignment="1">
      <alignment horizontal="right" wrapText="1"/>
    </xf>
    <xf numFmtId="165" fontId="0" fillId="14" borderId="0" xfId="0" applyNumberFormat="1" applyFill="1" applyAlignment="1">
      <alignment horizontal="right" wrapText="1"/>
    </xf>
    <xf numFmtId="0" fontId="0" fillId="14" borderId="0" xfId="0" applyFill="1" applyAlignment="1">
      <alignment horizontal="left" wrapText="1"/>
    </xf>
    <xf numFmtId="0" fontId="14" fillId="14" borderId="0" xfId="0" applyFont="1" applyFill="1"/>
    <xf numFmtId="0" fontId="0" fillId="14" borderId="0" xfId="0" applyFill="1"/>
    <xf numFmtId="0" fontId="16" fillId="0" borderId="0" xfId="0" applyFont="1" applyBorder="1"/>
    <xf numFmtId="0" fontId="0" fillId="0" borderId="0" xfId="0" applyBorder="1"/>
    <xf numFmtId="0" fontId="0" fillId="14" borderId="0" xfId="0" applyNumberFormat="1" applyFill="1" applyAlignment="1">
      <alignment horizontal="right" wrapText="1"/>
    </xf>
    <xf numFmtId="0" fontId="17" fillId="11" borderId="0" xfId="0" applyFont="1" applyFill="1" applyAlignment="1">
      <alignment vertical="center" wrapText="1"/>
    </xf>
    <xf numFmtId="0" fontId="17" fillId="12" borderId="0" xfId="0" applyFont="1" applyFill="1" applyBorder="1" applyAlignment="1">
      <alignment vertical="center" wrapText="1"/>
    </xf>
    <xf numFmtId="0" fontId="17" fillId="13" borderId="0" xfId="0" applyFont="1" applyFill="1" applyAlignment="1">
      <alignment vertical="center" wrapText="1"/>
    </xf>
    <xf numFmtId="0" fontId="18" fillId="15" borderId="0" xfId="0" applyFont="1" applyFill="1"/>
    <xf numFmtId="0" fontId="18" fillId="0" borderId="0" xfId="0" applyFont="1" applyFill="1"/>
    <xf numFmtId="49" fontId="0" fillId="0" borderId="0" xfId="0" applyNumberFormat="1"/>
    <xf numFmtId="49" fontId="20" fillId="0" borderId="0" xfId="0" applyNumberFormat="1" applyFont="1"/>
    <xf numFmtId="0" fontId="20" fillId="0" borderId="0" xfId="0" applyFont="1"/>
    <xf numFmtId="0" fontId="0" fillId="12" borderId="0" xfId="0" applyFill="1"/>
    <xf numFmtId="0" fontId="0" fillId="12" borderId="0" xfId="0" applyFill="1" applyAlignment="1">
      <alignment horizontal="right"/>
    </xf>
    <xf numFmtId="0" fontId="0" fillId="12" borderId="0" xfId="0" applyFont="1" applyFill="1" applyAlignment="1">
      <alignment horizontal="right"/>
    </xf>
    <xf numFmtId="164" fontId="0" fillId="12" borderId="0" xfId="0" applyNumberFormat="1" applyFont="1" applyFill="1" applyAlignment="1">
      <alignment horizontal="right"/>
    </xf>
    <xf numFmtId="0" fontId="0" fillId="11" borderId="0" xfId="0" applyFill="1" applyAlignment="1">
      <alignment horizontal="right"/>
    </xf>
    <xf numFmtId="164" fontId="0" fillId="11" borderId="0" xfId="0" applyNumberFormat="1" applyFill="1" applyAlignment="1">
      <alignment horizontal="right"/>
    </xf>
    <xf numFmtId="165" fontId="0" fillId="13" borderId="0" xfId="0" applyNumberFormat="1" applyFill="1" applyAlignment="1">
      <alignment horizontal="right"/>
    </xf>
    <xf numFmtId="0" fontId="0" fillId="13" borderId="0" xfId="0" applyFill="1" applyAlignment="1">
      <alignment horizontal="right"/>
    </xf>
    <xf numFmtId="164" fontId="0" fillId="13" borderId="0" xfId="0" applyNumberFormat="1" applyFill="1" applyAlignment="1">
      <alignment horizontal="right"/>
    </xf>
    <xf numFmtId="2" fontId="0" fillId="13" borderId="0" xfId="0" applyNumberFormat="1" applyFill="1" applyAlignment="1">
      <alignment horizontal="right"/>
    </xf>
    <xf numFmtId="0" fontId="21" fillId="13" borderId="0" xfId="0" applyFont="1" applyFill="1"/>
    <xf numFmtId="0" fontId="15" fillId="13" borderId="0" xfId="0" applyFont="1" applyFill="1" applyAlignment="1">
      <alignment horizontal="left" vertical="center" wrapText="1"/>
    </xf>
    <xf numFmtId="0" fontId="0" fillId="13" borderId="0" xfId="0" applyFill="1" applyAlignment="1">
      <alignment horizontal="right" vertical="top"/>
    </xf>
    <xf numFmtId="0" fontId="22" fillId="13" borderId="0" xfId="0" applyFont="1" applyFill="1" applyAlignment="1">
      <alignment horizontal="right" vertical="top"/>
    </xf>
    <xf numFmtId="49" fontId="0" fillId="13" borderId="0" xfId="0" applyNumberFormat="1" applyFill="1" applyAlignment="1">
      <alignment horizontal="right" vertical="top"/>
    </xf>
    <xf numFmtId="0" fontId="22" fillId="13" borderId="0" xfId="0" applyFont="1" applyFill="1" applyAlignment="1">
      <alignment horizontal="right"/>
    </xf>
    <xf numFmtId="0" fontId="0" fillId="13" borderId="0" xfId="0" applyNumberFormat="1" applyFill="1" applyAlignment="1">
      <alignment horizontal="right"/>
    </xf>
    <xf numFmtId="2" fontId="0" fillId="13" borderId="0" xfId="0" applyNumberFormat="1" applyFill="1" applyAlignment="1">
      <alignment horizontal="right" vertical="top"/>
    </xf>
    <xf numFmtId="2" fontId="22" fillId="13" borderId="0" xfId="0" applyNumberFormat="1" applyFont="1" applyFill="1" applyAlignment="1">
      <alignment horizontal="right" vertical="top"/>
    </xf>
    <xf numFmtId="0" fontId="0" fillId="0" borderId="0" xfId="0" applyNumberFormat="1"/>
    <xf numFmtId="0" fontId="0" fillId="0" borderId="0" xfId="0" applyNumberFormat="1" applyBorder="1"/>
    <xf numFmtId="0" fontId="18" fillId="0" borderId="0" xfId="0" applyNumberFormat="1" applyFont="1" applyFill="1"/>
    <xf numFmtId="0" fontId="0" fillId="12" borderId="0" xfId="0" applyNumberFormat="1" applyFont="1" applyFill="1" applyAlignment="1">
      <alignment horizontal="right"/>
    </xf>
    <xf numFmtId="0" fontId="0" fillId="11" borderId="0" xfId="0" applyNumberFormat="1" applyFill="1" applyAlignment="1">
      <alignment horizontal="right"/>
    </xf>
    <xf numFmtId="0" fontId="0" fillId="0" borderId="0" xfId="0" applyNumberFormat="1" applyFill="1"/>
    <xf numFmtId="0" fontId="0" fillId="12" borderId="0" xfId="0" applyNumberFormat="1" applyFill="1" applyAlignment="1">
      <alignment horizontal="right"/>
    </xf>
    <xf numFmtId="0" fontId="22" fillId="13" borderId="0" xfId="0" applyNumberFormat="1" applyFont="1" applyFill="1" applyAlignment="1">
      <alignment horizontal="right"/>
    </xf>
    <xf numFmtId="0" fontId="0" fillId="10" borderId="0" xfId="0" applyNumberFormat="1" applyFill="1"/>
    <xf numFmtId="0" fontId="14" fillId="16" borderId="0" xfId="0" applyFont="1" applyFill="1"/>
    <xf numFmtId="0" fontId="0" fillId="16" borderId="0" xfId="0" applyNumberFormat="1" applyFill="1"/>
    <xf numFmtId="0" fontId="0" fillId="16" borderId="0" xfId="0" applyFill="1"/>
    <xf numFmtId="0" fontId="0" fillId="14" borderId="0" xfId="0" applyNumberFormat="1" applyFill="1" applyAlignment="1">
      <alignment horizontal="right"/>
    </xf>
    <xf numFmtId="0" fontId="0" fillId="14" borderId="0" xfId="0" applyFill="1" applyAlignment="1">
      <alignment horizontal="right"/>
    </xf>
    <xf numFmtId="164" fontId="0" fillId="14" borderId="0" xfId="0" applyNumberFormat="1" applyFill="1" applyAlignment="1">
      <alignment horizontal="right"/>
    </xf>
    <xf numFmtId="0" fontId="18" fillId="16" borderId="0" xfId="0" applyFont="1" applyFill="1"/>
    <xf numFmtId="17" fontId="0" fillId="0" borderId="0" xfId="0" applyNumberFormat="1"/>
    <xf numFmtId="0" fontId="20" fillId="0" borderId="0" xfId="0" applyNumberFormat="1" applyFont="1"/>
    <xf numFmtId="0" fontId="17" fillId="14" borderId="0" xfId="0" applyFont="1" applyFill="1" applyAlignment="1">
      <alignment horizontal="left" vertical="center" wrapText="1"/>
    </xf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Excel_BuiltIn_20 % - Akzent1" xfId="8"/>
    <cellStyle name="Footnote" xfId="9"/>
    <cellStyle name="Good" xfId="10"/>
    <cellStyle name="Heading (user)" xfId="11"/>
    <cellStyle name="Heading 1" xfId="12"/>
    <cellStyle name="Heading 2" xfId="13"/>
    <cellStyle name="Neutrální" xfId="1" builtinId="28" customBuiltin="1"/>
    <cellStyle name="Normální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28</xdr:col>
      <xdr:colOff>437076</xdr:colOff>
      <xdr:row>86</xdr:row>
      <xdr:rowOff>133350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C42DABFE-E864-4D68-8690-8D60D5A8C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505876" cy="16516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379809</xdr:colOff>
      <xdr:row>29</xdr:row>
      <xdr:rowOff>56452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3AB0D395-A13A-4606-A5E1-B9BA14BF0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3809" cy="55809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379809</xdr:colOff>
      <xdr:row>29</xdr:row>
      <xdr:rowOff>56452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FCA68345-E9FC-4E51-909D-375808332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3809" cy="55809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379809</xdr:colOff>
      <xdr:row>29</xdr:row>
      <xdr:rowOff>56452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A0BF4AF-928F-4FD1-BB23-C987123EA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3809" cy="55809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379809</xdr:colOff>
      <xdr:row>29</xdr:row>
      <xdr:rowOff>56452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B8EC8D38-CC5D-4012-98BA-13A7463DF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3809" cy="55809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379809</xdr:colOff>
      <xdr:row>29</xdr:row>
      <xdr:rowOff>56452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E461889C-70F6-43FC-B53E-CAA9E17EC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3809" cy="55809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379809</xdr:colOff>
      <xdr:row>27</xdr:row>
      <xdr:rowOff>66024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5D5DEACA-7434-4126-ACC4-AC746B641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3809" cy="52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66"/>
  <sheetViews>
    <sheetView tabSelected="1" zoomScale="90" zoomScaleNormal="90" workbookViewId="0">
      <pane ySplit="1" topLeftCell="A25" activePane="bottomLeft" state="frozen"/>
      <selection pane="bottomLeft" activeCell="C66" sqref="C66"/>
    </sheetView>
  </sheetViews>
  <sheetFormatPr defaultColWidth="11" defaultRowHeight="15" x14ac:dyDescent="0.25"/>
  <cols>
    <col min="1" max="1" width="59.7109375" customWidth="1"/>
    <col min="2" max="3" width="53.28515625" customWidth="1"/>
    <col min="4" max="4" width="23" bestFit="1" customWidth="1"/>
    <col min="17" max="26" width="11" style="2"/>
    <col min="27" max="27" width="11" style="56"/>
    <col min="28" max="28" width="11" style="2"/>
    <col min="29" max="29" width="12.5703125" style="48" bestFit="1" customWidth="1"/>
    <col min="32" max="32" width="11.85546875" bestFit="1" customWidth="1"/>
    <col min="36" max="36" width="17.42578125" bestFit="1" customWidth="1"/>
    <col min="42" max="42" width="11" style="17"/>
    <col min="46" max="46" width="11.85546875" bestFit="1" customWidth="1"/>
    <col min="67" max="68" width="11" style="59"/>
    <col min="75" max="78" width="11" style="59"/>
  </cols>
  <sheetData>
    <row r="1" spans="1:79" s="1" customFormat="1" x14ac:dyDescent="0.25">
      <c r="A1" s="1" t="s">
        <v>80</v>
      </c>
      <c r="B1" s="1" t="s">
        <v>129</v>
      </c>
      <c r="D1" s="1" t="s">
        <v>83</v>
      </c>
      <c r="E1" s="24" t="s">
        <v>0</v>
      </c>
      <c r="F1" s="24" t="s">
        <v>1</v>
      </c>
      <c r="G1" s="24" t="s">
        <v>2</v>
      </c>
      <c r="H1" s="24" t="s">
        <v>3</v>
      </c>
      <c r="I1" s="24" t="s">
        <v>63</v>
      </c>
      <c r="J1" s="24" t="s">
        <v>64</v>
      </c>
      <c r="K1" s="24" t="s">
        <v>65</v>
      </c>
      <c r="L1" s="24" t="s">
        <v>66</v>
      </c>
      <c r="M1" s="24" t="s">
        <v>67</v>
      </c>
      <c r="N1" s="24" t="s">
        <v>68</v>
      </c>
      <c r="O1" s="24" t="s">
        <v>69</v>
      </c>
      <c r="P1" s="24" t="s">
        <v>70</v>
      </c>
      <c r="Q1" s="25" t="s">
        <v>4</v>
      </c>
      <c r="R1" s="25" t="s">
        <v>5</v>
      </c>
      <c r="S1" s="25" t="s">
        <v>6</v>
      </c>
      <c r="T1" s="25" t="s">
        <v>7</v>
      </c>
      <c r="U1" s="25" t="s">
        <v>8</v>
      </c>
      <c r="V1" s="25" t="s">
        <v>9</v>
      </c>
      <c r="W1" s="25" t="s">
        <v>10</v>
      </c>
      <c r="X1" s="25" t="s">
        <v>11</v>
      </c>
      <c r="Y1" s="25" t="s">
        <v>12</v>
      </c>
      <c r="Z1" s="25" t="s">
        <v>13</v>
      </c>
      <c r="AA1" s="50" t="s">
        <v>71</v>
      </c>
      <c r="AB1" s="25" t="s">
        <v>72</v>
      </c>
      <c r="AC1" s="50" t="s">
        <v>71</v>
      </c>
      <c r="AD1" s="25" t="s">
        <v>7</v>
      </c>
      <c r="AE1" s="24" t="s">
        <v>73</v>
      </c>
      <c r="AF1" s="24" t="s">
        <v>74</v>
      </c>
      <c r="AG1" s="24" t="s">
        <v>75</v>
      </c>
      <c r="AH1" s="24" t="s">
        <v>79</v>
      </c>
      <c r="AI1" s="24" t="s">
        <v>76</v>
      </c>
      <c r="AJ1" s="24" t="s">
        <v>77</v>
      </c>
      <c r="AK1" s="24" t="s">
        <v>67</v>
      </c>
      <c r="AL1" s="24" t="s">
        <v>68</v>
      </c>
      <c r="AM1" s="24" t="s">
        <v>69</v>
      </c>
      <c r="AN1" s="24" t="s">
        <v>70</v>
      </c>
      <c r="AO1" s="24" t="s">
        <v>78</v>
      </c>
      <c r="AP1" s="16"/>
      <c r="AQ1" s="24" t="s">
        <v>95</v>
      </c>
      <c r="AR1" s="24" t="s">
        <v>96</v>
      </c>
      <c r="AS1" s="24" t="s">
        <v>97</v>
      </c>
      <c r="AT1" s="24" t="s">
        <v>98</v>
      </c>
      <c r="AU1" s="24" t="s">
        <v>99</v>
      </c>
      <c r="AV1" s="24" t="s">
        <v>100</v>
      </c>
      <c r="AW1" s="24" t="s">
        <v>101</v>
      </c>
      <c r="AX1" s="24" t="s">
        <v>102</v>
      </c>
      <c r="AY1" s="24" t="s">
        <v>103</v>
      </c>
      <c r="AZ1" s="24" t="s">
        <v>104</v>
      </c>
      <c r="BA1" s="24" t="s">
        <v>105</v>
      </c>
      <c r="BB1" s="24" t="s">
        <v>106</v>
      </c>
      <c r="BC1" s="10" t="s">
        <v>107</v>
      </c>
      <c r="BD1" s="10" t="s">
        <v>108</v>
      </c>
      <c r="BE1" s="10" t="s">
        <v>109</v>
      </c>
      <c r="BF1" s="10" t="s">
        <v>110</v>
      </c>
      <c r="BG1" s="10" t="s">
        <v>111</v>
      </c>
      <c r="BH1" s="10" t="s">
        <v>112</v>
      </c>
      <c r="BI1" s="10" t="s">
        <v>113</v>
      </c>
      <c r="BJ1" s="10" t="s">
        <v>114</v>
      </c>
      <c r="BK1" s="10" t="s">
        <v>115</v>
      </c>
      <c r="BL1" s="10" t="s">
        <v>116</v>
      </c>
      <c r="BM1" s="10" t="s">
        <v>117</v>
      </c>
      <c r="BN1" s="10" t="s">
        <v>118</v>
      </c>
      <c r="BO1" s="57" t="s">
        <v>117</v>
      </c>
      <c r="BP1" s="57" t="s">
        <v>110</v>
      </c>
      <c r="BQ1" s="24" t="s">
        <v>119</v>
      </c>
      <c r="BR1" s="24" t="s">
        <v>120</v>
      </c>
      <c r="BS1" s="24" t="s">
        <v>121</v>
      </c>
      <c r="BT1" s="24" t="s">
        <v>122</v>
      </c>
      <c r="BU1" s="24" t="s">
        <v>123</v>
      </c>
      <c r="BV1" s="24" t="s">
        <v>124</v>
      </c>
      <c r="BW1" s="63" t="s">
        <v>103</v>
      </c>
      <c r="BX1" s="63" t="s">
        <v>104</v>
      </c>
      <c r="BY1" s="63" t="s">
        <v>105</v>
      </c>
      <c r="BZ1" s="63" t="s">
        <v>106</v>
      </c>
      <c r="CA1" s="24" t="s">
        <v>125</v>
      </c>
    </row>
    <row r="2" spans="1:79" x14ac:dyDescent="0.25">
      <c r="A2" s="5" t="s">
        <v>92</v>
      </c>
      <c r="B2" s="22" t="s">
        <v>130</v>
      </c>
      <c r="C2" s="29" t="s">
        <v>424</v>
      </c>
      <c r="D2" s="6" t="s">
        <v>29</v>
      </c>
      <c r="E2" s="30">
        <v>430.67</v>
      </c>
      <c r="F2" s="30">
        <v>428.67</v>
      </c>
      <c r="G2" s="30">
        <v>422.95</v>
      </c>
      <c r="H2" s="30">
        <v>410.53</v>
      </c>
      <c r="I2" s="30">
        <v>265.32</v>
      </c>
      <c r="J2" s="30">
        <v>363.26</v>
      </c>
      <c r="K2" s="30">
        <v>346.26</v>
      </c>
      <c r="L2" s="30">
        <v>480.65</v>
      </c>
      <c r="M2" s="30">
        <v>60.94</v>
      </c>
      <c r="N2" s="30">
        <v>63.56</v>
      </c>
      <c r="O2" s="30">
        <v>-28</v>
      </c>
      <c r="P2" s="30">
        <v>-5.1100000000000003</v>
      </c>
      <c r="Q2" s="30">
        <v>34.67</v>
      </c>
      <c r="R2" s="30">
        <v>49.75</v>
      </c>
      <c r="S2" s="30">
        <v>67.13</v>
      </c>
      <c r="T2" s="30">
        <v>86.36</v>
      </c>
      <c r="U2" s="30">
        <v>70</v>
      </c>
      <c r="V2" s="30">
        <v>24.07</v>
      </c>
      <c r="W2" s="30">
        <v>34.729999999999997</v>
      </c>
      <c r="X2" s="30">
        <v>41.56</v>
      </c>
      <c r="Y2" s="30">
        <v>44.5</v>
      </c>
      <c r="Z2" s="30">
        <v>28.93</v>
      </c>
      <c r="AA2" s="54">
        <v>150.33000000000001</v>
      </c>
      <c r="AB2" s="30">
        <v>109.79</v>
      </c>
      <c r="AC2" s="51">
        <f t="shared" ref="AC2:AC35" si="0">AA2</f>
        <v>150.33000000000001</v>
      </c>
      <c r="AD2" s="31">
        <f t="shared" ref="AD2:AD35" si="1">T2</f>
        <v>86.36</v>
      </c>
      <c r="AE2" s="32">
        <f t="shared" ref="AE2:AE33" si="2">IF(AC2="?","?",E2/AC2)</f>
        <v>2.8648307057806157</v>
      </c>
      <c r="AF2" s="32">
        <f t="shared" ref="AF2:AF35" si="3">IF(AC2="?","?",G2/AC2)</f>
        <v>2.8134770172287631</v>
      </c>
      <c r="AG2" s="32">
        <f t="shared" ref="AG2:AG35" si="4">IF(AC2="?","?",J2/AC2)</f>
        <v>2.4164172154593224</v>
      </c>
      <c r="AH2" s="32">
        <f t="shared" ref="AH2:AH35" si="5">IF(AC2="?","?",(J2-K2)/AC2)</f>
        <v>0.11308454732920907</v>
      </c>
      <c r="AI2" s="32">
        <f t="shared" ref="AI2:AI33" si="6">IF(AC2="?","?",L2/AC2)</f>
        <v>3.1972992749284903</v>
      </c>
      <c r="AJ2" s="32">
        <f t="shared" ref="AJ2:AJ33" si="7">IF(AC2="?","?",I2/AC2)</f>
        <v>1.7649171821991616</v>
      </c>
      <c r="AK2" s="31">
        <f t="shared" ref="AK2:AK35" si="8">M2</f>
        <v>60.94</v>
      </c>
      <c r="AL2" s="31">
        <f t="shared" ref="AL2:AL35" si="9">N2</f>
        <v>63.56</v>
      </c>
      <c r="AM2" s="31">
        <f t="shared" ref="AM2:AM35" si="10">O2</f>
        <v>-28</v>
      </c>
      <c r="AN2" s="31">
        <f t="shared" ref="AN2:AN35" si="11">P2</f>
        <v>-5.1100000000000003</v>
      </c>
      <c r="AO2" s="31">
        <f t="shared" ref="AO2:AO35" si="12">P2-O2</f>
        <v>22.89</v>
      </c>
      <c r="AQ2" s="48">
        <f t="shared" ref="AQ2:BZ17" si="13">IF(E2="NA","NA", ((E2-E$63)/(E$64)))</f>
        <v>0.82052708773636973</v>
      </c>
      <c r="AR2" s="48">
        <f t="shared" si="13"/>
        <v>0.79730345223720689</v>
      </c>
      <c r="AS2" s="48">
        <f t="shared" si="13"/>
        <v>2.9171121990009503</v>
      </c>
      <c r="AT2" s="48">
        <f t="shared" si="13"/>
        <v>2.7758940885734877</v>
      </c>
      <c r="AU2" s="48">
        <f t="shared" si="13"/>
        <v>3.7244964755778467</v>
      </c>
      <c r="AV2" s="48">
        <f t="shared" si="13"/>
        <v>3.6340849718006769</v>
      </c>
      <c r="AW2" s="48">
        <f t="shared" si="13"/>
        <v>3.4767517134248438</v>
      </c>
      <c r="AX2" s="48">
        <f t="shared" si="13"/>
        <v>3.0916309838879164</v>
      </c>
      <c r="AY2" s="48">
        <f t="shared" si="13"/>
        <v>-2.5873206087468863</v>
      </c>
      <c r="AZ2" s="48">
        <f t="shared" si="13"/>
        <v>-2.5202850942038064</v>
      </c>
      <c r="BA2" s="48">
        <f t="shared" si="13"/>
        <v>-3.1170192100843983</v>
      </c>
      <c r="BB2" s="48">
        <f t="shared" si="13"/>
        <v>-2.5917338965345476</v>
      </c>
      <c r="BC2" s="48">
        <f t="shared" si="13"/>
        <v>1.4613683503807373</v>
      </c>
      <c r="BD2" s="48">
        <f t="shared" si="13"/>
        <v>1.6899775382696365</v>
      </c>
      <c r="BE2" s="48">
        <f t="shared" si="13"/>
        <v>2.0392351339235804</v>
      </c>
      <c r="BF2" s="48">
        <f t="shared" si="13"/>
        <v>2.671445681395396</v>
      </c>
      <c r="BG2" s="48">
        <f t="shared" si="13"/>
        <v>3.1830646797107174</v>
      </c>
      <c r="BH2" s="48">
        <f t="shared" si="13"/>
        <v>0.74442792259191881</v>
      </c>
      <c r="BI2" s="48">
        <f t="shared" si="13"/>
        <v>0.76305268807322457</v>
      </c>
      <c r="BJ2" s="48">
        <f t="shared" si="13"/>
        <v>0.56651835150066132</v>
      </c>
      <c r="BK2" s="48">
        <f t="shared" si="13"/>
        <v>0.14824465837969061</v>
      </c>
      <c r="BL2" s="48">
        <f t="shared" si="13"/>
        <v>0.366277026873842</v>
      </c>
      <c r="BM2" s="48">
        <f t="shared" si="13"/>
        <v>1.9449069198981261</v>
      </c>
      <c r="BN2" s="48">
        <f t="shared" si="13"/>
        <v>1.8737116626041475</v>
      </c>
      <c r="BO2" s="58">
        <f t="shared" si="13"/>
        <v>1.9449069198981261</v>
      </c>
      <c r="BP2" s="58">
        <f t="shared" si="13"/>
        <v>2.671445681395396</v>
      </c>
      <c r="BQ2" s="48">
        <f t="shared" si="13"/>
        <v>-1.1768641760323397</v>
      </c>
      <c r="BR2" s="48">
        <f t="shared" si="13"/>
        <v>0.98141657036464824</v>
      </c>
      <c r="BS2" s="48">
        <f t="shared" si="13"/>
        <v>2.681377127495431</v>
      </c>
      <c r="BT2" s="48">
        <f t="shared" si="13"/>
        <v>0.21094669255917986</v>
      </c>
      <c r="BU2" s="48">
        <f t="shared" si="13"/>
        <v>1.2956108925956946</v>
      </c>
      <c r="BV2" s="48">
        <f t="shared" si="13"/>
        <v>2.6967705790480609</v>
      </c>
      <c r="BW2" s="58">
        <f t="shared" si="13"/>
        <v>-2.5873206087468863</v>
      </c>
      <c r="BX2" s="58">
        <f t="shared" si="13"/>
        <v>-2.5202850942038064</v>
      </c>
      <c r="BY2" s="58">
        <f t="shared" si="13"/>
        <v>-3.1170192100843983</v>
      </c>
      <c r="BZ2" s="58">
        <f t="shared" si="13"/>
        <v>-2.5917338965345476</v>
      </c>
      <c r="CA2" s="48">
        <f>IF(AO2="NA","NA", ((AO2-AO$63)/(AO$64)))</f>
        <v>0.35626199538055314</v>
      </c>
    </row>
    <row r="3" spans="1:79" x14ac:dyDescent="0.25">
      <c r="A3" s="3" t="s">
        <v>81</v>
      </c>
      <c r="B3" s="21" t="s">
        <v>131</v>
      </c>
      <c r="C3" s="4" t="s">
        <v>425</v>
      </c>
      <c r="D3" s="4" t="s">
        <v>30</v>
      </c>
      <c r="E3" s="33">
        <v>332.7</v>
      </c>
      <c r="F3" s="33">
        <v>338.7</v>
      </c>
      <c r="G3" s="33">
        <v>221</v>
      </c>
      <c r="H3" s="33">
        <v>230.3</v>
      </c>
      <c r="I3" s="33">
        <v>125.6</v>
      </c>
      <c r="J3" s="33">
        <v>151.30000000000001</v>
      </c>
      <c r="K3" s="33">
        <v>157</v>
      </c>
      <c r="L3" s="33">
        <v>285</v>
      </c>
      <c r="M3" s="33">
        <v>91.7</v>
      </c>
      <c r="N3" s="33">
        <v>89.3</v>
      </c>
      <c r="O3" s="33">
        <v>11.6</v>
      </c>
      <c r="P3" s="33">
        <v>23.6</v>
      </c>
      <c r="Q3" s="33">
        <v>19.3</v>
      </c>
      <c r="R3" s="33">
        <v>32</v>
      </c>
      <c r="S3" s="33">
        <v>40.5</v>
      </c>
      <c r="T3" s="33">
        <v>44.5</v>
      </c>
      <c r="U3" s="33">
        <v>35.700000000000003</v>
      </c>
      <c r="V3" s="33">
        <v>17.7</v>
      </c>
      <c r="W3" s="33">
        <v>27.3</v>
      </c>
      <c r="X3" s="33">
        <v>32.4</v>
      </c>
      <c r="Y3" s="33">
        <v>37.4</v>
      </c>
      <c r="Z3" s="33">
        <v>24.6</v>
      </c>
      <c r="AA3" s="52">
        <v>92.5</v>
      </c>
      <c r="AB3" s="33">
        <v>77.3</v>
      </c>
      <c r="AC3" s="52">
        <f t="shared" si="0"/>
        <v>92.5</v>
      </c>
      <c r="AD3" s="33">
        <f t="shared" si="1"/>
        <v>44.5</v>
      </c>
      <c r="AE3" s="34">
        <f t="shared" si="2"/>
        <v>3.5967567567567564</v>
      </c>
      <c r="AF3" s="34">
        <f t="shared" si="3"/>
        <v>2.3891891891891892</v>
      </c>
      <c r="AG3" s="34">
        <f t="shared" si="4"/>
        <v>1.6356756756756758</v>
      </c>
      <c r="AH3" s="34">
        <f t="shared" si="5"/>
        <v>-6.1621621621621499E-2</v>
      </c>
      <c r="AI3" s="34">
        <f t="shared" si="6"/>
        <v>3.0810810810810811</v>
      </c>
      <c r="AJ3" s="34">
        <f t="shared" si="7"/>
        <v>1.3578378378378377</v>
      </c>
      <c r="AK3" s="33">
        <f t="shared" si="8"/>
        <v>91.7</v>
      </c>
      <c r="AL3" s="33">
        <f t="shared" si="9"/>
        <v>89.3</v>
      </c>
      <c r="AM3" s="33">
        <f t="shared" si="10"/>
        <v>11.6</v>
      </c>
      <c r="AN3" s="33">
        <f t="shared" si="11"/>
        <v>23.6</v>
      </c>
      <c r="AO3" s="33">
        <f t="shared" si="12"/>
        <v>12.000000000000002</v>
      </c>
      <c r="AQ3" s="48">
        <f>IF(E3="NA","NA", ((E3-E$63)/(E$64)))</f>
        <v>-0.45983881847861569</v>
      </c>
      <c r="AR3" s="48">
        <f t="shared" ref="AR3:AR6" si="14">IF(F3="NA","NA", ((F3-F$63)/(F$64)))</f>
        <v>-0.43287624673992325</v>
      </c>
      <c r="AS3" s="48">
        <f t="shared" ref="AS3:AS6" si="15">IF(G3="NA","NA", ((G3-G$63)/(G$64)))</f>
        <v>-0.64614045331610626</v>
      </c>
      <c r="AT3" s="48">
        <f t="shared" ref="AT3:AT6" si="16">IF(H3="NA","NA", ((H3-H$63)/(H$64)))</f>
        <v>-0.44778661858509289</v>
      </c>
      <c r="AU3" s="48">
        <f t="shared" ref="AU3:AU6" si="17">IF(I3="NA","NA", ((I3-I$63)/(I$64)))</f>
        <v>0.4518896079435788</v>
      </c>
      <c r="AV3" s="48">
        <f t="shared" ref="AV3:AV6" si="18">IF(J3="NA","NA", ((J3-J$63)/(J$64)))</f>
        <v>-0.51708736568453861</v>
      </c>
      <c r="AW3" s="48">
        <f t="shared" ref="AW3:AW6" si="19">IF(K3="NA","NA", ((K3-K$63)/(K$64)))</f>
        <v>-0.28751946473243223</v>
      </c>
      <c r="AX3" s="48">
        <f t="shared" ref="AX3:AX6" si="20">IF(L3="NA","NA", ((L3-L$63)/(L$64)))</f>
        <v>-0.10592291642301337</v>
      </c>
      <c r="AY3" s="48">
        <f t="shared" ref="AY3:AY6" si="21">IF(M3="NA","NA", ((M3-M$63)/(M$64)))</f>
        <v>-0.10500203847987324</v>
      </c>
      <c r="AZ3" s="48">
        <f t="shared" ref="AZ3:AZ6" si="22">IF(N3="NA","NA", ((N3-N$63)/(N$64)))</f>
        <v>-0.48716680846514165</v>
      </c>
      <c r="BA3" s="48">
        <f t="shared" ref="BA3:BA6" si="23">IF(O3="NA","NA", ((O3-O$63)/(O$64)))</f>
        <v>0.70787768195404099</v>
      </c>
      <c r="BB3" s="48">
        <f t="shared" si="13"/>
        <v>6.6964258538038654E-2</v>
      </c>
      <c r="BC3" s="48">
        <f t="shared" ref="BC3:BC5" si="24">IF(Q3="NA","NA", ((Q3-Q$63)/(Q$64)))</f>
        <v>-0.46318549196948255</v>
      </c>
      <c r="BD3" s="48">
        <f t="shared" ref="BD3:BD5" si="25">IF(R3="NA","NA", ((R3-R$63)/(R$64)))</f>
        <v>-0.28874557937180584</v>
      </c>
      <c r="BE3" s="48">
        <f t="shared" ref="BE3:BE6" si="26">IF(S3="NA","NA", ((S3-S$63)/(S$64)))</f>
        <v>-0.40214466765373258</v>
      </c>
      <c r="BF3" s="48">
        <f t="shared" ref="BF3:BF6" si="27">IF(T3="NA","NA", ((T3-T$63)/(T$64)))</f>
        <v>-0.6587294424781287</v>
      </c>
      <c r="BG3" s="48">
        <f t="shared" ref="BG3:BG6" si="28">IF(U3="NA","NA", ((U3-U$63)/(U$64)))</f>
        <v>-3.712813765998655E-2</v>
      </c>
      <c r="BH3" s="48">
        <f t="shared" ref="BH3:BH6" si="29">IF(V3="NA","NA", ((V3-V$63)/(V$64)))</f>
        <v>-0.25915320283931992</v>
      </c>
      <c r="BI3" s="48">
        <f t="shared" ref="BI3:BI6" si="30">IF(W3="NA","NA", ((W3-W$63)/(W$64)))</f>
        <v>-0.35320670794647518</v>
      </c>
      <c r="BJ3" s="48">
        <f t="shared" ref="BJ3:BJ6" si="31">IF(X3="NA","NA", ((X3-X$63)/(X$64)))</f>
        <v>-0.59548383541765526</v>
      </c>
      <c r="BK3" s="48">
        <f t="shared" ref="BK3:BK6" si="32">IF(Y3="NA","NA", ((Y3-Y$63)/(Y$64)))</f>
        <v>-0.59973857589424195</v>
      </c>
      <c r="BL3" s="48">
        <f t="shared" ref="BL3:BL6" si="33">IF(Z3="NA","NA", ((Z3-Z$63)/(Z$64)))</f>
        <v>-0.31830054297394794</v>
      </c>
      <c r="BM3" s="48">
        <f t="shared" ref="BM3:BM6" si="34">IF(AA3="NA","NA", ((AA3-AA$63)/(AA$64)))</f>
        <v>-0.45768445147709796</v>
      </c>
      <c r="BN3" s="48">
        <f t="shared" ref="BN3:BN6" si="35">IF(AB3="NA","NA", ((AB3-AB$63)/(AB$64)))</f>
        <v>-0.25777979868882067</v>
      </c>
      <c r="BO3" s="58">
        <f t="shared" ref="BO3:BO6" si="36">IF(AC3="NA","NA", ((AC3-AC$63)/(AC$64)))</f>
        <v>-0.45768445147709796</v>
      </c>
      <c r="BP3" s="58">
        <f t="shared" ref="BP3:BP6" si="37">IF(AD3="NA","NA", ((AD3-AD$63)/(AD$64)))</f>
        <v>-0.6587294424781287</v>
      </c>
      <c r="BQ3" s="48">
        <f t="shared" ref="BQ3:BQ6" si="38">IF(AE3="NA","NA", ((AE3-AE$63)/(AE$64)))</f>
        <v>-5.1130441175946888E-2</v>
      </c>
      <c r="BR3" s="48">
        <f t="shared" ref="BR3:BR6" si="39">IF(AF3="NA","NA", ((AF3-AF$63)/(AF$64)))</f>
        <v>-0.42585102942607689</v>
      </c>
      <c r="BS3" s="48">
        <f t="shared" ref="BS3:BS6" si="40">IF(AG3="NA","NA", ((AG3-AG$63)/(AG$64)))</f>
        <v>-0.32054865392917103</v>
      </c>
      <c r="BT3" s="48">
        <f t="shared" ref="BT3:BT6" si="41">IF(AH3="NA","NA", ((AH3-AH$63)/(AH$64)))</f>
        <v>-0.52058575337799817</v>
      </c>
      <c r="BU3" s="48">
        <f t="shared" ref="BU3:BU6" si="42">IF(AI3="NA","NA", ((AI3-AI$63)/(AI$64)))</f>
        <v>0.87067382444459351</v>
      </c>
      <c r="BV3" s="48">
        <f t="shared" ref="BV3:BV6" si="43">IF(AJ3="NA","NA", ((AJ3-AJ$63)/(AJ$64)))</f>
        <v>1.218769212303797</v>
      </c>
      <c r="BW3" s="58">
        <f t="shared" ref="BW3:BW6" si="44">IF(AK3="NA","NA", ((AK3-AK$63)/(AK$64)))</f>
        <v>-0.10500203847987324</v>
      </c>
      <c r="BX3" s="58">
        <f t="shared" ref="BX3:BX6" si="45">IF(AL3="NA","NA", ((AL3-AL$63)/(AL$64)))</f>
        <v>-0.48716680846514165</v>
      </c>
      <c r="BY3" s="58">
        <f t="shared" ref="BY3:BY6" si="46">IF(AM3="NA","NA", ((AM3-AM$63)/(AM$64)))</f>
        <v>0.70787768195404099</v>
      </c>
      <c r="BZ3" s="58">
        <f t="shared" si="13"/>
        <v>6.6964258538038654E-2</v>
      </c>
      <c r="CA3" s="48">
        <f t="shared" ref="CA3:CA18" si="47">IF(AO3="NA","NA", ((AO3-AO$63)/(AO$64)))</f>
        <v>-0.56037221354127476</v>
      </c>
    </row>
    <row r="4" spans="1:79" x14ac:dyDescent="0.25">
      <c r="A4" s="3" t="s">
        <v>81</v>
      </c>
      <c r="B4" s="21" t="s">
        <v>131</v>
      </c>
      <c r="C4" s="4" t="s">
        <v>425</v>
      </c>
      <c r="D4" s="4" t="s">
        <v>31</v>
      </c>
      <c r="E4" s="33">
        <v>316</v>
      </c>
      <c r="F4" s="33">
        <v>319</v>
      </c>
      <c r="G4" s="33">
        <v>225</v>
      </c>
      <c r="H4" s="33">
        <v>209</v>
      </c>
      <c r="I4" s="33">
        <v>96.6</v>
      </c>
      <c r="J4" s="33">
        <v>158</v>
      </c>
      <c r="K4" s="33">
        <v>135.30000000000001</v>
      </c>
      <c r="L4" s="33">
        <v>255.3</v>
      </c>
      <c r="M4" s="33">
        <v>85.7</v>
      </c>
      <c r="N4" s="33">
        <v>100</v>
      </c>
      <c r="O4" s="33" t="s">
        <v>94</v>
      </c>
      <c r="P4" s="33">
        <v>26.3</v>
      </c>
      <c r="Q4" s="33">
        <v>19</v>
      </c>
      <c r="R4" s="33">
        <v>29.3</v>
      </c>
      <c r="S4" s="33">
        <v>40.700000000000003</v>
      </c>
      <c r="T4" s="33">
        <v>46.7</v>
      </c>
      <c r="U4" s="33">
        <v>36.5</v>
      </c>
      <c r="V4" s="33">
        <v>15.5</v>
      </c>
      <c r="W4" s="33">
        <v>27.5</v>
      </c>
      <c r="X4" s="33">
        <v>35</v>
      </c>
      <c r="Y4" s="33">
        <v>42.3</v>
      </c>
      <c r="Z4" s="33">
        <v>28</v>
      </c>
      <c r="AA4" s="52">
        <v>90</v>
      </c>
      <c r="AB4" s="33">
        <v>71.3</v>
      </c>
      <c r="AC4" s="52">
        <f t="shared" si="0"/>
        <v>90</v>
      </c>
      <c r="AD4" s="33">
        <f t="shared" si="1"/>
        <v>46.7</v>
      </c>
      <c r="AE4" s="34">
        <f t="shared" si="2"/>
        <v>3.5111111111111111</v>
      </c>
      <c r="AF4" s="34">
        <f t="shared" si="3"/>
        <v>2.5</v>
      </c>
      <c r="AG4" s="34">
        <f t="shared" si="4"/>
        <v>1.7555555555555555</v>
      </c>
      <c r="AH4" s="34">
        <f t="shared" si="5"/>
        <v>0.25222222222222207</v>
      </c>
      <c r="AI4" s="34">
        <f t="shared" si="6"/>
        <v>2.8366666666666669</v>
      </c>
      <c r="AJ4" s="34">
        <f t="shared" si="7"/>
        <v>1.0733333333333333</v>
      </c>
      <c r="AK4" s="33">
        <f t="shared" si="8"/>
        <v>85.7</v>
      </c>
      <c r="AL4" s="33">
        <f t="shared" si="9"/>
        <v>100</v>
      </c>
      <c r="AM4" s="33" t="str">
        <f t="shared" si="10"/>
        <v>?</v>
      </c>
      <c r="AN4" s="33">
        <f t="shared" si="11"/>
        <v>26.3</v>
      </c>
      <c r="AO4" s="33" t="s">
        <v>94</v>
      </c>
      <c r="AQ4" s="48">
        <f>IF(E4="NA","NA", ((E4-E$63)/(E$64)))</f>
        <v>-0.67809043258283364</v>
      </c>
      <c r="AR4" s="48">
        <f t="shared" si="14"/>
        <v>-0.70223870166767077</v>
      </c>
      <c r="AS4" s="48">
        <f t="shared" si="15"/>
        <v>-0.57556352531774913</v>
      </c>
      <c r="AT4" s="48">
        <f t="shared" si="16"/>
        <v>-0.82876869183859014</v>
      </c>
      <c r="AU4" s="48">
        <f t="shared" si="17"/>
        <v>-0.22736604021984641</v>
      </c>
      <c r="AV4" s="48">
        <f t="shared" si="18"/>
        <v>-0.38586989700577423</v>
      </c>
      <c r="AW4" s="48">
        <f t="shared" si="19"/>
        <v>-0.71911982701718791</v>
      </c>
      <c r="AX4" s="48">
        <f t="shared" si="20"/>
        <v>-0.59131699175771613</v>
      </c>
      <c r="AY4" s="48">
        <f t="shared" si="21"/>
        <v>-0.58919941889606553</v>
      </c>
      <c r="AZ4" s="48">
        <f t="shared" si="22"/>
        <v>0.357991142482944</v>
      </c>
      <c r="BA4" s="48" t="s">
        <v>94</v>
      </c>
      <c r="BB4" s="48">
        <f t="shared" si="13"/>
        <v>0.31699856779251379</v>
      </c>
      <c r="BC4" s="48">
        <f t="shared" si="24"/>
        <v>-0.50074997815719025</v>
      </c>
      <c r="BD4" s="48">
        <f t="shared" si="25"/>
        <v>-0.58973444797078567</v>
      </c>
      <c r="BE4" s="48">
        <f t="shared" si="26"/>
        <v>-0.38380910774703075</v>
      </c>
      <c r="BF4" s="48">
        <f t="shared" si="27"/>
        <v>-0.48370829406623761</v>
      </c>
      <c r="BG4" s="48">
        <f t="shared" si="28"/>
        <v>3.7978400354490245E-2</v>
      </c>
      <c r="BH4" s="48">
        <f t="shared" si="29"/>
        <v>-0.60575892904791084</v>
      </c>
      <c r="BI4" s="48">
        <f t="shared" si="30"/>
        <v>-0.32315934869964619</v>
      </c>
      <c r="BJ4" s="48">
        <f t="shared" si="31"/>
        <v>-0.26565788716573124</v>
      </c>
      <c r="BK4" s="48">
        <f t="shared" si="32"/>
        <v>-8.3524794493922541E-2</v>
      </c>
      <c r="BL4" s="48">
        <f t="shared" si="33"/>
        <v>0.21924304535918962</v>
      </c>
      <c r="BM4" s="48">
        <f t="shared" si="34"/>
        <v>-0.56154885452807601</v>
      </c>
      <c r="BN4" s="48">
        <f t="shared" si="35"/>
        <v>-0.65140703069121542</v>
      </c>
      <c r="BO4" s="58">
        <f t="shared" si="36"/>
        <v>-0.56154885452807601</v>
      </c>
      <c r="BP4" s="58">
        <f t="shared" si="37"/>
        <v>-0.48370829406623761</v>
      </c>
      <c r="BQ4" s="48">
        <f t="shared" si="38"/>
        <v>-0.18285712643093369</v>
      </c>
      <c r="BR4" s="48">
        <f t="shared" si="39"/>
        <v>-5.83164138771975E-2</v>
      </c>
      <c r="BS4" s="48">
        <f t="shared" si="40"/>
        <v>0.14038557814104774</v>
      </c>
      <c r="BT4" s="48">
        <f t="shared" si="41"/>
        <v>0.79354617515182824</v>
      </c>
      <c r="BU4" s="48">
        <f t="shared" si="42"/>
        <v>-2.299644556059437E-2</v>
      </c>
      <c r="BV4" s="48">
        <f t="shared" si="43"/>
        <v>0.18580585435625396</v>
      </c>
      <c r="BW4" s="58">
        <f t="shared" si="44"/>
        <v>-0.58919941889606553</v>
      </c>
      <c r="BX4" s="58">
        <f t="shared" si="45"/>
        <v>0.357991142482944</v>
      </c>
      <c r="BY4" s="58" t="s">
        <v>94</v>
      </c>
      <c r="BZ4" s="58">
        <f t="shared" si="13"/>
        <v>0.31699856779251379</v>
      </c>
      <c r="CA4" s="48" t="s">
        <v>94</v>
      </c>
    </row>
    <row r="5" spans="1:79" x14ac:dyDescent="0.25">
      <c r="A5" s="3" t="s">
        <v>81</v>
      </c>
      <c r="B5" s="21" t="s">
        <v>131</v>
      </c>
      <c r="C5" s="4" t="s">
        <v>425</v>
      </c>
      <c r="D5" s="4" t="s">
        <v>32</v>
      </c>
      <c r="E5" s="33">
        <v>350.3</v>
      </c>
      <c r="F5" s="33">
        <v>344</v>
      </c>
      <c r="G5" s="33">
        <v>251.9</v>
      </c>
      <c r="H5" s="33">
        <v>233.3</v>
      </c>
      <c r="I5" s="33">
        <v>141.4</v>
      </c>
      <c r="J5" s="33">
        <v>180.3</v>
      </c>
      <c r="K5" s="33">
        <v>155.19999999999999</v>
      </c>
      <c r="L5" s="33">
        <v>321</v>
      </c>
      <c r="M5" s="33">
        <v>88.2</v>
      </c>
      <c r="N5" s="33">
        <v>98.6</v>
      </c>
      <c r="O5" s="33">
        <v>6</v>
      </c>
      <c r="P5" s="33">
        <v>74.5</v>
      </c>
      <c r="Q5" s="33">
        <v>14</v>
      </c>
      <c r="R5" s="33">
        <v>28</v>
      </c>
      <c r="S5" s="33">
        <v>44</v>
      </c>
      <c r="T5" s="33">
        <v>46</v>
      </c>
      <c r="U5" s="33">
        <v>40</v>
      </c>
      <c r="V5" s="33">
        <v>19.5</v>
      </c>
      <c r="W5" s="33">
        <v>27</v>
      </c>
      <c r="X5" s="33">
        <v>27</v>
      </c>
      <c r="Y5" s="33">
        <v>34</v>
      </c>
      <c r="Z5" s="33">
        <v>20</v>
      </c>
      <c r="AA5" s="52">
        <v>116</v>
      </c>
      <c r="AB5" s="33">
        <v>80.5</v>
      </c>
      <c r="AC5" s="52">
        <f t="shared" si="0"/>
        <v>116</v>
      </c>
      <c r="AD5" s="33">
        <f t="shared" si="1"/>
        <v>46</v>
      </c>
      <c r="AE5" s="34">
        <f t="shared" si="2"/>
        <v>3.0198275862068966</v>
      </c>
      <c r="AF5" s="34">
        <f t="shared" si="3"/>
        <v>2.171551724137931</v>
      </c>
      <c r="AG5" s="34">
        <f t="shared" si="4"/>
        <v>1.5543103448275863</v>
      </c>
      <c r="AH5" s="34">
        <f t="shared" si="5"/>
        <v>0.21637931034482777</v>
      </c>
      <c r="AI5" s="34">
        <f t="shared" si="6"/>
        <v>2.7672413793103448</v>
      </c>
      <c r="AJ5" s="34">
        <f t="shared" si="7"/>
        <v>1.2189655172413794</v>
      </c>
      <c r="AK5" s="33">
        <f t="shared" si="8"/>
        <v>88.2</v>
      </c>
      <c r="AL5" s="33">
        <f t="shared" si="9"/>
        <v>98.6</v>
      </c>
      <c r="AM5" s="33">
        <f t="shared" si="10"/>
        <v>6</v>
      </c>
      <c r="AN5" s="33">
        <f t="shared" si="11"/>
        <v>74.5</v>
      </c>
      <c r="AO5" s="33">
        <f t="shared" si="12"/>
        <v>68.5</v>
      </c>
      <c r="AQ5" s="48">
        <f>IF(E5="NA","NA", ((E5-E$63)/(E$64)))</f>
        <v>-0.22982514133884058</v>
      </c>
      <c r="AR5" s="48">
        <f t="shared" si="14"/>
        <v>-0.36040817510961537</v>
      </c>
      <c r="AS5" s="48">
        <f t="shared" si="15"/>
        <v>-0.1009336845287971</v>
      </c>
      <c r="AT5" s="48">
        <f t="shared" si="16"/>
        <v>-0.39412717164798061</v>
      </c>
      <c r="AU5" s="48">
        <f t="shared" si="17"/>
        <v>0.82196682314985903</v>
      </c>
      <c r="AV5" s="48">
        <f t="shared" si="18"/>
        <v>5.086884202951715E-2</v>
      </c>
      <c r="AW5" s="48">
        <f t="shared" si="19"/>
        <v>-0.32332041644268872</v>
      </c>
      <c r="AX5" s="48">
        <f t="shared" si="20"/>
        <v>0.48243353852814169</v>
      </c>
      <c r="AY5" s="48">
        <f t="shared" si="21"/>
        <v>-0.38745051038931877</v>
      </c>
      <c r="AZ5" s="48">
        <f t="shared" si="22"/>
        <v>0.24740972834020339</v>
      </c>
      <c r="BA5" s="48">
        <f t="shared" si="23"/>
        <v>0.16698317196880713</v>
      </c>
      <c r="BB5" s="48">
        <f t="shared" si="13"/>
        <v>4.7805740144835154</v>
      </c>
      <c r="BC5" s="48">
        <f t="shared" si="24"/>
        <v>-1.126824747952317</v>
      </c>
      <c r="BD5" s="48">
        <f t="shared" si="25"/>
        <v>-0.73465501433325764</v>
      </c>
      <c r="BE5" s="48">
        <f t="shared" si="26"/>
        <v>-8.1272369286455162E-2</v>
      </c>
      <c r="BF5" s="48">
        <f t="shared" si="27"/>
        <v>-0.53939684128820309</v>
      </c>
      <c r="BG5" s="48">
        <f t="shared" si="28"/>
        <v>0.36656950416782741</v>
      </c>
      <c r="BH5" s="48">
        <f t="shared" si="29"/>
        <v>2.4433300422254674E-2</v>
      </c>
      <c r="BI5" s="48">
        <f t="shared" si="30"/>
        <v>-0.3982777468167189</v>
      </c>
      <c r="BJ5" s="48">
        <f t="shared" si="31"/>
        <v>-1.2805069587101121</v>
      </c>
      <c r="BK5" s="48">
        <f t="shared" si="32"/>
        <v>-0.95792773033527989</v>
      </c>
      <c r="BL5" s="48">
        <f t="shared" si="33"/>
        <v>-1.0455653977776052</v>
      </c>
      <c r="BM5" s="48">
        <f t="shared" si="34"/>
        <v>0.51864093720209536</v>
      </c>
      <c r="BN5" s="48">
        <f t="shared" si="35"/>
        <v>-4.7845274954209954E-2</v>
      </c>
      <c r="BO5" s="58">
        <f t="shared" si="36"/>
        <v>0.51864093720209536</v>
      </c>
      <c r="BP5" s="58">
        <f t="shared" si="37"/>
        <v>-0.53939684128820309</v>
      </c>
      <c r="BQ5" s="48">
        <f t="shared" si="38"/>
        <v>-0.93847230999524089</v>
      </c>
      <c r="BR5" s="48">
        <f t="shared" si="39"/>
        <v>-1.1477057064324026</v>
      </c>
      <c r="BS5" s="48">
        <f t="shared" si="40"/>
        <v>-0.63339569989870903</v>
      </c>
      <c r="BT5" s="48">
        <f t="shared" si="41"/>
        <v>0.6434641651538846</v>
      </c>
      <c r="BU5" s="48">
        <f t="shared" si="42"/>
        <v>-0.276841192997279</v>
      </c>
      <c r="BV5" s="48">
        <f t="shared" si="43"/>
        <v>0.7145592038924391</v>
      </c>
      <c r="BW5" s="58">
        <f t="shared" si="44"/>
        <v>-0.38745051038931877</v>
      </c>
      <c r="BX5" s="58">
        <f t="shared" si="45"/>
        <v>0.24740972834020339</v>
      </c>
      <c r="BY5" s="58">
        <f t="shared" si="46"/>
        <v>0.16698317196880713</v>
      </c>
      <c r="BZ5" s="58">
        <f t="shared" si="13"/>
        <v>4.7805740144835154</v>
      </c>
      <c r="CA5" s="48">
        <f t="shared" si="47"/>
        <v>4.1953516435829936</v>
      </c>
    </row>
    <row r="6" spans="1:79" ht="15" customHeight="1" x14ac:dyDescent="0.25">
      <c r="A6" s="3" t="s">
        <v>81</v>
      </c>
      <c r="B6" s="21" t="s">
        <v>131</v>
      </c>
      <c r="C6" s="4" t="s">
        <v>425</v>
      </c>
      <c r="D6" s="4" t="s">
        <v>33</v>
      </c>
      <c r="E6" s="33">
        <v>301.5</v>
      </c>
      <c r="F6" s="33">
        <v>318.5</v>
      </c>
      <c r="G6" s="33">
        <v>207</v>
      </c>
      <c r="H6" s="33">
        <v>221.3</v>
      </c>
      <c r="I6" s="33">
        <v>115.3</v>
      </c>
      <c r="J6" s="33">
        <v>142</v>
      </c>
      <c r="K6" s="33">
        <v>166</v>
      </c>
      <c r="L6" s="33">
        <v>269</v>
      </c>
      <c r="M6" s="33">
        <v>92.5</v>
      </c>
      <c r="N6" s="33">
        <v>84</v>
      </c>
      <c r="O6" s="33">
        <v>9</v>
      </c>
      <c r="P6" s="33">
        <v>17</v>
      </c>
      <c r="Q6" s="33" t="s">
        <v>94</v>
      </c>
      <c r="R6" s="33" t="s">
        <v>94</v>
      </c>
      <c r="S6" s="33">
        <v>38</v>
      </c>
      <c r="T6" s="33">
        <v>47</v>
      </c>
      <c r="U6" s="33">
        <v>40</v>
      </c>
      <c r="V6" s="33">
        <v>20</v>
      </c>
      <c r="W6" s="33">
        <v>23</v>
      </c>
      <c r="X6" s="33">
        <v>33</v>
      </c>
      <c r="Y6" s="33">
        <v>36</v>
      </c>
      <c r="Z6" s="33">
        <v>23</v>
      </c>
      <c r="AA6" s="52">
        <v>91.3</v>
      </c>
      <c r="AB6" s="33">
        <v>75.7</v>
      </c>
      <c r="AC6" s="52">
        <f t="shared" si="0"/>
        <v>91.3</v>
      </c>
      <c r="AD6" s="33">
        <f t="shared" si="1"/>
        <v>47</v>
      </c>
      <c r="AE6" s="34">
        <f t="shared" si="2"/>
        <v>3.3023001095290252</v>
      </c>
      <c r="AF6" s="34">
        <f t="shared" si="3"/>
        <v>2.2672508214676892</v>
      </c>
      <c r="AG6" s="34">
        <f t="shared" si="4"/>
        <v>1.5553121577217963</v>
      </c>
      <c r="AH6" s="34">
        <f t="shared" si="5"/>
        <v>-0.26286966046002191</v>
      </c>
      <c r="AI6" s="34">
        <f t="shared" si="6"/>
        <v>2.9463307776560788</v>
      </c>
      <c r="AJ6" s="34">
        <f t="shared" si="7"/>
        <v>1.2628696604600218</v>
      </c>
      <c r="AK6" s="33">
        <f t="shared" si="8"/>
        <v>92.5</v>
      </c>
      <c r="AL6" s="33">
        <f t="shared" si="9"/>
        <v>84</v>
      </c>
      <c r="AM6" s="33">
        <f t="shared" si="10"/>
        <v>9</v>
      </c>
      <c r="AN6" s="33">
        <f t="shared" si="11"/>
        <v>17</v>
      </c>
      <c r="AO6" s="33">
        <f t="shared" si="12"/>
        <v>8</v>
      </c>
      <c r="AQ6" s="48">
        <f t="shared" ref="AQ6:AQ23" si="48">IF(E6="NA","NA", ((E6-E$63)/(E$64)))</f>
        <v>-0.86759033704458</v>
      </c>
      <c r="AR6" s="48">
        <f t="shared" si="14"/>
        <v>-0.70907531219883191</v>
      </c>
      <c r="AS6" s="48">
        <f t="shared" si="15"/>
        <v>-0.89315970131035627</v>
      </c>
      <c r="AT6" s="48">
        <f t="shared" si="16"/>
        <v>-0.60876495939642972</v>
      </c>
      <c r="AU6" s="48">
        <f t="shared" si="17"/>
        <v>0.21063673980277611</v>
      </c>
      <c r="AV6" s="48">
        <f t="shared" si="18"/>
        <v>-0.69922504608939118</v>
      </c>
      <c r="AW6" s="48">
        <f t="shared" si="19"/>
        <v>-0.108514706181151</v>
      </c>
      <c r="AX6" s="48">
        <f t="shared" si="20"/>
        <v>-0.36741467417908225</v>
      </c>
      <c r="AY6" s="48">
        <f t="shared" si="21"/>
        <v>-4.0442387757714492E-2</v>
      </c>
      <c r="AZ6" s="48">
        <f t="shared" si="22"/>
        <v>-0.90579644771980061</v>
      </c>
      <c r="BA6" s="48">
        <f t="shared" si="23"/>
        <v>0.45674808803232525</v>
      </c>
      <c r="BB6" s="48">
        <f t="shared" si="13"/>
        <v>-0.54423071963956748</v>
      </c>
      <c r="BC6" s="48" t="s">
        <v>94</v>
      </c>
      <c r="BD6" s="48" t="s">
        <v>94</v>
      </c>
      <c r="BE6" s="48">
        <f t="shared" si="26"/>
        <v>-0.6313391664875021</v>
      </c>
      <c r="BF6" s="48">
        <f t="shared" si="27"/>
        <v>-0.4598417738282527</v>
      </c>
      <c r="BG6" s="48">
        <f t="shared" si="28"/>
        <v>0.36656950416782741</v>
      </c>
      <c r="BH6" s="48">
        <f t="shared" si="29"/>
        <v>0.10320732910602536</v>
      </c>
      <c r="BI6" s="48">
        <f t="shared" si="30"/>
        <v>-0.99922493175330052</v>
      </c>
      <c r="BJ6" s="48">
        <f t="shared" si="31"/>
        <v>-0.51937015505182649</v>
      </c>
      <c r="BK6" s="48">
        <f t="shared" si="32"/>
        <v>-0.74722822772290454</v>
      </c>
      <c r="BL6" s="48">
        <f t="shared" si="33"/>
        <v>-0.57126223160130707</v>
      </c>
      <c r="BM6" s="48">
        <f t="shared" si="34"/>
        <v>-0.50753936494156748</v>
      </c>
      <c r="BN6" s="48">
        <f t="shared" si="35"/>
        <v>-0.3627470605561256</v>
      </c>
      <c r="BO6" s="58">
        <f t="shared" si="36"/>
        <v>-0.50753936494156748</v>
      </c>
      <c r="BP6" s="58">
        <f t="shared" si="37"/>
        <v>-0.4598417738282527</v>
      </c>
      <c r="BQ6" s="48">
        <f t="shared" si="38"/>
        <v>-0.50401742449193054</v>
      </c>
      <c r="BR6" s="48">
        <f t="shared" si="39"/>
        <v>-0.83029325643672025</v>
      </c>
      <c r="BS6" s="48">
        <f t="shared" si="40"/>
        <v>-0.62954376196272332</v>
      </c>
      <c r="BT6" s="48">
        <f t="shared" si="41"/>
        <v>-1.3632547385410168</v>
      </c>
      <c r="BU6" s="48">
        <f t="shared" si="42"/>
        <v>0.37797645087266474</v>
      </c>
      <c r="BV6" s="48">
        <f t="shared" si="43"/>
        <v>0.87396396019295219</v>
      </c>
      <c r="BW6" s="58">
        <f t="shared" si="44"/>
        <v>-4.0442387757714492E-2</v>
      </c>
      <c r="BX6" s="58">
        <f t="shared" si="45"/>
        <v>-0.90579644771980061</v>
      </c>
      <c r="BY6" s="58">
        <f t="shared" si="46"/>
        <v>0.45674808803232525</v>
      </c>
      <c r="BZ6" s="58">
        <f t="shared" si="13"/>
        <v>-0.54423071963956748</v>
      </c>
      <c r="CA6" s="48">
        <f t="shared" si="47"/>
        <v>-0.89706062820493992</v>
      </c>
    </row>
    <row r="7" spans="1:79" ht="15" customHeight="1" x14ac:dyDescent="0.25">
      <c r="A7" s="3" t="s">
        <v>81</v>
      </c>
      <c r="B7" s="21" t="s">
        <v>131</v>
      </c>
      <c r="C7" s="4" t="s">
        <v>425</v>
      </c>
      <c r="D7" s="4" t="s">
        <v>34</v>
      </c>
      <c r="E7" s="33">
        <v>309</v>
      </c>
      <c r="F7" s="33">
        <v>330</v>
      </c>
      <c r="G7" s="33">
        <v>231</v>
      </c>
      <c r="H7" s="33">
        <v>232.5</v>
      </c>
      <c r="I7" s="33">
        <v>122.3</v>
      </c>
      <c r="J7" s="33">
        <v>171</v>
      </c>
      <c r="K7" s="33">
        <v>162.5</v>
      </c>
      <c r="L7" s="33">
        <v>278</v>
      </c>
      <c r="M7" s="33">
        <v>84</v>
      </c>
      <c r="N7" s="33">
        <v>90</v>
      </c>
      <c r="O7" s="33">
        <v>20</v>
      </c>
      <c r="P7" s="33">
        <v>23.7</v>
      </c>
      <c r="Q7" s="33">
        <v>28</v>
      </c>
      <c r="R7" s="33">
        <v>33</v>
      </c>
      <c r="S7" s="33">
        <v>41</v>
      </c>
      <c r="T7" s="33">
        <v>46</v>
      </c>
      <c r="U7" s="33">
        <v>36</v>
      </c>
      <c r="V7" s="33">
        <v>17</v>
      </c>
      <c r="W7" s="33">
        <v>24</v>
      </c>
      <c r="X7" s="33">
        <v>30.7</v>
      </c>
      <c r="Y7" s="33">
        <v>36.299999999999997</v>
      </c>
      <c r="Z7" s="33">
        <v>23.7</v>
      </c>
      <c r="AA7" s="52">
        <v>91</v>
      </c>
      <c r="AB7" s="33">
        <v>75.7</v>
      </c>
      <c r="AC7" s="52">
        <f t="shared" si="0"/>
        <v>91</v>
      </c>
      <c r="AD7" s="33">
        <f t="shared" si="1"/>
        <v>46</v>
      </c>
      <c r="AE7" s="34">
        <f t="shared" si="2"/>
        <v>3.3956043956043955</v>
      </c>
      <c r="AF7" s="34">
        <f t="shared" si="3"/>
        <v>2.5384615384615383</v>
      </c>
      <c r="AG7" s="34">
        <f t="shared" si="4"/>
        <v>1.8791208791208791</v>
      </c>
      <c r="AH7" s="34">
        <f t="shared" si="5"/>
        <v>9.3406593406593408E-2</v>
      </c>
      <c r="AI7" s="34">
        <f t="shared" si="6"/>
        <v>3.0549450549450547</v>
      </c>
      <c r="AJ7" s="34">
        <f t="shared" si="7"/>
        <v>1.3439560439560438</v>
      </c>
      <c r="AK7" s="33">
        <f t="shared" si="8"/>
        <v>84</v>
      </c>
      <c r="AL7" s="33">
        <f t="shared" si="9"/>
        <v>90</v>
      </c>
      <c r="AM7" s="33">
        <f t="shared" si="10"/>
        <v>20</v>
      </c>
      <c r="AN7" s="33">
        <f t="shared" si="11"/>
        <v>23.7</v>
      </c>
      <c r="AO7" s="33">
        <f t="shared" si="12"/>
        <v>3.6999999999999993</v>
      </c>
      <c r="AQ7" s="48">
        <f t="shared" si="48"/>
        <v>-0.76957314508160768</v>
      </c>
      <c r="AR7" s="48">
        <f t="shared" ref="AR7:AR23" si="49">IF(F7="NA","NA", ((F7-F$63)/(F$64)))</f>
        <v>-0.55183326998212634</v>
      </c>
      <c r="AS7" s="48">
        <f t="shared" ref="AS7:AS23" si="50">IF(G7="NA","NA", ((G7-G$63)/(G$64)))</f>
        <v>-0.46969813332021332</v>
      </c>
      <c r="AT7" s="48">
        <f t="shared" ref="AT7:AT23" si="51">IF(H7="NA","NA", ((H7-H$63)/(H$64)))</f>
        <v>-0.40843635749787743</v>
      </c>
      <c r="AU7" s="48">
        <f t="shared" ref="AU7:AU23" si="52">IF(I7="NA","NA", ((I7-I$63)/(I$64)))</f>
        <v>0.37459499970429255</v>
      </c>
      <c r="AV7" s="48">
        <f t="shared" ref="AV7:AV23" si="53">IF(J7="NA","NA", ((J7-J$63)/(J$64)))</f>
        <v>-0.13126883837533546</v>
      </c>
      <c r="AW7" s="48">
        <f t="shared" ref="AW7:AW23" si="54">IF(K7="NA","NA", ((K7-K$63)/(K$64)))</f>
        <v>-0.1781276678399826</v>
      </c>
      <c r="AX7" s="48">
        <f t="shared" ref="AX7:AX23" si="55">IF(L7="NA","NA", ((L7-L$63)/(L$64)))</f>
        <v>-0.22032556044129351</v>
      </c>
      <c r="AY7" s="48">
        <f t="shared" ref="AY7:AY23" si="56">IF(M7="NA","NA", ((M7-M$63)/(M$64)))</f>
        <v>-0.72638867668065354</v>
      </c>
      <c r="AZ7" s="48">
        <f t="shared" ref="AZ7:AZ23" si="57">IF(N7="NA","NA", ((N7-N$63)/(N$64)))</f>
        <v>-0.43187610139377136</v>
      </c>
      <c r="BA7" s="48">
        <f t="shared" ref="BA7:BB23" si="58">IF(O7="NA","NA", ((O7-O$63)/(O$64)))</f>
        <v>1.5192194469318918</v>
      </c>
      <c r="BB7" s="48">
        <f t="shared" si="13"/>
        <v>7.6224788510426425E-2</v>
      </c>
      <c r="BC7" s="48">
        <f t="shared" ref="BC7:BC23" si="59">IF(Q7="NA","NA", ((Q7-Q$63)/(Q$64)))</f>
        <v>0.62618460747403792</v>
      </c>
      <c r="BD7" s="48">
        <f t="shared" ref="BD7:BD23" si="60">IF(R7="NA","NA", ((R7-R$63)/(R$64)))</f>
        <v>-0.1772682206314429</v>
      </c>
      <c r="BE7" s="48">
        <f t="shared" ref="BE7:BE23" si="61">IF(S7="NA","NA", ((S7-S$63)/(S$64)))</f>
        <v>-0.35630576788697865</v>
      </c>
      <c r="BF7" s="48">
        <f t="shared" ref="BF7:BF23" si="62">IF(T7="NA","NA", ((T7-T$63)/(T$64)))</f>
        <v>-0.53939684128820309</v>
      </c>
      <c r="BG7" s="48">
        <f t="shared" ref="BG7:BG23" si="63">IF(U7="NA","NA", ((U7-U$63)/(U$64)))</f>
        <v>-8.9631859045579184E-3</v>
      </c>
      <c r="BH7" s="48">
        <f t="shared" ref="BH7:BH23" si="64">IF(V7="NA","NA", ((V7-V$63)/(V$64)))</f>
        <v>-0.36943684299659874</v>
      </c>
      <c r="BI7" s="48">
        <f t="shared" ref="BI7:BI23" si="65">IF(W7="NA","NA", ((W7-W$63)/(W$64)))</f>
        <v>-0.84898813551915508</v>
      </c>
      <c r="BJ7" s="48">
        <f t="shared" ref="BJ7:BJ23" si="66">IF(X7="NA","NA", ((X7-X$63)/(X$64)))</f>
        <v>-0.81113926312083606</v>
      </c>
      <c r="BK7" s="48">
        <f t="shared" ref="BK7:BK23" si="67">IF(Y7="NA","NA", ((Y7-Y$63)/(Y$64)))</f>
        <v>-0.71562330233104854</v>
      </c>
      <c r="BL7" s="48">
        <f t="shared" ref="BL7:BL23" si="68">IF(Z7="NA","NA", ((Z7-Z$63)/(Z$64)))</f>
        <v>-0.4605914928268377</v>
      </c>
      <c r="BM7" s="48">
        <f t="shared" ref="BM7:BM23" si="69">IF(AA7="NA","NA", ((AA7-AA$63)/(AA$64)))</f>
        <v>-0.52000309330768479</v>
      </c>
      <c r="BN7" s="48">
        <f t="shared" ref="BN7:BN50" si="70">IF(AB7="NA","NA", ((AB7-AB$63)/(AB$64)))</f>
        <v>-0.3627470605561256</v>
      </c>
      <c r="BO7" s="58">
        <f t="shared" ref="BO7:BO23" si="71">IF(AC7="NA","NA", ((AC7-AC$63)/(AC$64)))</f>
        <v>-0.52000309330768479</v>
      </c>
      <c r="BP7" s="58">
        <f t="shared" ref="BP7:BP23" si="72">IF(AD7="NA","NA", ((AD7-AD$63)/(AD$64)))</f>
        <v>-0.53939684128820309</v>
      </c>
      <c r="BQ7" s="48">
        <f t="shared" ref="BQ7:BQ23" si="73">IF(AE7="NA","NA", ((AE7-AE$63)/(AE$64)))</f>
        <v>-0.36051142098016326</v>
      </c>
      <c r="BR7" s="48">
        <f t="shared" ref="BR7:BR23" si="74">IF(AF7="NA","NA", ((AF7-AF$63)/(AF$64)))</f>
        <v>6.925188607879211E-2</v>
      </c>
      <c r="BS7" s="48">
        <f t="shared" ref="BS7:BS23" si="75">IF(AG7="NA","NA", ((AG7-AG$63)/(AG$64)))</f>
        <v>0.61549022109831664</v>
      </c>
      <c r="BT7" s="48">
        <f t="shared" ref="BT7:BT23" si="76">IF(AH7="NA","NA", ((AH7-AH$63)/(AH$64)))</f>
        <v>0.12855085129898097</v>
      </c>
      <c r="BU7" s="48">
        <f t="shared" ref="BU7:BU23" si="77">IF(AI7="NA","NA", ((AI7-AI$63)/(AI$64)))</f>
        <v>0.77511076369056342</v>
      </c>
      <c r="BV7" s="48">
        <f t="shared" ref="BV7:BV23" si="78">IF(AJ7="NA","NA", ((AJ7-AJ$63)/(AJ$64)))</f>
        <v>1.1683679561006761</v>
      </c>
      <c r="BW7" s="58">
        <f t="shared" ref="BW7:BW23" si="79">IF(AK7="NA","NA", ((AK7-AK$63)/(AK$64)))</f>
        <v>-0.72638867668065354</v>
      </c>
      <c r="BX7" s="58">
        <f t="shared" ref="BX7:BX23" si="80">IF(AL7="NA","NA", ((AL7-AL$63)/(AL$64)))</f>
        <v>-0.43187610139377136</v>
      </c>
      <c r="BY7" s="58">
        <f t="shared" ref="BY7:BZ23" si="81">IF(AM7="NA","NA", ((AM7-AM$63)/(AM$64)))</f>
        <v>1.5192194469318918</v>
      </c>
      <c r="BZ7" s="58">
        <f t="shared" si="13"/>
        <v>7.6224788510426425E-2</v>
      </c>
      <c r="CA7" s="48">
        <f t="shared" si="47"/>
        <v>-1.2590006739683799</v>
      </c>
    </row>
    <row r="8" spans="1:79" ht="15" customHeight="1" x14ac:dyDescent="0.25">
      <c r="A8" s="3" t="s">
        <v>81</v>
      </c>
      <c r="B8" s="21" t="s">
        <v>131</v>
      </c>
      <c r="C8" s="4" t="s">
        <v>425</v>
      </c>
      <c r="D8" s="4" t="s">
        <v>35</v>
      </c>
      <c r="E8" s="33">
        <v>384.3</v>
      </c>
      <c r="F8" s="33">
        <v>372.5</v>
      </c>
      <c r="G8" s="33">
        <v>270.8</v>
      </c>
      <c r="H8" s="33">
        <v>261.7</v>
      </c>
      <c r="I8" s="33">
        <v>130</v>
      </c>
      <c r="J8" s="33">
        <v>194.5</v>
      </c>
      <c r="K8" s="33">
        <v>181.3</v>
      </c>
      <c r="L8" s="33">
        <v>328</v>
      </c>
      <c r="M8" s="33">
        <v>90</v>
      </c>
      <c r="N8" s="33">
        <v>97</v>
      </c>
      <c r="O8" s="33">
        <v>10.4</v>
      </c>
      <c r="P8" s="33">
        <v>18.8</v>
      </c>
      <c r="Q8" s="33">
        <v>23</v>
      </c>
      <c r="R8" s="33">
        <v>38.299999999999997</v>
      </c>
      <c r="S8" s="33">
        <v>50.5</v>
      </c>
      <c r="T8" s="33">
        <v>57.3</v>
      </c>
      <c r="U8" s="33">
        <v>44.5</v>
      </c>
      <c r="V8" s="33">
        <v>17</v>
      </c>
      <c r="W8" s="33">
        <v>27.5</v>
      </c>
      <c r="X8" s="33">
        <v>43</v>
      </c>
      <c r="Y8" s="33">
        <v>49</v>
      </c>
      <c r="Z8" s="33">
        <v>36</v>
      </c>
      <c r="AA8" s="52">
        <v>123.3</v>
      </c>
      <c r="AB8" s="33">
        <v>98</v>
      </c>
      <c r="AC8" s="52">
        <f t="shared" si="0"/>
        <v>123.3</v>
      </c>
      <c r="AD8" s="33">
        <f t="shared" si="1"/>
        <v>57.3</v>
      </c>
      <c r="AE8" s="34">
        <f t="shared" si="2"/>
        <v>3.1167883211678835</v>
      </c>
      <c r="AF8" s="34">
        <f t="shared" si="3"/>
        <v>2.1962692619626929</v>
      </c>
      <c r="AG8" s="34">
        <f t="shared" si="4"/>
        <v>1.5774533657745338</v>
      </c>
      <c r="AH8" s="34">
        <f t="shared" si="5"/>
        <v>0.10705596107055952</v>
      </c>
      <c r="AI8" s="34">
        <f t="shared" si="6"/>
        <v>2.6601784266017843</v>
      </c>
      <c r="AJ8" s="34">
        <f t="shared" si="7"/>
        <v>1.0543390105433901</v>
      </c>
      <c r="AK8" s="33">
        <f t="shared" si="8"/>
        <v>90</v>
      </c>
      <c r="AL8" s="33">
        <f t="shared" si="9"/>
        <v>97</v>
      </c>
      <c r="AM8" s="33">
        <f t="shared" si="10"/>
        <v>10.4</v>
      </c>
      <c r="AN8" s="33">
        <f t="shared" si="11"/>
        <v>18.8</v>
      </c>
      <c r="AO8" s="33">
        <f t="shared" si="12"/>
        <v>8.4</v>
      </c>
      <c r="AQ8" s="48">
        <f t="shared" si="48"/>
        <v>0.21451946222663346</v>
      </c>
      <c r="AR8" s="48">
        <f t="shared" si="49"/>
        <v>2.9278625166567776E-2</v>
      </c>
      <c r="AS8" s="48">
        <f t="shared" si="50"/>
        <v>0.23254230026344055</v>
      </c>
      <c r="AT8" s="48">
        <f t="shared" si="51"/>
        <v>0.11384892602334845</v>
      </c>
      <c r="AU8" s="48">
        <f t="shared" si="52"/>
        <v>0.55494908559596068</v>
      </c>
      <c r="AV8" s="48">
        <f t="shared" si="53"/>
        <v>0.32897153684122699</v>
      </c>
      <c r="AW8" s="48">
        <f t="shared" si="54"/>
        <v>0.19579338335602731</v>
      </c>
      <c r="AX8" s="48">
        <f t="shared" si="55"/>
        <v>0.59683618254642179</v>
      </c>
      <c r="AY8" s="48">
        <f t="shared" si="56"/>
        <v>-0.24219129626446129</v>
      </c>
      <c r="AZ8" s="48">
        <f t="shared" si="57"/>
        <v>0.12103096931992938</v>
      </c>
      <c r="BA8" s="48">
        <f t="shared" si="58"/>
        <v>0.59197171552863381</v>
      </c>
      <c r="BB8" s="48">
        <f t="shared" si="13"/>
        <v>-0.377541180136584</v>
      </c>
      <c r="BC8" s="48">
        <f t="shared" si="59"/>
        <v>1.0983767891116196E-4</v>
      </c>
      <c r="BD8" s="48">
        <f t="shared" si="60"/>
        <v>0.4135617806924804</v>
      </c>
      <c r="BE8" s="48">
        <f t="shared" si="61"/>
        <v>0.51463332768134573</v>
      </c>
      <c r="BF8" s="48">
        <f t="shared" si="62"/>
        <v>0.3595754210092364</v>
      </c>
      <c r="BG8" s="48">
        <f t="shared" si="63"/>
        <v>0.78904378049926083</v>
      </c>
      <c r="BH8" s="48">
        <f t="shared" si="64"/>
        <v>-0.36943684299659874</v>
      </c>
      <c r="BI8" s="48">
        <f t="shared" si="65"/>
        <v>-0.32315934869964619</v>
      </c>
      <c r="BJ8" s="48">
        <f t="shared" si="66"/>
        <v>0.74919118437864962</v>
      </c>
      <c r="BK8" s="48">
        <f t="shared" si="67"/>
        <v>0.62231853925753511</v>
      </c>
      <c r="BL8" s="48">
        <f t="shared" si="68"/>
        <v>1.4840514884959843</v>
      </c>
      <c r="BM8" s="48">
        <f t="shared" si="69"/>
        <v>0.8219249941109511</v>
      </c>
      <c r="BN8" s="48">
        <f t="shared" si="70"/>
        <v>1.1002341517194414</v>
      </c>
      <c r="BO8" s="58">
        <f t="shared" si="71"/>
        <v>0.8219249941109511</v>
      </c>
      <c r="BP8" s="58">
        <f t="shared" si="72"/>
        <v>0.3595754210092364</v>
      </c>
      <c r="BQ8" s="48">
        <f t="shared" si="73"/>
        <v>-0.78934253089189987</v>
      </c>
      <c r="BR8" s="48">
        <f t="shared" si="74"/>
        <v>-1.0657231751679308</v>
      </c>
      <c r="BS8" s="48">
        <f t="shared" si="75"/>
        <v>-0.5444115384309548</v>
      </c>
      <c r="BT8" s="48">
        <f t="shared" si="76"/>
        <v>0.1857037004094616</v>
      </c>
      <c r="BU8" s="48">
        <f t="shared" si="77"/>
        <v>-0.66830328447763021</v>
      </c>
      <c r="BV8" s="48">
        <f t="shared" si="78"/>
        <v>0.11684230847071386</v>
      </c>
      <c r="BW8" s="58">
        <f t="shared" si="79"/>
        <v>-0.24219129626446129</v>
      </c>
      <c r="BX8" s="58">
        <f t="shared" si="80"/>
        <v>0.12103096931992938</v>
      </c>
      <c r="BY8" s="58">
        <f t="shared" si="81"/>
        <v>0.59197171552863381</v>
      </c>
      <c r="BZ8" s="58">
        <f t="shared" si="13"/>
        <v>-0.377541180136584</v>
      </c>
      <c r="CA8" s="48">
        <f t="shared" si="47"/>
        <v>-0.86339178673857342</v>
      </c>
    </row>
    <row r="9" spans="1:79" ht="15" customHeight="1" x14ac:dyDescent="0.25">
      <c r="A9" s="3" t="s">
        <v>81</v>
      </c>
      <c r="B9" s="21" t="s">
        <v>131</v>
      </c>
      <c r="C9" s="4" t="s">
        <v>425</v>
      </c>
      <c r="D9" s="4" t="s">
        <v>36</v>
      </c>
      <c r="E9" s="33">
        <v>351.3</v>
      </c>
      <c r="F9" s="33">
        <v>357.4</v>
      </c>
      <c r="G9" s="33">
        <v>266.10000000000002</v>
      </c>
      <c r="H9" s="33">
        <v>265</v>
      </c>
      <c r="I9" s="33">
        <v>88.4</v>
      </c>
      <c r="J9" s="33">
        <v>183.4</v>
      </c>
      <c r="K9" s="33">
        <v>187.8</v>
      </c>
      <c r="L9" s="33">
        <v>272.5</v>
      </c>
      <c r="M9" s="33">
        <v>85.3</v>
      </c>
      <c r="N9" s="33">
        <v>84</v>
      </c>
      <c r="O9" s="33">
        <v>12</v>
      </c>
      <c r="P9" s="33">
        <v>21.1</v>
      </c>
      <c r="Q9" s="33">
        <v>22</v>
      </c>
      <c r="R9" s="33">
        <v>36</v>
      </c>
      <c r="S9" s="33">
        <v>43.7</v>
      </c>
      <c r="T9" s="33">
        <v>51.5</v>
      </c>
      <c r="U9" s="33">
        <v>38.200000000000003</v>
      </c>
      <c r="V9" s="33">
        <v>17</v>
      </c>
      <c r="W9" s="33">
        <v>30.4</v>
      </c>
      <c r="X9" s="33">
        <v>37.1</v>
      </c>
      <c r="Y9" s="33">
        <v>40.4</v>
      </c>
      <c r="Z9" s="33">
        <v>27</v>
      </c>
      <c r="AA9" s="52">
        <v>101.8</v>
      </c>
      <c r="AB9" s="33">
        <v>79.3</v>
      </c>
      <c r="AC9" s="52">
        <f t="shared" si="0"/>
        <v>101.8</v>
      </c>
      <c r="AD9" s="33">
        <f t="shared" si="1"/>
        <v>51.5</v>
      </c>
      <c r="AE9" s="34">
        <f t="shared" si="2"/>
        <v>3.4508840864440082</v>
      </c>
      <c r="AF9" s="34">
        <f t="shared" si="3"/>
        <v>2.6139489194499022</v>
      </c>
      <c r="AG9" s="34">
        <f t="shared" si="4"/>
        <v>1.801571709233792</v>
      </c>
      <c r="AH9" s="34">
        <f t="shared" si="5"/>
        <v>-4.3222003929273139E-2</v>
      </c>
      <c r="AI9" s="34">
        <f t="shared" si="6"/>
        <v>2.6768172888015718</v>
      </c>
      <c r="AJ9" s="34">
        <f t="shared" si="7"/>
        <v>0.86836935166994111</v>
      </c>
      <c r="AK9" s="33">
        <f t="shared" si="8"/>
        <v>85.3</v>
      </c>
      <c r="AL9" s="33">
        <f t="shared" si="9"/>
        <v>84</v>
      </c>
      <c r="AM9" s="33">
        <f t="shared" si="10"/>
        <v>12</v>
      </c>
      <c r="AN9" s="33">
        <f t="shared" si="11"/>
        <v>21.1</v>
      </c>
      <c r="AO9" s="33">
        <f t="shared" si="12"/>
        <v>9.1000000000000014</v>
      </c>
      <c r="AQ9" s="48">
        <f t="shared" si="48"/>
        <v>-0.21675618241044428</v>
      </c>
      <c r="AR9" s="48">
        <f t="shared" si="49"/>
        <v>-0.17718701287449798</v>
      </c>
      <c r="AS9" s="48">
        <f t="shared" si="50"/>
        <v>0.14961440986537108</v>
      </c>
      <c r="AT9" s="48">
        <f t="shared" si="51"/>
        <v>0.17287431765417216</v>
      </c>
      <c r="AU9" s="48">
        <f t="shared" si="52"/>
        <v>-0.41943143039019398</v>
      </c>
      <c r="AV9" s="48">
        <f t="shared" si="53"/>
        <v>0.11158140216446782</v>
      </c>
      <c r="AW9" s="48">
        <f t="shared" si="54"/>
        <v>0.32507459786528597</v>
      </c>
      <c r="AX9" s="48">
        <f t="shared" si="55"/>
        <v>-0.31021335216994217</v>
      </c>
      <c r="AY9" s="48">
        <f t="shared" si="56"/>
        <v>-0.62147924425714551</v>
      </c>
      <c r="AZ9" s="48">
        <f t="shared" si="57"/>
        <v>-0.90579644771980061</v>
      </c>
      <c r="BA9" s="48">
        <f t="shared" si="58"/>
        <v>0.74651300409584342</v>
      </c>
      <c r="BB9" s="48">
        <f t="shared" si="13"/>
        <v>-0.1645489907716606</v>
      </c>
      <c r="BC9" s="48">
        <f t="shared" si="59"/>
        <v>-0.1251051162801142</v>
      </c>
      <c r="BD9" s="48">
        <f t="shared" si="60"/>
        <v>0.15716385558964596</v>
      </c>
      <c r="BE9" s="48">
        <f t="shared" si="61"/>
        <v>-0.10877570914650725</v>
      </c>
      <c r="BF9" s="48">
        <f t="shared" si="62"/>
        <v>-0.1018439702584758</v>
      </c>
      <c r="BG9" s="48">
        <f t="shared" si="63"/>
        <v>0.19757979363525427</v>
      </c>
      <c r="BH9" s="48">
        <f t="shared" si="64"/>
        <v>-0.36943684299659874</v>
      </c>
      <c r="BI9" s="48">
        <f t="shared" si="65"/>
        <v>0.11252736037937525</v>
      </c>
      <c r="BJ9" s="48">
        <f t="shared" si="66"/>
        <v>7.399941146689074E-4</v>
      </c>
      <c r="BK9" s="48">
        <f t="shared" si="67"/>
        <v>-0.28368932197567898</v>
      </c>
      <c r="BL9" s="48">
        <f t="shared" si="68"/>
        <v>6.1141989967090284E-2</v>
      </c>
      <c r="BM9" s="48">
        <f t="shared" si="69"/>
        <v>-7.1308872127459857E-2</v>
      </c>
      <c r="BN9" s="48">
        <f t="shared" si="70"/>
        <v>-0.12657072135468911</v>
      </c>
      <c r="BO9" s="58">
        <f t="shared" si="71"/>
        <v>-7.1308872127459857E-2</v>
      </c>
      <c r="BP9" s="58">
        <f t="shared" si="72"/>
        <v>-0.1018439702584758</v>
      </c>
      <c r="BQ9" s="48">
        <f t="shared" si="73"/>
        <v>-0.27548887977181308</v>
      </c>
      <c r="BR9" s="48">
        <f t="shared" si="74"/>
        <v>0.31962660446000024</v>
      </c>
      <c r="BS9" s="48">
        <f t="shared" si="75"/>
        <v>0.31731618968116637</v>
      </c>
      <c r="BT9" s="48">
        <f t="shared" si="76"/>
        <v>-0.44354258188826823</v>
      </c>
      <c r="BU9" s="48">
        <f t="shared" si="77"/>
        <v>-0.60746539768486885</v>
      </c>
      <c r="BV9" s="48">
        <f t="shared" si="78"/>
        <v>-0.55836613380277378</v>
      </c>
      <c r="BW9" s="58">
        <f t="shared" si="79"/>
        <v>-0.62147924425714551</v>
      </c>
      <c r="BX9" s="58">
        <f t="shared" si="80"/>
        <v>-0.90579644771980061</v>
      </c>
      <c r="BY9" s="58">
        <f t="shared" si="81"/>
        <v>0.74651300409584342</v>
      </c>
      <c r="BZ9" s="58">
        <f t="shared" si="13"/>
        <v>-0.1645489907716606</v>
      </c>
      <c r="CA9" s="48">
        <f t="shared" si="47"/>
        <v>-0.80447131417243189</v>
      </c>
    </row>
    <row r="10" spans="1:79" ht="15" customHeight="1" x14ac:dyDescent="0.25">
      <c r="A10" s="3" t="s">
        <v>81</v>
      </c>
      <c r="B10" s="21" t="s">
        <v>131</v>
      </c>
      <c r="C10" s="4" t="s">
        <v>425</v>
      </c>
      <c r="D10" s="4" t="s">
        <v>37</v>
      </c>
      <c r="E10" s="33">
        <v>348</v>
      </c>
      <c r="F10" s="33">
        <v>355.7</v>
      </c>
      <c r="G10" s="33">
        <v>228.3</v>
      </c>
      <c r="H10" s="33">
        <v>228.8</v>
      </c>
      <c r="I10" s="33">
        <v>101.5</v>
      </c>
      <c r="J10" s="33">
        <v>152.69999999999999</v>
      </c>
      <c r="K10" s="33">
        <v>132</v>
      </c>
      <c r="L10" s="33">
        <v>274</v>
      </c>
      <c r="M10" s="33">
        <v>95</v>
      </c>
      <c r="N10" s="33">
        <v>100.7</v>
      </c>
      <c r="O10" s="33">
        <v>12.5</v>
      </c>
      <c r="P10" s="33">
        <v>21.4</v>
      </c>
      <c r="Q10" s="33">
        <v>20</v>
      </c>
      <c r="R10" s="33">
        <v>34</v>
      </c>
      <c r="S10" s="33">
        <v>43.5</v>
      </c>
      <c r="T10" s="33">
        <v>47.7</v>
      </c>
      <c r="U10" s="33">
        <v>37</v>
      </c>
      <c r="V10" s="33">
        <v>15</v>
      </c>
      <c r="W10" s="33">
        <v>27</v>
      </c>
      <c r="X10" s="33">
        <v>37</v>
      </c>
      <c r="Y10" s="33">
        <v>43.3</v>
      </c>
      <c r="Z10" s="33">
        <v>29</v>
      </c>
      <c r="AA10" s="52">
        <v>97.5</v>
      </c>
      <c r="AB10" s="33">
        <v>86.7</v>
      </c>
      <c r="AC10" s="52">
        <f t="shared" si="0"/>
        <v>97.5</v>
      </c>
      <c r="AD10" s="33">
        <f t="shared" si="1"/>
        <v>47.7</v>
      </c>
      <c r="AE10" s="34">
        <f t="shared" si="2"/>
        <v>3.5692307692307694</v>
      </c>
      <c r="AF10" s="34">
        <f t="shared" si="3"/>
        <v>2.3415384615384616</v>
      </c>
      <c r="AG10" s="34">
        <f t="shared" si="4"/>
        <v>1.566153846153846</v>
      </c>
      <c r="AH10" s="34">
        <f t="shared" si="5"/>
        <v>0.2123076923076922</v>
      </c>
      <c r="AI10" s="34">
        <f t="shared" si="6"/>
        <v>2.81025641025641</v>
      </c>
      <c r="AJ10" s="34">
        <f t="shared" si="7"/>
        <v>1.0410256410256411</v>
      </c>
      <c r="AK10" s="33">
        <f t="shared" si="8"/>
        <v>95</v>
      </c>
      <c r="AL10" s="33">
        <f t="shared" si="9"/>
        <v>100.7</v>
      </c>
      <c r="AM10" s="33">
        <f t="shared" si="10"/>
        <v>12.5</v>
      </c>
      <c r="AN10" s="33">
        <f t="shared" si="11"/>
        <v>21.4</v>
      </c>
      <c r="AO10" s="33">
        <f t="shared" si="12"/>
        <v>8.8999999999999986</v>
      </c>
      <c r="AQ10" s="48">
        <f t="shared" si="48"/>
        <v>-0.25988374687415222</v>
      </c>
      <c r="AR10" s="48">
        <f t="shared" si="49"/>
        <v>-0.20043148868044561</v>
      </c>
      <c r="AS10" s="48">
        <f t="shared" si="50"/>
        <v>-0.51733755971910422</v>
      </c>
      <c r="AT10" s="48">
        <f t="shared" si="51"/>
        <v>-0.474616342053649</v>
      </c>
      <c r="AU10" s="48">
        <f t="shared" si="52"/>
        <v>-0.11259525828878478</v>
      </c>
      <c r="AV10" s="48">
        <f t="shared" si="53"/>
        <v>-0.48966879013972259</v>
      </c>
      <c r="AW10" s="48">
        <f t="shared" si="54"/>
        <v>-0.78475490515265789</v>
      </c>
      <c r="AX10" s="48">
        <f t="shared" si="55"/>
        <v>-0.28569849988031076</v>
      </c>
      <c r="AY10" s="48">
        <f t="shared" si="56"/>
        <v>0.16130652074903229</v>
      </c>
      <c r="AZ10" s="48">
        <f t="shared" si="57"/>
        <v>0.4132818495543143</v>
      </c>
      <c r="BA10" s="48">
        <f t="shared" si="58"/>
        <v>0.79480715677309643</v>
      </c>
      <c r="BB10" s="48">
        <f t="shared" si="13"/>
        <v>-0.13676740085449696</v>
      </c>
      <c r="BC10" s="48">
        <f t="shared" si="59"/>
        <v>-0.37553502419816492</v>
      </c>
      <c r="BD10" s="48">
        <f t="shared" si="60"/>
        <v>-6.5790861891079952E-2</v>
      </c>
      <c r="BE10" s="48">
        <f t="shared" si="61"/>
        <v>-0.12711126905320907</v>
      </c>
      <c r="BF10" s="48">
        <f t="shared" si="62"/>
        <v>-0.40415322660628716</v>
      </c>
      <c r="BG10" s="48">
        <f t="shared" si="63"/>
        <v>8.4919986613538417E-2</v>
      </c>
      <c r="BH10" s="48">
        <f t="shared" si="64"/>
        <v>-0.68453295773168155</v>
      </c>
      <c r="BI10" s="48">
        <f t="shared" si="65"/>
        <v>-0.3982777468167189</v>
      </c>
      <c r="BJ10" s="48">
        <f t="shared" si="66"/>
        <v>-1.1945619279636034E-2</v>
      </c>
      <c r="BK10" s="48">
        <f t="shared" si="67"/>
        <v>2.1824956812265123E-2</v>
      </c>
      <c r="BL10" s="48">
        <f t="shared" si="68"/>
        <v>0.37734410075128899</v>
      </c>
      <c r="BM10" s="48">
        <f t="shared" si="69"/>
        <v>-0.24995564537514192</v>
      </c>
      <c r="BN10" s="48">
        <f t="shared" si="70"/>
        <v>0.35890286478159816</v>
      </c>
      <c r="BO10" s="58">
        <f t="shared" si="71"/>
        <v>-0.24995564537514192</v>
      </c>
      <c r="BP10" s="58">
        <f t="shared" si="72"/>
        <v>-0.40415322660628716</v>
      </c>
      <c r="BQ10" s="48">
        <f t="shared" si="73"/>
        <v>-9.3466593444217427E-2</v>
      </c>
      <c r="BR10" s="48">
        <f t="shared" si="74"/>
        <v>-0.58389780969587646</v>
      </c>
      <c r="BS10" s="48">
        <f t="shared" si="75"/>
        <v>-0.58785782319819735</v>
      </c>
      <c r="BT10" s="48">
        <f t="shared" si="76"/>
        <v>0.62641542142883622</v>
      </c>
      <c r="BU10" s="48">
        <f t="shared" si="77"/>
        <v>-0.11956219448996094</v>
      </c>
      <c r="BV10" s="48">
        <f t="shared" si="78"/>
        <v>6.8504856286603688E-2</v>
      </c>
      <c r="BW10" s="58">
        <f t="shared" si="79"/>
        <v>0.16130652074903229</v>
      </c>
      <c r="BX10" s="58">
        <f t="shared" si="80"/>
        <v>0.4132818495543143</v>
      </c>
      <c r="BY10" s="58">
        <f t="shared" si="81"/>
        <v>0.79480715677309643</v>
      </c>
      <c r="BZ10" s="58">
        <f t="shared" si="13"/>
        <v>-0.13676740085449696</v>
      </c>
      <c r="CA10" s="48">
        <f t="shared" si="47"/>
        <v>-0.82130573490561543</v>
      </c>
    </row>
    <row r="11" spans="1:79" ht="15" customHeight="1" x14ac:dyDescent="0.25">
      <c r="A11" s="3" t="s">
        <v>81</v>
      </c>
      <c r="B11" s="21" t="s">
        <v>131</v>
      </c>
      <c r="C11" s="4" t="s">
        <v>425</v>
      </c>
      <c r="D11" s="4" t="s">
        <v>38</v>
      </c>
      <c r="E11" s="33">
        <v>342</v>
      </c>
      <c r="F11" s="33">
        <v>336.3</v>
      </c>
      <c r="G11" s="33">
        <v>232</v>
      </c>
      <c r="H11" s="33">
        <v>216.3</v>
      </c>
      <c r="I11" s="33">
        <v>124.8</v>
      </c>
      <c r="J11" s="33">
        <v>153.30000000000001</v>
      </c>
      <c r="K11" s="33">
        <v>134</v>
      </c>
      <c r="L11" s="33">
        <v>287.5</v>
      </c>
      <c r="M11" s="33">
        <v>87.5</v>
      </c>
      <c r="N11" s="33">
        <v>98.7</v>
      </c>
      <c r="O11" s="33">
        <v>0.3</v>
      </c>
      <c r="P11" s="33">
        <v>19.399999999999999</v>
      </c>
      <c r="Q11" s="33">
        <v>23.3</v>
      </c>
      <c r="R11" s="33">
        <v>34.299999999999997</v>
      </c>
      <c r="S11" s="33">
        <v>41.7</v>
      </c>
      <c r="T11" s="33">
        <v>39.299999999999997</v>
      </c>
      <c r="U11" s="33">
        <v>39.299999999999997</v>
      </c>
      <c r="V11" s="33">
        <v>16.399999999999999</v>
      </c>
      <c r="W11" s="33">
        <v>28.3</v>
      </c>
      <c r="X11" s="33">
        <v>37.6</v>
      </c>
      <c r="Y11" s="33">
        <v>41.4</v>
      </c>
      <c r="Z11" s="33">
        <v>30.5</v>
      </c>
      <c r="AA11" s="52">
        <v>110.3</v>
      </c>
      <c r="AB11" s="33">
        <v>81.5</v>
      </c>
      <c r="AC11" s="52">
        <f t="shared" si="0"/>
        <v>110.3</v>
      </c>
      <c r="AD11" s="33">
        <f t="shared" si="1"/>
        <v>39.299999999999997</v>
      </c>
      <c r="AE11" s="34">
        <f t="shared" si="2"/>
        <v>3.1006346328195828</v>
      </c>
      <c r="AF11" s="34">
        <f t="shared" si="3"/>
        <v>2.1033544877606527</v>
      </c>
      <c r="AG11" s="34">
        <f t="shared" si="4"/>
        <v>1.3898458748866729</v>
      </c>
      <c r="AH11" s="34">
        <f t="shared" si="5"/>
        <v>0.17497733454215786</v>
      </c>
      <c r="AI11" s="34">
        <f t="shared" si="6"/>
        <v>2.6065276518585678</v>
      </c>
      <c r="AJ11" s="34">
        <f t="shared" si="7"/>
        <v>1.1314596554850409</v>
      </c>
      <c r="AK11" s="33">
        <f t="shared" si="8"/>
        <v>87.5</v>
      </c>
      <c r="AL11" s="33">
        <f t="shared" si="9"/>
        <v>98.7</v>
      </c>
      <c r="AM11" s="33">
        <f t="shared" si="10"/>
        <v>0.3</v>
      </c>
      <c r="AN11" s="33">
        <f t="shared" si="11"/>
        <v>19.399999999999999</v>
      </c>
      <c r="AO11" s="33">
        <f t="shared" si="12"/>
        <v>19.099999999999998</v>
      </c>
      <c r="AQ11" s="48">
        <f t="shared" si="48"/>
        <v>-0.33829750044453</v>
      </c>
      <c r="AR11" s="48">
        <f t="shared" si="49"/>
        <v>-0.4656919772894963</v>
      </c>
      <c r="AS11" s="48">
        <f t="shared" si="50"/>
        <v>-0.45205390132062406</v>
      </c>
      <c r="AT11" s="48">
        <f t="shared" si="51"/>
        <v>-0.69819737095828349</v>
      </c>
      <c r="AU11" s="48">
        <f t="shared" si="52"/>
        <v>0.43315152109769128</v>
      </c>
      <c r="AV11" s="48">
        <f t="shared" si="53"/>
        <v>-0.47791797204908648</v>
      </c>
      <c r="AW11" s="48">
        <f t="shared" si="54"/>
        <v>-0.74497606991903986</v>
      </c>
      <c r="AX11" s="48">
        <f t="shared" si="55"/>
        <v>-6.5064829273627597E-2</v>
      </c>
      <c r="AY11" s="48">
        <f t="shared" si="56"/>
        <v>-0.4439402047712081</v>
      </c>
      <c r="AZ11" s="48">
        <f t="shared" si="57"/>
        <v>0.25530840077897121</v>
      </c>
      <c r="BA11" s="48">
        <f t="shared" si="58"/>
        <v>-0.38357016855187737</v>
      </c>
      <c r="BB11" s="48">
        <f t="shared" si="13"/>
        <v>-0.32197800030225637</v>
      </c>
      <c r="BC11" s="48">
        <f t="shared" si="59"/>
        <v>3.7674323866618856E-2</v>
      </c>
      <c r="BD11" s="48">
        <f t="shared" si="60"/>
        <v>-3.2347654268971376E-2</v>
      </c>
      <c r="BE11" s="48">
        <f t="shared" si="61"/>
        <v>-0.2921313082135229</v>
      </c>
      <c r="BF11" s="48">
        <f t="shared" si="62"/>
        <v>-1.0724157932698712</v>
      </c>
      <c r="BG11" s="48">
        <f t="shared" si="63"/>
        <v>0.30085128340515971</v>
      </c>
      <c r="BH11" s="48">
        <f t="shared" si="64"/>
        <v>-0.4639656774171238</v>
      </c>
      <c r="BI11" s="48">
        <f t="shared" si="65"/>
        <v>-0.20296991171232975</v>
      </c>
      <c r="BJ11" s="48">
        <f t="shared" si="66"/>
        <v>6.4168061086192718E-2</v>
      </c>
      <c r="BK11" s="48">
        <f t="shared" si="67"/>
        <v>-0.1783395706694913</v>
      </c>
      <c r="BL11" s="48">
        <f t="shared" si="68"/>
        <v>0.61449568383943798</v>
      </c>
      <c r="BM11" s="48">
        <f t="shared" si="69"/>
        <v>0.28183009824586541</v>
      </c>
      <c r="BN11" s="48">
        <f t="shared" si="70"/>
        <v>1.7759263712855838E-2</v>
      </c>
      <c r="BO11" s="58">
        <f t="shared" si="71"/>
        <v>0.28183009824586541</v>
      </c>
      <c r="BP11" s="58">
        <f t="shared" si="72"/>
        <v>-1.0724157932698712</v>
      </c>
      <c r="BQ11" s="48">
        <f t="shared" si="73"/>
        <v>-0.814187598083847</v>
      </c>
      <c r="BR11" s="48">
        <f t="shared" si="74"/>
        <v>-1.3739006495974035</v>
      </c>
      <c r="BS11" s="48">
        <f t="shared" si="75"/>
        <v>-1.2657562280457997</v>
      </c>
      <c r="BT11" s="48">
        <f t="shared" si="76"/>
        <v>0.47010515437915368</v>
      </c>
      <c r="BU11" s="48">
        <f t="shared" si="77"/>
        <v>-0.86447052962816884</v>
      </c>
      <c r="BV11" s="48">
        <f t="shared" si="78"/>
        <v>0.39684771824357229</v>
      </c>
      <c r="BW11" s="58">
        <f t="shared" si="79"/>
        <v>-0.4439402047712081</v>
      </c>
      <c r="BX11" s="58">
        <f t="shared" si="80"/>
        <v>0.25530840077897121</v>
      </c>
      <c r="BY11" s="58">
        <f t="shared" si="81"/>
        <v>-0.38357016855187737</v>
      </c>
      <c r="BZ11" s="58">
        <f t="shared" si="13"/>
        <v>-0.32197800030225637</v>
      </c>
      <c r="CA11" s="48">
        <f t="shared" si="47"/>
        <v>3.7249722486730329E-2</v>
      </c>
    </row>
    <row r="12" spans="1:79" ht="15" customHeight="1" x14ac:dyDescent="0.25">
      <c r="A12" s="3" t="s">
        <v>81</v>
      </c>
      <c r="B12" s="21" t="s">
        <v>131</v>
      </c>
      <c r="C12" s="4" t="s">
        <v>425</v>
      </c>
      <c r="D12" s="4" t="s">
        <v>39</v>
      </c>
      <c r="E12" s="33">
        <v>352.3</v>
      </c>
      <c r="F12" s="33">
        <v>349</v>
      </c>
      <c r="G12" s="33">
        <v>228.5</v>
      </c>
      <c r="H12" s="33">
        <v>224.8</v>
      </c>
      <c r="I12" s="33">
        <v>81</v>
      </c>
      <c r="J12" s="33">
        <v>144.80000000000001</v>
      </c>
      <c r="K12" s="33">
        <v>142.6</v>
      </c>
      <c r="L12" s="33">
        <v>256.3</v>
      </c>
      <c r="M12" s="33">
        <v>100</v>
      </c>
      <c r="N12" s="33">
        <v>100</v>
      </c>
      <c r="O12" s="33">
        <v>14.2</v>
      </c>
      <c r="P12" s="33">
        <v>25</v>
      </c>
      <c r="Q12" s="33">
        <v>17.7</v>
      </c>
      <c r="R12" s="33">
        <v>31.2</v>
      </c>
      <c r="S12" s="33">
        <v>39.200000000000003</v>
      </c>
      <c r="T12" s="33">
        <v>45.4</v>
      </c>
      <c r="U12" s="33">
        <v>38</v>
      </c>
      <c r="V12" s="33">
        <v>17.8</v>
      </c>
      <c r="W12" s="33">
        <v>26</v>
      </c>
      <c r="X12" s="33">
        <v>32</v>
      </c>
      <c r="Y12" s="33">
        <v>37</v>
      </c>
      <c r="Z12" s="33">
        <v>25.4</v>
      </c>
      <c r="AA12" s="52">
        <v>88.4</v>
      </c>
      <c r="AB12" s="33">
        <v>67</v>
      </c>
      <c r="AC12" s="52">
        <f t="shared" si="0"/>
        <v>88.4</v>
      </c>
      <c r="AD12" s="33">
        <f t="shared" si="1"/>
        <v>45.4</v>
      </c>
      <c r="AE12" s="34">
        <f t="shared" si="2"/>
        <v>3.9852941176470589</v>
      </c>
      <c r="AF12" s="34">
        <f t="shared" si="3"/>
        <v>2.5848416289592757</v>
      </c>
      <c r="AG12" s="34">
        <f t="shared" si="4"/>
        <v>1.6380090497737556</v>
      </c>
      <c r="AH12" s="34">
        <f t="shared" si="5"/>
        <v>2.4886877828054491E-2</v>
      </c>
      <c r="AI12" s="34">
        <f t="shared" si="6"/>
        <v>2.8993212669683257</v>
      </c>
      <c r="AJ12" s="34">
        <f t="shared" si="7"/>
        <v>0.91628959276018096</v>
      </c>
      <c r="AK12" s="33">
        <f t="shared" si="8"/>
        <v>100</v>
      </c>
      <c r="AL12" s="33">
        <f t="shared" si="9"/>
        <v>100</v>
      </c>
      <c r="AM12" s="33">
        <f t="shared" si="10"/>
        <v>14.2</v>
      </c>
      <c r="AN12" s="33">
        <f t="shared" si="11"/>
        <v>25</v>
      </c>
      <c r="AO12" s="33">
        <f t="shared" si="12"/>
        <v>10.8</v>
      </c>
      <c r="AQ12" s="48">
        <f t="shared" si="48"/>
        <v>-0.20368722348204799</v>
      </c>
      <c r="AR12" s="48">
        <f t="shared" si="49"/>
        <v>-0.29204206979800429</v>
      </c>
      <c r="AS12" s="48">
        <f t="shared" si="50"/>
        <v>-0.51380871331918654</v>
      </c>
      <c r="AT12" s="48">
        <f t="shared" si="51"/>
        <v>-0.546162271303132</v>
      </c>
      <c r="AU12" s="48">
        <f t="shared" si="52"/>
        <v>-0.59275873371465426</v>
      </c>
      <c r="AV12" s="48">
        <f t="shared" si="53"/>
        <v>-0.64438789499975802</v>
      </c>
      <c r="AW12" s="48">
        <f t="shared" si="54"/>
        <v>-0.57392707841448232</v>
      </c>
      <c r="AX12" s="48">
        <f t="shared" si="55"/>
        <v>-0.57497375689796182</v>
      </c>
      <c r="AY12" s="48">
        <f t="shared" si="56"/>
        <v>0.56480433776252592</v>
      </c>
      <c r="AZ12" s="48">
        <f t="shared" si="57"/>
        <v>0.357991142482944</v>
      </c>
      <c r="BA12" s="48">
        <f t="shared" si="58"/>
        <v>0.95900727587575663</v>
      </c>
      <c r="BB12" s="48">
        <f t="shared" si="13"/>
        <v>0.1966116781514701</v>
      </c>
      <c r="BC12" s="48">
        <f t="shared" si="59"/>
        <v>-0.66352941830392331</v>
      </c>
      <c r="BD12" s="48">
        <f t="shared" si="60"/>
        <v>-0.3779274663640963</v>
      </c>
      <c r="BE12" s="48">
        <f t="shared" si="61"/>
        <v>-0.52132580704729248</v>
      </c>
      <c r="BF12" s="48">
        <f t="shared" si="62"/>
        <v>-0.58712988176417347</v>
      </c>
      <c r="BG12" s="48">
        <f t="shared" si="63"/>
        <v>0.17880315913163475</v>
      </c>
      <c r="BH12" s="48">
        <f t="shared" si="64"/>
        <v>-0.24339839710256556</v>
      </c>
      <c r="BI12" s="48">
        <f t="shared" si="65"/>
        <v>-0.54851454305086433</v>
      </c>
      <c r="BJ12" s="48">
        <f t="shared" si="66"/>
        <v>-0.64622628899487411</v>
      </c>
      <c r="BK12" s="48">
        <f t="shared" si="67"/>
        <v>-0.6418784764167168</v>
      </c>
      <c r="BL12" s="48">
        <f t="shared" si="68"/>
        <v>-0.19181969866026891</v>
      </c>
      <c r="BM12" s="48">
        <f t="shared" si="69"/>
        <v>-0.62802207248070163</v>
      </c>
      <c r="BN12" s="48">
        <f t="shared" si="70"/>
        <v>-0.93350654695959823</v>
      </c>
      <c r="BO12" s="58">
        <f t="shared" si="71"/>
        <v>-0.62802207248070163</v>
      </c>
      <c r="BP12" s="58">
        <f t="shared" si="72"/>
        <v>-0.58712988176417347</v>
      </c>
      <c r="BQ12" s="48">
        <f t="shared" si="73"/>
        <v>0.5464567246626747</v>
      </c>
      <c r="BR12" s="48">
        <f t="shared" si="74"/>
        <v>0.22308424779042663</v>
      </c>
      <c r="BS12" s="48">
        <f t="shared" si="75"/>
        <v>-0.31157690655080672</v>
      </c>
      <c r="BT12" s="48">
        <f t="shared" si="76"/>
        <v>-0.15835599024589536</v>
      </c>
      <c r="BU12" s="48">
        <f t="shared" si="77"/>
        <v>0.20609214441803503</v>
      </c>
      <c r="BV12" s="48">
        <f t="shared" si="78"/>
        <v>-0.38437994951919152</v>
      </c>
      <c r="BW12" s="58">
        <f t="shared" si="79"/>
        <v>0.56480433776252592</v>
      </c>
      <c r="BX12" s="58">
        <f t="shared" si="80"/>
        <v>0.357991142482944</v>
      </c>
      <c r="BY12" s="58">
        <f t="shared" si="81"/>
        <v>0.95900727587575663</v>
      </c>
      <c r="BZ12" s="58">
        <f t="shared" si="13"/>
        <v>0.1966116781514701</v>
      </c>
      <c r="CA12" s="48">
        <f t="shared" si="47"/>
        <v>-0.66137873794037438</v>
      </c>
    </row>
    <row r="13" spans="1:79" ht="15" customHeight="1" x14ac:dyDescent="0.25">
      <c r="A13" s="3" t="s">
        <v>81</v>
      </c>
      <c r="B13" s="21" t="s">
        <v>131</v>
      </c>
      <c r="C13" s="4" t="s">
        <v>425</v>
      </c>
      <c r="D13" s="4" t="s">
        <v>40</v>
      </c>
      <c r="E13" s="33">
        <v>352.7</v>
      </c>
      <c r="F13" s="33">
        <v>335.5</v>
      </c>
      <c r="G13" s="33">
        <v>264.3</v>
      </c>
      <c r="H13" s="33">
        <v>240.5</v>
      </c>
      <c r="I13" s="33">
        <v>137.80000000000001</v>
      </c>
      <c r="J13" s="33">
        <v>198.5</v>
      </c>
      <c r="K13" s="33">
        <v>159.5</v>
      </c>
      <c r="L13" s="33">
        <v>314</v>
      </c>
      <c r="M13" s="33">
        <v>85</v>
      </c>
      <c r="N13" s="33">
        <v>92</v>
      </c>
      <c r="O13" s="33">
        <v>11</v>
      </c>
      <c r="P13" s="33">
        <v>26.8</v>
      </c>
      <c r="Q13" s="33">
        <v>18.5</v>
      </c>
      <c r="R13" s="33">
        <v>29</v>
      </c>
      <c r="S13" s="33">
        <v>37</v>
      </c>
      <c r="T13" s="33">
        <v>45.5</v>
      </c>
      <c r="U13" s="33">
        <v>38.5</v>
      </c>
      <c r="V13" s="33">
        <v>21.7</v>
      </c>
      <c r="W13" s="33">
        <v>28.3</v>
      </c>
      <c r="X13" s="33">
        <v>33</v>
      </c>
      <c r="Y13" s="33">
        <v>36.700000000000003</v>
      </c>
      <c r="Z13" s="33">
        <v>23.3</v>
      </c>
      <c r="AA13" s="52">
        <v>105.3</v>
      </c>
      <c r="AB13" s="33">
        <v>83</v>
      </c>
      <c r="AC13" s="52">
        <f t="shared" si="0"/>
        <v>105.3</v>
      </c>
      <c r="AD13" s="33">
        <f t="shared" si="1"/>
        <v>45.5</v>
      </c>
      <c r="AE13" s="34">
        <f t="shared" si="2"/>
        <v>3.349477682811016</v>
      </c>
      <c r="AF13" s="34">
        <f t="shared" si="3"/>
        <v>2.5099715099715101</v>
      </c>
      <c r="AG13" s="34">
        <f t="shared" si="4"/>
        <v>1.8850902184235518</v>
      </c>
      <c r="AH13" s="34">
        <f t="shared" si="5"/>
        <v>0.37037037037037041</v>
      </c>
      <c r="AI13" s="34">
        <f t="shared" si="6"/>
        <v>2.9819563152896489</v>
      </c>
      <c r="AJ13" s="34">
        <f t="shared" si="7"/>
        <v>1.308641975308642</v>
      </c>
      <c r="AK13" s="33">
        <f t="shared" si="8"/>
        <v>85</v>
      </c>
      <c r="AL13" s="33">
        <f t="shared" si="9"/>
        <v>92</v>
      </c>
      <c r="AM13" s="33">
        <f t="shared" si="10"/>
        <v>11</v>
      </c>
      <c r="AN13" s="33">
        <f t="shared" si="11"/>
        <v>26.8</v>
      </c>
      <c r="AO13" s="33">
        <f t="shared" si="12"/>
        <v>15.8</v>
      </c>
      <c r="AQ13" s="48">
        <f t="shared" si="48"/>
        <v>-0.19845963991068977</v>
      </c>
      <c r="AR13" s="48">
        <f t="shared" si="49"/>
        <v>-0.47663055413935418</v>
      </c>
      <c r="AS13" s="48">
        <f t="shared" si="50"/>
        <v>0.11785479226611018</v>
      </c>
      <c r="AT13" s="48">
        <f t="shared" si="51"/>
        <v>-0.26534449899891138</v>
      </c>
      <c r="AU13" s="48">
        <f t="shared" si="52"/>
        <v>0.73764543234336499</v>
      </c>
      <c r="AV13" s="48">
        <f t="shared" si="53"/>
        <v>0.40731032411213125</v>
      </c>
      <c r="AW13" s="48">
        <f t="shared" si="54"/>
        <v>-0.23779592069040967</v>
      </c>
      <c r="AX13" s="48">
        <f t="shared" si="55"/>
        <v>0.36803089450986154</v>
      </c>
      <c r="AY13" s="48">
        <f t="shared" si="56"/>
        <v>-0.64568911327795486</v>
      </c>
      <c r="AZ13" s="48">
        <f t="shared" si="57"/>
        <v>-0.27390265261842828</v>
      </c>
      <c r="BA13" s="48">
        <f t="shared" si="58"/>
        <v>0.6499246987413374</v>
      </c>
      <c r="BB13" s="48">
        <f t="shared" si="13"/>
        <v>0.36330121765445361</v>
      </c>
      <c r="BC13" s="48">
        <f t="shared" si="59"/>
        <v>-0.56335745513670288</v>
      </c>
      <c r="BD13" s="48">
        <f t="shared" si="60"/>
        <v>-0.62317765559289473</v>
      </c>
      <c r="BE13" s="48">
        <f t="shared" si="61"/>
        <v>-0.72301696602100995</v>
      </c>
      <c r="BF13" s="48">
        <f t="shared" si="62"/>
        <v>-0.57917437501817837</v>
      </c>
      <c r="BG13" s="48">
        <f t="shared" si="63"/>
        <v>0.2257447453906829</v>
      </c>
      <c r="BH13" s="48">
        <f t="shared" si="64"/>
        <v>0.37103902663084559</v>
      </c>
      <c r="BI13" s="48">
        <f t="shared" si="65"/>
        <v>-0.20296991171232975</v>
      </c>
      <c r="BJ13" s="48">
        <f t="shared" si="66"/>
        <v>-0.51937015505182649</v>
      </c>
      <c r="BK13" s="48">
        <f t="shared" si="67"/>
        <v>-0.67348340180857291</v>
      </c>
      <c r="BL13" s="48">
        <f t="shared" si="68"/>
        <v>-0.5238319149836772</v>
      </c>
      <c r="BM13" s="48">
        <f t="shared" si="69"/>
        <v>7.4101292143909356E-2</v>
      </c>
      <c r="BN13" s="48">
        <f t="shared" si="70"/>
        <v>0.11616607171345453</v>
      </c>
      <c r="BO13" s="58">
        <f t="shared" si="71"/>
        <v>7.4101292143909356E-2</v>
      </c>
      <c r="BP13" s="58">
        <f t="shared" si="72"/>
        <v>-0.57917437501817837</v>
      </c>
      <c r="BQ13" s="48">
        <f t="shared" si="73"/>
        <v>-0.43145628842993794</v>
      </c>
      <c r="BR13" s="48">
        <f t="shared" si="74"/>
        <v>-2.5243150925644147E-2</v>
      </c>
      <c r="BS13" s="48">
        <f t="shared" si="75"/>
        <v>0.63844213621702572</v>
      </c>
      <c r="BT13" s="48">
        <f t="shared" si="76"/>
        <v>1.2882579779278809</v>
      </c>
      <c r="BU13" s="48">
        <f t="shared" si="77"/>
        <v>0.5082367054175988</v>
      </c>
      <c r="BV13" s="48">
        <f t="shared" si="78"/>
        <v>1.0401515716313303</v>
      </c>
      <c r="BW13" s="58">
        <f t="shared" si="79"/>
        <v>-0.64568911327795486</v>
      </c>
      <c r="BX13" s="58">
        <f t="shared" si="80"/>
        <v>-0.27390265261842828</v>
      </c>
      <c r="BY13" s="58">
        <f t="shared" si="81"/>
        <v>0.6499246987413374</v>
      </c>
      <c r="BZ13" s="58">
        <f t="shared" si="13"/>
        <v>0.36330121765445361</v>
      </c>
      <c r="CA13" s="48">
        <f t="shared" si="47"/>
        <v>-0.24051821961079309</v>
      </c>
    </row>
    <row r="14" spans="1:79" ht="15" customHeight="1" x14ac:dyDescent="0.25">
      <c r="A14" s="3" t="s">
        <v>81</v>
      </c>
      <c r="B14" s="21" t="s">
        <v>131</v>
      </c>
      <c r="C14" s="4" t="s">
        <v>425</v>
      </c>
      <c r="D14" s="4" t="s">
        <v>41</v>
      </c>
      <c r="E14" s="33">
        <v>318.3</v>
      </c>
      <c r="F14" s="33">
        <v>316.7</v>
      </c>
      <c r="G14" s="33">
        <v>255.1</v>
      </c>
      <c r="H14" s="33">
        <v>250.9</v>
      </c>
      <c r="I14" s="33">
        <v>140.1</v>
      </c>
      <c r="J14" s="33">
        <v>202.7</v>
      </c>
      <c r="K14" s="33">
        <v>187.4</v>
      </c>
      <c r="L14" s="33">
        <v>297.8</v>
      </c>
      <c r="M14" s="33">
        <v>76.7</v>
      </c>
      <c r="N14" s="33">
        <v>79.5</v>
      </c>
      <c r="O14" s="33">
        <v>2.1</v>
      </c>
      <c r="P14" s="33">
        <v>17.8</v>
      </c>
      <c r="Q14" s="33">
        <v>25.5</v>
      </c>
      <c r="R14" s="33">
        <v>36.5</v>
      </c>
      <c r="S14" s="33">
        <v>44</v>
      </c>
      <c r="T14" s="33">
        <v>56.3</v>
      </c>
      <c r="U14" s="33">
        <v>40.5</v>
      </c>
      <c r="V14" s="33">
        <v>16.7</v>
      </c>
      <c r="W14" s="33">
        <v>33.299999999999997</v>
      </c>
      <c r="X14" s="33">
        <v>36</v>
      </c>
      <c r="Y14" s="33">
        <v>37</v>
      </c>
      <c r="Z14" s="33">
        <v>25</v>
      </c>
      <c r="AA14" s="52">
        <v>109.5</v>
      </c>
      <c r="AB14" s="33">
        <v>93.3</v>
      </c>
      <c r="AC14" s="52">
        <f t="shared" si="0"/>
        <v>109.5</v>
      </c>
      <c r="AD14" s="33">
        <f t="shared" si="1"/>
        <v>56.3</v>
      </c>
      <c r="AE14" s="34">
        <f t="shared" si="2"/>
        <v>2.9068493150684933</v>
      </c>
      <c r="AF14" s="34">
        <f t="shared" si="3"/>
        <v>2.3296803652968037</v>
      </c>
      <c r="AG14" s="34">
        <f t="shared" si="4"/>
        <v>1.8511415525114154</v>
      </c>
      <c r="AH14" s="34">
        <f t="shared" si="5"/>
        <v>0.13972602739726012</v>
      </c>
      <c r="AI14" s="34">
        <f t="shared" si="6"/>
        <v>2.719634703196347</v>
      </c>
      <c r="AJ14" s="34">
        <f t="shared" si="7"/>
        <v>1.2794520547945205</v>
      </c>
      <c r="AK14" s="33">
        <f t="shared" si="8"/>
        <v>76.7</v>
      </c>
      <c r="AL14" s="33">
        <f t="shared" si="9"/>
        <v>79.5</v>
      </c>
      <c r="AM14" s="33">
        <f t="shared" si="10"/>
        <v>2.1</v>
      </c>
      <c r="AN14" s="33">
        <f t="shared" si="11"/>
        <v>17.8</v>
      </c>
      <c r="AO14" s="33">
        <f t="shared" si="12"/>
        <v>15.700000000000001</v>
      </c>
      <c r="AQ14" s="48">
        <f t="shared" si="48"/>
        <v>-0.64803182704752205</v>
      </c>
      <c r="AR14" s="48">
        <f t="shared" si="49"/>
        <v>-0.73368711011101195</v>
      </c>
      <c r="AS14" s="48">
        <f t="shared" si="50"/>
        <v>-4.447214213011158E-2</v>
      </c>
      <c r="AT14" s="48">
        <f t="shared" si="51"/>
        <v>-7.9325082950255407E-2</v>
      </c>
      <c r="AU14" s="48">
        <f t="shared" si="52"/>
        <v>0.79151743202529135</v>
      </c>
      <c r="AV14" s="48">
        <f t="shared" si="53"/>
        <v>0.48956605074658049</v>
      </c>
      <c r="AW14" s="48">
        <f t="shared" si="54"/>
        <v>0.31711883081856224</v>
      </c>
      <c r="AX14" s="48">
        <f t="shared" si="55"/>
        <v>0.10327048978184195</v>
      </c>
      <c r="AY14" s="48">
        <f t="shared" si="56"/>
        <v>-1.3154954895203539</v>
      </c>
      <c r="AZ14" s="48">
        <f t="shared" si="57"/>
        <v>-1.2612367074643225</v>
      </c>
      <c r="BA14" s="48">
        <f t="shared" si="58"/>
        <v>-0.20971121891376643</v>
      </c>
      <c r="BB14" s="48">
        <f t="shared" si="13"/>
        <v>-0.47014647986046371</v>
      </c>
      <c r="BC14" s="48">
        <f t="shared" si="59"/>
        <v>0.31314722257647454</v>
      </c>
      <c r="BD14" s="48">
        <f t="shared" si="60"/>
        <v>0.21290253495982742</v>
      </c>
      <c r="BE14" s="48">
        <f t="shared" si="61"/>
        <v>-8.1272369286455162E-2</v>
      </c>
      <c r="BF14" s="48">
        <f t="shared" si="62"/>
        <v>0.28002035354928601</v>
      </c>
      <c r="BG14" s="48">
        <f t="shared" si="63"/>
        <v>0.41351109042687556</v>
      </c>
      <c r="BH14" s="48">
        <f t="shared" si="64"/>
        <v>-0.41670126020686127</v>
      </c>
      <c r="BI14" s="48">
        <f t="shared" si="65"/>
        <v>0.54821406945839668</v>
      </c>
      <c r="BJ14" s="48">
        <f t="shared" si="66"/>
        <v>-0.13880175322268365</v>
      </c>
      <c r="BK14" s="48">
        <f t="shared" si="67"/>
        <v>-0.6418784764167168</v>
      </c>
      <c r="BL14" s="48">
        <f t="shared" si="68"/>
        <v>-0.25506012081710844</v>
      </c>
      <c r="BM14" s="48">
        <f t="shared" si="69"/>
        <v>0.24859348926955255</v>
      </c>
      <c r="BN14" s="48">
        <f t="shared" si="70"/>
        <v>0.791892819984232</v>
      </c>
      <c r="BO14" s="58">
        <f t="shared" si="71"/>
        <v>0.24859348926955255</v>
      </c>
      <c r="BP14" s="58">
        <f t="shared" si="72"/>
        <v>0.28002035354928601</v>
      </c>
      <c r="BQ14" s="48">
        <f t="shared" si="73"/>
        <v>-1.1122377483979777</v>
      </c>
      <c r="BR14" s="48">
        <f t="shared" si="74"/>
        <v>-0.62322845633070956</v>
      </c>
      <c r="BS14" s="48">
        <f t="shared" si="75"/>
        <v>0.50791062194041403</v>
      </c>
      <c r="BT14" s="48">
        <f t="shared" si="76"/>
        <v>0.3225003211150953</v>
      </c>
      <c r="BU14" s="48">
        <f t="shared" si="77"/>
        <v>-0.45090895900354122</v>
      </c>
      <c r="BV14" s="48">
        <f t="shared" si="78"/>
        <v>0.93417040846837096</v>
      </c>
      <c r="BW14" s="58">
        <f t="shared" si="79"/>
        <v>-1.3154954895203539</v>
      </c>
      <c r="BX14" s="58">
        <f t="shared" si="80"/>
        <v>-1.2612367074643225</v>
      </c>
      <c r="BY14" s="58">
        <f t="shared" si="81"/>
        <v>-0.20971121891376643</v>
      </c>
      <c r="BZ14" s="58">
        <f t="shared" si="13"/>
        <v>-0.47014647986046371</v>
      </c>
      <c r="CA14" s="48">
        <f t="shared" si="47"/>
        <v>-0.24893542997738469</v>
      </c>
    </row>
    <row r="15" spans="1:79" ht="15" customHeight="1" x14ac:dyDescent="0.25">
      <c r="A15" s="3" t="s">
        <v>81</v>
      </c>
      <c r="B15" s="21" t="s">
        <v>131</v>
      </c>
      <c r="C15" s="4" t="s">
        <v>425</v>
      </c>
      <c r="D15" s="4" t="s">
        <v>42</v>
      </c>
      <c r="E15" s="33">
        <v>290</v>
      </c>
      <c r="F15" s="33">
        <v>296.7</v>
      </c>
      <c r="G15" s="33">
        <v>221.8</v>
      </c>
      <c r="H15" s="33">
        <v>208</v>
      </c>
      <c r="I15" s="33">
        <v>130.4</v>
      </c>
      <c r="J15" s="33">
        <v>151.30000000000001</v>
      </c>
      <c r="K15" s="33">
        <v>155.30000000000001</v>
      </c>
      <c r="L15" s="33">
        <v>274.5</v>
      </c>
      <c r="M15" s="33">
        <v>82.7</v>
      </c>
      <c r="N15" s="33">
        <v>86.5</v>
      </c>
      <c r="O15" s="33">
        <v>-11.5</v>
      </c>
      <c r="P15" s="33">
        <v>11.2</v>
      </c>
      <c r="Q15" s="33">
        <v>20.3</v>
      </c>
      <c r="R15" s="33">
        <v>33</v>
      </c>
      <c r="S15" s="33">
        <v>41.8</v>
      </c>
      <c r="T15" s="33">
        <v>46</v>
      </c>
      <c r="U15" s="33">
        <v>36.5</v>
      </c>
      <c r="V15" s="33">
        <v>18</v>
      </c>
      <c r="W15" s="33">
        <v>28</v>
      </c>
      <c r="X15" s="33">
        <v>35</v>
      </c>
      <c r="Y15" s="33">
        <v>38.700000000000003</v>
      </c>
      <c r="Z15" s="33">
        <v>23.7</v>
      </c>
      <c r="AA15" s="52">
        <v>92</v>
      </c>
      <c r="AB15" s="33">
        <v>74</v>
      </c>
      <c r="AC15" s="52">
        <f t="shared" si="0"/>
        <v>92</v>
      </c>
      <c r="AD15" s="33">
        <f t="shared" si="1"/>
        <v>46</v>
      </c>
      <c r="AE15" s="34">
        <f t="shared" si="2"/>
        <v>3.152173913043478</v>
      </c>
      <c r="AF15" s="34">
        <f t="shared" si="3"/>
        <v>2.4108695652173915</v>
      </c>
      <c r="AG15" s="34">
        <f t="shared" si="4"/>
        <v>1.6445652173913046</v>
      </c>
      <c r="AH15" s="34">
        <f t="shared" si="5"/>
        <v>-4.3478260869565216E-2</v>
      </c>
      <c r="AI15" s="34">
        <f t="shared" si="6"/>
        <v>2.9836956521739131</v>
      </c>
      <c r="AJ15" s="34">
        <f t="shared" si="7"/>
        <v>1.4173913043478261</v>
      </c>
      <c r="AK15" s="33">
        <f t="shared" si="8"/>
        <v>82.7</v>
      </c>
      <c r="AL15" s="33">
        <f t="shared" si="9"/>
        <v>86.5</v>
      </c>
      <c r="AM15" s="33">
        <f t="shared" si="10"/>
        <v>-11.5</v>
      </c>
      <c r="AN15" s="33">
        <f t="shared" si="11"/>
        <v>11.2</v>
      </c>
      <c r="AO15" s="33">
        <f t="shared" si="12"/>
        <v>22.7</v>
      </c>
      <c r="AQ15" s="48">
        <f t="shared" si="48"/>
        <v>-1.0178833647211374</v>
      </c>
      <c r="AR15" s="48">
        <f t="shared" si="49"/>
        <v>-1.0071515313574564</v>
      </c>
      <c r="AS15" s="48">
        <f t="shared" si="50"/>
        <v>-0.63202506771643463</v>
      </c>
      <c r="AT15" s="48">
        <f t="shared" si="51"/>
        <v>-0.84665517415096092</v>
      </c>
      <c r="AU15" s="48">
        <f t="shared" si="52"/>
        <v>0.56431812901890466</v>
      </c>
      <c r="AV15" s="48">
        <f t="shared" si="53"/>
        <v>-0.51708736568453861</v>
      </c>
      <c r="AW15" s="48">
        <f t="shared" si="54"/>
        <v>-0.32133147468100737</v>
      </c>
      <c r="AX15" s="48">
        <f t="shared" si="55"/>
        <v>-0.27752688245043361</v>
      </c>
      <c r="AY15" s="48">
        <f t="shared" si="56"/>
        <v>-0.83129810910416169</v>
      </c>
      <c r="AZ15" s="48">
        <f t="shared" si="57"/>
        <v>-0.70832963675062177</v>
      </c>
      <c r="BA15" s="48">
        <f t="shared" si="58"/>
        <v>-1.5233121717350486</v>
      </c>
      <c r="BB15" s="48">
        <f t="shared" si="13"/>
        <v>-1.0813414580380698</v>
      </c>
      <c r="BC15" s="48">
        <f t="shared" si="59"/>
        <v>-0.33797053801045718</v>
      </c>
      <c r="BD15" s="48">
        <f t="shared" si="60"/>
        <v>-0.1772682206314429</v>
      </c>
      <c r="BE15" s="48">
        <f t="shared" si="61"/>
        <v>-0.28296352826017263</v>
      </c>
      <c r="BF15" s="48">
        <f t="shared" si="62"/>
        <v>-0.53939684128820309</v>
      </c>
      <c r="BG15" s="48">
        <f t="shared" si="63"/>
        <v>3.7978400354490245E-2</v>
      </c>
      <c r="BH15" s="48">
        <f t="shared" si="64"/>
        <v>-0.21188878562905739</v>
      </c>
      <c r="BI15" s="48">
        <f t="shared" si="65"/>
        <v>-0.2480409505825735</v>
      </c>
      <c r="BJ15" s="48">
        <f t="shared" si="66"/>
        <v>-0.26565788716573124</v>
      </c>
      <c r="BK15" s="48">
        <f t="shared" si="67"/>
        <v>-0.46278389919619756</v>
      </c>
      <c r="BL15" s="48">
        <f t="shared" si="68"/>
        <v>-0.4605914928268377</v>
      </c>
      <c r="BM15" s="48">
        <f t="shared" si="69"/>
        <v>-0.47845733208729357</v>
      </c>
      <c r="BN15" s="48">
        <f t="shared" si="70"/>
        <v>-0.47427477629013759</v>
      </c>
      <c r="BO15" s="58">
        <f t="shared" si="71"/>
        <v>-0.47845733208729357</v>
      </c>
      <c r="BP15" s="58">
        <f t="shared" si="72"/>
        <v>-0.53939684128820309</v>
      </c>
      <c r="BQ15" s="48">
        <f t="shared" si="73"/>
        <v>-0.73491796921781949</v>
      </c>
      <c r="BR15" s="48">
        <f t="shared" si="74"/>
        <v>-0.35394208290564344</v>
      </c>
      <c r="BS15" s="48">
        <f t="shared" si="75"/>
        <v>-0.28636865568213227</v>
      </c>
      <c r="BT15" s="48">
        <f t="shared" si="76"/>
        <v>-0.44461558501944559</v>
      </c>
      <c r="BU15" s="48">
        <f t="shared" si="77"/>
        <v>0.51459636986993673</v>
      </c>
      <c r="BV15" s="48">
        <f t="shared" si="78"/>
        <v>1.4349926736887473</v>
      </c>
      <c r="BW15" s="58">
        <f t="shared" si="79"/>
        <v>-0.83129810910416169</v>
      </c>
      <c r="BX15" s="58">
        <f t="shared" si="80"/>
        <v>-0.70832963675062177</v>
      </c>
      <c r="BY15" s="58">
        <f t="shared" si="81"/>
        <v>-1.5233121717350486</v>
      </c>
      <c r="BZ15" s="58">
        <f t="shared" si="13"/>
        <v>-1.0813414580380698</v>
      </c>
      <c r="CA15" s="48">
        <f t="shared" si="47"/>
        <v>0.34026929568402897</v>
      </c>
    </row>
    <row r="16" spans="1:79" ht="15" customHeight="1" x14ac:dyDescent="0.25">
      <c r="A16" s="3" t="s">
        <v>81</v>
      </c>
      <c r="B16" s="21" t="s">
        <v>131</v>
      </c>
      <c r="C16" s="4" t="s">
        <v>425</v>
      </c>
      <c r="D16" s="4" t="s">
        <v>43</v>
      </c>
      <c r="E16" s="33">
        <v>367</v>
      </c>
      <c r="F16" s="33">
        <v>367</v>
      </c>
      <c r="G16" s="33">
        <v>242.2</v>
      </c>
      <c r="H16" s="33">
        <v>253.4</v>
      </c>
      <c r="I16" s="33">
        <v>87.4</v>
      </c>
      <c r="J16" s="33">
        <v>159.19999999999999</v>
      </c>
      <c r="K16" s="33">
        <v>178.4</v>
      </c>
      <c r="L16" s="33">
        <v>272</v>
      </c>
      <c r="M16" s="33">
        <v>98.8</v>
      </c>
      <c r="N16" s="33">
        <v>93.5</v>
      </c>
      <c r="O16" s="33">
        <v>12.4</v>
      </c>
      <c r="P16" s="33">
        <v>33.1</v>
      </c>
      <c r="Q16" s="33">
        <v>20.5</v>
      </c>
      <c r="R16" s="33">
        <v>29.4</v>
      </c>
      <c r="S16" s="33">
        <v>37.4</v>
      </c>
      <c r="T16" s="33">
        <v>42.6</v>
      </c>
      <c r="U16" s="33">
        <v>32.799999999999997</v>
      </c>
      <c r="V16" s="33">
        <v>16.3</v>
      </c>
      <c r="W16" s="33">
        <v>26.7</v>
      </c>
      <c r="X16" s="33">
        <v>31.5</v>
      </c>
      <c r="Y16" s="33">
        <v>35.700000000000003</v>
      </c>
      <c r="Z16" s="33">
        <v>23.3</v>
      </c>
      <c r="AA16" s="52">
        <v>94.7</v>
      </c>
      <c r="AB16" s="33">
        <v>73.2</v>
      </c>
      <c r="AC16" s="52">
        <f t="shared" si="0"/>
        <v>94.7</v>
      </c>
      <c r="AD16" s="33">
        <f t="shared" si="1"/>
        <v>42.6</v>
      </c>
      <c r="AE16" s="34">
        <f t="shared" si="2"/>
        <v>3.8753959873284054</v>
      </c>
      <c r="AF16" s="34">
        <f t="shared" si="3"/>
        <v>2.5575501583949314</v>
      </c>
      <c r="AG16" s="34">
        <f t="shared" si="4"/>
        <v>1.6810982048574443</v>
      </c>
      <c r="AH16" s="34">
        <f t="shared" si="5"/>
        <v>-0.20274551214361158</v>
      </c>
      <c r="AI16" s="34">
        <f t="shared" si="6"/>
        <v>2.8722280887011613</v>
      </c>
      <c r="AJ16" s="34">
        <f t="shared" si="7"/>
        <v>0.92291446673706445</v>
      </c>
      <c r="AK16" s="33">
        <f t="shared" si="8"/>
        <v>98.8</v>
      </c>
      <c r="AL16" s="33">
        <f t="shared" si="9"/>
        <v>93.5</v>
      </c>
      <c r="AM16" s="33">
        <f t="shared" si="10"/>
        <v>12.4</v>
      </c>
      <c r="AN16" s="33">
        <f t="shared" si="11"/>
        <v>33.1</v>
      </c>
      <c r="AO16" s="33">
        <f t="shared" si="12"/>
        <v>20.700000000000003</v>
      </c>
      <c r="AQ16" s="48">
        <f t="shared" si="48"/>
        <v>-1.1573527234622603E-2</v>
      </c>
      <c r="AR16" s="48">
        <f t="shared" si="49"/>
        <v>-4.5924090676204413E-2</v>
      </c>
      <c r="AS16" s="48">
        <f t="shared" si="50"/>
        <v>-0.2720827349248135</v>
      </c>
      <c r="AT16" s="48">
        <f t="shared" si="51"/>
        <v>-3.4608877169328513E-2</v>
      </c>
      <c r="AU16" s="48">
        <f t="shared" si="52"/>
        <v>-0.44285403894755343</v>
      </c>
      <c r="AV16" s="48">
        <f t="shared" si="53"/>
        <v>-0.36236826082450319</v>
      </c>
      <c r="AW16" s="48">
        <f t="shared" si="54"/>
        <v>0.13811407226728104</v>
      </c>
      <c r="AX16" s="48">
        <f t="shared" si="55"/>
        <v>-0.31838496959981932</v>
      </c>
      <c r="AY16" s="48">
        <f t="shared" si="56"/>
        <v>0.46796486167928719</v>
      </c>
      <c r="AZ16" s="48">
        <f t="shared" si="57"/>
        <v>-0.15542256603692101</v>
      </c>
      <c r="BA16" s="48">
        <f t="shared" si="58"/>
        <v>0.78514832623764585</v>
      </c>
      <c r="BB16" s="48">
        <f t="shared" si="13"/>
        <v>0.94671460591489587</v>
      </c>
      <c r="BC16" s="48">
        <f t="shared" si="59"/>
        <v>-0.31292754721865224</v>
      </c>
      <c r="BD16" s="48">
        <f t="shared" si="60"/>
        <v>-0.57858671209674961</v>
      </c>
      <c r="BE16" s="48">
        <f t="shared" si="61"/>
        <v>-0.68634584620760697</v>
      </c>
      <c r="BF16" s="48">
        <f t="shared" si="62"/>
        <v>-0.80988407065203438</v>
      </c>
      <c r="BG16" s="48">
        <f t="shared" si="63"/>
        <v>-0.30938933796246643</v>
      </c>
      <c r="BH16" s="48">
        <f t="shared" si="64"/>
        <v>-0.47972048315387761</v>
      </c>
      <c r="BI16" s="48">
        <f t="shared" si="65"/>
        <v>-0.44334878568696262</v>
      </c>
      <c r="BJ16" s="48">
        <f t="shared" si="66"/>
        <v>-0.70965435596639792</v>
      </c>
      <c r="BK16" s="48">
        <f t="shared" si="67"/>
        <v>-0.77883315311476053</v>
      </c>
      <c r="BL16" s="48">
        <f t="shared" si="68"/>
        <v>-0.5238319149836772</v>
      </c>
      <c r="BM16" s="48">
        <f t="shared" si="69"/>
        <v>-0.36628377679223717</v>
      </c>
      <c r="BN16" s="48">
        <f t="shared" si="70"/>
        <v>-0.52675840722379008</v>
      </c>
      <c r="BO16" s="58">
        <f t="shared" si="71"/>
        <v>-0.36628377679223717</v>
      </c>
      <c r="BP16" s="58">
        <f t="shared" si="72"/>
        <v>-0.80988407065203438</v>
      </c>
      <c r="BQ16" s="48">
        <f t="shared" si="73"/>
        <v>0.37742867526839885</v>
      </c>
      <c r="BR16" s="48">
        <f t="shared" si="74"/>
        <v>0.13256455870742551</v>
      </c>
      <c r="BS16" s="48">
        <f t="shared" si="75"/>
        <v>-0.14590050923579673</v>
      </c>
      <c r="BT16" s="48">
        <f t="shared" si="76"/>
        <v>-1.1115019496044574</v>
      </c>
      <c r="BU16" s="48">
        <f t="shared" si="77"/>
        <v>0.10702937843786468</v>
      </c>
      <c r="BV16" s="48">
        <f t="shared" si="78"/>
        <v>-0.36032672027046964</v>
      </c>
      <c r="BW16" s="58">
        <f t="shared" si="79"/>
        <v>0.46796486167928719</v>
      </c>
      <c r="BX16" s="58">
        <f t="shared" si="80"/>
        <v>-0.15542256603692101</v>
      </c>
      <c r="BY16" s="58">
        <f t="shared" si="81"/>
        <v>0.78514832623764585</v>
      </c>
      <c r="BZ16" s="58">
        <f t="shared" si="13"/>
        <v>0.94671460591489587</v>
      </c>
      <c r="CA16" s="48">
        <f t="shared" si="47"/>
        <v>0.17192508835219675</v>
      </c>
    </row>
    <row r="17" spans="1:79" ht="15" customHeight="1" x14ac:dyDescent="0.25">
      <c r="A17" s="3" t="s">
        <v>81</v>
      </c>
      <c r="B17" s="21" t="s">
        <v>131</v>
      </c>
      <c r="C17" s="4" t="s">
        <v>425</v>
      </c>
      <c r="D17" s="4" t="s">
        <v>44</v>
      </c>
      <c r="E17" s="33">
        <v>360.1</v>
      </c>
      <c r="F17" s="33">
        <v>351.2</v>
      </c>
      <c r="G17" s="33">
        <v>240.1</v>
      </c>
      <c r="H17" s="33">
        <v>237.9</v>
      </c>
      <c r="I17" s="33">
        <v>126.4</v>
      </c>
      <c r="J17" s="33">
        <v>160.30000000000001</v>
      </c>
      <c r="K17" s="33">
        <v>165.6</v>
      </c>
      <c r="L17" s="33">
        <v>299.5</v>
      </c>
      <c r="M17" s="33">
        <v>96.4</v>
      </c>
      <c r="N17" s="33">
        <v>95.2</v>
      </c>
      <c r="O17" s="33">
        <v>12</v>
      </c>
      <c r="P17" s="33">
        <v>24.8</v>
      </c>
      <c r="Q17" s="33">
        <v>22.7</v>
      </c>
      <c r="R17" s="33">
        <v>33.200000000000003</v>
      </c>
      <c r="S17" s="33">
        <v>43.6</v>
      </c>
      <c r="T17" s="33">
        <v>51.3</v>
      </c>
      <c r="U17" s="33">
        <v>38.700000000000003</v>
      </c>
      <c r="V17" s="33">
        <v>19</v>
      </c>
      <c r="W17" s="33">
        <v>28.6</v>
      </c>
      <c r="X17" s="33">
        <v>36.6</v>
      </c>
      <c r="Y17" s="33">
        <v>45.3</v>
      </c>
      <c r="Z17" s="33">
        <v>28.4</v>
      </c>
      <c r="AA17" s="52">
        <v>108.5</v>
      </c>
      <c r="AB17" s="33">
        <v>87</v>
      </c>
      <c r="AC17" s="52">
        <f t="shared" si="0"/>
        <v>108.5</v>
      </c>
      <c r="AD17" s="33">
        <f t="shared" si="1"/>
        <v>51.3</v>
      </c>
      <c r="AE17" s="34">
        <f t="shared" si="2"/>
        <v>3.3188940092165899</v>
      </c>
      <c r="AF17" s="34">
        <f t="shared" si="3"/>
        <v>2.2129032258064516</v>
      </c>
      <c r="AG17" s="34">
        <f t="shared" si="4"/>
        <v>1.4774193548387098</v>
      </c>
      <c r="AH17" s="34">
        <f t="shared" si="5"/>
        <v>-4.8847926267280947E-2</v>
      </c>
      <c r="AI17" s="34">
        <f t="shared" si="6"/>
        <v>2.7603686635944702</v>
      </c>
      <c r="AJ17" s="34">
        <f t="shared" si="7"/>
        <v>1.1649769585253458</v>
      </c>
      <c r="AK17" s="33">
        <f t="shared" si="8"/>
        <v>96.4</v>
      </c>
      <c r="AL17" s="33">
        <f t="shared" si="9"/>
        <v>95.2</v>
      </c>
      <c r="AM17" s="33">
        <f t="shared" si="10"/>
        <v>12</v>
      </c>
      <c r="AN17" s="33">
        <f t="shared" si="11"/>
        <v>24.8</v>
      </c>
      <c r="AO17" s="33">
        <f t="shared" si="12"/>
        <v>12.8</v>
      </c>
      <c r="AQ17" s="48">
        <f t="shared" si="48"/>
        <v>-0.10174934384055674</v>
      </c>
      <c r="AR17" s="48">
        <f t="shared" si="49"/>
        <v>-0.26196098346089558</v>
      </c>
      <c r="AS17" s="48">
        <f t="shared" si="50"/>
        <v>-0.3091356221239509</v>
      </c>
      <c r="AT17" s="48">
        <f t="shared" si="51"/>
        <v>-0.31184935301107525</v>
      </c>
      <c r="AU17" s="48">
        <f t="shared" si="52"/>
        <v>0.47062769478946664</v>
      </c>
      <c r="AV17" s="48">
        <f t="shared" si="53"/>
        <v>-0.34082509432500407</v>
      </c>
      <c r="AW17" s="48">
        <f t="shared" si="54"/>
        <v>-0.11647047322787472</v>
      </c>
      <c r="AX17" s="48">
        <f t="shared" si="55"/>
        <v>0.13105398904342408</v>
      </c>
      <c r="AY17" s="48">
        <f t="shared" si="56"/>
        <v>0.27428590951281095</v>
      </c>
      <c r="AZ17" s="48">
        <f t="shared" si="57"/>
        <v>-2.1145134577879161E-2</v>
      </c>
      <c r="BA17" s="48">
        <f t="shared" si="58"/>
        <v>0.74651300409584342</v>
      </c>
      <c r="BB17" s="48">
        <f t="shared" si="13"/>
        <v>0.17809061820669422</v>
      </c>
      <c r="BC17" s="48">
        <f t="shared" si="59"/>
        <v>-3.7454648508796533E-2</v>
      </c>
      <c r="BD17" s="48">
        <f t="shared" si="60"/>
        <v>-0.15497274888336998</v>
      </c>
      <c r="BE17" s="48">
        <f t="shared" si="61"/>
        <v>-0.11794348909985816</v>
      </c>
      <c r="BF17" s="48">
        <f t="shared" si="62"/>
        <v>-0.11775498375046611</v>
      </c>
      <c r="BG17" s="48">
        <f t="shared" si="63"/>
        <v>0.24452137989430245</v>
      </c>
      <c r="BH17" s="48">
        <f t="shared" si="64"/>
        <v>-5.4340728261516015E-2</v>
      </c>
      <c r="BI17" s="48">
        <f t="shared" si="65"/>
        <v>-0.15789887284208604</v>
      </c>
      <c r="BJ17" s="48">
        <f t="shared" si="66"/>
        <v>-6.2688072856854904E-2</v>
      </c>
      <c r="BK17" s="48">
        <f t="shared" si="67"/>
        <v>0.23252445942464045</v>
      </c>
      <c r="BL17" s="48">
        <f t="shared" si="68"/>
        <v>0.28248346751602915</v>
      </c>
      <c r="BM17" s="48">
        <f t="shared" si="69"/>
        <v>0.20704772804916136</v>
      </c>
      <c r="BN17" s="48">
        <f t="shared" si="70"/>
        <v>0.37858422638171768</v>
      </c>
      <c r="BO17" s="58">
        <f t="shared" si="71"/>
        <v>0.20704772804916136</v>
      </c>
      <c r="BP17" s="58">
        <f t="shared" si="72"/>
        <v>-0.11775498375046611</v>
      </c>
      <c r="BQ17" s="48">
        <f t="shared" si="73"/>
        <v>-0.47849529333373303</v>
      </c>
      <c r="BR17" s="48">
        <f t="shared" si="74"/>
        <v>-1.0105520464519104</v>
      </c>
      <c r="BS17" s="48">
        <f t="shared" si="75"/>
        <v>-0.9290390510528348</v>
      </c>
      <c r="BT17" s="48">
        <f t="shared" si="76"/>
        <v>-0.46709953327293136</v>
      </c>
      <c r="BU17" s="48">
        <f t="shared" si="77"/>
        <v>-0.30197040529922048</v>
      </c>
      <c r="BV17" s="48">
        <f t="shared" si="78"/>
        <v>0.51854050464833223</v>
      </c>
      <c r="BW17" s="58">
        <f t="shared" si="79"/>
        <v>0.27428590951281095</v>
      </c>
      <c r="BX17" s="58">
        <f t="shared" si="80"/>
        <v>-2.1145134577879161E-2</v>
      </c>
      <c r="BY17" s="58">
        <f t="shared" si="81"/>
        <v>0.74651300409584342</v>
      </c>
      <c r="BZ17" s="58">
        <f t="shared" si="13"/>
        <v>0.17809061820669422</v>
      </c>
      <c r="CA17" s="48">
        <f t="shared" si="47"/>
        <v>-0.49303453060854185</v>
      </c>
    </row>
    <row r="18" spans="1:79" ht="15" customHeight="1" x14ac:dyDescent="0.25">
      <c r="A18" s="3" t="s">
        <v>81</v>
      </c>
      <c r="B18" s="21" t="s">
        <v>131</v>
      </c>
      <c r="C18" s="4" t="s">
        <v>425</v>
      </c>
      <c r="D18" s="4" t="s">
        <v>45</v>
      </c>
      <c r="E18" s="33">
        <v>313.5</v>
      </c>
      <c r="F18" s="33">
        <v>338.4</v>
      </c>
      <c r="G18" s="33">
        <v>252.3</v>
      </c>
      <c r="H18" s="33">
        <v>239.1</v>
      </c>
      <c r="I18" s="33">
        <v>103.3</v>
      </c>
      <c r="J18" s="33">
        <v>195.7</v>
      </c>
      <c r="K18" s="33">
        <v>176.1</v>
      </c>
      <c r="L18" s="33">
        <v>270.89999999999998</v>
      </c>
      <c r="M18" s="33">
        <v>77.2</v>
      </c>
      <c r="N18" s="33">
        <v>88.4</v>
      </c>
      <c r="O18" s="33">
        <v>2.5</v>
      </c>
      <c r="P18" s="33">
        <v>30.2</v>
      </c>
      <c r="Q18" s="33">
        <v>22</v>
      </c>
      <c r="R18" s="33">
        <v>32.299999999999997</v>
      </c>
      <c r="S18" s="33">
        <v>42.8</v>
      </c>
      <c r="T18" s="33">
        <v>49.2</v>
      </c>
      <c r="U18" s="33">
        <v>42</v>
      </c>
      <c r="V18" s="33">
        <v>19.399999999999999</v>
      </c>
      <c r="W18" s="33">
        <v>31.1</v>
      </c>
      <c r="X18" s="33">
        <v>36</v>
      </c>
      <c r="Y18" s="33">
        <v>39.799999999999997</v>
      </c>
      <c r="Z18" s="33">
        <v>25</v>
      </c>
      <c r="AA18" s="52">
        <v>96.7</v>
      </c>
      <c r="AB18" s="33">
        <v>79.099999999999994</v>
      </c>
      <c r="AC18" s="52">
        <f t="shared" si="0"/>
        <v>96.7</v>
      </c>
      <c r="AD18" s="33">
        <f t="shared" si="1"/>
        <v>49.2</v>
      </c>
      <c r="AE18" s="34">
        <f t="shared" si="2"/>
        <v>3.2419855222337124</v>
      </c>
      <c r="AF18" s="34">
        <f t="shared" si="3"/>
        <v>2.6091003102378489</v>
      </c>
      <c r="AG18" s="34">
        <f t="shared" si="4"/>
        <v>2.0237849017580145</v>
      </c>
      <c r="AH18" s="34">
        <f t="shared" si="5"/>
        <v>0.20268872802481896</v>
      </c>
      <c r="AI18" s="34">
        <f t="shared" si="6"/>
        <v>2.8014477766287484</v>
      </c>
      <c r="AJ18" s="34">
        <f t="shared" si="7"/>
        <v>1.0682523267838675</v>
      </c>
      <c r="AK18" s="33">
        <f t="shared" si="8"/>
        <v>77.2</v>
      </c>
      <c r="AL18" s="33">
        <f t="shared" si="9"/>
        <v>88.4</v>
      </c>
      <c r="AM18" s="33">
        <f t="shared" si="10"/>
        <v>2.5</v>
      </c>
      <c r="AN18" s="33">
        <f t="shared" si="11"/>
        <v>30.2</v>
      </c>
      <c r="AO18" s="33">
        <f t="shared" si="12"/>
        <v>27.7</v>
      </c>
      <c r="AQ18" s="48">
        <f t="shared" si="48"/>
        <v>-0.71076282990382444</v>
      </c>
      <c r="AR18" s="48">
        <f t="shared" si="49"/>
        <v>-0.43697821305862011</v>
      </c>
      <c r="AS18" s="48">
        <f t="shared" si="50"/>
        <v>-9.3875991728961286E-2</v>
      </c>
      <c r="AT18" s="48">
        <f t="shared" si="51"/>
        <v>-0.29038557423623051</v>
      </c>
      <c r="AU18" s="48">
        <f t="shared" si="52"/>
        <v>-7.043456288553776E-2</v>
      </c>
      <c r="AV18" s="48">
        <f t="shared" si="53"/>
        <v>0.35247317302249803</v>
      </c>
      <c r="AW18" s="48">
        <f t="shared" si="54"/>
        <v>9.2368411748620038E-2</v>
      </c>
      <c r="AX18" s="48">
        <f t="shared" si="55"/>
        <v>-0.33636252794554944</v>
      </c>
      <c r="AY18" s="48">
        <f t="shared" si="56"/>
        <v>-1.2751457078190047</v>
      </c>
      <c r="AZ18" s="48">
        <f t="shared" si="57"/>
        <v>-0.55825486041404537</v>
      </c>
      <c r="BA18" s="48">
        <f t="shared" si="58"/>
        <v>-0.17107589677196403</v>
      </c>
      <c r="BB18" s="48">
        <f t="shared" si="58"/>
        <v>0.67815923671564449</v>
      </c>
      <c r="BC18" s="48">
        <f t="shared" si="59"/>
        <v>-0.1251051162801142</v>
      </c>
      <c r="BD18" s="48">
        <f t="shared" si="60"/>
        <v>-0.25530237174969728</v>
      </c>
      <c r="BE18" s="48">
        <f t="shared" si="61"/>
        <v>-0.19128572872666483</v>
      </c>
      <c r="BF18" s="48">
        <f t="shared" si="62"/>
        <v>-0.28482062541636155</v>
      </c>
      <c r="BG18" s="48">
        <f t="shared" si="63"/>
        <v>0.55433584920402001</v>
      </c>
      <c r="BH18" s="48">
        <f t="shared" si="64"/>
        <v>8.6784946855003129E-3</v>
      </c>
      <c r="BI18" s="48">
        <f t="shared" si="65"/>
        <v>0.21769311774327746</v>
      </c>
      <c r="BJ18" s="48">
        <f t="shared" si="66"/>
        <v>-0.13880175322268365</v>
      </c>
      <c r="BK18" s="48">
        <f t="shared" si="67"/>
        <v>-0.34689917275939169</v>
      </c>
      <c r="BL18" s="48">
        <f t="shared" si="68"/>
        <v>-0.25506012081710844</v>
      </c>
      <c r="BM18" s="48">
        <f t="shared" si="69"/>
        <v>-0.28319225435145479</v>
      </c>
      <c r="BN18" s="48">
        <f t="shared" si="70"/>
        <v>-0.13969162908810245</v>
      </c>
      <c r="BO18" s="58">
        <f t="shared" si="71"/>
        <v>-0.28319225435145479</v>
      </c>
      <c r="BP18" s="58">
        <f t="shared" si="72"/>
        <v>-0.28482062541636155</v>
      </c>
      <c r="BQ18" s="48">
        <f t="shared" si="73"/>
        <v>-0.59678385291966762</v>
      </c>
      <c r="BR18" s="48">
        <f t="shared" si="74"/>
        <v>0.30354485476735316</v>
      </c>
      <c r="BS18" s="48">
        <f t="shared" si="75"/>
        <v>1.1717186745239547</v>
      </c>
      <c r="BT18" s="48">
        <f t="shared" si="76"/>
        <v>0.58613874138090383</v>
      </c>
      <c r="BU18" s="48">
        <f t="shared" si="77"/>
        <v>-0.15176984480906941</v>
      </c>
      <c r="BV18" s="48">
        <f t="shared" si="78"/>
        <v>0.16735801432563502</v>
      </c>
      <c r="BW18" s="58">
        <f t="shared" si="79"/>
        <v>-1.2751457078190047</v>
      </c>
      <c r="BX18" s="58">
        <f t="shared" si="80"/>
        <v>-0.55825486041404537</v>
      </c>
      <c r="BY18" s="58">
        <f t="shared" si="81"/>
        <v>-0.17107589677196403</v>
      </c>
      <c r="BZ18" s="58">
        <f t="shared" si="81"/>
        <v>0.67815923671564449</v>
      </c>
      <c r="CA18" s="48">
        <f t="shared" si="47"/>
        <v>0.76112981401361024</v>
      </c>
    </row>
    <row r="19" spans="1:79" ht="15" customHeight="1" x14ac:dyDescent="0.25">
      <c r="A19" s="3" t="s">
        <v>81</v>
      </c>
      <c r="B19" s="21" t="s">
        <v>131</v>
      </c>
      <c r="C19" s="4" t="s">
        <v>425</v>
      </c>
      <c r="D19" s="4" t="s">
        <v>46</v>
      </c>
      <c r="E19" s="33">
        <v>340.6</v>
      </c>
      <c r="F19" s="33">
        <v>339.9</v>
      </c>
      <c r="G19" s="33">
        <v>228</v>
      </c>
      <c r="H19" s="33">
        <v>235.6</v>
      </c>
      <c r="I19" s="33">
        <v>94.9</v>
      </c>
      <c r="J19" s="33">
        <v>148.9</v>
      </c>
      <c r="K19" s="33">
        <v>164.7</v>
      </c>
      <c r="L19" s="33">
        <v>268.7</v>
      </c>
      <c r="M19" s="33">
        <v>96.6</v>
      </c>
      <c r="N19" s="33">
        <v>92</v>
      </c>
      <c r="O19" s="33">
        <v>5.0999999999999996</v>
      </c>
      <c r="P19" s="33">
        <v>20.399999999999999</v>
      </c>
      <c r="Q19" s="33" t="s">
        <v>94</v>
      </c>
      <c r="R19" s="33">
        <v>33</v>
      </c>
      <c r="S19" s="33">
        <v>45</v>
      </c>
      <c r="T19" s="33">
        <v>49</v>
      </c>
      <c r="U19" s="33" t="s">
        <v>94</v>
      </c>
      <c r="V19" s="33">
        <v>20</v>
      </c>
      <c r="W19" s="33">
        <v>29</v>
      </c>
      <c r="X19" s="33">
        <v>35.9</v>
      </c>
      <c r="Y19" s="33">
        <v>40.799999999999997</v>
      </c>
      <c r="Z19" s="33">
        <v>25.5</v>
      </c>
      <c r="AA19" s="52">
        <v>93.5</v>
      </c>
      <c r="AB19" s="33">
        <v>73</v>
      </c>
      <c r="AC19" s="52">
        <f t="shared" si="0"/>
        <v>93.5</v>
      </c>
      <c r="AD19" s="33">
        <f t="shared" si="1"/>
        <v>49</v>
      </c>
      <c r="AE19" s="34">
        <f t="shared" si="2"/>
        <v>3.6427807486631019</v>
      </c>
      <c r="AF19" s="34">
        <f t="shared" si="3"/>
        <v>2.4385026737967914</v>
      </c>
      <c r="AG19" s="34">
        <f t="shared" si="4"/>
        <v>1.5925133689839572</v>
      </c>
      <c r="AH19" s="34">
        <f t="shared" si="5"/>
        <v>-0.16898395721925116</v>
      </c>
      <c r="AI19" s="34">
        <f t="shared" si="6"/>
        <v>2.87379679144385</v>
      </c>
      <c r="AJ19" s="34">
        <f t="shared" si="7"/>
        <v>1.0149732620320857</v>
      </c>
      <c r="AK19" s="33">
        <f t="shared" si="8"/>
        <v>96.6</v>
      </c>
      <c r="AL19" s="33">
        <f t="shared" si="9"/>
        <v>92</v>
      </c>
      <c r="AM19" s="33">
        <f t="shared" si="10"/>
        <v>5.0999999999999996</v>
      </c>
      <c r="AN19" s="33">
        <f t="shared" si="11"/>
        <v>20.399999999999999</v>
      </c>
      <c r="AO19" s="33">
        <f t="shared" si="12"/>
        <v>15.299999999999999</v>
      </c>
      <c r="AQ19" s="48">
        <f t="shared" si="48"/>
        <v>-0.35659404294428448</v>
      </c>
      <c r="AR19" s="48">
        <f t="shared" si="49"/>
        <v>-0.41646838146513676</v>
      </c>
      <c r="AS19" s="48">
        <f t="shared" si="50"/>
        <v>-0.52263082931898119</v>
      </c>
      <c r="AT19" s="48">
        <f t="shared" si="51"/>
        <v>-0.35298826232952818</v>
      </c>
      <c r="AU19" s="48">
        <f t="shared" si="52"/>
        <v>-0.26718447476735729</v>
      </c>
      <c r="AV19" s="48">
        <f t="shared" si="53"/>
        <v>-0.56409063804708126</v>
      </c>
      <c r="AW19" s="48">
        <f t="shared" si="54"/>
        <v>-0.13437094908300296</v>
      </c>
      <c r="AX19" s="48">
        <f t="shared" si="55"/>
        <v>-0.37231764463700873</v>
      </c>
      <c r="AY19" s="48">
        <f t="shared" si="56"/>
        <v>0.29042582219334978</v>
      </c>
      <c r="AZ19" s="48">
        <f t="shared" si="57"/>
        <v>-0.27390265261842828</v>
      </c>
      <c r="BA19" s="48">
        <f t="shared" si="58"/>
        <v>8.0053697149751663E-2</v>
      </c>
      <c r="BB19" s="48">
        <f t="shared" si="58"/>
        <v>-0.22937270057837666</v>
      </c>
      <c r="BC19" s="48" t="s">
        <v>94</v>
      </c>
      <c r="BD19" s="48">
        <f t="shared" si="60"/>
        <v>-0.1772682206314429</v>
      </c>
      <c r="BE19" s="48">
        <f t="shared" si="61"/>
        <v>1.0405430247052665E-2</v>
      </c>
      <c r="BF19" s="48">
        <f t="shared" si="62"/>
        <v>-0.30073163890835186</v>
      </c>
      <c r="BG19" s="48" t="s">
        <v>94</v>
      </c>
      <c r="BH19" s="48">
        <f t="shared" si="64"/>
        <v>0.10320732910602536</v>
      </c>
      <c r="BI19" s="48">
        <f t="shared" si="65"/>
        <v>-9.7804154348428096E-2</v>
      </c>
      <c r="BJ19" s="48">
        <f t="shared" si="66"/>
        <v>-0.15148736661698858</v>
      </c>
      <c r="BK19" s="48">
        <f t="shared" si="67"/>
        <v>-0.24154942145320404</v>
      </c>
      <c r="BL19" s="48">
        <f t="shared" si="68"/>
        <v>-0.17600959312105874</v>
      </c>
      <c r="BM19" s="48">
        <f t="shared" si="69"/>
        <v>-0.41613869025670674</v>
      </c>
      <c r="BN19" s="48">
        <f t="shared" si="70"/>
        <v>-0.53987931495720343</v>
      </c>
      <c r="BO19" s="58">
        <f t="shared" si="71"/>
        <v>-0.41613869025670674</v>
      </c>
      <c r="BP19" s="58">
        <f t="shared" si="72"/>
        <v>-0.30073163890835186</v>
      </c>
      <c r="BQ19" s="48">
        <f t="shared" si="73"/>
        <v>1.9656437133183772E-2</v>
      </c>
      <c r="BR19" s="48">
        <f t="shared" si="74"/>
        <v>-0.26228925712233675</v>
      </c>
      <c r="BS19" s="48">
        <f t="shared" si="75"/>
        <v>-0.48650631679354384</v>
      </c>
      <c r="BT19" s="48">
        <f t="shared" si="76"/>
        <v>-0.97013503050378924</v>
      </c>
      <c r="BU19" s="48">
        <f t="shared" si="77"/>
        <v>0.11276514081904539</v>
      </c>
      <c r="BV19" s="48">
        <f t="shared" si="78"/>
        <v>-2.6084693128698905E-2</v>
      </c>
      <c r="BW19" s="58">
        <f t="shared" si="79"/>
        <v>0.29042582219334978</v>
      </c>
      <c r="BX19" s="58">
        <f t="shared" si="80"/>
        <v>-0.27390265261842828</v>
      </c>
      <c r="BY19" s="58">
        <f t="shared" si="81"/>
        <v>8.0053697149751663E-2</v>
      </c>
      <c r="BZ19" s="58">
        <f t="shared" si="81"/>
        <v>-0.22937270057837666</v>
      </c>
      <c r="CA19" s="48">
        <f t="shared" ref="CA19:CA23" si="82">IF(AO19="NA","NA", ((AO19-AO$63)/(AO$64)))</f>
        <v>-0.28260427144375133</v>
      </c>
    </row>
    <row r="20" spans="1:79" x14ac:dyDescent="0.25">
      <c r="A20" s="3" t="s">
        <v>81</v>
      </c>
      <c r="B20" s="21" t="s">
        <v>131</v>
      </c>
      <c r="C20" s="4" t="s">
        <v>425</v>
      </c>
      <c r="D20" s="4" t="s">
        <v>47</v>
      </c>
      <c r="E20" s="33">
        <v>394.1</v>
      </c>
      <c r="F20" s="33">
        <v>407.4</v>
      </c>
      <c r="G20" s="33">
        <v>258.10000000000002</v>
      </c>
      <c r="H20" s="33">
        <v>265.10000000000002</v>
      </c>
      <c r="I20" s="33">
        <v>73.3</v>
      </c>
      <c r="J20" s="33">
        <v>170.4</v>
      </c>
      <c r="K20" s="33">
        <v>172.9</v>
      </c>
      <c r="L20" s="33">
        <v>277.3</v>
      </c>
      <c r="M20" s="33">
        <v>98.4</v>
      </c>
      <c r="N20" s="33">
        <v>100.7</v>
      </c>
      <c r="O20" s="33">
        <v>9.4</v>
      </c>
      <c r="P20" s="33">
        <v>22.7</v>
      </c>
      <c r="Q20" s="33">
        <v>17</v>
      </c>
      <c r="R20" s="33">
        <v>32</v>
      </c>
      <c r="S20" s="33">
        <v>41.6</v>
      </c>
      <c r="T20" s="33">
        <v>45.3</v>
      </c>
      <c r="U20" s="33">
        <v>38.5</v>
      </c>
      <c r="V20" s="33" t="s">
        <v>94</v>
      </c>
      <c r="W20" s="33">
        <v>28.9</v>
      </c>
      <c r="X20" s="33">
        <v>36.5</v>
      </c>
      <c r="Y20" s="33">
        <v>41</v>
      </c>
      <c r="Z20" s="33">
        <v>26.4</v>
      </c>
      <c r="AA20" s="52">
        <v>100.3</v>
      </c>
      <c r="AB20" s="33">
        <v>84</v>
      </c>
      <c r="AC20" s="52">
        <f t="shared" si="0"/>
        <v>100.3</v>
      </c>
      <c r="AD20" s="33">
        <f t="shared" si="1"/>
        <v>45.3</v>
      </c>
      <c r="AE20" s="34">
        <f t="shared" si="2"/>
        <v>3.9292123629112665</v>
      </c>
      <c r="AF20" s="34">
        <f t="shared" si="3"/>
        <v>2.5732801595214361</v>
      </c>
      <c r="AG20" s="34">
        <f t="shared" si="4"/>
        <v>1.6989032901296113</v>
      </c>
      <c r="AH20" s="34">
        <f t="shared" si="5"/>
        <v>-2.4925224327018942E-2</v>
      </c>
      <c r="AI20" s="34">
        <f t="shared" si="6"/>
        <v>2.7647058823529416</v>
      </c>
      <c r="AJ20" s="34">
        <f t="shared" si="7"/>
        <v>0.73080757726819545</v>
      </c>
      <c r="AK20" s="33">
        <f t="shared" si="8"/>
        <v>98.4</v>
      </c>
      <c r="AL20" s="33">
        <f t="shared" si="9"/>
        <v>100.7</v>
      </c>
      <c r="AM20" s="33">
        <f t="shared" si="10"/>
        <v>9.4</v>
      </c>
      <c r="AN20" s="33">
        <f t="shared" si="11"/>
        <v>22.7</v>
      </c>
      <c r="AO20" s="33">
        <f t="shared" si="12"/>
        <v>13.299999999999999</v>
      </c>
      <c r="AQ20" s="48">
        <f t="shared" si="48"/>
        <v>0.34259525972491728</v>
      </c>
      <c r="AR20" s="48">
        <f t="shared" si="49"/>
        <v>0.5064740402416128</v>
      </c>
      <c r="AS20" s="48">
        <f t="shared" si="50"/>
        <v>8.4605538686567863E-3</v>
      </c>
      <c r="AT20" s="48">
        <f t="shared" si="51"/>
        <v>0.17466296588540964</v>
      </c>
      <c r="AU20" s="48">
        <f t="shared" si="52"/>
        <v>-0.7731128196063225</v>
      </c>
      <c r="AV20" s="48">
        <f t="shared" si="53"/>
        <v>-0.14301965646597098</v>
      </c>
      <c r="AW20" s="48">
        <f t="shared" si="54"/>
        <v>2.8722275374831387E-2</v>
      </c>
      <c r="AX20" s="48">
        <f t="shared" si="55"/>
        <v>-0.23176582484312133</v>
      </c>
      <c r="AY20" s="48">
        <f t="shared" si="56"/>
        <v>0.43568503631820837</v>
      </c>
      <c r="AZ20" s="48">
        <f t="shared" si="57"/>
        <v>0.4132818495543143</v>
      </c>
      <c r="BA20" s="48">
        <f t="shared" si="58"/>
        <v>0.49538341017412774</v>
      </c>
      <c r="BB20" s="48">
        <f t="shared" si="58"/>
        <v>-1.638051121345328E-2</v>
      </c>
      <c r="BC20" s="48">
        <f t="shared" si="59"/>
        <v>-0.751179886075241</v>
      </c>
      <c r="BD20" s="48">
        <f t="shared" si="60"/>
        <v>-0.28874557937180584</v>
      </c>
      <c r="BE20" s="48">
        <f t="shared" si="61"/>
        <v>-0.30129908816687384</v>
      </c>
      <c r="BF20" s="48">
        <f t="shared" si="62"/>
        <v>-0.59508538851016868</v>
      </c>
      <c r="BG20" s="48">
        <f t="shared" si="63"/>
        <v>0.2257447453906829</v>
      </c>
      <c r="BH20" s="48" t="s">
        <v>94</v>
      </c>
      <c r="BI20" s="48">
        <f t="shared" si="65"/>
        <v>-0.11282783397184284</v>
      </c>
      <c r="BJ20" s="48">
        <f t="shared" si="66"/>
        <v>-7.5373686251159838E-2</v>
      </c>
      <c r="BK20" s="48">
        <f t="shared" si="67"/>
        <v>-0.2204794711919662</v>
      </c>
      <c r="BL20" s="48">
        <f t="shared" si="68"/>
        <v>-3.3718643268169556E-2</v>
      </c>
      <c r="BM20" s="48">
        <f t="shared" si="69"/>
        <v>-0.13362751395804667</v>
      </c>
      <c r="BN20" s="48">
        <f t="shared" si="70"/>
        <v>0.18177061038052034</v>
      </c>
      <c r="BO20" s="58">
        <f t="shared" si="71"/>
        <v>-0.13362751395804667</v>
      </c>
      <c r="BP20" s="58">
        <f t="shared" si="72"/>
        <v>-0.59508538851016868</v>
      </c>
      <c r="BQ20" s="48">
        <f t="shared" si="73"/>
        <v>0.46020057469803605</v>
      </c>
      <c r="BR20" s="48">
        <f t="shared" si="74"/>
        <v>0.18473744575978981</v>
      </c>
      <c r="BS20" s="48">
        <f t="shared" si="75"/>
        <v>-7.7440536510644947E-2</v>
      </c>
      <c r="BT20" s="48">
        <f t="shared" si="76"/>
        <v>-0.3669300156830218</v>
      </c>
      <c r="BU20" s="48">
        <f t="shared" si="77"/>
        <v>-0.28611191565882349</v>
      </c>
      <c r="BV20" s="48">
        <f t="shared" si="78"/>
        <v>-1.0578178829366782</v>
      </c>
      <c r="BW20" s="58">
        <f t="shared" si="79"/>
        <v>0.43568503631820837</v>
      </c>
      <c r="BX20" s="58">
        <f t="shared" si="80"/>
        <v>0.4132818495543143</v>
      </c>
      <c r="BY20" s="58">
        <f t="shared" si="81"/>
        <v>0.49538341017412774</v>
      </c>
      <c r="BZ20" s="58">
        <f t="shared" si="81"/>
        <v>-1.638051121345328E-2</v>
      </c>
      <c r="CA20" s="48">
        <f t="shared" si="82"/>
        <v>-0.45094847877558386</v>
      </c>
    </row>
    <row r="21" spans="1:79" ht="15" customHeight="1" x14ac:dyDescent="0.25">
      <c r="A21" s="3" t="s">
        <v>81</v>
      </c>
      <c r="B21" s="21" t="s">
        <v>131</v>
      </c>
      <c r="C21" s="4" t="s">
        <v>425</v>
      </c>
      <c r="D21" s="4" t="s">
        <v>48</v>
      </c>
      <c r="E21" s="33">
        <v>374.7</v>
      </c>
      <c r="F21" s="33">
        <v>379.2</v>
      </c>
      <c r="G21" s="33">
        <v>243.4</v>
      </c>
      <c r="H21" s="33">
        <v>254.7</v>
      </c>
      <c r="I21" s="33">
        <v>91.1</v>
      </c>
      <c r="J21" s="33">
        <v>155.80000000000001</v>
      </c>
      <c r="K21" s="33">
        <v>171.7</v>
      </c>
      <c r="L21" s="33">
        <v>281.8</v>
      </c>
      <c r="M21" s="33">
        <v>101.4</v>
      </c>
      <c r="N21" s="33">
        <v>95</v>
      </c>
      <c r="O21" s="33">
        <v>13.5</v>
      </c>
      <c r="P21" s="33">
        <v>32.200000000000003</v>
      </c>
      <c r="Q21" s="33">
        <v>19</v>
      </c>
      <c r="R21" s="33">
        <v>34.299999999999997</v>
      </c>
      <c r="S21" s="33">
        <v>41.8</v>
      </c>
      <c r="T21" s="33">
        <v>48.7</v>
      </c>
      <c r="U21" s="33">
        <v>39</v>
      </c>
      <c r="V21" s="33">
        <v>19.5</v>
      </c>
      <c r="W21" s="33">
        <v>30</v>
      </c>
      <c r="X21" s="33">
        <v>35.299999999999997</v>
      </c>
      <c r="Y21" s="33">
        <v>39.799999999999997</v>
      </c>
      <c r="Z21" s="33">
        <v>26.5</v>
      </c>
      <c r="AA21" s="52">
        <v>94.7</v>
      </c>
      <c r="AB21" s="33" t="s">
        <v>94</v>
      </c>
      <c r="AC21" s="52">
        <f t="shared" si="0"/>
        <v>94.7</v>
      </c>
      <c r="AD21" s="33">
        <f t="shared" si="1"/>
        <v>48.7</v>
      </c>
      <c r="AE21" s="34">
        <f t="shared" si="2"/>
        <v>3.9567053854276661</v>
      </c>
      <c r="AF21" s="34">
        <f t="shared" si="3"/>
        <v>2.5702217529039069</v>
      </c>
      <c r="AG21" s="34">
        <f t="shared" si="4"/>
        <v>1.6451953537486801</v>
      </c>
      <c r="AH21" s="34">
        <f t="shared" si="5"/>
        <v>-0.16789862724392796</v>
      </c>
      <c r="AI21" s="34">
        <f t="shared" si="6"/>
        <v>2.9757127771911298</v>
      </c>
      <c r="AJ21" s="34">
        <f t="shared" si="7"/>
        <v>0.96198521647307278</v>
      </c>
      <c r="AK21" s="33">
        <f t="shared" si="8"/>
        <v>101.4</v>
      </c>
      <c r="AL21" s="33">
        <f t="shared" si="9"/>
        <v>95</v>
      </c>
      <c r="AM21" s="33">
        <f t="shared" si="10"/>
        <v>13.5</v>
      </c>
      <c r="AN21" s="33">
        <f t="shared" si="11"/>
        <v>32.200000000000003</v>
      </c>
      <c r="AO21" s="33">
        <f t="shared" si="12"/>
        <v>18.700000000000003</v>
      </c>
      <c r="AQ21" s="48">
        <f t="shared" si="48"/>
        <v>8.9057456514028729E-2</v>
      </c>
      <c r="AR21" s="48">
        <f t="shared" si="49"/>
        <v>0.12088920628412647</v>
      </c>
      <c r="AS21" s="48">
        <f t="shared" si="50"/>
        <v>-0.25090965652530606</v>
      </c>
      <c r="AT21" s="48">
        <f t="shared" si="51"/>
        <v>-1.1356450163246838E-2</v>
      </c>
      <c r="AU21" s="48">
        <f t="shared" si="52"/>
        <v>-0.3561903872853236</v>
      </c>
      <c r="AV21" s="48">
        <f t="shared" si="53"/>
        <v>-0.42895623000477134</v>
      </c>
      <c r="AW21" s="48">
        <f t="shared" si="54"/>
        <v>4.8549742346602155E-3</v>
      </c>
      <c r="AX21" s="48">
        <f t="shared" si="55"/>
        <v>-0.15822126797422695</v>
      </c>
      <c r="AY21" s="48">
        <f t="shared" si="56"/>
        <v>0.67778372652630459</v>
      </c>
      <c r="AZ21" s="48">
        <f t="shared" si="57"/>
        <v>-3.6942479455413693E-2</v>
      </c>
      <c r="BA21" s="48">
        <f t="shared" si="58"/>
        <v>0.89139546212760246</v>
      </c>
      <c r="BB21" s="48">
        <f t="shared" si="58"/>
        <v>0.86336983616340424</v>
      </c>
      <c r="BC21" s="48">
        <f t="shared" si="59"/>
        <v>-0.50074997815719025</v>
      </c>
      <c r="BD21" s="48">
        <f t="shared" si="60"/>
        <v>-3.2347654268971376E-2</v>
      </c>
      <c r="BE21" s="48">
        <f t="shared" si="61"/>
        <v>-0.28296352826017263</v>
      </c>
      <c r="BF21" s="48">
        <f t="shared" si="62"/>
        <v>-0.32459815914633677</v>
      </c>
      <c r="BG21" s="48">
        <f t="shared" si="63"/>
        <v>0.27268633164973105</v>
      </c>
      <c r="BH21" s="48">
        <f t="shared" si="64"/>
        <v>2.4433300422254674E-2</v>
      </c>
      <c r="BI21" s="48">
        <f t="shared" si="65"/>
        <v>5.2432641885717307E-2</v>
      </c>
      <c r="BJ21" s="48">
        <f t="shared" si="66"/>
        <v>-0.22760104698281733</v>
      </c>
      <c r="BK21" s="48">
        <f t="shared" si="67"/>
        <v>-0.34689917275939169</v>
      </c>
      <c r="BL21" s="48">
        <f t="shared" si="68"/>
        <v>-1.7908537728959395E-2</v>
      </c>
      <c r="BM21" s="48">
        <f t="shared" si="69"/>
        <v>-0.36628377679223717</v>
      </c>
      <c r="BN21" s="48" t="s">
        <v>94</v>
      </c>
      <c r="BO21" s="58">
        <f t="shared" si="71"/>
        <v>-0.36628377679223717</v>
      </c>
      <c r="BP21" s="58">
        <f t="shared" si="72"/>
        <v>-0.32459815914633677</v>
      </c>
      <c r="BQ21" s="48">
        <f t="shared" si="73"/>
        <v>0.50248602536426235</v>
      </c>
      <c r="BR21" s="48">
        <f t="shared" si="74"/>
        <v>0.17459339670770868</v>
      </c>
      <c r="BS21" s="48">
        <f t="shared" si="75"/>
        <v>-0.2839458019198709</v>
      </c>
      <c r="BT21" s="48">
        <f t="shared" si="76"/>
        <v>-0.9655905195900355</v>
      </c>
      <c r="BU21" s="48">
        <f t="shared" si="77"/>
        <v>0.48540800117910538</v>
      </c>
      <c r="BV21" s="48">
        <f t="shared" si="78"/>
        <v>-0.21847078405208106</v>
      </c>
      <c r="BW21" s="58">
        <f t="shared" si="79"/>
        <v>0.67778372652630459</v>
      </c>
      <c r="BX21" s="58">
        <f t="shared" si="80"/>
        <v>-3.6942479455413693E-2</v>
      </c>
      <c r="BY21" s="58">
        <f t="shared" si="81"/>
        <v>0.89139546212760246</v>
      </c>
      <c r="BZ21" s="58">
        <f t="shared" ref="BZ21:BZ23" si="83">IF(AN21="NA","NA", ((AN21-AN$63)/(AN$64)))</f>
        <v>0.86336983616340424</v>
      </c>
      <c r="CA21" s="48">
        <f t="shared" si="82"/>
        <v>3.5808810203642426E-3</v>
      </c>
    </row>
    <row r="22" spans="1:79" ht="15" customHeight="1" x14ac:dyDescent="0.25">
      <c r="A22" s="3" t="s">
        <v>81</v>
      </c>
      <c r="B22" s="21" t="s">
        <v>131</v>
      </c>
      <c r="C22" s="4" t="s">
        <v>425</v>
      </c>
      <c r="D22" s="4" t="s">
        <v>49</v>
      </c>
      <c r="E22" s="33">
        <v>324.7</v>
      </c>
      <c r="F22" s="33">
        <v>327</v>
      </c>
      <c r="G22" s="33">
        <v>249.5</v>
      </c>
      <c r="H22" s="33">
        <v>238.2</v>
      </c>
      <c r="I22" s="33">
        <v>112.1</v>
      </c>
      <c r="J22" s="33">
        <v>192.2</v>
      </c>
      <c r="K22" s="33">
        <v>174.2</v>
      </c>
      <c r="L22" s="33">
        <v>272.2</v>
      </c>
      <c r="M22" s="33">
        <v>81</v>
      </c>
      <c r="N22" s="33">
        <v>88.2</v>
      </c>
      <c r="O22" s="33">
        <v>5.6</v>
      </c>
      <c r="P22" s="33">
        <v>24.5</v>
      </c>
      <c r="Q22" s="33">
        <v>25.7</v>
      </c>
      <c r="R22" s="33">
        <v>36.1</v>
      </c>
      <c r="S22" s="33">
        <v>43</v>
      </c>
      <c r="T22" s="33">
        <v>49.9</v>
      </c>
      <c r="U22" s="33">
        <v>36.4</v>
      </c>
      <c r="V22" s="33">
        <v>24.1</v>
      </c>
      <c r="W22" s="33">
        <v>30.3</v>
      </c>
      <c r="X22" s="33">
        <v>35.1</v>
      </c>
      <c r="Y22" s="33">
        <v>38.799999999999997</v>
      </c>
      <c r="Z22" s="33">
        <v>26.2</v>
      </c>
      <c r="AA22" s="52">
        <v>100.6</v>
      </c>
      <c r="AB22" s="33">
        <v>79.3</v>
      </c>
      <c r="AC22" s="52">
        <f t="shared" si="0"/>
        <v>100.6</v>
      </c>
      <c r="AD22" s="33">
        <f t="shared" si="1"/>
        <v>49.9</v>
      </c>
      <c r="AE22" s="34">
        <f t="shared" si="2"/>
        <v>3.2276341948310141</v>
      </c>
      <c r="AF22" s="34">
        <f t="shared" si="3"/>
        <v>2.4801192842942346</v>
      </c>
      <c r="AG22" s="34">
        <f t="shared" si="4"/>
        <v>1.9105367793240557</v>
      </c>
      <c r="AH22" s="34">
        <f t="shared" si="5"/>
        <v>0.17892644135188868</v>
      </c>
      <c r="AI22" s="34">
        <f t="shared" si="6"/>
        <v>2.7057654075546722</v>
      </c>
      <c r="AJ22" s="34">
        <f t="shared" si="7"/>
        <v>1.1143141153081511</v>
      </c>
      <c r="AK22" s="33">
        <f t="shared" si="8"/>
        <v>81</v>
      </c>
      <c r="AL22" s="33">
        <f t="shared" si="9"/>
        <v>88.2</v>
      </c>
      <c r="AM22" s="33">
        <f t="shared" si="10"/>
        <v>5.6</v>
      </c>
      <c r="AN22" s="33">
        <f t="shared" si="11"/>
        <v>24.5</v>
      </c>
      <c r="AO22" s="33">
        <f t="shared" si="12"/>
        <v>18.899999999999999</v>
      </c>
      <c r="AQ22" s="48">
        <f t="shared" si="48"/>
        <v>-0.564390489905786</v>
      </c>
      <c r="AR22" s="48">
        <f t="shared" si="49"/>
        <v>-0.59285293316909304</v>
      </c>
      <c r="AS22" s="48">
        <f t="shared" si="50"/>
        <v>-0.14327984132781149</v>
      </c>
      <c r="AT22" s="48">
        <f t="shared" si="51"/>
        <v>-0.30648340831736431</v>
      </c>
      <c r="AU22" s="48">
        <f t="shared" si="52"/>
        <v>0.13568439241922567</v>
      </c>
      <c r="AV22" s="48">
        <f t="shared" si="53"/>
        <v>0.28392673416045683</v>
      </c>
      <c r="AW22" s="48">
        <f t="shared" si="54"/>
        <v>5.457851827668278E-2</v>
      </c>
      <c r="AX22" s="48">
        <f t="shared" si="55"/>
        <v>-0.31511632262786865</v>
      </c>
      <c r="AY22" s="48">
        <f t="shared" si="56"/>
        <v>-0.9684873668887497</v>
      </c>
      <c r="AZ22" s="48">
        <f t="shared" si="57"/>
        <v>-0.57405220529157985</v>
      </c>
      <c r="BA22" s="48">
        <f t="shared" si="58"/>
        <v>0.12834784982700467</v>
      </c>
      <c r="BB22" s="48">
        <f t="shared" ref="BB22:BB23" si="84">IF(P22="NA","NA", ((P22-P$63)/(P$64)))</f>
        <v>0.15030902828953024</v>
      </c>
      <c r="BC22" s="48">
        <f t="shared" si="59"/>
        <v>0.33819021336827954</v>
      </c>
      <c r="BD22" s="48">
        <f t="shared" si="60"/>
        <v>0.16831159146368241</v>
      </c>
      <c r="BE22" s="48">
        <f t="shared" si="61"/>
        <v>-0.172950168819963</v>
      </c>
      <c r="BF22" s="48">
        <f t="shared" si="62"/>
        <v>-0.2291320781943966</v>
      </c>
      <c r="BG22" s="48">
        <f t="shared" si="63"/>
        <v>2.8590083102680481E-2</v>
      </c>
      <c r="BH22" s="48">
        <f t="shared" si="64"/>
        <v>0.74915436431294524</v>
      </c>
      <c r="BI22" s="48">
        <f t="shared" si="65"/>
        <v>9.7503680755961039E-2</v>
      </c>
      <c r="BJ22" s="48">
        <f t="shared" si="66"/>
        <v>-0.25297227377142634</v>
      </c>
      <c r="BK22" s="48">
        <f t="shared" si="67"/>
        <v>-0.45224892406557937</v>
      </c>
      <c r="BL22" s="48">
        <f t="shared" si="68"/>
        <v>-6.5338854346589315E-2</v>
      </c>
      <c r="BM22" s="48">
        <f t="shared" si="69"/>
        <v>-0.12116378559192943</v>
      </c>
      <c r="BN22" s="48">
        <f t="shared" si="70"/>
        <v>-0.12657072135468911</v>
      </c>
      <c r="BO22" s="58">
        <f t="shared" si="71"/>
        <v>-0.12116378559192943</v>
      </c>
      <c r="BP22" s="58">
        <f t="shared" si="72"/>
        <v>-0.2291320781943966</v>
      </c>
      <c r="BQ22" s="48">
        <f t="shared" si="73"/>
        <v>-0.61885681148650662</v>
      </c>
      <c r="BR22" s="48">
        <f t="shared" si="74"/>
        <v>-0.12425629059401155</v>
      </c>
      <c r="BS22" s="48">
        <f t="shared" si="75"/>
        <v>0.73628333374954358</v>
      </c>
      <c r="BT22" s="48">
        <f t="shared" si="76"/>
        <v>0.48664091714665281</v>
      </c>
      <c r="BU22" s="48">
        <f t="shared" si="77"/>
        <v>-0.50162027736245696</v>
      </c>
      <c r="BV22" s="48">
        <f t="shared" si="78"/>
        <v>0.33459663091618613</v>
      </c>
      <c r="BW22" s="58">
        <f t="shared" si="79"/>
        <v>-0.9684873668887497</v>
      </c>
      <c r="BX22" s="58">
        <f t="shared" si="80"/>
        <v>-0.57405220529157985</v>
      </c>
      <c r="BY22" s="58">
        <f t="shared" si="81"/>
        <v>0.12834784982700467</v>
      </c>
      <c r="BZ22" s="58">
        <f t="shared" si="83"/>
        <v>0.15030902828953024</v>
      </c>
      <c r="CA22" s="48">
        <f t="shared" si="82"/>
        <v>2.0415301753547135E-2</v>
      </c>
    </row>
    <row r="23" spans="1:79" ht="15" customHeight="1" x14ac:dyDescent="0.25">
      <c r="A23" s="3" t="s">
        <v>81</v>
      </c>
      <c r="B23" s="21" t="s">
        <v>131</v>
      </c>
      <c r="C23" s="4" t="s">
        <v>425</v>
      </c>
      <c r="D23" s="4" t="s">
        <v>50</v>
      </c>
      <c r="E23" s="33">
        <v>430.8</v>
      </c>
      <c r="F23" s="33">
        <v>438.3</v>
      </c>
      <c r="G23" s="33">
        <v>288.8</v>
      </c>
      <c r="H23" s="33">
        <v>309.8</v>
      </c>
      <c r="I23" s="33">
        <v>113.5</v>
      </c>
      <c r="J23" s="33">
        <v>194.8</v>
      </c>
      <c r="K23" s="33">
        <v>219.6</v>
      </c>
      <c r="L23" s="33">
        <v>328.8</v>
      </c>
      <c r="M23" s="33">
        <v>93.5</v>
      </c>
      <c r="N23" s="33">
        <v>87.5</v>
      </c>
      <c r="O23" s="33">
        <v>16.8</v>
      </c>
      <c r="P23" s="33">
        <v>24</v>
      </c>
      <c r="Q23" s="33">
        <v>28.3</v>
      </c>
      <c r="R23" s="33">
        <v>39.299999999999997</v>
      </c>
      <c r="S23" s="33">
        <v>50.5</v>
      </c>
      <c r="T23" s="33">
        <v>59.8</v>
      </c>
      <c r="U23" s="33">
        <v>50</v>
      </c>
      <c r="V23" s="33">
        <v>18</v>
      </c>
      <c r="W23" s="33">
        <v>35</v>
      </c>
      <c r="X23" s="33">
        <v>45.4</v>
      </c>
      <c r="Y23" s="33">
        <v>51.2</v>
      </c>
      <c r="Z23" s="33">
        <v>35.5</v>
      </c>
      <c r="AA23" s="52">
        <v>111</v>
      </c>
      <c r="AB23" s="33">
        <v>88</v>
      </c>
      <c r="AC23" s="52">
        <f t="shared" si="0"/>
        <v>111</v>
      </c>
      <c r="AD23" s="33">
        <f t="shared" si="1"/>
        <v>59.8</v>
      </c>
      <c r="AE23" s="34">
        <f t="shared" si="2"/>
        <v>3.881081081081081</v>
      </c>
      <c r="AF23" s="34">
        <f t="shared" si="3"/>
        <v>2.6018018018018019</v>
      </c>
      <c r="AG23" s="34">
        <f t="shared" si="4"/>
        <v>1.754954954954955</v>
      </c>
      <c r="AH23" s="34">
        <f t="shared" si="5"/>
        <v>-0.22342342342342328</v>
      </c>
      <c r="AI23" s="34">
        <f t="shared" si="6"/>
        <v>2.9621621621621621</v>
      </c>
      <c r="AJ23" s="34">
        <f t="shared" si="7"/>
        <v>1.0225225225225225</v>
      </c>
      <c r="AK23" s="33">
        <f t="shared" si="8"/>
        <v>93.5</v>
      </c>
      <c r="AL23" s="33">
        <f t="shared" si="9"/>
        <v>87.5</v>
      </c>
      <c r="AM23" s="33">
        <f t="shared" si="10"/>
        <v>16.8</v>
      </c>
      <c r="AN23" s="33">
        <f t="shared" si="11"/>
        <v>24</v>
      </c>
      <c r="AO23" s="33">
        <f t="shared" si="12"/>
        <v>7.1999999999999993</v>
      </c>
      <c r="AQ23" s="48">
        <f t="shared" si="48"/>
        <v>0.82222605239706115</v>
      </c>
      <c r="AR23" s="48">
        <f t="shared" si="49"/>
        <v>0.92897657106736975</v>
      </c>
      <c r="AS23" s="48">
        <f t="shared" si="50"/>
        <v>0.55013847625604773</v>
      </c>
      <c r="AT23" s="48">
        <f t="shared" si="51"/>
        <v>0.97418872524838218</v>
      </c>
      <c r="AU23" s="48">
        <f t="shared" si="52"/>
        <v>0.1684760443995291</v>
      </c>
      <c r="AV23" s="48">
        <f t="shared" si="53"/>
        <v>0.33484694588654501</v>
      </c>
      <c r="AW23" s="48">
        <f t="shared" si="54"/>
        <v>0.95755807807981264</v>
      </c>
      <c r="AX23" s="48">
        <f t="shared" si="55"/>
        <v>0.60991077043422548</v>
      </c>
      <c r="AY23" s="48">
        <f t="shared" si="56"/>
        <v>4.0257175644984225E-2</v>
      </c>
      <c r="AZ23" s="48">
        <f t="shared" si="57"/>
        <v>-0.62934291236295015</v>
      </c>
      <c r="BA23" s="48">
        <f t="shared" si="58"/>
        <v>1.2101368697974726</v>
      </c>
      <c r="BB23" s="48">
        <f t="shared" si="84"/>
        <v>0.1040063784275904</v>
      </c>
      <c r="BC23" s="48">
        <f t="shared" si="59"/>
        <v>0.66374909366174561</v>
      </c>
      <c r="BD23" s="48">
        <f t="shared" si="60"/>
        <v>0.52503913943284342</v>
      </c>
      <c r="BE23" s="48">
        <f t="shared" si="61"/>
        <v>0.51463332768134573</v>
      </c>
      <c r="BF23" s="48">
        <f t="shared" si="62"/>
        <v>0.55846308965911251</v>
      </c>
      <c r="BG23" s="48">
        <f t="shared" si="63"/>
        <v>1.3054012293487907</v>
      </c>
      <c r="BH23" s="48">
        <f t="shared" si="64"/>
        <v>-0.21188878562905739</v>
      </c>
      <c r="BI23" s="48">
        <f t="shared" si="65"/>
        <v>0.80361662305644432</v>
      </c>
      <c r="BJ23" s="48">
        <f t="shared" si="66"/>
        <v>1.0536459058419638</v>
      </c>
      <c r="BK23" s="48">
        <f t="shared" si="67"/>
        <v>0.85408799213114828</v>
      </c>
      <c r="BL23" s="48">
        <f t="shared" si="68"/>
        <v>1.4050009607999348</v>
      </c>
      <c r="BM23" s="48">
        <f t="shared" si="69"/>
        <v>0.31091213110013938</v>
      </c>
      <c r="BN23" s="48">
        <f t="shared" si="70"/>
        <v>0.44418876504878352</v>
      </c>
      <c r="BO23" s="58">
        <f t="shared" si="71"/>
        <v>0.31091213110013938</v>
      </c>
      <c r="BP23" s="58">
        <f t="shared" si="72"/>
        <v>0.55846308965911251</v>
      </c>
      <c r="BQ23" s="48">
        <f t="shared" si="73"/>
        <v>0.38617259388514014</v>
      </c>
      <c r="BR23" s="48">
        <f t="shared" si="74"/>
        <v>0.27933733861892779</v>
      </c>
      <c r="BS23" s="48">
        <f t="shared" si="75"/>
        <v>0.1380762884012173</v>
      </c>
      <c r="BT23" s="48">
        <f t="shared" si="76"/>
        <v>-1.1980848281955956</v>
      </c>
      <c r="BU23" s="48">
        <f t="shared" si="77"/>
        <v>0.43586189801376046</v>
      </c>
      <c r="BV23" s="48">
        <f t="shared" si="78"/>
        <v>1.3247479970350156E-3</v>
      </c>
      <c r="BW23" s="58">
        <f t="shared" si="79"/>
        <v>4.0257175644984225E-2</v>
      </c>
      <c r="BX23" s="58">
        <f t="shared" si="80"/>
        <v>-0.62934291236295015</v>
      </c>
      <c r="BY23" s="58">
        <f t="shared" si="81"/>
        <v>1.2101368697974726</v>
      </c>
      <c r="BZ23" s="58">
        <f t="shared" si="83"/>
        <v>0.1040063784275904</v>
      </c>
      <c r="CA23" s="48">
        <f t="shared" si="82"/>
        <v>-0.96439831113767305</v>
      </c>
    </row>
    <row r="24" spans="1:79" ht="15" customHeight="1" x14ac:dyDescent="0.25">
      <c r="A24" s="3" t="s">
        <v>81</v>
      </c>
      <c r="B24" s="21" t="s">
        <v>131</v>
      </c>
      <c r="C24" s="4" t="s">
        <v>425</v>
      </c>
      <c r="D24" s="4" t="s">
        <v>51</v>
      </c>
      <c r="E24" s="33">
        <v>428.8</v>
      </c>
      <c r="F24" s="33">
        <v>428.7</v>
      </c>
      <c r="G24" s="33">
        <v>308.39999999999998</v>
      </c>
      <c r="H24" s="33">
        <v>305</v>
      </c>
      <c r="I24" s="33">
        <v>118</v>
      </c>
      <c r="J24" s="33">
        <v>218.4</v>
      </c>
      <c r="K24" s="33">
        <v>219</v>
      </c>
      <c r="L24" s="33">
        <v>332.7</v>
      </c>
      <c r="M24" s="33">
        <v>90.5</v>
      </c>
      <c r="N24" s="33">
        <v>90</v>
      </c>
      <c r="O24" s="33">
        <v>5.8</v>
      </c>
      <c r="P24" s="33">
        <v>17.399999999999999</v>
      </c>
      <c r="Q24" s="33">
        <v>28</v>
      </c>
      <c r="R24" s="33">
        <v>43.5</v>
      </c>
      <c r="S24" s="33">
        <v>54.8</v>
      </c>
      <c r="T24" s="33">
        <v>63</v>
      </c>
      <c r="U24" s="33">
        <v>46.5</v>
      </c>
      <c r="V24" s="33">
        <v>20.8</v>
      </c>
      <c r="W24" s="33">
        <v>35</v>
      </c>
      <c r="X24" s="33">
        <v>46.3</v>
      </c>
      <c r="Y24" s="33">
        <v>53</v>
      </c>
      <c r="Z24" s="33">
        <v>32.299999999999997</v>
      </c>
      <c r="AA24" s="52">
        <v>128.30000000000001</v>
      </c>
      <c r="AB24" s="33">
        <v>95.3</v>
      </c>
      <c r="AC24" s="52">
        <f t="shared" si="0"/>
        <v>128.30000000000001</v>
      </c>
      <c r="AD24" s="33">
        <f t="shared" si="1"/>
        <v>63</v>
      </c>
      <c r="AE24" s="34">
        <f t="shared" si="2"/>
        <v>3.3421667965705377</v>
      </c>
      <c r="AF24" s="34">
        <f t="shared" si="3"/>
        <v>2.4037412314886981</v>
      </c>
      <c r="AG24" s="34">
        <f t="shared" si="4"/>
        <v>1.7022603273577552</v>
      </c>
      <c r="AH24" s="34">
        <f t="shared" si="5"/>
        <v>-4.6765393608729092E-3</v>
      </c>
      <c r="AI24" s="34">
        <f t="shared" si="6"/>
        <v>2.5931410756040525</v>
      </c>
      <c r="AJ24" s="34">
        <f t="shared" si="7"/>
        <v>0.91971940763834759</v>
      </c>
      <c r="AK24" s="33">
        <f t="shared" si="8"/>
        <v>90.5</v>
      </c>
      <c r="AL24" s="33">
        <f t="shared" si="9"/>
        <v>90</v>
      </c>
      <c r="AM24" s="33">
        <f t="shared" si="10"/>
        <v>5.8</v>
      </c>
      <c r="AN24" s="33">
        <f t="shared" si="11"/>
        <v>17.399999999999999</v>
      </c>
      <c r="AO24" s="33">
        <f t="shared" si="12"/>
        <v>11.599999999999998</v>
      </c>
      <c r="AQ24" s="48">
        <f t="shared" ref="AQ24:AQ62" si="85">IF(E24="NA","NA", ((E24-E$63)/(E$64)))</f>
        <v>0.79608813454026861</v>
      </c>
      <c r="AR24" s="48">
        <f t="shared" ref="AR24:AR62" si="86">IF(F24="NA","NA", ((F24-F$63)/(F$64)))</f>
        <v>0.79771364886907614</v>
      </c>
      <c r="AS24" s="48">
        <f t="shared" ref="AS24:AS62" si="87">IF(G24="NA","NA", ((G24-G$63)/(G$64)))</f>
        <v>0.89596542344799723</v>
      </c>
      <c r="AT24" s="48">
        <f t="shared" ref="AT24:AT62" si="88">IF(H24="NA","NA", ((H24-H$63)/(H$64)))</f>
        <v>0.88833361014900236</v>
      </c>
      <c r="AU24" s="48">
        <f t="shared" ref="AU24:AU62" si="89">IF(I24="NA","NA", ((I24-I$63)/(I$64)))</f>
        <v>0.27387778290764681</v>
      </c>
      <c r="AV24" s="48">
        <f t="shared" ref="AV24:AV62" si="90">IF(J24="NA","NA", ((J24-J$63)/(J$64)))</f>
        <v>0.79704579078488003</v>
      </c>
      <c r="AW24" s="48">
        <f t="shared" ref="AW24:AW62" si="91">IF(K24="NA","NA", ((K24-K$63)/(K$64)))</f>
        <v>0.94562442750972742</v>
      </c>
      <c r="AX24" s="48">
        <f t="shared" ref="AX24:AX62" si="92">IF(L24="NA","NA", ((L24-L$63)/(L$64)))</f>
        <v>0.6736493863872669</v>
      </c>
      <c r="AY24" s="48">
        <f t="shared" ref="AY24:AY62" si="93">IF(M24="NA","NA", ((M24-M$63)/(M$64)))</f>
        <v>-0.20184151456311192</v>
      </c>
      <c r="AZ24" s="48">
        <f t="shared" ref="AZ24:AZ62" si="94">IF(N24="NA","NA", ((N24-N$63)/(N$64)))</f>
        <v>-0.43187610139377136</v>
      </c>
      <c r="BA24" s="48">
        <f t="shared" ref="BA24:BA62" si="95">IF(O24="NA","NA", ((O24-O$63)/(O$64)))</f>
        <v>0.14766551089790592</v>
      </c>
      <c r="BB24" s="48">
        <f t="shared" ref="BB24:BB62" si="96">IF(P24="NA","NA", ((P24-P$63)/(P$64)))</f>
        <v>-0.50718859975001573</v>
      </c>
      <c r="BC24" s="48">
        <f t="shared" ref="BC24:BC62" si="97">IF(Q24="NA","NA", ((Q24-Q$63)/(Q$64)))</f>
        <v>0.62618460747403792</v>
      </c>
      <c r="BD24" s="48">
        <f t="shared" ref="BD24:BD62" si="98">IF(R24="NA","NA", ((R24-R$63)/(R$64)))</f>
        <v>0.99324404614236805</v>
      </c>
      <c r="BE24" s="48">
        <f t="shared" ref="BE24:BE62" si="99">IF(S24="NA","NA", ((S24-S$63)/(S$64)))</f>
        <v>0.90884786567542908</v>
      </c>
      <c r="BF24" s="48">
        <f t="shared" ref="BF24:BF62" si="100">IF(T24="NA","NA", ((T24-T$63)/(T$64)))</f>
        <v>0.81303930553095405</v>
      </c>
      <c r="BG24" s="48">
        <f t="shared" ref="BG24:BG62" si="101">IF(U24="NA","NA", ((U24-U$63)/(U$64)))</f>
        <v>0.97681012553545354</v>
      </c>
      <c r="BH24" s="48">
        <f t="shared" ref="BH24:BH62" si="102">IF(V24="NA","NA", ((V24-V$63)/(V$64)))</f>
        <v>0.22924577500005858</v>
      </c>
      <c r="BI24" s="48">
        <f t="shared" ref="BI24:BI62" si="103">IF(W24="NA","NA", ((W24-W$63)/(W$64)))</f>
        <v>0.80361662305644432</v>
      </c>
      <c r="BJ24" s="48">
        <f t="shared" ref="BJ24:BJ62" si="104">IF(X24="NA","NA", ((X24-X$63)/(X$64)))</f>
        <v>1.1678164263907065</v>
      </c>
      <c r="BK24" s="48">
        <f t="shared" ref="BK24:BK62" si="105">IF(Y24="NA","NA", ((Y24-Y$63)/(Y$64)))</f>
        <v>1.0437175444822857</v>
      </c>
      <c r="BL24" s="48">
        <f t="shared" ref="BL24:BL62" si="106">IF(Z24="NA","NA", ((Z24-Z$63)/(Z$64)))</f>
        <v>0.89907758354521639</v>
      </c>
      <c r="BM24" s="48">
        <f t="shared" ref="BM24:BM62" si="107">IF(AA24="NA","NA", ((AA24-AA$63)/(AA$64)))</f>
        <v>1.0296538002129076</v>
      </c>
      <c r="BN24" s="48">
        <f t="shared" si="70"/>
        <v>0.92310189731836356</v>
      </c>
      <c r="BO24" s="58">
        <f t="shared" ref="BO24:BO62" si="108">IF(AC24="NA","NA", ((AC24-AC$63)/(AC$64)))</f>
        <v>1.0296538002129076</v>
      </c>
      <c r="BP24" s="58">
        <f t="shared" ref="BP24:BP62" si="109">IF(AD24="NA","NA", ((AD24-AD$63)/(AD$64)))</f>
        <v>0.81303930553095405</v>
      </c>
      <c r="BQ24" s="48">
        <f t="shared" ref="BQ24:BQ62" si="110">IF(AE24="NA","NA", ((AE24-AE$63)/(AE$64)))</f>
        <v>-0.44270074579230073</v>
      </c>
      <c r="BR24" s="48">
        <f t="shared" ref="BR24:BR62" si="111">IF(AF24="NA","NA", ((AF24-AF$63)/(AF$64)))</f>
        <v>-0.37758516770314071</v>
      </c>
      <c r="BS24" s="48">
        <f t="shared" ref="BS24:BS62" si="112">IF(AG24="NA","NA", ((AG24-AG$63)/(AG$64)))</f>
        <v>-6.4532837751385699E-2</v>
      </c>
      <c r="BT24" s="48">
        <f t="shared" ref="BT24:BT62" si="113">IF(AH24="NA","NA", ((AH24-AH$63)/(AH$64)))</f>
        <v>-0.28214440033096727</v>
      </c>
      <c r="BU24" s="48">
        <f t="shared" ref="BU24:BU62" si="114">IF(AI24="NA","NA", ((AI24-AI$63)/(AI$64)))</f>
        <v>-0.91341684584474725</v>
      </c>
      <c r="BV24" s="48">
        <f t="shared" ref="BV24:BV62" si="115">IF(AJ24="NA","NA", ((AJ24-AJ$63)/(AJ$64)))</f>
        <v>-0.37192716568766748</v>
      </c>
      <c r="BW24" s="58">
        <f t="shared" ref="BW24:BW62" si="116">IF(AK24="NA","NA", ((AK24-AK$63)/(AK$64)))</f>
        <v>-0.20184151456311192</v>
      </c>
      <c r="BX24" s="58">
        <f t="shared" ref="BX24:BX62" si="117">IF(AL24="NA","NA", ((AL24-AL$63)/(AL$64)))</f>
        <v>-0.43187610139377136</v>
      </c>
      <c r="BY24" s="58">
        <f t="shared" ref="BY24:BY62" si="118">IF(AM24="NA","NA", ((AM24-AM$63)/(AM$64)))</f>
        <v>0.14766551089790592</v>
      </c>
      <c r="BZ24" s="58">
        <f t="shared" ref="BZ24:BZ62" si="119">IF(AN24="NA","NA", ((AN24-AN$63)/(AN$64)))</f>
        <v>-0.50718859975001573</v>
      </c>
      <c r="CA24" s="48">
        <f t="shared" ref="CA24:CA62" si="120">IF(AO24="NA","NA", ((AO24-AO$63)/(AO$64)))</f>
        <v>-0.59404105500764159</v>
      </c>
    </row>
    <row r="25" spans="1:79" ht="15" customHeight="1" x14ac:dyDescent="0.25">
      <c r="A25" s="3" t="s">
        <v>81</v>
      </c>
      <c r="B25" s="21" t="s">
        <v>131</v>
      </c>
      <c r="C25" s="4" t="s">
        <v>425</v>
      </c>
      <c r="D25" s="4" t="s">
        <v>52</v>
      </c>
      <c r="E25" s="33">
        <v>358.5</v>
      </c>
      <c r="F25" s="33">
        <v>362.8</v>
      </c>
      <c r="G25" s="33">
        <v>275.3</v>
      </c>
      <c r="H25" s="33">
        <v>251.7</v>
      </c>
      <c r="I25" s="33">
        <v>112.7</v>
      </c>
      <c r="J25" s="33">
        <v>211.3</v>
      </c>
      <c r="K25" s="33">
        <v>170.4</v>
      </c>
      <c r="L25" s="33">
        <v>294.2</v>
      </c>
      <c r="M25" s="33">
        <v>81.599999999999994</v>
      </c>
      <c r="N25" s="33">
        <v>94.6</v>
      </c>
      <c r="O25" s="33">
        <v>5.7</v>
      </c>
      <c r="P25" s="33">
        <v>30.6</v>
      </c>
      <c r="Q25" s="33">
        <v>21.4</v>
      </c>
      <c r="R25" s="33">
        <v>31.9</v>
      </c>
      <c r="S25" s="33">
        <v>39.4</v>
      </c>
      <c r="T25" s="33">
        <v>43.9</v>
      </c>
      <c r="U25" s="33">
        <v>34.700000000000003</v>
      </c>
      <c r="V25" s="33">
        <v>29.3</v>
      </c>
      <c r="W25" s="33">
        <v>30.2</v>
      </c>
      <c r="X25" s="33">
        <v>34</v>
      </c>
      <c r="Y25" s="33">
        <v>36</v>
      </c>
      <c r="Z25" s="33">
        <v>22.9</v>
      </c>
      <c r="AA25" s="52">
        <v>103.3</v>
      </c>
      <c r="AB25" s="33">
        <v>77.400000000000006</v>
      </c>
      <c r="AC25" s="52">
        <f t="shared" si="0"/>
        <v>103.3</v>
      </c>
      <c r="AD25" s="33">
        <f t="shared" si="1"/>
        <v>43.9</v>
      </c>
      <c r="AE25" s="34">
        <f t="shared" si="2"/>
        <v>3.4704743465634076</v>
      </c>
      <c r="AF25" s="34">
        <f t="shared" si="3"/>
        <v>2.6650532429816072</v>
      </c>
      <c r="AG25" s="34">
        <f t="shared" si="4"/>
        <v>2.0454985479186836</v>
      </c>
      <c r="AH25" s="34">
        <f t="shared" si="5"/>
        <v>0.39593417231364963</v>
      </c>
      <c r="AI25" s="34">
        <f t="shared" si="6"/>
        <v>2.8480154888673765</v>
      </c>
      <c r="AJ25" s="34">
        <f t="shared" si="7"/>
        <v>1.0909970958373669</v>
      </c>
      <c r="AK25" s="33">
        <f t="shared" si="8"/>
        <v>81.599999999999994</v>
      </c>
      <c r="AL25" s="33">
        <f t="shared" si="9"/>
        <v>94.6</v>
      </c>
      <c r="AM25" s="33">
        <f t="shared" si="10"/>
        <v>5.7</v>
      </c>
      <c r="AN25" s="33">
        <f t="shared" si="11"/>
        <v>30.6</v>
      </c>
      <c r="AO25" s="33">
        <f t="shared" si="12"/>
        <v>24.900000000000002</v>
      </c>
      <c r="AQ25" s="48">
        <f t="shared" si="85"/>
        <v>-0.12265967812599111</v>
      </c>
      <c r="AR25" s="48">
        <f t="shared" si="86"/>
        <v>-0.10335161913795755</v>
      </c>
      <c r="AS25" s="48">
        <f t="shared" si="87"/>
        <v>0.31194134426159237</v>
      </c>
      <c r="AT25" s="48">
        <f t="shared" si="88"/>
        <v>-6.5015897100359099E-2</v>
      </c>
      <c r="AU25" s="48">
        <f t="shared" si="89"/>
        <v>0.14973795755364158</v>
      </c>
      <c r="AV25" s="48">
        <f t="shared" si="90"/>
        <v>0.65799444337902502</v>
      </c>
      <c r="AW25" s="48">
        <f t="shared" si="91"/>
        <v>-2.1001268667191181E-2</v>
      </c>
      <c r="AX25" s="48">
        <f t="shared" si="92"/>
        <v>4.4434844286726068E-2</v>
      </c>
      <c r="AY25" s="48">
        <f t="shared" si="93"/>
        <v>-0.920067628847131</v>
      </c>
      <c r="AZ25" s="48">
        <f t="shared" si="94"/>
        <v>-6.8537169210482751E-2</v>
      </c>
      <c r="BA25" s="48">
        <f t="shared" si="95"/>
        <v>0.13800668036245534</v>
      </c>
      <c r="BB25" s="48">
        <f t="shared" si="96"/>
        <v>0.71520135660519657</v>
      </c>
      <c r="BC25" s="48">
        <f t="shared" si="97"/>
        <v>-0.20023408865552958</v>
      </c>
      <c r="BD25" s="48">
        <f t="shared" si="98"/>
        <v>-0.29989331524584228</v>
      </c>
      <c r="BE25" s="48">
        <f t="shared" si="99"/>
        <v>-0.50299024714059126</v>
      </c>
      <c r="BF25" s="48">
        <f t="shared" si="100"/>
        <v>-0.70646248295409908</v>
      </c>
      <c r="BG25" s="48">
        <f t="shared" si="101"/>
        <v>-0.13101131017808287</v>
      </c>
      <c r="BH25" s="48">
        <f t="shared" si="102"/>
        <v>1.5684042626241603</v>
      </c>
      <c r="BI25" s="48">
        <f t="shared" si="103"/>
        <v>8.2480001132546277E-2</v>
      </c>
      <c r="BJ25" s="48">
        <f t="shared" si="104"/>
        <v>-0.39251402110877887</v>
      </c>
      <c r="BK25" s="48">
        <f t="shared" si="105"/>
        <v>-0.74722822772290454</v>
      </c>
      <c r="BL25" s="48">
        <f t="shared" si="106"/>
        <v>-0.58707233714051732</v>
      </c>
      <c r="BM25" s="48">
        <f t="shared" si="107"/>
        <v>-8.9902302968730523E-3</v>
      </c>
      <c r="BN25" s="48">
        <f t="shared" si="70"/>
        <v>-0.25121934482211355</v>
      </c>
      <c r="BO25" s="58">
        <f t="shared" si="108"/>
        <v>-8.9902302968730523E-3</v>
      </c>
      <c r="BP25" s="58">
        <f t="shared" si="109"/>
        <v>-0.70646248295409908</v>
      </c>
      <c r="BQ25" s="48">
        <f t="shared" si="110"/>
        <v>-0.2453582174438253</v>
      </c>
      <c r="BR25" s="48">
        <f t="shared" si="111"/>
        <v>0.48912818796685348</v>
      </c>
      <c r="BS25" s="48">
        <f t="shared" si="112"/>
        <v>1.2552069365120473</v>
      </c>
      <c r="BT25" s="48">
        <f t="shared" si="113"/>
        <v>1.3952991355202256</v>
      </c>
      <c r="BU25" s="48">
        <f t="shared" si="114"/>
        <v>1.8499081716911964E-2</v>
      </c>
      <c r="BV25" s="48">
        <f t="shared" si="115"/>
        <v>0.24993847489922902</v>
      </c>
      <c r="BW25" s="58">
        <f t="shared" si="116"/>
        <v>-0.920067628847131</v>
      </c>
      <c r="BX25" s="58">
        <f t="shared" si="117"/>
        <v>-6.8537169210482751E-2</v>
      </c>
      <c r="BY25" s="58">
        <f t="shared" si="118"/>
        <v>0.13800668036245534</v>
      </c>
      <c r="BZ25" s="58">
        <f t="shared" si="119"/>
        <v>0.71520135660519657</v>
      </c>
      <c r="CA25" s="48">
        <f t="shared" si="120"/>
        <v>0.52544792374904492</v>
      </c>
    </row>
    <row r="26" spans="1:79" ht="15" customHeight="1" x14ac:dyDescent="0.25">
      <c r="A26" s="3" t="s">
        <v>81</v>
      </c>
      <c r="B26" s="21" t="s">
        <v>131</v>
      </c>
      <c r="C26" s="4" t="s">
        <v>425</v>
      </c>
      <c r="D26" s="4" t="s">
        <v>53</v>
      </c>
      <c r="E26" s="33">
        <v>347.7</v>
      </c>
      <c r="F26" s="33">
        <v>346.3</v>
      </c>
      <c r="G26" s="33">
        <v>259</v>
      </c>
      <c r="H26" s="33">
        <v>242</v>
      </c>
      <c r="I26" s="33">
        <v>129.6</v>
      </c>
      <c r="J26" s="33">
        <v>194.3</v>
      </c>
      <c r="K26" s="33">
        <v>161.5</v>
      </c>
      <c r="L26" s="33">
        <v>305.7</v>
      </c>
      <c r="M26" s="33">
        <v>81.7</v>
      </c>
      <c r="N26" s="33">
        <v>94.7</v>
      </c>
      <c r="O26" s="33">
        <v>3.6</v>
      </c>
      <c r="P26" s="33">
        <v>10.199999999999999</v>
      </c>
      <c r="Q26" s="33">
        <v>26.3</v>
      </c>
      <c r="R26" s="33">
        <v>35.299999999999997</v>
      </c>
      <c r="S26" s="33">
        <v>42.8</v>
      </c>
      <c r="T26" s="33">
        <v>51</v>
      </c>
      <c r="U26" s="33">
        <v>42.8</v>
      </c>
      <c r="V26" s="33">
        <v>19.3</v>
      </c>
      <c r="W26" s="33">
        <v>30.8</v>
      </c>
      <c r="X26" s="33">
        <v>37</v>
      </c>
      <c r="Y26" s="33">
        <v>40.299999999999997</v>
      </c>
      <c r="Z26" s="33">
        <v>28.8</v>
      </c>
      <c r="AA26" s="52">
        <v>110</v>
      </c>
      <c r="AB26" s="33">
        <v>85.3</v>
      </c>
      <c r="AC26" s="52">
        <f t="shared" si="0"/>
        <v>110</v>
      </c>
      <c r="AD26" s="33">
        <f t="shared" si="1"/>
        <v>51</v>
      </c>
      <c r="AE26" s="34">
        <f t="shared" si="2"/>
        <v>3.1609090909090907</v>
      </c>
      <c r="AF26" s="34">
        <f t="shared" si="3"/>
        <v>2.3545454545454545</v>
      </c>
      <c r="AG26" s="34">
        <f t="shared" si="4"/>
        <v>1.7663636363636364</v>
      </c>
      <c r="AH26" s="34">
        <f t="shared" si="5"/>
        <v>0.29818181818181827</v>
      </c>
      <c r="AI26" s="34">
        <f t="shared" si="6"/>
        <v>2.7790909090909088</v>
      </c>
      <c r="AJ26" s="34">
        <f t="shared" si="7"/>
        <v>1.1781818181818182</v>
      </c>
      <c r="AK26" s="33">
        <f t="shared" si="8"/>
        <v>81.7</v>
      </c>
      <c r="AL26" s="33">
        <f t="shared" si="9"/>
        <v>94.7</v>
      </c>
      <c r="AM26" s="33">
        <f t="shared" si="10"/>
        <v>3.6</v>
      </c>
      <c r="AN26" s="33">
        <f t="shared" si="11"/>
        <v>10.199999999999999</v>
      </c>
      <c r="AO26" s="33">
        <f t="shared" si="12"/>
        <v>6.6</v>
      </c>
      <c r="AQ26" s="48">
        <f t="shared" si="85"/>
        <v>-0.26380443455267127</v>
      </c>
      <c r="AR26" s="48">
        <f t="shared" si="86"/>
        <v>-0.32895976666627413</v>
      </c>
      <c r="AS26" s="48">
        <f t="shared" si="87"/>
        <v>2.4340362668286743E-2</v>
      </c>
      <c r="AT26" s="48">
        <f t="shared" si="88"/>
        <v>-0.23851477553035524</v>
      </c>
      <c r="AU26" s="48">
        <f t="shared" si="89"/>
        <v>0.5455800421730167</v>
      </c>
      <c r="AV26" s="48">
        <f t="shared" si="90"/>
        <v>0.32505459747768201</v>
      </c>
      <c r="AW26" s="48">
        <f t="shared" si="91"/>
        <v>-0.19801708545679161</v>
      </c>
      <c r="AX26" s="48">
        <f t="shared" si="92"/>
        <v>0.2323820451739006</v>
      </c>
      <c r="AY26" s="48">
        <f t="shared" si="93"/>
        <v>-0.91199767250686037</v>
      </c>
      <c r="AZ26" s="48">
        <f t="shared" si="94"/>
        <v>-6.0638496771714928E-2</v>
      </c>
      <c r="BA26" s="48">
        <f t="shared" si="95"/>
        <v>-6.4828760882007369E-2</v>
      </c>
      <c r="BB26" s="48">
        <f t="shared" si="96"/>
        <v>-1.1739467577619496</v>
      </c>
      <c r="BC26" s="48">
        <f t="shared" si="97"/>
        <v>0.41331918574369492</v>
      </c>
      <c r="BD26" s="48">
        <f t="shared" si="98"/>
        <v>7.9129704471391574E-2</v>
      </c>
      <c r="BE26" s="48">
        <f t="shared" si="99"/>
        <v>-0.19128572872666483</v>
      </c>
      <c r="BF26" s="48">
        <f t="shared" si="100"/>
        <v>-0.14162150398845103</v>
      </c>
      <c r="BG26" s="48">
        <f t="shared" si="101"/>
        <v>0.62944238721849688</v>
      </c>
      <c r="BH26" s="48">
        <f t="shared" si="102"/>
        <v>-7.0763110512534894E-3</v>
      </c>
      <c r="BI26" s="48">
        <f t="shared" si="103"/>
        <v>0.17262207887303374</v>
      </c>
      <c r="BJ26" s="48">
        <f t="shared" si="104"/>
        <v>-1.1945619279636034E-2</v>
      </c>
      <c r="BK26" s="48">
        <f t="shared" si="105"/>
        <v>-0.29422429710629788</v>
      </c>
      <c r="BL26" s="48">
        <f t="shared" si="106"/>
        <v>0.34572388967286921</v>
      </c>
      <c r="BM26" s="48">
        <f t="shared" si="107"/>
        <v>0.26936636987974816</v>
      </c>
      <c r="BN26" s="48">
        <f t="shared" si="70"/>
        <v>0.26705651064770569</v>
      </c>
      <c r="BO26" s="58">
        <f t="shared" si="108"/>
        <v>0.26936636987974816</v>
      </c>
      <c r="BP26" s="58">
        <f t="shared" si="109"/>
        <v>-0.14162150398845103</v>
      </c>
      <c r="BQ26" s="48">
        <f t="shared" si="110"/>
        <v>-0.72148289009995448</v>
      </c>
      <c r="BR26" s="48">
        <f t="shared" si="111"/>
        <v>-0.54075653007439639</v>
      </c>
      <c r="BS26" s="48">
        <f t="shared" si="112"/>
        <v>0.18194229668645678</v>
      </c>
      <c r="BT26" s="48">
        <f t="shared" si="113"/>
        <v>0.98598892544801353</v>
      </c>
      <c r="BU26" s="48">
        <f t="shared" si="114"/>
        <v>-0.23351489203502815</v>
      </c>
      <c r="BV26" s="48">
        <f t="shared" si="115"/>
        <v>0.56648398517680953</v>
      </c>
      <c r="BW26" s="58">
        <f t="shared" si="116"/>
        <v>-0.91199767250686037</v>
      </c>
      <c r="BX26" s="58">
        <f t="shared" si="117"/>
        <v>-6.0638496771714928E-2</v>
      </c>
      <c r="BY26" s="58">
        <f t="shared" si="118"/>
        <v>-6.4828760882007369E-2</v>
      </c>
      <c r="BZ26" s="58">
        <f t="shared" si="119"/>
        <v>-1.1739467577619496</v>
      </c>
      <c r="CA26" s="48">
        <f t="shared" si="120"/>
        <v>-1.0149015733372226</v>
      </c>
    </row>
    <row r="27" spans="1:79" ht="15" customHeight="1" x14ac:dyDescent="0.25">
      <c r="A27" s="3" t="s">
        <v>81</v>
      </c>
      <c r="B27" s="21" t="s">
        <v>131</v>
      </c>
      <c r="C27" s="4" t="s">
        <v>425</v>
      </c>
      <c r="D27" s="4" t="s">
        <v>54</v>
      </c>
      <c r="E27" s="33">
        <v>343.8</v>
      </c>
      <c r="F27" s="33">
        <v>333.7</v>
      </c>
      <c r="G27" s="33">
        <v>276.39999999999998</v>
      </c>
      <c r="H27" s="33">
        <v>263.5</v>
      </c>
      <c r="I27" s="33">
        <v>141.19999999999999</v>
      </c>
      <c r="J27" s="33">
        <v>217.8</v>
      </c>
      <c r="K27" s="33">
        <v>197.8</v>
      </c>
      <c r="L27" s="33">
        <v>311</v>
      </c>
      <c r="M27" s="33">
        <v>79.3</v>
      </c>
      <c r="N27" s="33">
        <v>77.3</v>
      </c>
      <c r="O27" s="33">
        <v>5.2</v>
      </c>
      <c r="P27" s="33">
        <v>19.8</v>
      </c>
      <c r="Q27" s="33">
        <v>24.8</v>
      </c>
      <c r="R27" s="33">
        <v>37.200000000000003</v>
      </c>
      <c r="S27" s="33">
        <v>44.4</v>
      </c>
      <c r="T27" s="33">
        <v>51.4</v>
      </c>
      <c r="U27" s="33">
        <v>39.6</v>
      </c>
      <c r="V27" s="33">
        <v>18.7</v>
      </c>
      <c r="W27" s="33">
        <v>27.3</v>
      </c>
      <c r="X27" s="33">
        <v>33.299999999999997</v>
      </c>
      <c r="Y27" s="33">
        <v>38.299999999999997</v>
      </c>
      <c r="Z27" s="33">
        <v>26</v>
      </c>
      <c r="AA27" s="52">
        <v>106</v>
      </c>
      <c r="AB27" s="33">
        <v>87</v>
      </c>
      <c r="AC27" s="52">
        <f t="shared" si="0"/>
        <v>106</v>
      </c>
      <c r="AD27" s="33">
        <f t="shared" si="1"/>
        <v>51.4</v>
      </c>
      <c r="AE27" s="34">
        <f t="shared" si="2"/>
        <v>3.2433962264150944</v>
      </c>
      <c r="AF27" s="34">
        <f t="shared" si="3"/>
        <v>2.6075471698113204</v>
      </c>
      <c r="AG27" s="34">
        <f t="shared" si="4"/>
        <v>2.0547169811320756</v>
      </c>
      <c r="AH27" s="34">
        <f t="shared" si="5"/>
        <v>0.18867924528301888</v>
      </c>
      <c r="AI27" s="34">
        <f t="shared" si="6"/>
        <v>2.9339622641509435</v>
      </c>
      <c r="AJ27" s="34">
        <f t="shared" si="7"/>
        <v>1.3320754716981131</v>
      </c>
      <c r="AK27" s="33">
        <f t="shared" si="8"/>
        <v>79.3</v>
      </c>
      <c r="AL27" s="33">
        <f t="shared" si="9"/>
        <v>77.3</v>
      </c>
      <c r="AM27" s="33">
        <f t="shared" si="10"/>
        <v>5.2</v>
      </c>
      <c r="AN27" s="33">
        <f t="shared" si="11"/>
        <v>19.8</v>
      </c>
      <c r="AO27" s="33">
        <f t="shared" si="12"/>
        <v>14.600000000000001</v>
      </c>
      <c r="AQ27" s="48">
        <f t="shared" si="85"/>
        <v>-0.31477337437341651</v>
      </c>
      <c r="AR27" s="48">
        <f t="shared" si="86"/>
        <v>-0.50124235205153433</v>
      </c>
      <c r="AS27" s="48">
        <f t="shared" si="87"/>
        <v>0.33134999946113997</v>
      </c>
      <c r="AT27" s="48">
        <f t="shared" si="88"/>
        <v>0.14604459418561602</v>
      </c>
      <c r="AU27" s="48">
        <f t="shared" si="89"/>
        <v>0.81728230143838665</v>
      </c>
      <c r="AV27" s="48">
        <f t="shared" si="90"/>
        <v>0.78529497269424442</v>
      </c>
      <c r="AW27" s="48">
        <f t="shared" si="91"/>
        <v>0.52396877403337627</v>
      </c>
      <c r="AX27" s="48">
        <f t="shared" si="92"/>
        <v>0.31900118993059862</v>
      </c>
      <c r="AY27" s="48">
        <f t="shared" si="93"/>
        <v>-1.1056766246733378</v>
      </c>
      <c r="AZ27" s="48">
        <f t="shared" si="94"/>
        <v>-1.4350075011172001</v>
      </c>
      <c r="BA27" s="48">
        <f t="shared" si="95"/>
        <v>8.9712527685202312E-2</v>
      </c>
      <c r="BB27" s="48">
        <f t="shared" si="96"/>
        <v>-0.28493588041270429</v>
      </c>
      <c r="BC27" s="48">
        <f t="shared" si="97"/>
        <v>0.22549675480515688</v>
      </c>
      <c r="BD27" s="48">
        <f t="shared" si="98"/>
        <v>0.29093668607808182</v>
      </c>
      <c r="BE27" s="48">
        <f t="shared" si="99"/>
        <v>-4.4601249473052162E-2</v>
      </c>
      <c r="BF27" s="48">
        <f t="shared" si="100"/>
        <v>-0.10979947700447096</v>
      </c>
      <c r="BG27" s="48">
        <f t="shared" si="101"/>
        <v>0.32901623516058898</v>
      </c>
      <c r="BH27" s="48">
        <f t="shared" si="102"/>
        <v>-0.10160514547177854</v>
      </c>
      <c r="BI27" s="48">
        <f t="shared" si="103"/>
        <v>-0.35320670794647518</v>
      </c>
      <c r="BJ27" s="48">
        <f t="shared" si="104"/>
        <v>-0.48131331486891255</v>
      </c>
      <c r="BK27" s="48">
        <f t="shared" si="105"/>
        <v>-0.50492379971867318</v>
      </c>
      <c r="BL27" s="48">
        <f t="shared" si="106"/>
        <v>-9.6959065425009067E-2</v>
      </c>
      <c r="BM27" s="48">
        <f t="shared" si="107"/>
        <v>0.10318332499818332</v>
      </c>
      <c r="BN27" s="48">
        <f t="shared" si="70"/>
        <v>0.37858422638171768</v>
      </c>
      <c r="BO27" s="58">
        <f t="shared" si="108"/>
        <v>0.10318332499818332</v>
      </c>
      <c r="BP27" s="58">
        <f t="shared" si="109"/>
        <v>-0.10979947700447096</v>
      </c>
      <c r="BQ27" s="48">
        <f t="shared" si="110"/>
        <v>-0.59461412923683554</v>
      </c>
      <c r="BR27" s="48">
        <f t="shared" si="111"/>
        <v>0.29839343618841879</v>
      </c>
      <c r="BS27" s="48">
        <f t="shared" si="112"/>
        <v>1.2906515118516542</v>
      </c>
      <c r="BT27" s="48">
        <f t="shared" si="113"/>
        <v>0.52747801269588523</v>
      </c>
      <c r="BU27" s="48">
        <f t="shared" si="114"/>
        <v>0.33275255182325925</v>
      </c>
      <c r="BV27" s="48">
        <f t="shared" si="115"/>
        <v>1.1252326256591989</v>
      </c>
      <c r="BW27" s="58">
        <f t="shared" si="116"/>
        <v>-1.1056766246733378</v>
      </c>
      <c r="BX27" s="58">
        <f t="shared" si="117"/>
        <v>-1.4350075011172001</v>
      </c>
      <c r="BY27" s="58">
        <f t="shared" si="118"/>
        <v>8.9712527685202312E-2</v>
      </c>
      <c r="BZ27" s="58">
        <f t="shared" si="119"/>
        <v>-0.28493588041270429</v>
      </c>
      <c r="CA27" s="48">
        <f t="shared" si="120"/>
        <v>-0.34152474400989252</v>
      </c>
    </row>
    <row r="28" spans="1:79" ht="15" customHeight="1" x14ac:dyDescent="0.25">
      <c r="A28" s="3" t="s">
        <v>81</v>
      </c>
      <c r="B28" s="21" t="s">
        <v>131</v>
      </c>
      <c r="C28" s="4" t="s">
        <v>425</v>
      </c>
      <c r="D28" s="4" t="s">
        <v>55</v>
      </c>
      <c r="E28" s="33">
        <v>326.3</v>
      </c>
      <c r="F28" s="33">
        <v>329.3</v>
      </c>
      <c r="G28" s="33">
        <v>287</v>
      </c>
      <c r="H28" s="33">
        <v>269</v>
      </c>
      <c r="I28" s="33">
        <v>170.3</v>
      </c>
      <c r="J28" s="33">
        <v>235.5</v>
      </c>
      <c r="K28" s="33">
        <v>216</v>
      </c>
      <c r="L28" s="33">
        <v>343.5</v>
      </c>
      <c r="M28" s="33">
        <v>70.3</v>
      </c>
      <c r="N28" s="33">
        <v>73</v>
      </c>
      <c r="O28" s="33">
        <v>4.8</v>
      </c>
      <c r="P28" s="33">
        <v>14.7</v>
      </c>
      <c r="Q28" s="33" t="s">
        <v>94</v>
      </c>
      <c r="R28" s="33" t="s">
        <v>94</v>
      </c>
      <c r="S28" s="33">
        <v>53</v>
      </c>
      <c r="T28" s="33" t="s">
        <v>94</v>
      </c>
      <c r="U28" s="33" t="s">
        <v>94</v>
      </c>
      <c r="V28" s="33">
        <v>25</v>
      </c>
      <c r="W28" s="33">
        <v>41</v>
      </c>
      <c r="X28" s="33">
        <v>48.7</v>
      </c>
      <c r="Y28" s="33">
        <v>55.3</v>
      </c>
      <c r="Z28" s="33">
        <v>41</v>
      </c>
      <c r="AA28" s="52">
        <v>122.8</v>
      </c>
      <c r="AB28" s="33">
        <v>95.7</v>
      </c>
      <c r="AC28" s="52">
        <f t="shared" si="0"/>
        <v>122.8</v>
      </c>
      <c r="AD28" s="33" t="str">
        <f t="shared" si="1"/>
        <v>?</v>
      </c>
      <c r="AE28" s="34">
        <f t="shared" si="2"/>
        <v>2.6571661237785018</v>
      </c>
      <c r="AF28" s="34">
        <f t="shared" si="3"/>
        <v>2.3371335504885993</v>
      </c>
      <c r="AG28" s="34">
        <f t="shared" si="4"/>
        <v>1.9177524429967427</v>
      </c>
      <c r="AH28" s="34">
        <f t="shared" si="5"/>
        <v>0.15879478827361565</v>
      </c>
      <c r="AI28" s="34">
        <f t="shared" si="6"/>
        <v>2.7972312703583064</v>
      </c>
      <c r="AJ28" s="34">
        <f t="shared" si="7"/>
        <v>1.3868078175895766</v>
      </c>
      <c r="AK28" s="33">
        <f t="shared" si="8"/>
        <v>70.3</v>
      </c>
      <c r="AL28" s="33">
        <f t="shared" si="9"/>
        <v>73</v>
      </c>
      <c r="AM28" s="33">
        <f t="shared" si="10"/>
        <v>4.8</v>
      </c>
      <c r="AN28" s="33">
        <f t="shared" si="11"/>
        <v>14.7</v>
      </c>
      <c r="AO28" s="33">
        <f t="shared" si="12"/>
        <v>9.8999999999999986</v>
      </c>
      <c r="AQ28" s="48">
        <f t="shared" si="85"/>
        <v>-0.54348015562035168</v>
      </c>
      <c r="AR28" s="48">
        <f t="shared" si="86"/>
        <v>-0.56140452472575175</v>
      </c>
      <c r="AS28" s="48">
        <f t="shared" si="87"/>
        <v>0.51837885865678679</v>
      </c>
      <c r="AT28" s="48">
        <f t="shared" si="88"/>
        <v>0.24442024690365516</v>
      </c>
      <c r="AU28" s="48">
        <f t="shared" si="89"/>
        <v>1.4988802104575483</v>
      </c>
      <c r="AV28" s="48">
        <f t="shared" si="90"/>
        <v>1.1319441063679956</v>
      </c>
      <c r="AW28" s="48">
        <f t="shared" si="91"/>
        <v>0.88595617465930032</v>
      </c>
      <c r="AX28" s="48">
        <f t="shared" si="92"/>
        <v>0.85015632287261356</v>
      </c>
      <c r="AY28" s="48">
        <f t="shared" si="93"/>
        <v>-1.8319726952976263</v>
      </c>
      <c r="AZ28" s="48">
        <f t="shared" si="94"/>
        <v>-1.7746504159841874</v>
      </c>
      <c r="BA28" s="48">
        <f t="shared" si="95"/>
        <v>5.107720554339986E-2</v>
      </c>
      <c r="BB28" s="48">
        <f t="shared" si="96"/>
        <v>-0.75722290900449085</v>
      </c>
      <c r="BC28" s="48" t="s">
        <v>94</v>
      </c>
      <c r="BD28" s="48" t="s">
        <v>94</v>
      </c>
      <c r="BE28" s="48">
        <f t="shared" si="99"/>
        <v>0.74382782651511525</v>
      </c>
      <c r="BF28" s="48" t="s">
        <v>94</v>
      </c>
      <c r="BG28" s="48" t="s">
        <v>94</v>
      </c>
      <c r="BH28" s="48">
        <f t="shared" si="102"/>
        <v>0.89094761594373217</v>
      </c>
      <c r="BI28" s="48">
        <f t="shared" si="103"/>
        <v>1.7050374004613167</v>
      </c>
      <c r="BJ28" s="48">
        <f t="shared" si="104"/>
        <v>1.4722711478540214</v>
      </c>
      <c r="BK28" s="48">
        <f t="shared" si="105"/>
        <v>1.2860219724865172</v>
      </c>
      <c r="BL28" s="48">
        <f t="shared" si="106"/>
        <v>2.2745567654564813</v>
      </c>
      <c r="BM28" s="48">
        <f t="shared" si="107"/>
        <v>0.80115211350075544</v>
      </c>
      <c r="BN28" s="48">
        <f t="shared" si="70"/>
        <v>0.94934371278519025</v>
      </c>
      <c r="BO28" s="58">
        <f t="shared" si="108"/>
        <v>0.80115211350075544</v>
      </c>
      <c r="BP28" s="58" t="s">
        <v>94</v>
      </c>
      <c r="BQ28" s="48">
        <f t="shared" si="110"/>
        <v>-1.4962612314901349</v>
      </c>
      <c r="BR28" s="48">
        <f t="shared" si="111"/>
        <v>-0.59850791206217191</v>
      </c>
      <c r="BS28" s="48">
        <f t="shared" si="112"/>
        <v>0.7640273254617439</v>
      </c>
      <c r="BT28" s="48">
        <f t="shared" si="113"/>
        <v>0.40234533957461782</v>
      </c>
      <c r="BU28" s="48">
        <f t="shared" si="114"/>
        <v>-0.16718696456533472</v>
      </c>
      <c r="BV28" s="48">
        <f t="shared" si="115"/>
        <v>1.3239518266042138</v>
      </c>
      <c r="BW28" s="58">
        <f t="shared" si="116"/>
        <v>-1.8319726952976263</v>
      </c>
      <c r="BX28" s="58">
        <f t="shared" si="117"/>
        <v>-1.7746504159841874</v>
      </c>
      <c r="BY28" s="58">
        <f t="shared" si="118"/>
        <v>5.107720554339986E-2</v>
      </c>
      <c r="BZ28" s="58">
        <f t="shared" si="119"/>
        <v>-0.75722290900449085</v>
      </c>
      <c r="CA28" s="48">
        <f t="shared" si="120"/>
        <v>-0.73713363123969922</v>
      </c>
    </row>
    <row r="29" spans="1:79" ht="15" customHeight="1" x14ac:dyDescent="0.25">
      <c r="A29" s="3" t="s">
        <v>81</v>
      </c>
      <c r="B29" s="21" t="s">
        <v>131</v>
      </c>
      <c r="C29" s="4" t="s">
        <v>425</v>
      </c>
      <c r="D29" s="4" t="s">
        <v>56</v>
      </c>
      <c r="E29" s="33">
        <v>389</v>
      </c>
      <c r="F29" s="33">
        <v>386.1</v>
      </c>
      <c r="G29" s="33">
        <v>259.3</v>
      </c>
      <c r="H29" s="33">
        <v>278.10000000000002</v>
      </c>
      <c r="I29" s="33">
        <v>131.9</v>
      </c>
      <c r="J29" s="33">
        <v>175.8</v>
      </c>
      <c r="K29" s="33">
        <v>199.3</v>
      </c>
      <c r="L29" s="33">
        <v>322.89999999999998</v>
      </c>
      <c r="M29" s="33">
        <v>95.6</v>
      </c>
      <c r="N29" s="33">
        <v>87.3</v>
      </c>
      <c r="O29" s="33">
        <v>3.5</v>
      </c>
      <c r="P29" s="33">
        <v>29.3</v>
      </c>
      <c r="Q29" s="33">
        <v>27</v>
      </c>
      <c r="R29" s="33">
        <v>39.200000000000003</v>
      </c>
      <c r="S29" s="33">
        <v>46.8</v>
      </c>
      <c r="T29" s="33">
        <v>53</v>
      </c>
      <c r="U29" s="33">
        <v>36</v>
      </c>
      <c r="V29" s="33">
        <v>24.6</v>
      </c>
      <c r="W29" s="33">
        <v>34</v>
      </c>
      <c r="X29" s="33">
        <v>41.2</v>
      </c>
      <c r="Y29" s="33">
        <v>43.6</v>
      </c>
      <c r="Z29" s="33">
        <v>28.1</v>
      </c>
      <c r="AA29" s="52">
        <v>105.5</v>
      </c>
      <c r="AB29" s="33">
        <v>83.6</v>
      </c>
      <c r="AC29" s="52">
        <f t="shared" si="0"/>
        <v>105.5</v>
      </c>
      <c r="AD29" s="33">
        <f t="shared" si="1"/>
        <v>53</v>
      </c>
      <c r="AE29" s="34">
        <f t="shared" si="2"/>
        <v>3.6872037914691944</v>
      </c>
      <c r="AF29" s="34">
        <f t="shared" si="3"/>
        <v>2.4578199052132703</v>
      </c>
      <c r="AG29" s="34">
        <f t="shared" si="4"/>
        <v>1.666350710900474</v>
      </c>
      <c r="AH29" s="34">
        <f t="shared" si="5"/>
        <v>-0.22274881516587677</v>
      </c>
      <c r="AI29" s="34">
        <f t="shared" si="6"/>
        <v>3.0606635071090045</v>
      </c>
      <c r="AJ29" s="34">
        <f t="shared" si="7"/>
        <v>1.2502369668246447</v>
      </c>
      <c r="AK29" s="33">
        <f t="shared" si="8"/>
        <v>95.6</v>
      </c>
      <c r="AL29" s="33">
        <f t="shared" si="9"/>
        <v>87.3</v>
      </c>
      <c r="AM29" s="33">
        <f t="shared" si="10"/>
        <v>3.5</v>
      </c>
      <c r="AN29" s="33">
        <f t="shared" si="11"/>
        <v>29.3</v>
      </c>
      <c r="AO29" s="33">
        <f t="shared" si="12"/>
        <v>25.8</v>
      </c>
      <c r="AQ29" s="48">
        <f t="shared" si="85"/>
        <v>0.27594356919009588</v>
      </c>
      <c r="AR29" s="48">
        <f t="shared" si="86"/>
        <v>0.21523443161415021</v>
      </c>
      <c r="AS29" s="48">
        <f t="shared" si="87"/>
        <v>2.9633632268163731E-2</v>
      </c>
      <c r="AT29" s="48">
        <f t="shared" si="88"/>
        <v>0.40718723594622946</v>
      </c>
      <c r="AU29" s="48">
        <f t="shared" si="89"/>
        <v>0.59945204185494383</v>
      </c>
      <c r="AV29" s="48">
        <f t="shared" si="90"/>
        <v>-3.7262293650250126E-2</v>
      </c>
      <c r="AW29" s="48">
        <f t="shared" si="91"/>
        <v>0.55380290045858982</v>
      </c>
      <c r="AX29" s="48">
        <f t="shared" si="92"/>
        <v>0.51348568476167444</v>
      </c>
      <c r="AY29" s="48">
        <f t="shared" si="93"/>
        <v>0.20972625879065107</v>
      </c>
      <c r="AZ29" s="48">
        <f t="shared" si="94"/>
        <v>-0.64514025724048474</v>
      </c>
      <c r="BA29" s="48">
        <f t="shared" si="95"/>
        <v>-7.4487591417457977E-2</v>
      </c>
      <c r="BB29" s="48">
        <f t="shared" si="96"/>
        <v>0.59481446696415285</v>
      </c>
      <c r="BC29" s="48">
        <f t="shared" si="97"/>
        <v>0.50096965351501255</v>
      </c>
      <c r="BD29" s="48">
        <f t="shared" si="98"/>
        <v>0.51389140355880769</v>
      </c>
      <c r="BE29" s="48">
        <f t="shared" si="99"/>
        <v>0.1754254694073665</v>
      </c>
      <c r="BF29" s="48">
        <f t="shared" si="100"/>
        <v>1.7488630931449829E-2</v>
      </c>
      <c r="BG29" s="48">
        <f t="shared" si="101"/>
        <v>-8.9631859045579184E-3</v>
      </c>
      <c r="BH29" s="48">
        <f t="shared" si="102"/>
        <v>0.82792839299671594</v>
      </c>
      <c r="BI29" s="48">
        <f t="shared" si="103"/>
        <v>0.65337982682229889</v>
      </c>
      <c r="BJ29" s="48">
        <f t="shared" si="104"/>
        <v>0.5208501432811643</v>
      </c>
      <c r="BK29" s="48">
        <f t="shared" si="105"/>
        <v>5.342988220412187E-2</v>
      </c>
      <c r="BL29" s="48">
        <f t="shared" si="106"/>
        <v>0.23505315089839979</v>
      </c>
      <c r="BM29" s="48">
        <f t="shared" si="107"/>
        <v>8.2410444387987725E-2</v>
      </c>
      <c r="BN29" s="48">
        <f t="shared" si="70"/>
        <v>0.15552879491369362</v>
      </c>
      <c r="BO29" s="58">
        <f t="shared" si="108"/>
        <v>8.2410444387987725E-2</v>
      </c>
      <c r="BP29" s="58">
        <f t="shared" si="109"/>
        <v>1.7488630931449829E-2</v>
      </c>
      <c r="BQ29" s="48">
        <f t="shared" si="110"/>
        <v>8.7980986894862029E-2</v>
      </c>
      <c r="BR29" s="48">
        <f t="shared" si="111"/>
        <v>-0.19821833145926374</v>
      </c>
      <c r="BS29" s="48">
        <f t="shared" si="112"/>
        <v>-0.20260414298007098</v>
      </c>
      <c r="BT29" s="48">
        <f t="shared" si="113"/>
        <v>-1.1952600977830632</v>
      </c>
      <c r="BU29" s="48">
        <f t="shared" si="114"/>
        <v>0.79601955788591638</v>
      </c>
      <c r="BV29" s="48">
        <f t="shared" si="115"/>
        <v>0.82809786868678026</v>
      </c>
      <c r="BW29" s="58">
        <f t="shared" si="116"/>
        <v>0.20972625879065107</v>
      </c>
      <c r="BX29" s="58">
        <f t="shared" si="117"/>
        <v>-0.64514025724048474</v>
      </c>
      <c r="BY29" s="58">
        <f t="shared" si="118"/>
        <v>-7.4487591417457977E-2</v>
      </c>
      <c r="BZ29" s="58">
        <f t="shared" si="119"/>
        <v>0.59481446696415285</v>
      </c>
      <c r="CA29" s="48">
        <f t="shared" si="120"/>
        <v>0.60120281704836953</v>
      </c>
    </row>
    <row r="30" spans="1:79" ht="15" customHeight="1" x14ac:dyDescent="0.25">
      <c r="A30" s="3" t="s">
        <v>81</v>
      </c>
      <c r="B30" s="21" t="s">
        <v>131</v>
      </c>
      <c r="C30" s="4" t="s">
        <v>425</v>
      </c>
      <c r="D30" s="4" t="s">
        <v>57</v>
      </c>
      <c r="E30" s="33">
        <v>306</v>
      </c>
      <c r="F30" s="33">
        <v>314</v>
      </c>
      <c r="G30" s="33">
        <v>221.3</v>
      </c>
      <c r="H30" s="33">
        <v>218.3</v>
      </c>
      <c r="I30" s="33">
        <v>108.8</v>
      </c>
      <c r="J30" s="33">
        <v>156</v>
      </c>
      <c r="K30" s="33">
        <v>145.80000000000001</v>
      </c>
      <c r="L30" s="33">
        <v>265.5</v>
      </c>
      <c r="M30" s="33">
        <v>85</v>
      </c>
      <c r="N30" s="33">
        <v>92</v>
      </c>
      <c r="O30" s="33">
        <v>4.3</v>
      </c>
      <c r="P30" s="33">
        <v>19.8</v>
      </c>
      <c r="Q30" s="33">
        <v>28</v>
      </c>
      <c r="R30" s="33">
        <v>34</v>
      </c>
      <c r="S30" s="33">
        <v>44.3</v>
      </c>
      <c r="T30" s="33">
        <v>54.5</v>
      </c>
      <c r="U30" s="33">
        <v>45</v>
      </c>
      <c r="V30" s="33">
        <v>23.3</v>
      </c>
      <c r="W30" s="33">
        <v>32.299999999999997</v>
      </c>
      <c r="X30" s="33">
        <v>39.4</v>
      </c>
      <c r="Y30" s="33">
        <v>45.2</v>
      </c>
      <c r="Z30" s="33">
        <v>30.7</v>
      </c>
      <c r="AA30" s="52">
        <v>121</v>
      </c>
      <c r="AB30" s="33">
        <v>78.8</v>
      </c>
      <c r="AC30" s="52">
        <f t="shared" si="0"/>
        <v>121</v>
      </c>
      <c r="AD30" s="33">
        <f t="shared" si="1"/>
        <v>54.5</v>
      </c>
      <c r="AE30" s="34">
        <f t="shared" si="2"/>
        <v>2.5289256198347108</v>
      </c>
      <c r="AF30" s="34">
        <f t="shared" si="3"/>
        <v>1.8289256198347108</v>
      </c>
      <c r="AG30" s="34">
        <f t="shared" si="4"/>
        <v>1.2892561983471074</v>
      </c>
      <c r="AH30" s="34">
        <f t="shared" si="5"/>
        <v>8.4297520661156936E-2</v>
      </c>
      <c r="AI30" s="34">
        <f t="shared" si="6"/>
        <v>2.1942148760330578</v>
      </c>
      <c r="AJ30" s="34">
        <f t="shared" si="7"/>
        <v>0.8991735537190082</v>
      </c>
      <c r="AK30" s="33">
        <f t="shared" si="8"/>
        <v>85</v>
      </c>
      <c r="AL30" s="33">
        <f t="shared" si="9"/>
        <v>92</v>
      </c>
      <c r="AM30" s="33">
        <f t="shared" si="10"/>
        <v>4.3</v>
      </c>
      <c r="AN30" s="33">
        <f t="shared" si="11"/>
        <v>19.8</v>
      </c>
      <c r="AO30" s="33">
        <f t="shared" si="12"/>
        <v>15.5</v>
      </c>
      <c r="AQ30" s="48">
        <f t="shared" si="85"/>
        <v>-0.80878002186679665</v>
      </c>
      <c r="AR30" s="48">
        <f t="shared" si="86"/>
        <v>-0.7706048069792818</v>
      </c>
      <c r="AS30" s="48">
        <f t="shared" si="87"/>
        <v>-0.64084718371622929</v>
      </c>
      <c r="AT30" s="48">
        <f t="shared" si="88"/>
        <v>-0.66242440633354194</v>
      </c>
      <c r="AU30" s="48">
        <f t="shared" si="89"/>
        <v>5.8389784179939432E-2</v>
      </c>
      <c r="AV30" s="48">
        <f t="shared" si="90"/>
        <v>-0.42503929064122636</v>
      </c>
      <c r="AW30" s="48">
        <f t="shared" si="91"/>
        <v>-0.51028094204069308</v>
      </c>
      <c r="AX30" s="48">
        <f t="shared" si="92"/>
        <v>-0.42461599618822232</v>
      </c>
      <c r="AY30" s="48">
        <f t="shared" si="93"/>
        <v>-0.64568911327795486</v>
      </c>
      <c r="AZ30" s="48">
        <f t="shared" si="94"/>
        <v>-0.27390265261842828</v>
      </c>
      <c r="BA30" s="48">
        <f t="shared" si="95"/>
        <v>2.7830528661468372E-3</v>
      </c>
      <c r="BB30" s="48">
        <f t="shared" si="96"/>
        <v>-0.28493588041270429</v>
      </c>
      <c r="BC30" s="48">
        <f t="shared" si="97"/>
        <v>0.62618460747403792</v>
      </c>
      <c r="BD30" s="48">
        <f t="shared" si="98"/>
        <v>-6.5790861891079952E-2</v>
      </c>
      <c r="BE30" s="48">
        <f t="shared" si="99"/>
        <v>-5.3769029426403075E-2</v>
      </c>
      <c r="BF30" s="48">
        <f t="shared" si="100"/>
        <v>0.13682123212137545</v>
      </c>
      <c r="BG30" s="48">
        <f t="shared" si="101"/>
        <v>0.83598536675830903</v>
      </c>
      <c r="BH30" s="48">
        <f t="shared" si="102"/>
        <v>0.62311591841891201</v>
      </c>
      <c r="BI30" s="48">
        <f t="shared" si="103"/>
        <v>0.3979772732242513</v>
      </c>
      <c r="BJ30" s="48">
        <f t="shared" si="104"/>
        <v>0.29250910218367804</v>
      </c>
      <c r="BK30" s="48">
        <f t="shared" si="105"/>
        <v>0.22198948429402229</v>
      </c>
      <c r="BL30" s="48">
        <f t="shared" si="106"/>
        <v>0.64611589491785781</v>
      </c>
      <c r="BM30" s="48">
        <f t="shared" si="107"/>
        <v>0.72636974330405146</v>
      </c>
      <c r="BN30" s="48">
        <f t="shared" si="70"/>
        <v>-0.159372990688222</v>
      </c>
      <c r="BO30" s="58">
        <f t="shared" si="108"/>
        <v>0.72636974330405146</v>
      </c>
      <c r="BP30" s="58">
        <f t="shared" si="109"/>
        <v>0.13682123212137545</v>
      </c>
      <c r="BQ30" s="48">
        <f t="shared" si="110"/>
        <v>-1.6935006401325468</v>
      </c>
      <c r="BR30" s="48">
        <f t="shared" si="111"/>
        <v>-2.2841196772415464</v>
      </c>
      <c r="BS30" s="48">
        <f t="shared" si="112"/>
        <v>-1.6525202568087127</v>
      </c>
      <c r="BT30" s="48">
        <f t="shared" si="113"/>
        <v>9.0409197196519187E-2</v>
      </c>
      <c r="BU30" s="48">
        <f t="shared" si="114"/>
        <v>-2.3720398380152505</v>
      </c>
      <c r="BV30" s="48">
        <f t="shared" si="115"/>
        <v>-0.44652392574031713</v>
      </c>
      <c r="BW30" s="58">
        <f t="shared" si="116"/>
        <v>-0.64568911327795486</v>
      </c>
      <c r="BX30" s="58">
        <f t="shared" si="117"/>
        <v>-0.27390265261842828</v>
      </c>
      <c r="BY30" s="58">
        <f t="shared" si="118"/>
        <v>2.7830528661468372E-3</v>
      </c>
      <c r="BZ30" s="58">
        <f t="shared" si="119"/>
        <v>-0.28493588041270429</v>
      </c>
      <c r="CA30" s="48">
        <f t="shared" si="120"/>
        <v>-0.26576985071056802</v>
      </c>
    </row>
    <row r="31" spans="1:79" ht="15" customHeight="1" x14ac:dyDescent="0.25">
      <c r="A31" s="3" t="s">
        <v>81</v>
      </c>
      <c r="B31" s="21" t="s">
        <v>131</v>
      </c>
      <c r="C31" s="4" t="s">
        <v>425</v>
      </c>
      <c r="D31" s="4" t="s">
        <v>58</v>
      </c>
      <c r="E31" s="33">
        <v>388</v>
      </c>
      <c r="F31" s="33">
        <v>372</v>
      </c>
      <c r="G31" s="33">
        <v>265</v>
      </c>
      <c r="H31" s="33">
        <v>221.3</v>
      </c>
      <c r="I31" s="33">
        <v>153</v>
      </c>
      <c r="J31" s="33">
        <v>180.3</v>
      </c>
      <c r="K31" s="33">
        <v>109</v>
      </c>
      <c r="L31" s="33">
        <v>326</v>
      </c>
      <c r="M31" s="33">
        <v>94</v>
      </c>
      <c r="N31" s="33">
        <v>118.5</v>
      </c>
      <c r="O31" s="33">
        <v>-7.8</v>
      </c>
      <c r="P31" s="33">
        <v>35.299999999999997</v>
      </c>
      <c r="Q31" s="33">
        <v>30</v>
      </c>
      <c r="R31" s="33">
        <v>43</v>
      </c>
      <c r="S31" s="33">
        <v>56</v>
      </c>
      <c r="T31" s="33">
        <v>63.7</v>
      </c>
      <c r="U31" s="33">
        <v>51</v>
      </c>
      <c r="V31" s="33">
        <v>21.7</v>
      </c>
      <c r="W31" s="33">
        <v>33.299999999999997</v>
      </c>
      <c r="X31" s="33">
        <v>42.8</v>
      </c>
      <c r="Y31" s="33">
        <v>51</v>
      </c>
      <c r="Z31" s="33">
        <v>36</v>
      </c>
      <c r="AA31" s="52">
        <v>117</v>
      </c>
      <c r="AB31" s="33">
        <v>94</v>
      </c>
      <c r="AC31" s="52">
        <f t="shared" si="0"/>
        <v>117</v>
      </c>
      <c r="AD31" s="33">
        <f t="shared" si="1"/>
        <v>63.7</v>
      </c>
      <c r="AE31" s="34">
        <f t="shared" si="2"/>
        <v>3.3162393162393164</v>
      </c>
      <c r="AF31" s="34">
        <f t="shared" si="3"/>
        <v>2.2649572649572649</v>
      </c>
      <c r="AG31" s="34">
        <f t="shared" si="4"/>
        <v>1.5410256410256411</v>
      </c>
      <c r="AH31" s="34">
        <f t="shared" si="5"/>
        <v>0.60940170940170946</v>
      </c>
      <c r="AI31" s="34">
        <f t="shared" si="6"/>
        <v>2.7863247863247862</v>
      </c>
      <c r="AJ31" s="34">
        <f t="shared" si="7"/>
        <v>1.3076923076923077</v>
      </c>
      <c r="AK31" s="33">
        <f t="shared" si="8"/>
        <v>94</v>
      </c>
      <c r="AL31" s="33">
        <f t="shared" si="9"/>
        <v>118.5</v>
      </c>
      <c r="AM31" s="33">
        <f t="shared" si="10"/>
        <v>-7.8</v>
      </c>
      <c r="AN31" s="33">
        <f t="shared" si="11"/>
        <v>35.299999999999997</v>
      </c>
      <c r="AO31" s="33">
        <f t="shared" si="12"/>
        <v>43.099999999999994</v>
      </c>
      <c r="AQ31" s="48">
        <f t="shared" si="85"/>
        <v>0.26287461026169961</v>
      </c>
      <c r="AR31" s="48">
        <f t="shared" si="86"/>
        <v>2.2442014635406668E-2</v>
      </c>
      <c r="AS31" s="48">
        <f t="shared" si="87"/>
        <v>0.13020575466582249</v>
      </c>
      <c r="AT31" s="48">
        <f t="shared" si="88"/>
        <v>-0.60876495939642972</v>
      </c>
      <c r="AU31" s="48">
        <f t="shared" si="89"/>
        <v>1.0936690824152289</v>
      </c>
      <c r="AV31" s="48">
        <f t="shared" si="90"/>
        <v>5.086884202951715E-2</v>
      </c>
      <c r="AW31" s="48">
        <f t="shared" si="91"/>
        <v>-1.2422115103392655</v>
      </c>
      <c r="AX31" s="48">
        <f t="shared" si="92"/>
        <v>0.56414971282691317</v>
      </c>
      <c r="AY31" s="48">
        <f t="shared" si="93"/>
        <v>8.060695734633358E-2</v>
      </c>
      <c r="AZ31" s="48">
        <f t="shared" si="94"/>
        <v>1.8192455436548673</v>
      </c>
      <c r="BA31" s="48">
        <f t="shared" si="95"/>
        <v>-1.1659354419233763</v>
      </c>
      <c r="BB31" s="48">
        <f t="shared" si="96"/>
        <v>1.1504462653074308</v>
      </c>
      <c r="BC31" s="48">
        <f t="shared" si="97"/>
        <v>0.87661451539208868</v>
      </c>
      <c r="BD31" s="48">
        <f t="shared" si="98"/>
        <v>0.93750536677218654</v>
      </c>
      <c r="BE31" s="48">
        <f t="shared" si="99"/>
        <v>1.0188612251156388</v>
      </c>
      <c r="BF31" s="48">
        <f t="shared" si="100"/>
        <v>0.86872785275291953</v>
      </c>
      <c r="BG31" s="48">
        <f t="shared" si="101"/>
        <v>1.3992844018668871</v>
      </c>
      <c r="BH31" s="48">
        <f t="shared" si="102"/>
        <v>0.37103902663084559</v>
      </c>
      <c r="BI31" s="48">
        <f t="shared" si="103"/>
        <v>0.54821406945839668</v>
      </c>
      <c r="BJ31" s="48">
        <f t="shared" si="104"/>
        <v>0.72381995759003981</v>
      </c>
      <c r="BK31" s="48">
        <f t="shared" si="105"/>
        <v>0.83301804186991046</v>
      </c>
      <c r="BL31" s="48">
        <f t="shared" si="106"/>
        <v>1.4840514884959843</v>
      </c>
      <c r="BM31" s="48">
        <f t="shared" si="107"/>
        <v>0.56018669842248658</v>
      </c>
      <c r="BN31" s="48">
        <f t="shared" si="70"/>
        <v>0.83781599705117826</v>
      </c>
      <c r="BO31" s="58">
        <f t="shared" si="108"/>
        <v>0.56018669842248658</v>
      </c>
      <c r="BP31" s="58">
        <f t="shared" si="109"/>
        <v>0.86872785275291953</v>
      </c>
      <c r="BQ31" s="48">
        <f t="shared" si="110"/>
        <v>-0.4825783252687455</v>
      </c>
      <c r="BR31" s="48">
        <f t="shared" si="111"/>
        <v>-0.83790046916380356</v>
      </c>
      <c r="BS31" s="48">
        <f t="shared" si="112"/>
        <v>-0.68447495315926954</v>
      </c>
      <c r="BT31" s="48">
        <f t="shared" si="113"/>
        <v>2.2891337978678554</v>
      </c>
      <c r="BU31" s="48">
        <f t="shared" si="114"/>
        <v>-0.20706513850362468</v>
      </c>
      <c r="BV31" s="48">
        <f t="shared" si="115"/>
        <v>1.0367035705122929</v>
      </c>
      <c r="BW31" s="58">
        <f t="shared" si="116"/>
        <v>8.060695734633358E-2</v>
      </c>
      <c r="BX31" s="58">
        <f t="shared" si="117"/>
        <v>1.8192455436548673</v>
      </c>
      <c r="BY31" s="58">
        <f t="shared" si="118"/>
        <v>-1.1659354419233763</v>
      </c>
      <c r="BZ31" s="58">
        <f t="shared" si="119"/>
        <v>1.1504462653074308</v>
      </c>
      <c r="CA31" s="48">
        <f t="shared" si="120"/>
        <v>2.05738021046872</v>
      </c>
    </row>
    <row r="32" spans="1:79" ht="15" customHeight="1" x14ac:dyDescent="0.25">
      <c r="A32" s="3" t="s">
        <v>81</v>
      </c>
      <c r="B32" s="21" t="s">
        <v>131</v>
      </c>
      <c r="C32" s="4" t="s">
        <v>425</v>
      </c>
      <c r="D32" s="4" t="s">
        <v>59</v>
      </c>
      <c r="E32" s="33">
        <v>438</v>
      </c>
      <c r="F32" s="33">
        <v>440</v>
      </c>
      <c r="G32" s="33">
        <v>278</v>
      </c>
      <c r="H32" s="33">
        <v>264</v>
      </c>
      <c r="I32" s="33">
        <v>102</v>
      </c>
      <c r="J32" s="33">
        <v>171.5</v>
      </c>
      <c r="K32" s="33">
        <v>128.5</v>
      </c>
      <c r="L32" s="33">
        <v>337</v>
      </c>
      <c r="M32" s="33">
        <v>107</v>
      </c>
      <c r="N32" s="33">
        <v>118</v>
      </c>
      <c r="O32" s="33">
        <v>-6.3</v>
      </c>
      <c r="P32" s="33">
        <v>38</v>
      </c>
      <c r="Q32" s="33">
        <v>22.5</v>
      </c>
      <c r="R32" s="33">
        <v>31.5</v>
      </c>
      <c r="S32" s="33">
        <v>47.5</v>
      </c>
      <c r="T32" s="33">
        <v>61.5</v>
      </c>
      <c r="U32" s="33">
        <v>43</v>
      </c>
      <c r="V32" s="33">
        <v>17</v>
      </c>
      <c r="W32" s="33">
        <v>26</v>
      </c>
      <c r="X32" s="33">
        <v>39</v>
      </c>
      <c r="Y32" s="33">
        <v>44.3</v>
      </c>
      <c r="Z32" s="33">
        <v>30</v>
      </c>
      <c r="AA32" s="52">
        <v>122</v>
      </c>
      <c r="AB32" s="33">
        <v>94</v>
      </c>
      <c r="AC32" s="52">
        <f t="shared" si="0"/>
        <v>122</v>
      </c>
      <c r="AD32" s="33">
        <f t="shared" si="1"/>
        <v>61.5</v>
      </c>
      <c r="AE32" s="34">
        <f t="shared" si="2"/>
        <v>3.5901639344262297</v>
      </c>
      <c r="AF32" s="34">
        <f t="shared" si="3"/>
        <v>2.278688524590164</v>
      </c>
      <c r="AG32" s="34">
        <f t="shared" si="4"/>
        <v>1.4057377049180328</v>
      </c>
      <c r="AH32" s="34">
        <f t="shared" si="5"/>
        <v>0.35245901639344263</v>
      </c>
      <c r="AI32" s="34">
        <f t="shared" si="6"/>
        <v>2.762295081967213</v>
      </c>
      <c r="AJ32" s="34">
        <f t="shared" si="7"/>
        <v>0.83606557377049184</v>
      </c>
      <c r="AK32" s="33">
        <f t="shared" si="8"/>
        <v>107</v>
      </c>
      <c r="AL32" s="33">
        <f t="shared" si="9"/>
        <v>118</v>
      </c>
      <c r="AM32" s="33">
        <f t="shared" si="10"/>
        <v>-6.3</v>
      </c>
      <c r="AN32" s="33">
        <f t="shared" si="11"/>
        <v>38</v>
      </c>
      <c r="AO32" s="33">
        <f t="shared" si="12"/>
        <v>44.3</v>
      </c>
      <c r="AQ32" s="48">
        <f t="shared" si="85"/>
        <v>0.91632255668151441</v>
      </c>
      <c r="AR32" s="48">
        <f t="shared" si="86"/>
        <v>0.95222104687331732</v>
      </c>
      <c r="AS32" s="48">
        <f t="shared" si="87"/>
        <v>0.35958077066048322</v>
      </c>
      <c r="AT32" s="48">
        <f t="shared" si="88"/>
        <v>0.15498783534180138</v>
      </c>
      <c r="AU32" s="48">
        <f t="shared" si="89"/>
        <v>-0.10088395401010503</v>
      </c>
      <c r="AV32" s="48">
        <f t="shared" si="90"/>
        <v>-0.12147648996647241</v>
      </c>
      <c r="AW32" s="48">
        <f t="shared" si="91"/>
        <v>-0.85436786681148946</v>
      </c>
      <c r="AX32" s="48">
        <f t="shared" si="92"/>
        <v>0.74392529628421056</v>
      </c>
      <c r="AY32" s="48">
        <f t="shared" si="93"/>
        <v>1.1297012815814169</v>
      </c>
      <c r="AZ32" s="48">
        <f t="shared" si="94"/>
        <v>1.7797521814610315</v>
      </c>
      <c r="BA32" s="48">
        <f t="shared" si="95"/>
        <v>-1.0210529838916174</v>
      </c>
      <c r="BB32" s="48">
        <f t="shared" si="96"/>
        <v>1.4004805745619062</v>
      </c>
      <c r="BC32" s="48">
        <f t="shared" si="97"/>
        <v>-6.2497639300601517E-2</v>
      </c>
      <c r="BD32" s="48">
        <f t="shared" si="98"/>
        <v>-0.34448425874198729</v>
      </c>
      <c r="BE32" s="48">
        <f t="shared" si="99"/>
        <v>0.23959992908082223</v>
      </c>
      <c r="BF32" s="48">
        <f t="shared" si="100"/>
        <v>0.69370670434102844</v>
      </c>
      <c r="BG32" s="48">
        <f t="shared" si="101"/>
        <v>0.64821902172211643</v>
      </c>
      <c r="BH32" s="48">
        <f t="shared" si="102"/>
        <v>-0.36943684299659874</v>
      </c>
      <c r="BI32" s="48">
        <f t="shared" si="103"/>
        <v>-0.54851454305086433</v>
      </c>
      <c r="BJ32" s="48">
        <f t="shared" si="104"/>
        <v>0.24176664860645919</v>
      </c>
      <c r="BK32" s="48">
        <f t="shared" si="105"/>
        <v>0.1271747081184528</v>
      </c>
      <c r="BL32" s="48">
        <f t="shared" si="106"/>
        <v>0.53544515614338828</v>
      </c>
      <c r="BM32" s="48">
        <f t="shared" si="107"/>
        <v>0.76791550452444268</v>
      </c>
      <c r="BN32" s="48">
        <f t="shared" si="70"/>
        <v>0.83781599705117826</v>
      </c>
      <c r="BO32" s="58">
        <f t="shared" si="108"/>
        <v>0.76791550452444268</v>
      </c>
      <c r="BP32" s="58">
        <f t="shared" si="109"/>
        <v>0.69370670434102844</v>
      </c>
      <c r="BQ32" s="48">
        <f t="shared" si="110"/>
        <v>-6.1270485372338528E-2</v>
      </c>
      <c r="BR32" s="48">
        <f t="shared" si="111"/>
        <v>-0.79235695952559904</v>
      </c>
      <c r="BS32" s="48">
        <f t="shared" si="112"/>
        <v>-1.2046526593816076</v>
      </c>
      <c r="BT32" s="48">
        <f t="shared" si="113"/>
        <v>1.2132592720237052</v>
      </c>
      <c r="BU32" s="48">
        <f t="shared" si="114"/>
        <v>-0.29492670114029562</v>
      </c>
      <c r="BV32" s="48">
        <f t="shared" si="115"/>
        <v>-0.67565291965357011</v>
      </c>
      <c r="BW32" s="58">
        <f t="shared" si="116"/>
        <v>1.1297012815814169</v>
      </c>
      <c r="BX32" s="58">
        <f t="shared" si="117"/>
        <v>1.7797521814610315</v>
      </c>
      <c r="BY32" s="58">
        <f t="shared" si="118"/>
        <v>-1.0210529838916174</v>
      </c>
      <c r="BZ32" s="58">
        <f t="shared" si="119"/>
        <v>1.4004805745619062</v>
      </c>
      <c r="CA32" s="48">
        <f t="shared" si="120"/>
        <v>2.1583867348678201</v>
      </c>
    </row>
    <row r="33" spans="1:79" ht="15" customHeight="1" x14ac:dyDescent="0.25">
      <c r="A33" s="3" t="s">
        <v>81</v>
      </c>
      <c r="B33" s="21" t="s">
        <v>131</v>
      </c>
      <c r="C33" s="4" t="s">
        <v>425</v>
      </c>
      <c r="D33" s="4" t="s">
        <v>60</v>
      </c>
      <c r="E33" s="33">
        <v>359.5</v>
      </c>
      <c r="F33" s="33">
        <v>358.6</v>
      </c>
      <c r="G33" s="33">
        <v>257.10000000000002</v>
      </c>
      <c r="H33" s="33">
        <v>275.2</v>
      </c>
      <c r="I33" s="33">
        <v>119.1</v>
      </c>
      <c r="J33" s="33">
        <v>186.2</v>
      </c>
      <c r="K33" s="33">
        <v>204.5</v>
      </c>
      <c r="L33" s="33">
        <v>301.89999999999998</v>
      </c>
      <c r="M33" s="33">
        <v>87.7</v>
      </c>
      <c r="N33" s="33">
        <v>83.4</v>
      </c>
      <c r="O33" s="33">
        <v>12.9</v>
      </c>
      <c r="P33" s="33">
        <v>24.2</v>
      </c>
      <c r="Q33" s="33">
        <v>21.6</v>
      </c>
      <c r="R33" s="33">
        <v>31.4</v>
      </c>
      <c r="S33" s="33">
        <v>38.700000000000003</v>
      </c>
      <c r="T33" s="33">
        <v>45.8</v>
      </c>
      <c r="U33" s="33">
        <v>36.700000000000003</v>
      </c>
      <c r="V33" s="33">
        <v>23</v>
      </c>
      <c r="W33" s="33">
        <v>30.8</v>
      </c>
      <c r="X33" s="33">
        <v>37.9</v>
      </c>
      <c r="Y33" s="33">
        <v>39.200000000000003</v>
      </c>
      <c r="Z33" s="33">
        <v>28.4</v>
      </c>
      <c r="AA33" s="52">
        <v>105.3</v>
      </c>
      <c r="AB33" s="33">
        <v>83.6</v>
      </c>
      <c r="AC33" s="52">
        <f t="shared" si="0"/>
        <v>105.3</v>
      </c>
      <c r="AD33" s="33">
        <f t="shared" si="1"/>
        <v>45.8</v>
      </c>
      <c r="AE33" s="34">
        <f t="shared" si="2"/>
        <v>3.4140550807217473</v>
      </c>
      <c r="AF33" s="34">
        <f t="shared" si="3"/>
        <v>2.441595441595442</v>
      </c>
      <c r="AG33" s="34">
        <f t="shared" si="4"/>
        <v>1.7682811016144349</v>
      </c>
      <c r="AH33" s="34">
        <f t="shared" si="5"/>
        <v>-0.17378917378917391</v>
      </c>
      <c r="AI33" s="34">
        <f t="shared" si="6"/>
        <v>2.8670465337132001</v>
      </c>
      <c r="AJ33" s="34">
        <f t="shared" si="7"/>
        <v>1.1310541310541311</v>
      </c>
      <c r="AK33" s="33">
        <f t="shared" si="8"/>
        <v>87.7</v>
      </c>
      <c r="AL33" s="33">
        <f t="shared" si="9"/>
        <v>83.4</v>
      </c>
      <c r="AM33" s="33">
        <f t="shared" si="10"/>
        <v>12.9</v>
      </c>
      <c r="AN33" s="33">
        <f t="shared" si="11"/>
        <v>24.2</v>
      </c>
      <c r="AO33" s="33">
        <f t="shared" si="12"/>
        <v>11.299999999999999</v>
      </c>
      <c r="AQ33" s="48">
        <f t="shared" si="85"/>
        <v>-0.10959071919759482</v>
      </c>
      <c r="AR33" s="48">
        <f t="shared" si="86"/>
        <v>-0.16077914759971071</v>
      </c>
      <c r="AS33" s="48">
        <f t="shared" si="87"/>
        <v>-9.1836781309325034E-3</v>
      </c>
      <c r="AT33" s="48">
        <f t="shared" si="88"/>
        <v>0.35531643724035367</v>
      </c>
      <c r="AU33" s="48">
        <f t="shared" si="89"/>
        <v>0.29964265232074211</v>
      </c>
      <c r="AV33" s="48">
        <f t="shared" si="90"/>
        <v>0.16641855325410046</v>
      </c>
      <c r="AW33" s="48">
        <f t="shared" si="91"/>
        <v>0.65722787206599653</v>
      </c>
      <c r="AX33" s="48">
        <f t="shared" si="92"/>
        <v>0.17027775270683404</v>
      </c>
      <c r="AY33" s="48">
        <f t="shared" si="93"/>
        <v>-0.42780029209066811</v>
      </c>
      <c r="AZ33" s="48">
        <f t="shared" si="94"/>
        <v>-0.95318848235240305</v>
      </c>
      <c r="BA33" s="48">
        <f t="shared" si="95"/>
        <v>0.83344247891489887</v>
      </c>
      <c r="BB33" s="48">
        <f t="shared" si="96"/>
        <v>0.12252743837236628</v>
      </c>
      <c r="BC33" s="48">
        <f t="shared" si="97"/>
        <v>-0.17519109786372417</v>
      </c>
      <c r="BD33" s="48">
        <f t="shared" si="98"/>
        <v>-0.35563199461602379</v>
      </c>
      <c r="BE33" s="48">
        <f t="shared" si="99"/>
        <v>-0.5671647068140464</v>
      </c>
      <c r="BF33" s="48">
        <f t="shared" si="100"/>
        <v>-0.5553078547801934</v>
      </c>
      <c r="BG33" s="48">
        <f t="shared" si="101"/>
        <v>5.675503485810978E-2</v>
      </c>
      <c r="BH33" s="48">
        <f t="shared" si="102"/>
        <v>0.57585150120864947</v>
      </c>
      <c r="BI33" s="48">
        <f t="shared" si="103"/>
        <v>0.17262207887303374</v>
      </c>
      <c r="BJ33" s="48">
        <f t="shared" si="104"/>
        <v>0.10222490126910663</v>
      </c>
      <c r="BK33" s="48">
        <f t="shared" si="105"/>
        <v>-0.41010902354310369</v>
      </c>
      <c r="BL33" s="48">
        <f t="shared" si="106"/>
        <v>0.28248346751602915</v>
      </c>
      <c r="BM33" s="48">
        <f t="shared" si="107"/>
        <v>7.4101292143909356E-2</v>
      </c>
      <c r="BN33" s="48">
        <f t="shared" si="70"/>
        <v>0.15552879491369362</v>
      </c>
      <c r="BO33" s="58">
        <f t="shared" si="108"/>
        <v>7.4101292143909356E-2</v>
      </c>
      <c r="BP33" s="58">
        <f t="shared" si="109"/>
        <v>-0.5553078547801934</v>
      </c>
      <c r="BQ33" s="48">
        <f t="shared" si="110"/>
        <v>-0.33213347400025339</v>
      </c>
      <c r="BR33" s="48">
        <f t="shared" si="111"/>
        <v>-0.25203123973629232</v>
      </c>
      <c r="BS33" s="48">
        <f t="shared" si="112"/>
        <v>0.18931488809865818</v>
      </c>
      <c r="BT33" s="48">
        <f t="shared" si="113"/>
        <v>-0.99025550965895137</v>
      </c>
      <c r="BU33" s="48">
        <f t="shared" si="114"/>
        <v>8.808368059008273E-2</v>
      </c>
      <c r="BV33" s="48">
        <f t="shared" si="115"/>
        <v>0.39537536237134491</v>
      </c>
      <c r="BW33" s="58">
        <f t="shared" si="116"/>
        <v>-0.42780029209066811</v>
      </c>
      <c r="BX33" s="58">
        <f t="shared" si="117"/>
        <v>-0.95318848235240305</v>
      </c>
      <c r="BY33" s="58">
        <f t="shared" si="118"/>
        <v>0.83344247891489887</v>
      </c>
      <c r="BZ33" s="58">
        <f t="shared" si="119"/>
        <v>0.12252743837236628</v>
      </c>
      <c r="CA33" s="48">
        <f t="shared" si="120"/>
        <v>-0.61929268610741639</v>
      </c>
    </row>
    <row r="34" spans="1:79" ht="15" customHeight="1" x14ac:dyDescent="0.25">
      <c r="A34" s="3" t="s">
        <v>81</v>
      </c>
      <c r="B34" s="21" t="s">
        <v>131</v>
      </c>
      <c r="C34" s="4" t="s">
        <v>425</v>
      </c>
      <c r="D34" s="4" t="s">
        <v>61</v>
      </c>
      <c r="E34" s="33">
        <v>406.5</v>
      </c>
      <c r="F34" s="33">
        <v>423</v>
      </c>
      <c r="G34" s="33">
        <v>310.7</v>
      </c>
      <c r="H34" s="33">
        <v>277.3</v>
      </c>
      <c r="I34" s="33">
        <v>128</v>
      </c>
      <c r="J34" s="33">
        <v>226</v>
      </c>
      <c r="K34" s="33">
        <v>188.7</v>
      </c>
      <c r="L34" s="33">
        <v>340</v>
      </c>
      <c r="M34" s="33">
        <v>87.5</v>
      </c>
      <c r="N34" s="33">
        <v>96.5</v>
      </c>
      <c r="O34" s="33">
        <v>2.7</v>
      </c>
      <c r="P34" s="33">
        <v>24.7</v>
      </c>
      <c r="Q34" s="33">
        <v>24</v>
      </c>
      <c r="R34" s="33">
        <v>32</v>
      </c>
      <c r="S34" s="33">
        <v>42</v>
      </c>
      <c r="T34" s="33">
        <v>53</v>
      </c>
      <c r="U34" s="33">
        <v>44</v>
      </c>
      <c r="V34" s="33">
        <v>19.3</v>
      </c>
      <c r="W34" s="33">
        <v>32.299999999999997</v>
      </c>
      <c r="X34" s="33">
        <v>37.5</v>
      </c>
      <c r="Y34" s="33">
        <v>44</v>
      </c>
      <c r="Z34" s="33">
        <v>29.7</v>
      </c>
      <c r="AA34" s="52">
        <v>111</v>
      </c>
      <c r="AB34" s="33">
        <v>87.3</v>
      </c>
      <c r="AC34" s="52">
        <f t="shared" si="0"/>
        <v>111</v>
      </c>
      <c r="AD34" s="33">
        <f t="shared" si="1"/>
        <v>53</v>
      </c>
      <c r="AE34" s="34">
        <f t="shared" ref="AE34:AE62" si="121">IF(AC34="?","?",E34/AC34)</f>
        <v>3.6621621621621623</v>
      </c>
      <c r="AF34" s="34">
        <f t="shared" si="3"/>
        <v>2.7990990990990992</v>
      </c>
      <c r="AG34" s="34">
        <f t="shared" si="4"/>
        <v>2.0360360360360361</v>
      </c>
      <c r="AH34" s="34">
        <f t="shared" si="5"/>
        <v>0.33603603603603616</v>
      </c>
      <c r="AI34" s="34">
        <f t="shared" ref="AI34:AI62" si="122">IF(AC34="?","?",L34/AC34)</f>
        <v>3.0630630630630629</v>
      </c>
      <c r="AJ34" s="34">
        <f t="shared" ref="AJ34:AJ62" si="123">IF(AC34="?","?",I34/AC34)</f>
        <v>1.1531531531531531</v>
      </c>
      <c r="AK34" s="33">
        <f t="shared" si="8"/>
        <v>87.5</v>
      </c>
      <c r="AL34" s="33">
        <f t="shared" si="9"/>
        <v>96.5</v>
      </c>
      <c r="AM34" s="33">
        <f t="shared" si="10"/>
        <v>2.7</v>
      </c>
      <c r="AN34" s="33">
        <f t="shared" si="11"/>
        <v>24.7</v>
      </c>
      <c r="AO34" s="33">
        <f t="shared" si="12"/>
        <v>22</v>
      </c>
      <c r="AQ34" s="48">
        <f t="shared" si="85"/>
        <v>0.5046503504370311</v>
      </c>
      <c r="AR34" s="48">
        <f t="shared" si="86"/>
        <v>0.7197762888138397</v>
      </c>
      <c r="AS34" s="48">
        <f t="shared" si="87"/>
        <v>0.93654715704705283</v>
      </c>
      <c r="AT34" s="48">
        <f t="shared" si="88"/>
        <v>0.39287805009633264</v>
      </c>
      <c r="AU34" s="48">
        <f t="shared" si="89"/>
        <v>0.50810386848124167</v>
      </c>
      <c r="AV34" s="48">
        <f t="shared" si="90"/>
        <v>0.94588948659959793</v>
      </c>
      <c r="AW34" s="48">
        <f t="shared" si="91"/>
        <v>0.34297507372041364</v>
      </c>
      <c r="AX34" s="48">
        <f t="shared" si="92"/>
        <v>0.79295500086347348</v>
      </c>
      <c r="AY34" s="48">
        <f t="shared" si="93"/>
        <v>-0.4439402047712081</v>
      </c>
      <c r="AZ34" s="48">
        <f t="shared" si="94"/>
        <v>8.1537607126093606E-2</v>
      </c>
      <c r="BA34" s="48">
        <f t="shared" si="95"/>
        <v>-0.15175823570106281</v>
      </c>
      <c r="BB34" s="48">
        <f t="shared" si="96"/>
        <v>0.16883008823430612</v>
      </c>
      <c r="BC34" s="48">
        <f t="shared" si="97"/>
        <v>0.12532479163793653</v>
      </c>
      <c r="BD34" s="48">
        <f t="shared" si="98"/>
        <v>-0.28874557937180584</v>
      </c>
      <c r="BE34" s="48">
        <f t="shared" si="99"/>
        <v>-0.2646279683534708</v>
      </c>
      <c r="BF34" s="48">
        <f t="shared" si="100"/>
        <v>1.7488630931449829E-2</v>
      </c>
      <c r="BG34" s="48">
        <f t="shared" si="101"/>
        <v>0.74210219424021273</v>
      </c>
      <c r="BH34" s="48">
        <f t="shared" si="102"/>
        <v>-7.0763110512534894E-3</v>
      </c>
      <c r="BI34" s="48">
        <f t="shared" si="103"/>
        <v>0.3979772732242513</v>
      </c>
      <c r="BJ34" s="48">
        <f t="shared" si="104"/>
        <v>5.148244769188777E-2</v>
      </c>
      <c r="BK34" s="48">
        <f t="shared" si="105"/>
        <v>9.5569782726596789E-2</v>
      </c>
      <c r="BL34" s="48">
        <f t="shared" si="106"/>
        <v>0.48801483952575841</v>
      </c>
      <c r="BM34" s="48">
        <f t="shared" si="107"/>
        <v>0.31091213110013938</v>
      </c>
      <c r="BN34" s="48">
        <f t="shared" si="70"/>
        <v>0.39826558798183725</v>
      </c>
      <c r="BO34" s="58">
        <f t="shared" si="108"/>
        <v>0.31091213110013938</v>
      </c>
      <c r="BP34" s="58">
        <f t="shared" si="109"/>
        <v>1.7488630931449829E-2</v>
      </c>
      <c r="BQ34" s="48">
        <f t="shared" si="110"/>
        <v>4.9465884379931144E-2</v>
      </c>
      <c r="BR34" s="48">
        <f t="shared" si="111"/>
        <v>0.93372823947424977</v>
      </c>
      <c r="BS34" s="48">
        <f t="shared" si="112"/>
        <v>1.2188238866420125</v>
      </c>
      <c r="BT34" s="48">
        <f t="shared" si="113"/>
        <v>1.1444927077828453</v>
      </c>
      <c r="BU34" s="48">
        <f t="shared" si="114"/>
        <v>0.80479322953082999</v>
      </c>
      <c r="BV34" s="48">
        <f t="shared" si="115"/>
        <v>0.47561128030353828</v>
      </c>
      <c r="BW34" s="58">
        <f t="shared" si="116"/>
        <v>-0.4439402047712081</v>
      </c>
      <c r="BX34" s="58">
        <f t="shared" si="117"/>
        <v>8.1537607126093606E-2</v>
      </c>
      <c r="BY34" s="58">
        <f t="shared" si="118"/>
        <v>-0.15175823570106281</v>
      </c>
      <c r="BZ34" s="58">
        <f t="shared" si="119"/>
        <v>0.16883008823430612</v>
      </c>
      <c r="CA34" s="48">
        <f t="shared" si="120"/>
        <v>0.28134882311788767</v>
      </c>
    </row>
    <row r="35" spans="1:79" ht="15" customHeight="1" x14ac:dyDescent="0.25">
      <c r="A35" s="3" t="s">
        <v>81</v>
      </c>
      <c r="B35" s="21" t="s">
        <v>131</v>
      </c>
      <c r="C35" s="4" t="s">
        <v>425</v>
      </c>
      <c r="D35" s="4" t="s">
        <v>62</v>
      </c>
      <c r="E35" s="33">
        <v>306.3</v>
      </c>
      <c r="F35" s="33">
        <v>320</v>
      </c>
      <c r="G35" s="33">
        <v>273.8</v>
      </c>
      <c r="H35" s="33">
        <v>286</v>
      </c>
      <c r="I35" s="33">
        <v>143.69999999999999</v>
      </c>
      <c r="J35" s="33">
        <v>225</v>
      </c>
      <c r="K35" s="33">
        <v>195</v>
      </c>
      <c r="L35" s="33">
        <v>360</v>
      </c>
      <c r="M35" s="33">
        <v>72.3</v>
      </c>
      <c r="N35" s="33">
        <v>83</v>
      </c>
      <c r="O35" s="33">
        <v>-9.3000000000000007</v>
      </c>
      <c r="P35" s="33">
        <v>25.7</v>
      </c>
      <c r="Q35" s="33">
        <v>23.3</v>
      </c>
      <c r="R35" s="33">
        <v>36</v>
      </c>
      <c r="S35" s="33">
        <v>48</v>
      </c>
      <c r="T35" s="33">
        <v>61.7</v>
      </c>
      <c r="U35" s="33">
        <v>50.5</v>
      </c>
      <c r="V35" s="33">
        <v>21.5</v>
      </c>
      <c r="W35" s="33">
        <v>30</v>
      </c>
      <c r="X35" s="33">
        <v>34.299999999999997</v>
      </c>
      <c r="Y35" s="33">
        <v>41.3</v>
      </c>
      <c r="Z35" s="33">
        <v>27.7</v>
      </c>
      <c r="AA35" s="52">
        <v>104</v>
      </c>
      <c r="AB35" s="33">
        <v>79.3</v>
      </c>
      <c r="AC35" s="52">
        <f t="shared" si="0"/>
        <v>104</v>
      </c>
      <c r="AD35" s="33">
        <f t="shared" si="1"/>
        <v>61.7</v>
      </c>
      <c r="AE35" s="34">
        <f t="shared" si="121"/>
        <v>2.9451923076923077</v>
      </c>
      <c r="AF35" s="34">
        <f t="shared" si="3"/>
        <v>2.6326923076923077</v>
      </c>
      <c r="AG35" s="34">
        <f t="shared" si="4"/>
        <v>2.1634615384615383</v>
      </c>
      <c r="AH35" s="34">
        <f t="shared" si="5"/>
        <v>0.28846153846153844</v>
      </c>
      <c r="AI35" s="34">
        <f t="shared" si="122"/>
        <v>3.4615384615384617</v>
      </c>
      <c r="AJ35" s="34">
        <f t="shared" si="123"/>
        <v>1.3817307692307692</v>
      </c>
      <c r="AK35" s="33">
        <f t="shared" si="8"/>
        <v>72.3</v>
      </c>
      <c r="AL35" s="33">
        <f t="shared" si="9"/>
        <v>83</v>
      </c>
      <c r="AM35" s="33">
        <f t="shared" si="10"/>
        <v>-9.3000000000000007</v>
      </c>
      <c r="AN35" s="33">
        <f t="shared" si="11"/>
        <v>25.7</v>
      </c>
      <c r="AO35" s="33">
        <f t="shared" si="12"/>
        <v>35</v>
      </c>
      <c r="AQ35" s="48">
        <f t="shared" si="85"/>
        <v>-0.8048593341882776</v>
      </c>
      <c r="AR35" s="48">
        <f t="shared" si="86"/>
        <v>-0.6885654806053485</v>
      </c>
      <c r="AS35" s="48">
        <f t="shared" si="87"/>
        <v>0.2854749962622084</v>
      </c>
      <c r="AT35" s="48">
        <f t="shared" si="88"/>
        <v>0.54849044621395804</v>
      </c>
      <c r="AU35" s="48">
        <f t="shared" si="89"/>
        <v>0.87583882283178538</v>
      </c>
      <c r="AV35" s="48">
        <f t="shared" si="90"/>
        <v>0.92630478978187192</v>
      </c>
      <c r="AW35" s="48">
        <f t="shared" si="91"/>
        <v>0.46827840470631077</v>
      </c>
      <c r="AX35" s="48">
        <f t="shared" si="92"/>
        <v>1.1198196980585595</v>
      </c>
      <c r="AY35" s="48">
        <f t="shared" si="93"/>
        <v>-1.6705735684922287</v>
      </c>
      <c r="AZ35" s="48">
        <f t="shared" si="94"/>
        <v>-0.98478317210747213</v>
      </c>
      <c r="BA35" s="48">
        <f t="shared" si="95"/>
        <v>-1.3108178999551354</v>
      </c>
      <c r="BB35" s="48">
        <f t="shared" si="96"/>
        <v>0.26143538795818583</v>
      </c>
      <c r="BC35" s="48">
        <f t="shared" si="97"/>
        <v>3.7674323866618856E-2</v>
      </c>
      <c r="BD35" s="48">
        <f t="shared" si="98"/>
        <v>0.15716385558964596</v>
      </c>
      <c r="BE35" s="48">
        <f t="shared" si="99"/>
        <v>0.28543882884757615</v>
      </c>
      <c r="BF35" s="48">
        <f t="shared" si="100"/>
        <v>0.70961771783301875</v>
      </c>
      <c r="BG35" s="48">
        <f t="shared" si="101"/>
        <v>1.3523428156078388</v>
      </c>
      <c r="BH35" s="48">
        <f t="shared" si="102"/>
        <v>0.33952941515733742</v>
      </c>
      <c r="BI35" s="48">
        <f t="shared" si="103"/>
        <v>5.2432641885717307E-2</v>
      </c>
      <c r="BJ35" s="48">
        <f t="shared" si="104"/>
        <v>-0.35445718092586492</v>
      </c>
      <c r="BK35" s="48">
        <f t="shared" si="105"/>
        <v>-0.18887454580011021</v>
      </c>
      <c r="BL35" s="48">
        <f t="shared" si="106"/>
        <v>0.1718127287415597</v>
      </c>
      <c r="BM35" s="48">
        <f t="shared" si="107"/>
        <v>2.0091802557400913E-2</v>
      </c>
      <c r="BN35" s="48">
        <f t="shared" si="70"/>
        <v>-0.12657072135468911</v>
      </c>
      <c r="BO35" s="58">
        <f t="shared" si="108"/>
        <v>2.0091802557400913E-2</v>
      </c>
      <c r="BP35" s="58">
        <f t="shared" si="109"/>
        <v>0.70961771783301875</v>
      </c>
      <c r="BQ35" s="48">
        <f t="shared" si="110"/>
        <v>-1.0532645772225406</v>
      </c>
      <c r="BR35" s="48">
        <f t="shared" si="111"/>
        <v>0.3817942209709681</v>
      </c>
      <c r="BS35" s="48">
        <f t="shared" si="112"/>
        <v>1.7087707915397587</v>
      </c>
      <c r="BT35" s="48">
        <f t="shared" si="113"/>
        <v>0.94528801579111932</v>
      </c>
      <c r="BU35" s="48">
        <f t="shared" si="114"/>
        <v>2.2617679247390408</v>
      </c>
      <c r="BV35" s="48">
        <f t="shared" si="115"/>
        <v>1.3055183577552427</v>
      </c>
      <c r="BW35" s="58">
        <f t="shared" si="116"/>
        <v>-1.6705735684922287</v>
      </c>
      <c r="BX35" s="58">
        <f t="shared" si="117"/>
        <v>-0.98478317210747213</v>
      </c>
      <c r="BY35" s="58">
        <f t="shared" si="118"/>
        <v>-1.3108178999551354</v>
      </c>
      <c r="BZ35" s="58">
        <f t="shared" si="119"/>
        <v>0.26143538795818583</v>
      </c>
      <c r="CA35" s="48">
        <f t="shared" si="120"/>
        <v>1.3755861707747989</v>
      </c>
    </row>
    <row r="36" spans="1:79" ht="15" customHeight="1" x14ac:dyDescent="0.25">
      <c r="A36" s="7" t="s">
        <v>82</v>
      </c>
      <c r="B36" s="23" t="s">
        <v>132</v>
      </c>
      <c r="C36" s="8" t="s">
        <v>424</v>
      </c>
      <c r="D36" s="8" t="s">
        <v>17</v>
      </c>
      <c r="E36" s="35">
        <v>392.5</v>
      </c>
      <c r="F36" s="35">
        <v>389.3</v>
      </c>
      <c r="G36" s="35">
        <v>254.2</v>
      </c>
      <c r="H36" s="35">
        <v>273</v>
      </c>
      <c r="I36" s="35">
        <v>88.3</v>
      </c>
      <c r="J36" s="35">
        <v>161.6</v>
      </c>
      <c r="K36" s="35">
        <v>187.6</v>
      </c>
      <c r="L36" s="35">
        <v>284.3</v>
      </c>
      <c r="M36" s="35">
        <v>102.3</v>
      </c>
      <c r="N36" s="35">
        <v>92</v>
      </c>
      <c r="O36" s="35">
        <v>-12.3</v>
      </c>
      <c r="P36" s="35">
        <v>4.2</v>
      </c>
      <c r="Q36" s="35">
        <v>23.4</v>
      </c>
      <c r="R36" s="35">
        <v>33.700000000000003</v>
      </c>
      <c r="S36" s="35">
        <v>44.5</v>
      </c>
      <c r="T36" s="35">
        <v>54</v>
      </c>
      <c r="U36" s="35">
        <v>30.8</v>
      </c>
      <c r="V36" s="35">
        <v>19.8</v>
      </c>
      <c r="W36" s="35">
        <v>26.8</v>
      </c>
      <c r="X36" s="35">
        <v>35.299999999999997</v>
      </c>
      <c r="Y36" s="35">
        <v>47.7</v>
      </c>
      <c r="Z36" s="35">
        <v>25</v>
      </c>
      <c r="AA36" s="45">
        <v>117.8</v>
      </c>
      <c r="AB36" s="35">
        <v>79</v>
      </c>
      <c r="AC36" s="45">
        <f t="shared" ref="AC36:AC62" si="124">AA36</f>
        <v>117.8</v>
      </c>
      <c r="AD36" s="36">
        <f t="shared" ref="AD36:AD62" si="125">T36</f>
        <v>54</v>
      </c>
      <c r="AE36" s="37">
        <f t="shared" si="121"/>
        <v>3.3319185059422751</v>
      </c>
      <c r="AF36" s="37">
        <f t="shared" ref="AF36:AF62" si="126">IF(AC36="?","?",G36/AC36)</f>
        <v>2.1578947368421053</v>
      </c>
      <c r="AG36" s="37">
        <f t="shared" ref="AG36:AG62" si="127">IF(AC36="?","?",J36/AC36)</f>
        <v>1.3718166383701189</v>
      </c>
      <c r="AH36" s="37">
        <f t="shared" ref="AH36:AH62" si="128">IF(AC36="?","?",(J36-K36)/AC36)</f>
        <v>-0.22071307300509338</v>
      </c>
      <c r="AI36" s="37">
        <f t="shared" si="122"/>
        <v>2.4134125636672326</v>
      </c>
      <c r="AJ36" s="37">
        <f t="shared" si="123"/>
        <v>0.74957555178268254</v>
      </c>
      <c r="AK36" s="36">
        <f t="shared" ref="AK36:AK62" si="129">M36</f>
        <v>102.3</v>
      </c>
      <c r="AL36" s="36">
        <f t="shared" ref="AL36:AL62" si="130">N36</f>
        <v>92</v>
      </c>
      <c r="AM36" s="36">
        <f t="shared" ref="AM36:AM62" si="131">O36</f>
        <v>-12.3</v>
      </c>
      <c r="AN36" s="36">
        <f t="shared" ref="AN36:AN62" si="132">P36</f>
        <v>4.2</v>
      </c>
      <c r="AO36" s="36">
        <f t="shared" ref="AO36:AO61" si="133">P36-O36</f>
        <v>16.5</v>
      </c>
      <c r="AQ36" s="48">
        <f t="shared" si="85"/>
        <v>0.3216849254394829</v>
      </c>
      <c r="AR36" s="48">
        <f t="shared" si="86"/>
        <v>0.25898873901358116</v>
      </c>
      <c r="AS36" s="48">
        <f t="shared" si="87"/>
        <v>-6.0351950929742042E-2</v>
      </c>
      <c r="AT36" s="48">
        <f t="shared" si="88"/>
        <v>0.31596617615313821</v>
      </c>
      <c r="AU36" s="48">
        <f t="shared" si="89"/>
        <v>-0.42177369124593012</v>
      </c>
      <c r="AV36" s="48">
        <f t="shared" si="90"/>
        <v>-0.31536498846196054</v>
      </c>
      <c r="AW36" s="48">
        <f t="shared" si="91"/>
        <v>0.32109671434192383</v>
      </c>
      <c r="AX36" s="48">
        <f t="shared" si="92"/>
        <v>-0.11736318082484119</v>
      </c>
      <c r="AY36" s="48">
        <f t="shared" si="93"/>
        <v>0.75041333358873274</v>
      </c>
      <c r="AZ36" s="48">
        <f t="shared" si="94"/>
        <v>-0.27390265261842828</v>
      </c>
      <c r="BA36" s="48">
        <f t="shared" si="95"/>
        <v>-1.6005828160186535</v>
      </c>
      <c r="BB36" s="48">
        <f t="shared" si="96"/>
        <v>-1.7295785561052277</v>
      </c>
      <c r="BC36" s="48">
        <f t="shared" si="97"/>
        <v>5.0195819262521126E-2</v>
      </c>
      <c r="BD36" s="48">
        <f t="shared" si="98"/>
        <v>-9.9234069513188514E-2</v>
      </c>
      <c r="BE36" s="48">
        <f t="shared" si="99"/>
        <v>-3.5433469519701249E-2</v>
      </c>
      <c r="BF36" s="48">
        <f t="shared" si="100"/>
        <v>9.7043698391400243E-2</v>
      </c>
      <c r="BG36" s="48">
        <f t="shared" si="101"/>
        <v>-0.49715568299865875</v>
      </c>
      <c r="BH36" s="48">
        <f t="shared" si="102"/>
        <v>7.1697717632517199E-2</v>
      </c>
      <c r="BI36" s="48">
        <f t="shared" si="103"/>
        <v>-0.42832510606354784</v>
      </c>
      <c r="BJ36" s="48">
        <f t="shared" si="104"/>
        <v>-0.22760104698281733</v>
      </c>
      <c r="BK36" s="48">
        <f t="shared" si="105"/>
        <v>0.48536386255949143</v>
      </c>
      <c r="BL36" s="48">
        <f t="shared" si="106"/>
        <v>-0.25506012081710844</v>
      </c>
      <c r="BM36" s="48">
        <f t="shared" si="107"/>
        <v>0.59342330739879945</v>
      </c>
      <c r="BN36" s="48">
        <f t="shared" si="70"/>
        <v>-0.14625208295480865</v>
      </c>
      <c r="BO36" s="58">
        <f t="shared" si="108"/>
        <v>0.59342330739879945</v>
      </c>
      <c r="BP36" s="58">
        <f t="shared" si="109"/>
        <v>9.7043698391400243E-2</v>
      </c>
      <c r="BQ36" s="48">
        <f t="shared" si="110"/>
        <v>-0.45846305739394627</v>
      </c>
      <c r="BR36" s="48">
        <f t="shared" si="111"/>
        <v>-1.1930028713804774</v>
      </c>
      <c r="BS36" s="48">
        <f t="shared" si="112"/>
        <v>-1.3350780550020589</v>
      </c>
      <c r="BT36" s="48">
        <f t="shared" si="113"/>
        <v>-1.1867360058685159</v>
      </c>
      <c r="BU36" s="48">
        <f t="shared" si="114"/>
        <v>-1.5705713274043918</v>
      </c>
      <c r="BV36" s="48">
        <f t="shared" si="115"/>
        <v>-0.98967614996087727</v>
      </c>
      <c r="BW36" s="58">
        <f t="shared" si="116"/>
        <v>0.75041333358873274</v>
      </c>
      <c r="BX36" s="58">
        <f t="shared" si="117"/>
        <v>-0.27390265261842828</v>
      </c>
      <c r="BY36" s="58">
        <f t="shared" si="118"/>
        <v>-1.6005828160186535</v>
      </c>
      <c r="BZ36" s="58">
        <f t="shared" si="119"/>
        <v>-1.7295785561052277</v>
      </c>
      <c r="CA36" s="48">
        <f t="shared" si="120"/>
        <v>-0.18159774704465176</v>
      </c>
    </row>
    <row r="37" spans="1:79" ht="15" customHeight="1" x14ac:dyDescent="0.25">
      <c r="A37" s="7" t="s">
        <v>82</v>
      </c>
      <c r="B37" s="23" t="s">
        <v>133</v>
      </c>
      <c r="C37" s="8" t="s">
        <v>426</v>
      </c>
      <c r="D37" s="8" t="s">
        <v>18</v>
      </c>
      <c r="E37" s="35">
        <v>543</v>
      </c>
      <c r="F37" s="35">
        <v>534</v>
      </c>
      <c r="G37" s="35">
        <v>361</v>
      </c>
      <c r="H37" s="35">
        <v>334.5</v>
      </c>
      <c r="I37" s="36">
        <v>168</v>
      </c>
      <c r="J37" s="35">
        <v>234.7</v>
      </c>
      <c r="K37" s="35">
        <v>202.5</v>
      </c>
      <c r="L37" s="35">
        <v>440</v>
      </c>
      <c r="M37" s="35">
        <v>97.5</v>
      </c>
      <c r="N37" s="35">
        <v>108</v>
      </c>
      <c r="O37" s="35">
        <v>-11.8</v>
      </c>
      <c r="P37" s="35">
        <v>25.3</v>
      </c>
      <c r="Q37" s="35">
        <v>39.700000000000003</v>
      </c>
      <c r="R37" s="35">
        <v>46</v>
      </c>
      <c r="S37" s="35">
        <v>63.3</v>
      </c>
      <c r="T37" s="35">
        <v>74</v>
      </c>
      <c r="U37" s="35">
        <v>39.700000000000003</v>
      </c>
      <c r="V37" s="35">
        <v>27.3</v>
      </c>
      <c r="W37" s="35">
        <v>37</v>
      </c>
      <c r="X37" s="35">
        <v>47.3</v>
      </c>
      <c r="Y37" s="35">
        <v>55.3</v>
      </c>
      <c r="Z37" s="35">
        <v>28.3</v>
      </c>
      <c r="AA37" s="45">
        <v>148.69999999999999</v>
      </c>
      <c r="AB37" s="35">
        <v>112</v>
      </c>
      <c r="AC37" s="45">
        <f t="shared" si="124"/>
        <v>148.69999999999999</v>
      </c>
      <c r="AD37" s="36">
        <f t="shared" si="125"/>
        <v>74</v>
      </c>
      <c r="AE37" s="37">
        <f t="shared" si="121"/>
        <v>3.6516476126429054</v>
      </c>
      <c r="AF37" s="37">
        <f t="shared" si="126"/>
        <v>2.4277067921990585</v>
      </c>
      <c r="AG37" s="37">
        <f t="shared" si="127"/>
        <v>1.578345662407532</v>
      </c>
      <c r="AH37" s="37">
        <f t="shared" si="128"/>
        <v>0.21654337592468051</v>
      </c>
      <c r="AI37" s="37">
        <f t="shared" si="122"/>
        <v>2.9589778076664426</v>
      </c>
      <c r="AJ37" s="37">
        <f t="shared" si="123"/>
        <v>1.1297915265635508</v>
      </c>
      <c r="AK37" s="36">
        <f t="shared" si="129"/>
        <v>97.5</v>
      </c>
      <c r="AL37" s="36">
        <f t="shared" si="130"/>
        <v>108</v>
      </c>
      <c r="AM37" s="36">
        <f t="shared" si="131"/>
        <v>-11.8</v>
      </c>
      <c r="AN37" s="36">
        <f t="shared" si="132"/>
        <v>25.3</v>
      </c>
      <c r="AO37" s="36">
        <f t="shared" si="133"/>
        <v>37.1</v>
      </c>
      <c r="AQ37" s="48">
        <f t="shared" si="85"/>
        <v>2.2885632441631252</v>
      </c>
      <c r="AR37" s="48">
        <f t="shared" si="86"/>
        <v>2.2375038267316056</v>
      </c>
      <c r="AS37" s="48">
        <f t="shared" si="87"/>
        <v>1.8240520266263942</v>
      </c>
      <c r="AT37" s="48">
        <f t="shared" si="88"/>
        <v>1.4159848383639397</v>
      </c>
      <c r="AU37" s="48">
        <f t="shared" si="89"/>
        <v>1.4450082107756212</v>
      </c>
      <c r="AV37" s="48">
        <f t="shared" si="90"/>
        <v>1.1162763489138143</v>
      </c>
      <c r="AW37" s="48">
        <f t="shared" si="91"/>
        <v>0.6174490368323784</v>
      </c>
      <c r="AX37" s="48">
        <f t="shared" si="92"/>
        <v>2.4272784868389041</v>
      </c>
      <c r="AY37" s="48">
        <f t="shared" si="93"/>
        <v>0.36305542925577911</v>
      </c>
      <c r="AZ37" s="48">
        <f t="shared" si="94"/>
        <v>0.98988493758431628</v>
      </c>
      <c r="BA37" s="48">
        <f t="shared" si="95"/>
        <v>-1.5522886633414006</v>
      </c>
      <c r="BB37" s="48">
        <f t="shared" si="96"/>
        <v>0.22439326806863408</v>
      </c>
      <c r="BC37" s="48">
        <f t="shared" si="97"/>
        <v>2.091199568794635</v>
      </c>
      <c r="BD37" s="48">
        <f t="shared" si="98"/>
        <v>1.2719374429932755</v>
      </c>
      <c r="BE37" s="48">
        <f t="shared" si="99"/>
        <v>1.6881091617102457</v>
      </c>
      <c r="BF37" s="48">
        <f t="shared" si="100"/>
        <v>1.6881450475904087</v>
      </c>
      <c r="BG37" s="48">
        <f t="shared" si="101"/>
        <v>0.33840455241239875</v>
      </c>
      <c r="BH37" s="48">
        <f t="shared" si="102"/>
        <v>1.2533081478890775</v>
      </c>
      <c r="BI37" s="48">
        <f t="shared" si="103"/>
        <v>1.1040902155247352</v>
      </c>
      <c r="BJ37" s="48">
        <f t="shared" si="104"/>
        <v>1.2946725603337541</v>
      </c>
      <c r="BK37" s="48">
        <f t="shared" si="105"/>
        <v>1.2860219724865172</v>
      </c>
      <c r="BL37" s="48">
        <f t="shared" si="106"/>
        <v>0.26667336197681957</v>
      </c>
      <c r="BM37" s="48">
        <f t="shared" si="107"/>
        <v>1.8771873291088874</v>
      </c>
      <c r="BN37" s="48">
        <f t="shared" si="70"/>
        <v>2.0186976930583627</v>
      </c>
      <c r="BO37" s="58">
        <f t="shared" si="108"/>
        <v>1.8771873291088874</v>
      </c>
      <c r="BP37" s="58">
        <f t="shared" si="109"/>
        <v>1.6881450475904087</v>
      </c>
      <c r="BQ37" s="48">
        <f t="shared" si="110"/>
        <v>3.3294055156391993E-2</v>
      </c>
      <c r="BR37" s="48">
        <f t="shared" si="111"/>
        <v>-0.29809677593300937</v>
      </c>
      <c r="BS37" s="48">
        <f t="shared" si="112"/>
        <v>-0.54098068695093982</v>
      </c>
      <c r="BT37" s="48">
        <f t="shared" si="113"/>
        <v>0.64415114315611832</v>
      </c>
      <c r="BU37" s="48">
        <f t="shared" si="114"/>
        <v>0.42421871015677592</v>
      </c>
      <c r="BV37" s="48">
        <f t="shared" si="115"/>
        <v>0.39079116720501189</v>
      </c>
      <c r="BW37" s="58">
        <f t="shared" si="116"/>
        <v>0.36305542925577911</v>
      </c>
      <c r="BX37" s="58">
        <f t="shared" si="117"/>
        <v>0.98988493758431628</v>
      </c>
      <c r="BY37" s="58">
        <f t="shared" si="118"/>
        <v>-1.5522886633414006</v>
      </c>
      <c r="BZ37" s="58">
        <f t="shared" si="119"/>
        <v>0.22439326806863408</v>
      </c>
      <c r="CA37" s="48">
        <f t="shared" si="120"/>
        <v>1.5523475884732232</v>
      </c>
    </row>
    <row r="38" spans="1:79" ht="15" customHeight="1" x14ac:dyDescent="0.25">
      <c r="A38" s="7" t="s">
        <v>82</v>
      </c>
      <c r="B38" s="23" t="s">
        <v>133</v>
      </c>
      <c r="C38" s="8" t="s">
        <v>426</v>
      </c>
      <c r="D38" s="8" t="s">
        <v>19</v>
      </c>
      <c r="E38" s="35">
        <v>533</v>
      </c>
      <c r="F38" s="35">
        <v>538.29999999999995</v>
      </c>
      <c r="G38" s="35">
        <v>398.9</v>
      </c>
      <c r="H38" s="35">
        <v>386.9</v>
      </c>
      <c r="I38" s="36">
        <v>79.400000000000006</v>
      </c>
      <c r="J38" s="35">
        <v>293.7</v>
      </c>
      <c r="K38" s="35">
        <v>280.3</v>
      </c>
      <c r="L38" s="35">
        <v>352</v>
      </c>
      <c r="M38" s="35">
        <v>87</v>
      </c>
      <c r="N38" s="35">
        <v>89.6</v>
      </c>
      <c r="O38" s="35">
        <v>-32.6</v>
      </c>
      <c r="P38" s="35">
        <v>5.9</v>
      </c>
      <c r="Q38" s="35">
        <v>38.6</v>
      </c>
      <c r="R38" s="35">
        <v>57.4</v>
      </c>
      <c r="S38" s="35">
        <v>79.8</v>
      </c>
      <c r="T38" s="35">
        <v>86</v>
      </c>
      <c r="U38" s="35" t="s">
        <v>94</v>
      </c>
      <c r="V38" s="35">
        <v>31.6</v>
      </c>
      <c r="W38" s="35">
        <v>46</v>
      </c>
      <c r="X38" s="35">
        <v>57.1</v>
      </c>
      <c r="Y38" s="35">
        <v>66.900000000000006</v>
      </c>
      <c r="Z38" s="35" t="s">
        <v>94</v>
      </c>
      <c r="AA38" s="45">
        <v>157.9</v>
      </c>
      <c r="AB38" s="35">
        <v>99.1</v>
      </c>
      <c r="AC38" s="45">
        <f t="shared" si="124"/>
        <v>157.9</v>
      </c>
      <c r="AD38" s="36">
        <f t="shared" si="125"/>
        <v>86</v>
      </c>
      <c r="AE38" s="37">
        <f t="shared" si="121"/>
        <v>3.3755541481950599</v>
      </c>
      <c r="AF38" s="37">
        <f t="shared" si="126"/>
        <v>2.5262824572514249</v>
      </c>
      <c r="AG38" s="37">
        <f t="shared" si="127"/>
        <v>1.8600379987333755</v>
      </c>
      <c r="AH38" s="37">
        <f t="shared" si="128"/>
        <v>8.4863837872070788E-2</v>
      </c>
      <c r="AI38" s="37">
        <f t="shared" si="122"/>
        <v>2.2292590246991768</v>
      </c>
      <c r="AJ38" s="37">
        <f t="shared" si="123"/>
        <v>0.50284990500316662</v>
      </c>
      <c r="AK38" s="36">
        <f t="shared" si="129"/>
        <v>87</v>
      </c>
      <c r="AL38" s="36">
        <f t="shared" si="130"/>
        <v>89.6</v>
      </c>
      <c r="AM38" s="36">
        <f t="shared" si="131"/>
        <v>-32.6</v>
      </c>
      <c r="AN38" s="36">
        <f t="shared" si="132"/>
        <v>5.9</v>
      </c>
      <c r="AO38" s="36">
        <f t="shared" si="133"/>
        <v>38.5</v>
      </c>
      <c r="AQ38" s="48">
        <f t="shared" si="85"/>
        <v>2.1578736548791624</v>
      </c>
      <c r="AR38" s="48">
        <f t="shared" si="86"/>
        <v>2.2962986772995904</v>
      </c>
      <c r="AS38" s="48">
        <f t="shared" si="87"/>
        <v>2.4927684194108277</v>
      </c>
      <c r="AT38" s="48">
        <f t="shared" si="88"/>
        <v>2.3532365115321667</v>
      </c>
      <c r="AU38" s="48">
        <f t="shared" si="89"/>
        <v>-0.6302349074064294</v>
      </c>
      <c r="AV38" s="48">
        <f t="shared" si="90"/>
        <v>2.2717734611596518</v>
      </c>
      <c r="AW38" s="48">
        <f t="shared" si="91"/>
        <v>2.1648457274201207</v>
      </c>
      <c r="AX38" s="48">
        <f t="shared" si="92"/>
        <v>0.98907381918052517</v>
      </c>
      <c r="AY38" s="48">
        <f t="shared" si="93"/>
        <v>-0.48428998647255744</v>
      </c>
      <c r="AZ38" s="48">
        <f t="shared" si="94"/>
        <v>-0.46347079114884043</v>
      </c>
      <c r="BA38" s="48">
        <f t="shared" si="95"/>
        <v>-3.5613254147151263</v>
      </c>
      <c r="BB38" s="48">
        <f t="shared" si="96"/>
        <v>-1.572149546574632</v>
      </c>
      <c r="BC38" s="48">
        <f t="shared" si="97"/>
        <v>1.9534631194397067</v>
      </c>
      <c r="BD38" s="48">
        <f t="shared" si="98"/>
        <v>2.5427793326334127</v>
      </c>
      <c r="BE38" s="48">
        <f t="shared" si="99"/>
        <v>3.200792854013125</v>
      </c>
      <c r="BF38" s="48">
        <f t="shared" si="100"/>
        <v>2.6428058571098139</v>
      </c>
      <c r="BG38" s="48" t="s">
        <v>94</v>
      </c>
      <c r="BH38" s="48">
        <f t="shared" si="102"/>
        <v>1.9307647945695054</v>
      </c>
      <c r="BI38" s="48">
        <f t="shared" si="103"/>
        <v>2.4562213816320435</v>
      </c>
      <c r="BJ38" s="48">
        <f t="shared" si="104"/>
        <v>2.5378626729756211</v>
      </c>
      <c r="BK38" s="48">
        <f t="shared" si="105"/>
        <v>2.5080790876382948</v>
      </c>
      <c r="BL38" s="48" t="s">
        <v>94</v>
      </c>
      <c r="BM38" s="48">
        <f t="shared" si="107"/>
        <v>2.2594083323364873</v>
      </c>
      <c r="BN38" s="48">
        <f t="shared" si="70"/>
        <v>1.1723991442532133</v>
      </c>
      <c r="BO38" s="58">
        <f t="shared" si="108"/>
        <v>2.2594083323364873</v>
      </c>
      <c r="BP38" s="58">
        <f t="shared" si="109"/>
        <v>2.6428058571098139</v>
      </c>
      <c r="BQ38" s="48">
        <f t="shared" si="110"/>
        <v>-0.39134956353678318</v>
      </c>
      <c r="BR38" s="48">
        <f t="shared" si="111"/>
        <v>2.8856604268789075E-2</v>
      </c>
      <c r="BS38" s="48">
        <f t="shared" si="112"/>
        <v>0.54211716778932595</v>
      </c>
      <c r="BT38" s="48">
        <f t="shared" si="113"/>
        <v>9.2780489618326717E-2</v>
      </c>
      <c r="BU38" s="48">
        <f t="shared" si="114"/>
        <v>-2.2439053584037012</v>
      </c>
      <c r="BV38" s="48">
        <f t="shared" si="115"/>
        <v>-1.8854741023799857</v>
      </c>
      <c r="BW38" s="58">
        <f t="shared" si="116"/>
        <v>-0.48428998647255744</v>
      </c>
      <c r="BX38" s="58">
        <f t="shared" si="117"/>
        <v>-0.46347079114884043</v>
      </c>
      <c r="BY38" s="58">
        <f t="shared" si="118"/>
        <v>-3.5613254147151263</v>
      </c>
      <c r="BZ38" s="58">
        <f t="shared" si="119"/>
        <v>-1.572149546574632</v>
      </c>
      <c r="CA38" s="48">
        <f t="shared" si="120"/>
        <v>1.6701885336055058</v>
      </c>
    </row>
    <row r="39" spans="1:79" ht="15" customHeight="1" x14ac:dyDescent="0.25">
      <c r="A39" s="39" t="s">
        <v>82</v>
      </c>
      <c r="B39" s="8" t="s">
        <v>434</v>
      </c>
      <c r="C39" s="8" t="s">
        <v>436</v>
      </c>
      <c r="D39" s="8" t="s">
        <v>435</v>
      </c>
      <c r="E39" s="36">
        <v>657</v>
      </c>
      <c r="F39" s="36">
        <v>642</v>
      </c>
      <c r="G39" s="36">
        <v>403.3</v>
      </c>
      <c r="H39" s="36">
        <v>410.5</v>
      </c>
      <c r="I39" s="36" t="s">
        <v>94</v>
      </c>
      <c r="J39" s="36">
        <v>235</v>
      </c>
      <c r="K39" s="36">
        <v>254</v>
      </c>
      <c r="L39" s="36">
        <v>450</v>
      </c>
      <c r="M39" s="36">
        <v>108</v>
      </c>
      <c r="N39" s="36">
        <v>102</v>
      </c>
      <c r="O39" s="36">
        <v>3</v>
      </c>
      <c r="P39" s="36">
        <v>9</v>
      </c>
      <c r="Q39" s="36">
        <v>38.4</v>
      </c>
      <c r="R39" s="36">
        <v>60</v>
      </c>
      <c r="S39" s="36">
        <v>74</v>
      </c>
      <c r="T39" s="36">
        <v>89</v>
      </c>
      <c r="U39" s="36">
        <v>42</v>
      </c>
      <c r="V39" s="36">
        <v>31</v>
      </c>
      <c r="W39" s="36">
        <v>43.33</v>
      </c>
      <c r="X39" s="36">
        <v>57.75</v>
      </c>
      <c r="Y39" s="36">
        <v>73.5</v>
      </c>
      <c r="Z39" s="36">
        <v>41</v>
      </c>
      <c r="AA39" s="45">
        <v>164</v>
      </c>
      <c r="AB39" s="36">
        <v>103</v>
      </c>
      <c r="AC39" s="45">
        <f t="shared" si="124"/>
        <v>164</v>
      </c>
      <c r="AD39" s="36">
        <f t="shared" si="125"/>
        <v>89</v>
      </c>
      <c r="AE39" s="37">
        <f t="shared" si="121"/>
        <v>4.0060975609756095</v>
      </c>
      <c r="AF39" s="37">
        <f t="shared" si="126"/>
        <v>2.4591463414634145</v>
      </c>
      <c r="AG39" s="37">
        <f t="shared" si="127"/>
        <v>1.4329268292682926</v>
      </c>
      <c r="AH39" s="37">
        <f t="shared" si="128"/>
        <v>-0.11585365853658537</v>
      </c>
      <c r="AI39" s="37">
        <f>IF(AC39="?","?",L39/AC39)</f>
        <v>2.7439024390243905</v>
      </c>
      <c r="AJ39" s="37" t="s">
        <v>94</v>
      </c>
      <c r="AK39" s="36">
        <f t="shared" si="129"/>
        <v>108</v>
      </c>
      <c r="AL39" s="36">
        <f t="shared" si="130"/>
        <v>102</v>
      </c>
      <c r="AM39" s="36">
        <f t="shared" si="131"/>
        <v>3</v>
      </c>
      <c r="AN39" s="36">
        <f t="shared" si="132"/>
        <v>9</v>
      </c>
      <c r="AO39" s="36">
        <f t="shared" si="133"/>
        <v>6</v>
      </c>
      <c r="AQ39" s="48">
        <f t="shared" si="85"/>
        <v>3.778424562000303</v>
      </c>
      <c r="AR39" s="48">
        <f t="shared" si="86"/>
        <v>3.7142117014624048</v>
      </c>
      <c r="AS39" s="48">
        <f t="shared" si="87"/>
        <v>2.5704030402090212</v>
      </c>
      <c r="AT39" s="48">
        <f t="shared" si="88"/>
        <v>2.7753574941041173</v>
      </c>
      <c r="AU39" s="48" t="s">
        <v>94</v>
      </c>
      <c r="AV39" s="48">
        <f t="shared" si="90"/>
        <v>1.1221517579591325</v>
      </c>
      <c r="AW39" s="48">
        <f t="shared" si="91"/>
        <v>1.6417540440980434</v>
      </c>
      <c r="AX39" s="48">
        <f t="shared" si="92"/>
        <v>2.5907108354364472</v>
      </c>
      <c r="AY39" s="48">
        <f t="shared" si="93"/>
        <v>1.2104008449841157</v>
      </c>
      <c r="AZ39" s="48">
        <f t="shared" si="94"/>
        <v>0.51596459125828709</v>
      </c>
      <c r="BA39" s="48">
        <f t="shared" si="95"/>
        <v>-0.122781744094711</v>
      </c>
      <c r="BB39" s="48">
        <f t="shared" si="96"/>
        <v>-1.2850731174306051</v>
      </c>
      <c r="BC39" s="48">
        <f t="shared" si="97"/>
        <v>1.9284201286479015</v>
      </c>
      <c r="BD39" s="48">
        <f t="shared" si="98"/>
        <v>2.8326204653583567</v>
      </c>
      <c r="BE39" s="48">
        <f t="shared" si="99"/>
        <v>2.6690616167187797</v>
      </c>
      <c r="BF39" s="48">
        <f t="shared" si="100"/>
        <v>2.8814710594896651</v>
      </c>
      <c r="BG39" s="48">
        <f t="shared" si="101"/>
        <v>0.55433584920402001</v>
      </c>
      <c r="BH39" s="48">
        <f t="shared" si="102"/>
        <v>1.8362359601489804</v>
      </c>
      <c r="BI39" s="48">
        <f t="shared" si="103"/>
        <v>2.0550891356868752</v>
      </c>
      <c r="BJ39" s="48">
        <f t="shared" si="104"/>
        <v>2.6203191600386018</v>
      </c>
      <c r="BK39" s="48">
        <f t="shared" si="105"/>
        <v>3.203387446259133</v>
      </c>
      <c r="BL39" s="48">
        <f t="shared" si="106"/>
        <v>2.2745567654564813</v>
      </c>
      <c r="BM39" s="48">
        <f t="shared" si="107"/>
        <v>2.5128374757808731</v>
      </c>
      <c r="BN39" s="48">
        <f t="shared" si="70"/>
        <v>1.4282568450547704</v>
      </c>
      <c r="BO39" s="58">
        <f t="shared" si="108"/>
        <v>2.5128374757808731</v>
      </c>
      <c r="BP39" s="58">
        <f t="shared" si="109"/>
        <v>2.8814710594896651</v>
      </c>
      <c r="BQ39" s="48">
        <f t="shared" si="110"/>
        <v>0.57845331492597996</v>
      </c>
      <c r="BR39" s="48">
        <f t="shared" si="111"/>
        <v>-0.1938188398060606</v>
      </c>
      <c r="BS39" s="48">
        <f t="shared" si="112"/>
        <v>-1.1001113621630401</v>
      </c>
      <c r="BT39" s="48">
        <f t="shared" si="113"/>
        <v>-0.74766699985490026</v>
      </c>
      <c r="BU39" s="48">
        <f t="shared" si="114"/>
        <v>-0.36217706452087634</v>
      </c>
      <c r="BV39" s="48" t="s">
        <v>94</v>
      </c>
      <c r="BW39" s="58">
        <f t="shared" si="116"/>
        <v>1.2104008449841157</v>
      </c>
      <c r="BX39" s="58">
        <f t="shared" si="117"/>
        <v>0.51596459125828709</v>
      </c>
      <c r="BY39" s="58">
        <f t="shared" si="118"/>
        <v>-0.122781744094711</v>
      </c>
      <c r="BZ39" s="58">
        <f t="shared" si="119"/>
        <v>-1.2850731174306051</v>
      </c>
      <c r="CA39" s="48">
        <f t="shared" si="120"/>
        <v>-1.0654048355367725</v>
      </c>
    </row>
    <row r="40" spans="1:79" ht="15" customHeight="1" x14ac:dyDescent="0.25">
      <c r="A40" s="40" t="s">
        <v>82</v>
      </c>
      <c r="B40" s="8" t="s">
        <v>433</v>
      </c>
      <c r="C40" s="8" t="s">
        <v>428</v>
      </c>
      <c r="D40" s="8" t="s">
        <v>432</v>
      </c>
      <c r="E40" s="41">
        <v>552</v>
      </c>
      <c r="F40" s="46">
        <v>544.33000000000004</v>
      </c>
      <c r="G40" s="41">
        <v>448</v>
      </c>
      <c r="H40" s="41">
        <v>425.75</v>
      </c>
      <c r="I40" s="41">
        <v>167.5</v>
      </c>
      <c r="J40" s="41">
        <v>358.67</v>
      </c>
      <c r="K40" s="41">
        <v>319.75</v>
      </c>
      <c r="L40" s="41">
        <v>439</v>
      </c>
      <c r="M40" s="41">
        <v>74</v>
      </c>
      <c r="N40" s="42">
        <v>79.33</v>
      </c>
      <c r="O40" s="43" t="s">
        <v>94</v>
      </c>
      <c r="P40" s="47">
        <v>16.399999999999999</v>
      </c>
      <c r="Q40" s="44">
        <v>57</v>
      </c>
      <c r="R40" s="44">
        <v>70.33</v>
      </c>
      <c r="S40" s="44">
        <v>76.33</v>
      </c>
      <c r="T40" s="44">
        <v>83</v>
      </c>
      <c r="U40" s="44">
        <v>59.33</v>
      </c>
      <c r="V40" s="44">
        <v>50.67</v>
      </c>
      <c r="W40" s="44">
        <v>58.67</v>
      </c>
      <c r="X40" s="36">
        <v>62</v>
      </c>
      <c r="Y40" s="44">
        <v>70.67</v>
      </c>
      <c r="Z40" s="44">
        <v>47.33</v>
      </c>
      <c r="AA40" s="55">
        <v>161.30000000000001</v>
      </c>
      <c r="AB40" s="44">
        <v>132.33000000000001</v>
      </c>
      <c r="AC40" s="45">
        <f t="shared" si="124"/>
        <v>161.30000000000001</v>
      </c>
      <c r="AD40" s="36">
        <f t="shared" si="125"/>
        <v>83</v>
      </c>
      <c r="AE40" s="37">
        <f t="shared" si="121"/>
        <v>3.4221946683199005</v>
      </c>
      <c r="AF40" s="37">
        <f t="shared" si="126"/>
        <v>2.7774333539987599</v>
      </c>
      <c r="AG40" s="37">
        <f t="shared" si="127"/>
        <v>2.2236205827650339</v>
      </c>
      <c r="AH40" s="37">
        <f t="shared" si="128"/>
        <v>0.24128952262864237</v>
      </c>
      <c r="AI40" s="37">
        <f>IF(AC40="?","?",L40/AC40)</f>
        <v>2.721636701797892</v>
      </c>
      <c r="AJ40" s="37">
        <f t="shared" si="123"/>
        <v>1.0384376937383757</v>
      </c>
      <c r="AK40" s="36">
        <f t="shared" si="129"/>
        <v>74</v>
      </c>
      <c r="AL40" s="36">
        <f t="shared" si="130"/>
        <v>79.33</v>
      </c>
      <c r="AM40" s="36" t="str">
        <f t="shared" si="131"/>
        <v>?</v>
      </c>
      <c r="AN40" s="36">
        <f t="shared" si="132"/>
        <v>16.399999999999999</v>
      </c>
      <c r="AO40" s="36" t="s">
        <v>94</v>
      </c>
      <c r="AQ40" s="48">
        <f t="shared" si="85"/>
        <v>2.4061838745186921</v>
      </c>
      <c r="AR40" s="48">
        <f t="shared" si="86"/>
        <v>2.3787482003053948</v>
      </c>
      <c r="AS40" s="48">
        <f t="shared" si="87"/>
        <v>3.3591002105906624</v>
      </c>
      <c r="AT40" s="48">
        <f t="shared" si="88"/>
        <v>3.048126349367771</v>
      </c>
      <c r="AU40" s="48">
        <f t="shared" si="89"/>
        <v>1.4332969064969416</v>
      </c>
      <c r="AV40" s="48">
        <f t="shared" si="90"/>
        <v>3.5441912134073146</v>
      </c>
      <c r="AW40" s="48">
        <f t="shared" si="91"/>
        <v>2.9494832524032368</v>
      </c>
      <c r="AX40" s="48">
        <f t="shared" si="92"/>
        <v>2.4109352519791498</v>
      </c>
      <c r="AY40" s="48">
        <f t="shared" si="93"/>
        <v>-1.5333843107076408</v>
      </c>
      <c r="AZ40" s="48">
        <f t="shared" si="94"/>
        <v>-1.2746644506102267</v>
      </c>
      <c r="BA40" s="48" t="s">
        <v>94</v>
      </c>
      <c r="BB40" s="48">
        <f t="shared" si="96"/>
        <v>-0.5997938994738955</v>
      </c>
      <c r="BC40" s="48">
        <f t="shared" si="97"/>
        <v>4.2574182722857739</v>
      </c>
      <c r="BD40" s="48">
        <f t="shared" si="98"/>
        <v>3.9841815811463057</v>
      </c>
      <c r="BE40" s="48">
        <f t="shared" si="99"/>
        <v>2.8826708896318527</v>
      </c>
      <c r="BF40" s="48">
        <f t="shared" si="100"/>
        <v>2.4041406547299626</v>
      </c>
      <c r="BG40" s="48">
        <f t="shared" si="101"/>
        <v>2.1813312289426294</v>
      </c>
      <c r="BH40" s="48">
        <f t="shared" si="102"/>
        <v>4.9352062485685195</v>
      </c>
      <c r="BI40" s="48">
        <f t="shared" si="103"/>
        <v>4.3597215899186663</v>
      </c>
      <c r="BJ40" s="48">
        <f t="shared" si="104"/>
        <v>3.1594577292965544</v>
      </c>
      <c r="BK40" s="48">
        <f t="shared" si="105"/>
        <v>2.9052476500626221</v>
      </c>
      <c r="BL40" s="48">
        <f t="shared" si="106"/>
        <v>3.27533644608847</v>
      </c>
      <c r="BM40" s="48">
        <f t="shared" si="107"/>
        <v>2.4006639204858176</v>
      </c>
      <c r="BN40" s="48">
        <f t="shared" si="70"/>
        <v>3.3524379641598108</v>
      </c>
      <c r="BO40" s="58">
        <f t="shared" si="108"/>
        <v>2.4006639204858176</v>
      </c>
      <c r="BP40" s="58">
        <f t="shared" si="109"/>
        <v>2.4041406547299626</v>
      </c>
      <c r="BQ40" s="48">
        <f t="shared" si="110"/>
        <v>-0.31961443832057052</v>
      </c>
      <c r="BR40" s="48">
        <f t="shared" si="111"/>
        <v>0.86186782046126709</v>
      </c>
      <c r="BS40" s="48">
        <f t="shared" si="112"/>
        <v>1.9400803567136229</v>
      </c>
      <c r="BT40" s="48">
        <f t="shared" si="113"/>
        <v>0.74776860174147752</v>
      </c>
      <c r="BU40" s="48">
        <f t="shared" si="114"/>
        <v>-0.44358890533535156</v>
      </c>
      <c r="BV40" s="48">
        <f t="shared" si="115"/>
        <v>5.9108679151550311E-2</v>
      </c>
      <c r="BW40" s="58">
        <f t="shared" si="116"/>
        <v>-1.5333843107076408</v>
      </c>
      <c r="BX40" s="58">
        <f t="shared" si="117"/>
        <v>-1.2746644506102267</v>
      </c>
      <c r="BY40" s="58" t="s">
        <v>94</v>
      </c>
      <c r="BZ40" s="58">
        <f t="shared" si="119"/>
        <v>-0.5997938994738955</v>
      </c>
      <c r="CA40" s="48" t="s">
        <v>94</v>
      </c>
    </row>
    <row r="41" spans="1:79" ht="15" customHeight="1" x14ac:dyDescent="0.25">
      <c r="A41" s="7" t="s">
        <v>82</v>
      </c>
      <c r="B41" s="23" t="s">
        <v>134</v>
      </c>
      <c r="C41" s="8" t="s">
        <v>427</v>
      </c>
      <c r="D41" s="8" t="s">
        <v>14</v>
      </c>
      <c r="E41" s="35">
        <v>464.5</v>
      </c>
      <c r="F41" s="35">
        <v>461</v>
      </c>
      <c r="G41" s="35">
        <v>284</v>
      </c>
      <c r="H41" s="35">
        <v>297.7</v>
      </c>
      <c r="I41" s="35">
        <v>99.8</v>
      </c>
      <c r="J41" s="35">
        <v>165</v>
      </c>
      <c r="K41" s="35">
        <v>184.3</v>
      </c>
      <c r="L41" s="35">
        <v>320</v>
      </c>
      <c r="M41" s="35">
        <v>101</v>
      </c>
      <c r="N41" s="35">
        <v>94.5</v>
      </c>
      <c r="O41" s="35">
        <v>-8.5</v>
      </c>
      <c r="P41" s="35">
        <v>11.3</v>
      </c>
      <c r="Q41" s="35">
        <v>27</v>
      </c>
      <c r="R41" s="35">
        <v>37.700000000000003</v>
      </c>
      <c r="S41" s="35">
        <v>54.3</v>
      </c>
      <c r="T41" s="35">
        <v>66</v>
      </c>
      <c r="U41" s="35">
        <v>35.700000000000003</v>
      </c>
      <c r="V41" s="35">
        <v>22.5</v>
      </c>
      <c r="W41" s="35">
        <v>29.8</v>
      </c>
      <c r="X41" s="35">
        <v>44.3</v>
      </c>
      <c r="Y41" s="35">
        <v>57</v>
      </c>
      <c r="Z41" s="35">
        <v>30.3</v>
      </c>
      <c r="AA41" s="45">
        <v>130.69999999999999</v>
      </c>
      <c r="AB41" s="35">
        <v>97</v>
      </c>
      <c r="AC41" s="45">
        <f t="shared" si="124"/>
        <v>130.69999999999999</v>
      </c>
      <c r="AD41" s="36">
        <f t="shared" si="125"/>
        <v>66</v>
      </c>
      <c r="AE41" s="37">
        <f t="shared" si="121"/>
        <v>3.5539403213465954</v>
      </c>
      <c r="AF41" s="37">
        <f t="shared" si="126"/>
        <v>2.1729150726855395</v>
      </c>
      <c r="AG41" s="37">
        <f t="shared" si="127"/>
        <v>1.2624330527926551</v>
      </c>
      <c r="AH41" s="37">
        <f t="shared" si="128"/>
        <v>-0.14766641162968641</v>
      </c>
      <c r="AI41" s="37">
        <f>IF(AC41="?","?",L41/AC41)</f>
        <v>2.4483550114766643</v>
      </c>
      <c r="AJ41" s="37">
        <f t="shared" si="123"/>
        <v>0.76358071920428472</v>
      </c>
      <c r="AK41" s="36">
        <f t="shared" si="129"/>
        <v>101</v>
      </c>
      <c r="AL41" s="36">
        <f t="shared" si="130"/>
        <v>94.5</v>
      </c>
      <c r="AM41" s="36">
        <f t="shared" si="131"/>
        <v>-8.5</v>
      </c>
      <c r="AN41" s="36">
        <f t="shared" si="132"/>
        <v>11.3</v>
      </c>
      <c r="AO41" s="36">
        <f t="shared" si="133"/>
        <v>19.8</v>
      </c>
      <c r="AQ41" s="48">
        <f t="shared" si="85"/>
        <v>1.2626499682840162</v>
      </c>
      <c r="AR41" s="48">
        <f t="shared" si="86"/>
        <v>1.2393586891820838</v>
      </c>
      <c r="AS41" s="48">
        <f t="shared" si="87"/>
        <v>0.46544616265801897</v>
      </c>
      <c r="AT41" s="48">
        <f t="shared" si="88"/>
        <v>0.75776228926869571</v>
      </c>
      <c r="AU41" s="48">
        <f t="shared" si="89"/>
        <v>-0.15241369283629597</v>
      </c>
      <c r="AV41" s="48">
        <f t="shared" si="90"/>
        <v>-0.24877701928169182</v>
      </c>
      <c r="AW41" s="48">
        <f t="shared" si="91"/>
        <v>0.2554616362064544</v>
      </c>
      <c r="AX41" s="48">
        <f t="shared" si="92"/>
        <v>0.46609030366838738</v>
      </c>
      <c r="AY41" s="48">
        <f t="shared" si="93"/>
        <v>0.6455039011652246</v>
      </c>
      <c r="AZ41" s="48">
        <f t="shared" si="94"/>
        <v>-7.6435841649249464E-2</v>
      </c>
      <c r="BA41" s="48">
        <f t="shared" si="95"/>
        <v>-1.2335472556715306</v>
      </c>
      <c r="BB41" s="48">
        <f t="shared" si="96"/>
        <v>-1.0720809280656818</v>
      </c>
      <c r="BC41" s="48">
        <f t="shared" si="97"/>
        <v>0.50096965351501255</v>
      </c>
      <c r="BD41" s="48">
        <f t="shared" si="98"/>
        <v>0.34667536544826327</v>
      </c>
      <c r="BE41" s="48">
        <f t="shared" si="99"/>
        <v>0.86300896590867526</v>
      </c>
      <c r="BF41" s="48">
        <f t="shared" si="100"/>
        <v>1.0517045079108054</v>
      </c>
      <c r="BG41" s="48">
        <f t="shared" si="101"/>
        <v>-3.712813765998655E-2</v>
      </c>
      <c r="BH41" s="48">
        <f t="shared" si="102"/>
        <v>0.49707747252487877</v>
      </c>
      <c r="BI41" s="48">
        <f t="shared" si="103"/>
        <v>2.2385282638888334E-2</v>
      </c>
      <c r="BJ41" s="48">
        <f t="shared" si="104"/>
        <v>0.91410415850461113</v>
      </c>
      <c r="BK41" s="48">
        <f t="shared" si="105"/>
        <v>1.4651165497070364</v>
      </c>
      <c r="BL41" s="48">
        <f t="shared" si="106"/>
        <v>0.58287547276101825</v>
      </c>
      <c r="BM41" s="48">
        <f t="shared" si="107"/>
        <v>1.1293636271418457</v>
      </c>
      <c r="BN41" s="48">
        <f t="shared" si="70"/>
        <v>1.0346296130523756</v>
      </c>
      <c r="BO41" s="58">
        <f t="shared" si="108"/>
        <v>1.1293636271418457</v>
      </c>
      <c r="BP41" s="58">
        <f t="shared" si="109"/>
        <v>1.0517045079108054</v>
      </c>
      <c r="BQ41" s="48">
        <f t="shared" si="110"/>
        <v>-0.11698395968814598</v>
      </c>
      <c r="BR41" s="48">
        <f t="shared" si="111"/>
        <v>-1.1431837849642894</v>
      </c>
      <c r="BS41" s="48">
        <f t="shared" si="112"/>
        <v>-1.755654377482154</v>
      </c>
      <c r="BT41" s="48">
        <f t="shared" si="113"/>
        <v>-0.88087386496990039</v>
      </c>
      <c r="BU41" s="48">
        <f t="shared" si="114"/>
        <v>-1.4428087040611119</v>
      </c>
      <c r="BV41" s="48">
        <f t="shared" si="115"/>
        <v>-0.93882695587296194</v>
      </c>
      <c r="BW41" s="58">
        <f t="shared" si="116"/>
        <v>0.6455039011652246</v>
      </c>
      <c r="BX41" s="58">
        <f t="shared" si="117"/>
        <v>-7.6435841649249464E-2</v>
      </c>
      <c r="BY41" s="58">
        <f t="shared" si="118"/>
        <v>-1.2335472556715306</v>
      </c>
      <c r="BZ41" s="58">
        <f t="shared" si="119"/>
        <v>-1.0720809280656818</v>
      </c>
      <c r="CA41" s="48">
        <f t="shared" si="120"/>
        <v>9.6170195052871943E-2</v>
      </c>
    </row>
    <row r="42" spans="1:79" ht="15" customHeight="1" x14ac:dyDescent="0.25">
      <c r="A42" s="7" t="s">
        <v>82</v>
      </c>
      <c r="B42" s="23" t="s">
        <v>134</v>
      </c>
      <c r="C42" s="8" t="s">
        <v>427</v>
      </c>
      <c r="D42" s="8" t="s">
        <v>15</v>
      </c>
      <c r="E42" s="35">
        <v>410</v>
      </c>
      <c r="F42" s="35">
        <v>405.5</v>
      </c>
      <c r="G42" s="35">
        <v>297.3</v>
      </c>
      <c r="H42" s="35">
        <v>314</v>
      </c>
      <c r="I42" s="35">
        <v>89.5</v>
      </c>
      <c r="J42" s="35">
        <v>212</v>
      </c>
      <c r="K42" s="35">
        <v>241.3</v>
      </c>
      <c r="L42" s="35">
        <v>302</v>
      </c>
      <c r="M42" s="35">
        <v>88.5</v>
      </c>
      <c r="N42" s="35">
        <v>81.5</v>
      </c>
      <c r="O42" s="35">
        <v>0.5</v>
      </c>
      <c r="P42" s="35">
        <v>9.5</v>
      </c>
      <c r="Q42" s="35">
        <v>25.7</v>
      </c>
      <c r="R42" s="35">
        <v>40.799999999999997</v>
      </c>
      <c r="S42" s="35">
        <v>55.3</v>
      </c>
      <c r="T42" s="35">
        <v>67.7</v>
      </c>
      <c r="U42" s="35">
        <v>39</v>
      </c>
      <c r="V42" s="35">
        <v>20</v>
      </c>
      <c r="W42" s="35">
        <v>34.5</v>
      </c>
      <c r="X42" s="35">
        <v>48.3</v>
      </c>
      <c r="Y42" s="35">
        <v>57</v>
      </c>
      <c r="Z42" s="35">
        <v>30</v>
      </c>
      <c r="AA42" s="45">
        <v>113</v>
      </c>
      <c r="AB42" s="35">
        <v>91</v>
      </c>
      <c r="AC42" s="45">
        <f t="shared" si="124"/>
        <v>113</v>
      </c>
      <c r="AD42" s="36">
        <f t="shared" si="125"/>
        <v>67.7</v>
      </c>
      <c r="AE42" s="37">
        <f t="shared" si="121"/>
        <v>3.6283185840707963</v>
      </c>
      <c r="AF42" s="37">
        <f t="shared" si="126"/>
        <v>2.6309734513274337</v>
      </c>
      <c r="AG42" s="37">
        <f t="shared" si="127"/>
        <v>1.8761061946902655</v>
      </c>
      <c r="AH42" s="37">
        <f t="shared" si="128"/>
        <v>-0.2592920353982302</v>
      </c>
      <c r="AI42" s="37">
        <f t="shared" si="122"/>
        <v>2.6725663716814161</v>
      </c>
      <c r="AJ42" s="37">
        <f t="shared" si="123"/>
        <v>0.79203539823008851</v>
      </c>
      <c r="AK42" s="36">
        <f t="shared" si="129"/>
        <v>88.5</v>
      </c>
      <c r="AL42" s="36">
        <f t="shared" si="130"/>
        <v>81.5</v>
      </c>
      <c r="AM42" s="36">
        <f t="shared" si="131"/>
        <v>0.5</v>
      </c>
      <c r="AN42" s="36">
        <f t="shared" si="132"/>
        <v>9.5</v>
      </c>
      <c r="AO42" s="36">
        <f t="shared" si="133"/>
        <v>9</v>
      </c>
      <c r="AQ42" s="48">
        <f t="shared" si="85"/>
        <v>0.55039170668641813</v>
      </c>
      <c r="AR42" s="48">
        <f t="shared" si="86"/>
        <v>0.48049492022320089</v>
      </c>
      <c r="AS42" s="48">
        <f t="shared" si="87"/>
        <v>0.70011444825255675</v>
      </c>
      <c r="AT42" s="48">
        <f t="shared" si="88"/>
        <v>1.0493119509603392</v>
      </c>
      <c r="AU42" s="48">
        <f t="shared" si="89"/>
        <v>-0.39366656097709868</v>
      </c>
      <c r="AV42" s="48">
        <f t="shared" si="90"/>
        <v>0.67170373115143311</v>
      </c>
      <c r="AW42" s="48">
        <f t="shared" si="91"/>
        <v>1.3891584403645689</v>
      </c>
      <c r="AX42" s="48">
        <f t="shared" si="92"/>
        <v>0.17191207619280985</v>
      </c>
      <c r="AY42" s="48">
        <f t="shared" si="93"/>
        <v>-0.36324064136850936</v>
      </c>
      <c r="AZ42" s="48">
        <f t="shared" si="94"/>
        <v>-1.1032632586889795</v>
      </c>
      <c r="BA42" s="48">
        <f t="shared" si="95"/>
        <v>-0.36425250748097615</v>
      </c>
      <c r="BB42" s="48">
        <f t="shared" si="96"/>
        <v>-1.2387704675686653</v>
      </c>
      <c r="BC42" s="48">
        <f t="shared" si="97"/>
        <v>0.33819021336827954</v>
      </c>
      <c r="BD42" s="48">
        <f t="shared" si="98"/>
        <v>0.69225517754338783</v>
      </c>
      <c r="BE42" s="48">
        <f t="shared" si="99"/>
        <v>0.95468676544218301</v>
      </c>
      <c r="BF42" s="48">
        <f t="shared" si="100"/>
        <v>1.1869481225927212</v>
      </c>
      <c r="BG42" s="48">
        <f t="shared" si="101"/>
        <v>0.27268633164973105</v>
      </c>
      <c r="BH42" s="48">
        <f t="shared" si="102"/>
        <v>0.10320732910602536</v>
      </c>
      <c r="BI42" s="48">
        <f t="shared" si="103"/>
        <v>0.72849822493937155</v>
      </c>
      <c r="BJ42" s="48">
        <f t="shared" si="104"/>
        <v>1.4215286942768017</v>
      </c>
      <c r="BK42" s="48">
        <f t="shared" si="105"/>
        <v>1.4651165497070364</v>
      </c>
      <c r="BL42" s="48">
        <f t="shared" si="106"/>
        <v>0.53544515614338828</v>
      </c>
      <c r="BM42" s="48">
        <f t="shared" si="107"/>
        <v>0.39400365354092176</v>
      </c>
      <c r="BN42" s="48">
        <f t="shared" si="70"/>
        <v>0.64100238104998086</v>
      </c>
      <c r="BO42" s="58">
        <f t="shared" si="108"/>
        <v>0.39400365354092176</v>
      </c>
      <c r="BP42" s="58">
        <f t="shared" si="109"/>
        <v>1.1869481225927212</v>
      </c>
      <c r="BQ42" s="48">
        <f t="shared" si="110"/>
        <v>-2.5869937966093081E-3</v>
      </c>
      <c r="BR42" s="48">
        <f t="shared" si="111"/>
        <v>0.37609315977824487</v>
      </c>
      <c r="BS42" s="48">
        <f t="shared" si="112"/>
        <v>0.60389885769061824</v>
      </c>
      <c r="BT42" s="48">
        <f t="shared" si="113"/>
        <v>-1.3482744500496857</v>
      </c>
      <c r="BU42" s="48">
        <f t="shared" si="114"/>
        <v>-0.6230083363435438</v>
      </c>
      <c r="BV42" s="48">
        <f t="shared" si="115"/>
        <v>-0.83551526719863234</v>
      </c>
      <c r="BW42" s="58">
        <f t="shared" si="116"/>
        <v>-0.36324064136850936</v>
      </c>
      <c r="BX42" s="58">
        <f t="shared" si="117"/>
        <v>-1.1032632586889795</v>
      </c>
      <c r="BY42" s="58">
        <f t="shared" si="118"/>
        <v>-0.36425250748097615</v>
      </c>
      <c r="BZ42" s="58">
        <f t="shared" si="119"/>
        <v>-1.2387704675686653</v>
      </c>
      <c r="CA42" s="48">
        <f t="shared" si="120"/>
        <v>-0.81288852453902372</v>
      </c>
    </row>
    <row r="43" spans="1:79" ht="15" customHeight="1" x14ac:dyDescent="0.25">
      <c r="A43" s="7" t="s">
        <v>82</v>
      </c>
      <c r="B43" s="23" t="s">
        <v>134</v>
      </c>
      <c r="C43" s="8" t="s">
        <v>427</v>
      </c>
      <c r="D43" s="8" t="s">
        <v>16</v>
      </c>
      <c r="E43" s="35">
        <v>225.4</v>
      </c>
      <c r="F43" s="35">
        <v>263.3</v>
      </c>
      <c r="G43" s="35">
        <v>168.8</v>
      </c>
      <c r="H43" s="35">
        <v>197.8</v>
      </c>
      <c r="I43" s="35">
        <v>90</v>
      </c>
      <c r="J43" s="35">
        <v>125.3</v>
      </c>
      <c r="K43" s="35">
        <v>154.30000000000001</v>
      </c>
      <c r="L43" s="35">
        <v>210.7</v>
      </c>
      <c r="M43" s="35">
        <v>91.6</v>
      </c>
      <c r="N43" s="35">
        <v>100</v>
      </c>
      <c r="O43" s="35">
        <v>-9.4</v>
      </c>
      <c r="P43" s="35">
        <v>24.8</v>
      </c>
      <c r="Q43" s="35">
        <v>19.8</v>
      </c>
      <c r="R43" s="35">
        <v>29.6</v>
      </c>
      <c r="S43" s="35">
        <v>41.3</v>
      </c>
      <c r="T43" s="35">
        <v>51.3</v>
      </c>
      <c r="U43" s="35">
        <v>26.6</v>
      </c>
      <c r="V43" s="35">
        <v>14</v>
      </c>
      <c r="W43" s="35">
        <v>23.3</v>
      </c>
      <c r="X43" s="35">
        <v>31</v>
      </c>
      <c r="Y43" s="35">
        <v>36</v>
      </c>
      <c r="Z43" s="35">
        <v>16.7</v>
      </c>
      <c r="AA43" s="45">
        <v>84.6</v>
      </c>
      <c r="AB43" s="35">
        <v>59.8</v>
      </c>
      <c r="AC43" s="45">
        <f t="shared" si="124"/>
        <v>84.6</v>
      </c>
      <c r="AD43" s="36">
        <f t="shared" si="125"/>
        <v>51.3</v>
      </c>
      <c r="AE43" s="37">
        <f t="shared" si="121"/>
        <v>2.6643026004728134</v>
      </c>
      <c r="AF43" s="37">
        <f t="shared" si="126"/>
        <v>1.9952718676122934</v>
      </c>
      <c r="AG43" s="37">
        <f t="shared" si="127"/>
        <v>1.4810874704491725</v>
      </c>
      <c r="AH43" s="37">
        <f t="shared" si="128"/>
        <v>-0.34278959810874726</v>
      </c>
      <c r="AI43" s="37">
        <f t="shared" si="122"/>
        <v>2.4905437352245863</v>
      </c>
      <c r="AJ43" s="37">
        <f t="shared" si="123"/>
        <v>1.0638297872340425</v>
      </c>
      <c r="AK43" s="36">
        <f t="shared" si="129"/>
        <v>91.6</v>
      </c>
      <c r="AL43" s="36">
        <f t="shared" si="130"/>
        <v>100</v>
      </c>
      <c r="AM43" s="36">
        <f t="shared" si="131"/>
        <v>-9.4</v>
      </c>
      <c r="AN43" s="36">
        <f t="shared" si="132"/>
        <v>24.8</v>
      </c>
      <c r="AO43" s="36">
        <f t="shared" si="133"/>
        <v>34.200000000000003</v>
      </c>
      <c r="AQ43" s="48">
        <f t="shared" si="85"/>
        <v>-1.862138111495538</v>
      </c>
      <c r="AR43" s="48">
        <f t="shared" si="86"/>
        <v>-1.4638371148390179</v>
      </c>
      <c r="AS43" s="48">
        <f t="shared" si="87"/>
        <v>-1.5671693636946669</v>
      </c>
      <c r="AT43" s="48">
        <f t="shared" si="88"/>
        <v>-1.0290972937371425</v>
      </c>
      <c r="AU43" s="48">
        <f t="shared" si="89"/>
        <v>-0.3819552566984189</v>
      </c>
      <c r="AV43" s="48">
        <f t="shared" si="90"/>
        <v>-1.0262894829454166</v>
      </c>
      <c r="AW43" s="48">
        <f t="shared" si="91"/>
        <v>-0.34122089229781638</v>
      </c>
      <c r="AX43" s="48">
        <f t="shared" si="92"/>
        <v>-1.3202252665027585</v>
      </c>
      <c r="AY43" s="48">
        <f t="shared" si="93"/>
        <v>-0.1130719948201438</v>
      </c>
      <c r="AZ43" s="48">
        <f t="shared" si="94"/>
        <v>0.357991142482944</v>
      </c>
      <c r="BA43" s="48">
        <f t="shared" si="95"/>
        <v>-1.320476730490586</v>
      </c>
      <c r="BB43" s="48">
        <f t="shared" si="96"/>
        <v>0.17809061820669422</v>
      </c>
      <c r="BC43" s="48">
        <f t="shared" si="97"/>
        <v>-0.40057801498996987</v>
      </c>
      <c r="BD43" s="48">
        <f t="shared" si="98"/>
        <v>-0.55629124034867672</v>
      </c>
      <c r="BE43" s="48">
        <f t="shared" si="99"/>
        <v>-0.32880242802692655</v>
      </c>
      <c r="BF43" s="48">
        <f t="shared" si="100"/>
        <v>-0.11775498375046611</v>
      </c>
      <c r="BG43" s="48">
        <f t="shared" si="101"/>
        <v>-0.89146500757466329</v>
      </c>
      <c r="BH43" s="48">
        <f t="shared" si="102"/>
        <v>-0.84208101509922284</v>
      </c>
      <c r="BI43" s="48">
        <f t="shared" si="103"/>
        <v>-0.95415389288305674</v>
      </c>
      <c r="BJ43" s="48">
        <f t="shared" si="104"/>
        <v>-0.77308242293792173</v>
      </c>
      <c r="BK43" s="48">
        <f t="shared" si="105"/>
        <v>-0.74722822772290454</v>
      </c>
      <c r="BL43" s="48">
        <f t="shared" si="106"/>
        <v>-1.5672988805715331</v>
      </c>
      <c r="BM43" s="48">
        <f t="shared" si="107"/>
        <v>-0.78589596511818871</v>
      </c>
      <c r="BN43" s="48">
        <f t="shared" si="70"/>
        <v>-1.405859225362472</v>
      </c>
      <c r="BO43" s="58">
        <f t="shared" si="108"/>
        <v>-0.78589596511818871</v>
      </c>
      <c r="BP43" s="58">
        <f t="shared" si="109"/>
        <v>-0.11775498375046611</v>
      </c>
      <c r="BQ43" s="48">
        <f t="shared" si="110"/>
        <v>-1.4852850235083468</v>
      </c>
      <c r="BR43" s="48">
        <f t="shared" si="111"/>
        <v>-1.7323864683823997</v>
      </c>
      <c r="BS43" s="48">
        <f t="shared" si="112"/>
        <v>-0.91493526604948328</v>
      </c>
      <c r="BT43" s="48">
        <f t="shared" si="113"/>
        <v>-1.69789677103715</v>
      </c>
      <c r="BU43" s="48">
        <f t="shared" si="114"/>
        <v>-1.2885509928974281</v>
      </c>
      <c r="BV43" s="48">
        <f t="shared" si="115"/>
        <v>0.15130090017906206</v>
      </c>
      <c r="BW43" s="58">
        <f t="shared" si="116"/>
        <v>-0.1130719948201438</v>
      </c>
      <c r="BX43" s="58">
        <f t="shared" si="117"/>
        <v>0.357991142482944</v>
      </c>
      <c r="BY43" s="58">
        <f t="shared" si="118"/>
        <v>-1.320476730490586</v>
      </c>
      <c r="BZ43" s="58">
        <f t="shared" si="119"/>
        <v>0.17809061820669422</v>
      </c>
      <c r="CA43" s="48">
        <f t="shared" si="120"/>
        <v>1.3082484878420662</v>
      </c>
    </row>
    <row r="44" spans="1:79" ht="15" customHeight="1" x14ac:dyDescent="0.25">
      <c r="A44" s="7" t="s">
        <v>82</v>
      </c>
      <c r="B44" s="23" t="s">
        <v>135</v>
      </c>
      <c r="C44" s="8" t="s">
        <v>427</v>
      </c>
      <c r="D44" s="8" t="s">
        <v>85</v>
      </c>
      <c r="E44" s="38">
        <v>357.5</v>
      </c>
      <c r="F44" s="38">
        <v>355</v>
      </c>
      <c r="G44" s="38">
        <v>213.7</v>
      </c>
      <c r="H44" s="38">
        <v>229.3</v>
      </c>
      <c r="I44" s="36">
        <v>75.8</v>
      </c>
      <c r="J44" s="38">
        <v>124</v>
      </c>
      <c r="K44" s="38">
        <v>151.30000000000001</v>
      </c>
      <c r="L44" s="38">
        <v>256</v>
      </c>
      <c r="M44" s="38">
        <v>107</v>
      </c>
      <c r="N44" s="38">
        <v>96.5</v>
      </c>
      <c r="O44" s="38">
        <v>8.3000000000000007</v>
      </c>
      <c r="P44" s="38">
        <v>22.3</v>
      </c>
      <c r="Q44" s="38" t="s">
        <v>94</v>
      </c>
      <c r="R44" s="38" t="s">
        <v>94</v>
      </c>
      <c r="S44" s="38" t="s">
        <v>94</v>
      </c>
      <c r="T44" s="38" t="s">
        <v>94</v>
      </c>
      <c r="U44" s="38" t="s">
        <v>94</v>
      </c>
      <c r="V44" s="38" t="s">
        <v>94</v>
      </c>
      <c r="W44" s="38" t="s">
        <v>94</v>
      </c>
      <c r="X44" s="38" t="s">
        <v>94</v>
      </c>
      <c r="Y44" s="38" t="s">
        <v>94</v>
      </c>
      <c r="Z44" s="38" t="s">
        <v>94</v>
      </c>
      <c r="AA44" s="45">
        <v>77.3</v>
      </c>
      <c r="AB44" s="38" t="s">
        <v>94</v>
      </c>
      <c r="AC44" s="45">
        <f t="shared" si="124"/>
        <v>77.3</v>
      </c>
      <c r="AD44" s="36" t="str">
        <f t="shared" si="125"/>
        <v>?</v>
      </c>
      <c r="AE44" s="37">
        <f t="shared" si="121"/>
        <v>4.6248382923674001</v>
      </c>
      <c r="AF44" s="37">
        <f t="shared" si="126"/>
        <v>2.7645536869340233</v>
      </c>
      <c r="AG44" s="37">
        <f t="shared" si="127"/>
        <v>1.6041397153945667</v>
      </c>
      <c r="AH44" s="37">
        <f t="shared" si="128"/>
        <v>-0.35316946959896522</v>
      </c>
      <c r="AI44" s="37">
        <f t="shared" si="122"/>
        <v>3.311772315653299</v>
      </c>
      <c r="AJ44" s="37">
        <f t="shared" si="123"/>
        <v>0.98059508408796892</v>
      </c>
      <c r="AK44" s="36">
        <f t="shared" si="129"/>
        <v>107</v>
      </c>
      <c r="AL44" s="36">
        <f t="shared" si="130"/>
        <v>96.5</v>
      </c>
      <c r="AM44" s="36">
        <f t="shared" si="131"/>
        <v>8.3000000000000007</v>
      </c>
      <c r="AN44" s="36">
        <f t="shared" si="132"/>
        <v>22.3</v>
      </c>
      <c r="AO44" s="36">
        <f t="shared" si="133"/>
        <v>14</v>
      </c>
      <c r="AQ44" s="48">
        <f t="shared" si="85"/>
        <v>-0.1357286370543874</v>
      </c>
      <c r="AR44" s="48">
        <f t="shared" si="86"/>
        <v>-0.21000274342407099</v>
      </c>
      <c r="AS44" s="48">
        <f t="shared" si="87"/>
        <v>-0.77494334691310829</v>
      </c>
      <c r="AT44" s="48">
        <f t="shared" si="88"/>
        <v>-0.46567310089746361</v>
      </c>
      <c r="AU44" s="48">
        <f t="shared" si="89"/>
        <v>-0.71455629821292377</v>
      </c>
      <c r="AV44" s="48">
        <f t="shared" si="90"/>
        <v>-1.0517495888084603</v>
      </c>
      <c r="AW44" s="48">
        <f t="shared" si="91"/>
        <v>-0.40088914514824348</v>
      </c>
      <c r="AX44" s="48">
        <f t="shared" si="92"/>
        <v>-0.57987672735588824</v>
      </c>
      <c r="AY44" s="48">
        <f t="shared" si="93"/>
        <v>1.1297012815814169</v>
      </c>
      <c r="AZ44" s="48">
        <f t="shared" si="94"/>
        <v>8.1537607126093606E-2</v>
      </c>
      <c r="BA44" s="48">
        <f t="shared" si="95"/>
        <v>0.38913627428417114</v>
      </c>
      <c r="BB44" s="48">
        <f t="shared" si="96"/>
        <v>-5.3422631103005026E-2</v>
      </c>
      <c r="BC44" s="48" t="s">
        <v>94</v>
      </c>
      <c r="BD44" s="48" t="s">
        <v>94</v>
      </c>
      <c r="BE44" s="48" t="s">
        <v>94</v>
      </c>
      <c r="BF44" s="48" t="s">
        <v>94</v>
      </c>
      <c r="BG44" s="48" t="s">
        <v>94</v>
      </c>
      <c r="BH44" s="48" t="s">
        <v>94</v>
      </c>
      <c r="BI44" s="48" t="s">
        <v>94</v>
      </c>
      <c r="BJ44" s="48" t="s">
        <v>94</v>
      </c>
      <c r="BK44" s="48" t="s">
        <v>94</v>
      </c>
      <c r="BL44" s="48" t="s">
        <v>94</v>
      </c>
      <c r="BM44" s="48">
        <f t="shared" si="107"/>
        <v>-1.0891800220270444</v>
      </c>
      <c r="BN44" s="48" t="s">
        <v>94</v>
      </c>
      <c r="BO44" s="58">
        <f t="shared" si="108"/>
        <v>-1.0891800220270444</v>
      </c>
      <c r="BP44" s="58" t="s">
        <v>94</v>
      </c>
      <c r="BQ44" s="48">
        <f t="shared" si="110"/>
        <v>1.5301031619679213</v>
      </c>
      <c r="BR44" s="48">
        <f t="shared" si="111"/>
        <v>0.81914885244362923</v>
      </c>
      <c r="BS44" s="48">
        <f t="shared" si="112"/>
        <v>-0.44180339366810911</v>
      </c>
      <c r="BT44" s="48">
        <f t="shared" si="113"/>
        <v>-1.7413595338311174</v>
      </c>
      <c r="BU44" s="48">
        <f t="shared" si="114"/>
        <v>1.7141670299575402</v>
      </c>
      <c r="BV44" s="48">
        <f t="shared" si="115"/>
        <v>-0.1509030969396333</v>
      </c>
      <c r="BW44" s="58">
        <f t="shared" si="116"/>
        <v>1.1297012815814169</v>
      </c>
      <c r="BX44" s="58">
        <f t="shared" si="117"/>
        <v>8.1537607126093606E-2</v>
      </c>
      <c r="BY44" s="58">
        <f t="shared" si="118"/>
        <v>0.38913627428417114</v>
      </c>
      <c r="BZ44" s="58">
        <f t="shared" si="119"/>
        <v>-5.3422631103005026E-2</v>
      </c>
      <c r="CA44" s="48">
        <f t="shared" si="120"/>
        <v>-0.39202800620944239</v>
      </c>
    </row>
    <row r="45" spans="1:79" ht="15" customHeight="1" x14ac:dyDescent="0.25">
      <c r="A45" s="7" t="s">
        <v>82</v>
      </c>
      <c r="B45" s="23" t="s">
        <v>135</v>
      </c>
      <c r="C45" s="8" t="s">
        <v>427</v>
      </c>
      <c r="D45" s="8" t="s">
        <v>86</v>
      </c>
      <c r="E45" s="38">
        <v>375</v>
      </c>
      <c r="F45" s="38">
        <v>409</v>
      </c>
      <c r="G45" s="38">
        <v>276</v>
      </c>
      <c r="H45" s="38">
        <v>296</v>
      </c>
      <c r="I45" s="36">
        <v>219.3</v>
      </c>
      <c r="J45" s="38">
        <v>202.5</v>
      </c>
      <c r="K45" s="38">
        <v>206</v>
      </c>
      <c r="L45" s="38">
        <v>317</v>
      </c>
      <c r="M45" s="38">
        <v>86</v>
      </c>
      <c r="N45" s="38">
        <v>86</v>
      </c>
      <c r="O45" s="38">
        <v>3.7</v>
      </c>
      <c r="P45" s="38">
        <v>40.299999999999997</v>
      </c>
      <c r="Q45" s="36">
        <v>24.5</v>
      </c>
      <c r="R45" s="36">
        <v>35.5</v>
      </c>
      <c r="S45" s="36">
        <v>48</v>
      </c>
      <c r="T45" s="38">
        <v>58</v>
      </c>
      <c r="U45" s="36">
        <v>28</v>
      </c>
      <c r="V45" s="36">
        <v>24.7</v>
      </c>
      <c r="W45" s="36">
        <v>29.3</v>
      </c>
      <c r="X45" s="36">
        <v>39</v>
      </c>
      <c r="Y45" s="36">
        <v>44.7</v>
      </c>
      <c r="Z45" s="36">
        <v>22.3</v>
      </c>
      <c r="AA45" s="45">
        <v>125</v>
      </c>
      <c r="AB45" s="36">
        <v>84.3</v>
      </c>
      <c r="AC45" s="45">
        <f t="shared" si="124"/>
        <v>125</v>
      </c>
      <c r="AD45" s="36">
        <f t="shared" si="125"/>
        <v>58</v>
      </c>
      <c r="AE45" s="37">
        <f t="shared" si="121"/>
        <v>3</v>
      </c>
      <c r="AF45" s="37">
        <f t="shared" si="126"/>
        <v>2.2080000000000002</v>
      </c>
      <c r="AG45" s="37">
        <f t="shared" si="127"/>
        <v>1.62</v>
      </c>
      <c r="AH45" s="37">
        <f t="shared" si="128"/>
        <v>-2.8000000000000001E-2</v>
      </c>
      <c r="AI45" s="37">
        <f t="shared" si="122"/>
        <v>2.536</v>
      </c>
      <c r="AJ45" s="37">
        <f t="shared" si="123"/>
        <v>1.7544000000000002</v>
      </c>
      <c r="AK45" s="36">
        <f t="shared" si="129"/>
        <v>86</v>
      </c>
      <c r="AL45" s="36">
        <f t="shared" si="130"/>
        <v>86</v>
      </c>
      <c r="AM45" s="36">
        <f t="shared" si="131"/>
        <v>3.7</v>
      </c>
      <c r="AN45" s="36">
        <f t="shared" si="132"/>
        <v>40.299999999999997</v>
      </c>
      <c r="AO45" s="36">
        <f t="shared" si="133"/>
        <v>36.599999999999994</v>
      </c>
      <c r="AQ45" s="48">
        <f t="shared" si="85"/>
        <v>9.2978144192547754E-2</v>
      </c>
      <c r="AR45" s="48">
        <f t="shared" si="86"/>
        <v>0.52835119394132868</v>
      </c>
      <c r="AS45" s="48">
        <f t="shared" si="87"/>
        <v>0.32429230666130465</v>
      </c>
      <c r="AT45" s="48">
        <f t="shared" si="88"/>
        <v>0.72735526933766559</v>
      </c>
      <c r="AU45" s="48">
        <f t="shared" si="89"/>
        <v>2.6465880297681634</v>
      </c>
      <c r="AV45" s="48">
        <f t="shared" si="90"/>
        <v>0.48564911138303546</v>
      </c>
      <c r="AW45" s="48">
        <f t="shared" si="91"/>
        <v>0.68706199849121008</v>
      </c>
      <c r="AX45" s="48">
        <f t="shared" si="92"/>
        <v>0.41706059908912446</v>
      </c>
      <c r="AY45" s="48">
        <f t="shared" si="93"/>
        <v>-0.56498954987525618</v>
      </c>
      <c r="AZ45" s="48">
        <f t="shared" si="94"/>
        <v>-0.74782299894445747</v>
      </c>
      <c r="BA45" s="48">
        <f t="shared" si="95"/>
        <v>-5.5169930346556754E-2</v>
      </c>
      <c r="BB45" s="48">
        <f t="shared" si="96"/>
        <v>1.6134727639268294</v>
      </c>
      <c r="BC45" s="48">
        <f t="shared" si="97"/>
        <v>0.18793226861744919</v>
      </c>
      <c r="BD45" s="48">
        <f t="shared" si="98"/>
        <v>0.10142517621946448</v>
      </c>
      <c r="BE45" s="48">
        <f t="shared" si="99"/>
        <v>0.28543882884757615</v>
      </c>
      <c r="BF45" s="48">
        <f t="shared" si="100"/>
        <v>0.41526396823120193</v>
      </c>
      <c r="BG45" s="48">
        <f t="shared" si="101"/>
        <v>-0.76002856604932856</v>
      </c>
      <c r="BH45" s="48">
        <f t="shared" si="102"/>
        <v>0.84368319873346975</v>
      </c>
      <c r="BI45" s="48">
        <f t="shared" si="103"/>
        <v>-5.2733115478184364E-2</v>
      </c>
      <c r="BJ45" s="48">
        <f t="shared" si="104"/>
        <v>0.24176664860645919</v>
      </c>
      <c r="BK45" s="48">
        <f t="shared" si="105"/>
        <v>0.16931460864092845</v>
      </c>
      <c r="BL45" s="48">
        <f t="shared" si="106"/>
        <v>-0.6819329703757766</v>
      </c>
      <c r="BM45" s="48">
        <f t="shared" si="107"/>
        <v>0.89255278818561623</v>
      </c>
      <c r="BN45" s="48">
        <f t="shared" si="70"/>
        <v>0.20145197198063988</v>
      </c>
      <c r="BO45" s="58">
        <f t="shared" si="108"/>
        <v>0.89255278818561623</v>
      </c>
      <c r="BP45" s="58">
        <f t="shared" si="109"/>
        <v>0.41526396823120193</v>
      </c>
      <c r="BQ45" s="48">
        <f t="shared" si="110"/>
        <v>-0.96896799004940593</v>
      </c>
      <c r="BR45" s="48">
        <f t="shared" si="111"/>
        <v>-1.0268149471430734</v>
      </c>
      <c r="BS45" s="48">
        <f t="shared" si="112"/>
        <v>-0.38082111613875408</v>
      </c>
      <c r="BT45" s="48">
        <f t="shared" si="113"/>
        <v>-0.3798047652254779</v>
      </c>
      <c r="BU45" s="48">
        <f t="shared" si="114"/>
        <v>-1.1223459328865502</v>
      </c>
      <c r="BV45" s="48">
        <f t="shared" si="115"/>
        <v>2.6585853704886659</v>
      </c>
      <c r="BW45" s="58">
        <f t="shared" si="116"/>
        <v>-0.56498954987525618</v>
      </c>
      <c r="BX45" s="58">
        <f t="shared" si="117"/>
        <v>-0.74782299894445747</v>
      </c>
      <c r="BY45" s="58">
        <f t="shared" si="118"/>
        <v>-5.5169930346556754E-2</v>
      </c>
      <c r="BZ45" s="58">
        <f t="shared" si="119"/>
        <v>1.6134727639268294</v>
      </c>
      <c r="CA45" s="48">
        <f t="shared" si="120"/>
        <v>1.5102615366402645</v>
      </c>
    </row>
    <row r="46" spans="1:79" ht="15" customHeight="1" x14ac:dyDescent="0.25">
      <c r="A46" s="7" t="s">
        <v>82</v>
      </c>
      <c r="B46" s="23" t="s">
        <v>135</v>
      </c>
      <c r="C46" s="8" t="s">
        <v>427</v>
      </c>
      <c r="D46" s="8" t="s">
        <v>27</v>
      </c>
      <c r="E46" s="38">
        <v>217.5</v>
      </c>
      <c r="F46" s="38">
        <v>211.5</v>
      </c>
      <c r="G46" s="38">
        <v>140.69999999999999</v>
      </c>
      <c r="H46" s="38">
        <v>139.30000000000001</v>
      </c>
      <c r="I46" s="36">
        <v>39.799999999999997</v>
      </c>
      <c r="J46" s="38">
        <v>97.3</v>
      </c>
      <c r="K46" s="38">
        <v>94.7</v>
      </c>
      <c r="L46" s="38">
        <v>149</v>
      </c>
      <c r="M46" s="38">
        <v>101</v>
      </c>
      <c r="N46" s="38">
        <v>101</v>
      </c>
      <c r="O46" s="38">
        <v>3.8</v>
      </c>
      <c r="P46" s="38">
        <v>17.5</v>
      </c>
      <c r="Q46" s="36">
        <v>13.3</v>
      </c>
      <c r="R46" s="36">
        <v>21.7</v>
      </c>
      <c r="S46" s="36">
        <v>26.5</v>
      </c>
      <c r="T46" s="38">
        <v>34</v>
      </c>
      <c r="U46" s="36">
        <v>16</v>
      </c>
      <c r="V46" s="36">
        <v>11</v>
      </c>
      <c r="W46" s="36">
        <v>18</v>
      </c>
      <c r="X46" s="36">
        <v>20</v>
      </c>
      <c r="Y46" s="36">
        <v>24</v>
      </c>
      <c r="Z46" s="38" t="s">
        <v>94</v>
      </c>
      <c r="AA46" s="45">
        <v>63</v>
      </c>
      <c r="AB46" s="38" t="s">
        <v>94</v>
      </c>
      <c r="AC46" s="45">
        <f t="shared" si="124"/>
        <v>63</v>
      </c>
      <c r="AD46" s="36">
        <f t="shared" si="125"/>
        <v>34</v>
      </c>
      <c r="AE46" s="37">
        <f t="shared" si="121"/>
        <v>3.4523809523809526</v>
      </c>
      <c r="AF46" s="37">
        <f t="shared" si="126"/>
        <v>2.2333333333333329</v>
      </c>
      <c r="AG46" s="37">
        <f t="shared" si="127"/>
        <v>1.5444444444444445</v>
      </c>
      <c r="AH46" s="37">
        <f t="shared" si="128"/>
        <v>4.1269841269841179E-2</v>
      </c>
      <c r="AI46" s="37">
        <f t="shared" si="122"/>
        <v>2.3650793650793651</v>
      </c>
      <c r="AJ46" s="37">
        <f t="shared" si="123"/>
        <v>0.63174603174603172</v>
      </c>
      <c r="AK46" s="36">
        <f t="shared" si="129"/>
        <v>101</v>
      </c>
      <c r="AL46" s="36">
        <f t="shared" si="130"/>
        <v>101</v>
      </c>
      <c r="AM46" s="36">
        <f t="shared" si="131"/>
        <v>3.8</v>
      </c>
      <c r="AN46" s="36">
        <f t="shared" si="132"/>
        <v>17.5</v>
      </c>
      <c r="AO46" s="36">
        <f t="shared" si="133"/>
        <v>13.7</v>
      </c>
      <c r="AQ46" s="48">
        <f t="shared" si="85"/>
        <v>-1.9653828870298689</v>
      </c>
      <c r="AR46" s="48">
        <f t="shared" si="86"/>
        <v>-2.1721099658673091</v>
      </c>
      <c r="AS46" s="48">
        <f t="shared" si="87"/>
        <v>-2.0629722828831265</v>
      </c>
      <c r="AT46" s="48">
        <f t="shared" si="88"/>
        <v>-2.0754565090108317</v>
      </c>
      <c r="AU46" s="48">
        <f t="shared" si="89"/>
        <v>-1.5577702062778653</v>
      </c>
      <c r="AV46" s="48">
        <f t="shared" si="90"/>
        <v>-1.5746609938417462</v>
      </c>
      <c r="AW46" s="48">
        <f t="shared" si="91"/>
        <v>-1.5266301822596344</v>
      </c>
      <c r="AX46" s="48">
        <f t="shared" si="92"/>
        <v>-2.3286028573495989</v>
      </c>
      <c r="AY46" s="48">
        <f t="shared" si="93"/>
        <v>0.6455039011652246</v>
      </c>
      <c r="AZ46" s="48">
        <f t="shared" si="94"/>
        <v>0.43697786687061552</v>
      </c>
      <c r="BA46" s="48">
        <f t="shared" si="95"/>
        <v>-4.5511099811106188E-2</v>
      </c>
      <c r="BB46" s="48">
        <f t="shared" si="96"/>
        <v>-0.49792806977762766</v>
      </c>
      <c r="BC46" s="48">
        <f t="shared" si="97"/>
        <v>-1.2144752157236347</v>
      </c>
      <c r="BD46" s="48">
        <f t="shared" si="98"/>
        <v>-1.4369623743975444</v>
      </c>
      <c r="BE46" s="48">
        <f t="shared" si="99"/>
        <v>-1.6856338611228421</v>
      </c>
      <c r="BF46" s="48">
        <f t="shared" si="100"/>
        <v>-1.4940576508076082</v>
      </c>
      <c r="BG46" s="48">
        <f t="shared" si="101"/>
        <v>-1.8866266362664845</v>
      </c>
      <c r="BH46" s="48">
        <f t="shared" si="102"/>
        <v>-1.3147251872018471</v>
      </c>
      <c r="BI46" s="48">
        <f t="shared" si="103"/>
        <v>-1.7504089129240274</v>
      </c>
      <c r="BJ46" s="48">
        <f t="shared" si="104"/>
        <v>-2.1684998963114452</v>
      </c>
      <c r="BK46" s="48">
        <f t="shared" si="105"/>
        <v>-2.0114252433971567</v>
      </c>
      <c r="BL46" s="48" t="s">
        <v>94</v>
      </c>
      <c r="BM46" s="48">
        <f t="shared" si="107"/>
        <v>-1.6832844074786386</v>
      </c>
      <c r="BN46" s="48" t="s">
        <v>94</v>
      </c>
      <c r="BO46" s="58">
        <f t="shared" si="108"/>
        <v>-1.6832844074786386</v>
      </c>
      <c r="BP46" s="58">
        <f t="shared" si="109"/>
        <v>-1.4940576508076082</v>
      </c>
      <c r="BQ46" s="48">
        <f t="shared" si="110"/>
        <v>-0.27318663560448453</v>
      </c>
      <c r="BR46" s="48">
        <f t="shared" si="111"/>
        <v>-0.94278996023872985</v>
      </c>
      <c r="BS46" s="48">
        <f t="shared" si="112"/>
        <v>-0.67132976540946365</v>
      </c>
      <c r="BT46" s="48">
        <f t="shared" si="113"/>
        <v>-8.9756985469810077E-2</v>
      </c>
      <c r="BU46" s="48">
        <f t="shared" si="114"/>
        <v>-1.7472955305808739</v>
      </c>
      <c r="BV46" s="48">
        <f t="shared" si="115"/>
        <v>-1.4174851117008103</v>
      </c>
      <c r="BW46" s="58">
        <f t="shared" si="116"/>
        <v>0.6455039011652246</v>
      </c>
      <c r="BX46" s="58">
        <f t="shared" si="117"/>
        <v>0.43697786687061552</v>
      </c>
      <c r="BY46" s="58">
        <f t="shared" si="118"/>
        <v>-4.5511099811106188E-2</v>
      </c>
      <c r="BZ46" s="58">
        <f t="shared" si="119"/>
        <v>-0.49792806977762766</v>
      </c>
      <c r="CA46" s="48">
        <f t="shared" si="120"/>
        <v>-0.41727963730921735</v>
      </c>
    </row>
    <row r="47" spans="1:79" ht="15" customHeight="1" x14ac:dyDescent="0.25">
      <c r="A47" s="7" t="s">
        <v>82</v>
      </c>
      <c r="B47" s="23" t="s">
        <v>135</v>
      </c>
      <c r="C47" s="8" t="s">
        <v>427</v>
      </c>
      <c r="D47" s="8" t="s">
        <v>28</v>
      </c>
      <c r="E47" s="38">
        <v>240.3</v>
      </c>
      <c r="F47" s="38">
        <v>234.6</v>
      </c>
      <c r="G47" s="38">
        <v>168.3</v>
      </c>
      <c r="H47" s="38">
        <v>167.5</v>
      </c>
      <c r="I47" s="36">
        <v>49.3</v>
      </c>
      <c r="J47" s="38">
        <v>122.7</v>
      </c>
      <c r="K47" s="38">
        <v>117.2</v>
      </c>
      <c r="L47" s="38">
        <v>168.2</v>
      </c>
      <c r="M47" s="38">
        <v>89.7</v>
      </c>
      <c r="N47" s="38">
        <v>90.4</v>
      </c>
      <c r="O47" s="38">
        <v>13.6</v>
      </c>
      <c r="P47" s="38">
        <v>22.2</v>
      </c>
      <c r="Q47" s="36">
        <v>14.6</v>
      </c>
      <c r="R47" s="36">
        <v>23.4</v>
      </c>
      <c r="S47" s="36">
        <v>28.6</v>
      </c>
      <c r="T47" s="38">
        <v>35.6</v>
      </c>
      <c r="U47" s="36">
        <v>18.2</v>
      </c>
      <c r="V47" s="36">
        <v>12</v>
      </c>
      <c r="W47" s="36">
        <v>15.5</v>
      </c>
      <c r="X47" s="36">
        <v>22</v>
      </c>
      <c r="Y47" s="36">
        <v>27</v>
      </c>
      <c r="Z47" s="38" t="s">
        <v>94</v>
      </c>
      <c r="AA47" s="45">
        <v>65</v>
      </c>
      <c r="AB47" s="36">
        <v>51</v>
      </c>
      <c r="AC47" s="45">
        <f t="shared" si="124"/>
        <v>65</v>
      </c>
      <c r="AD47" s="36">
        <f t="shared" si="125"/>
        <v>35.6</v>
      </c>
      <c r="AE47" s="37">
        <f t="shared" si="121"/>
        <v>3.6969230769230772</v>
      </c>
      <c r="AF47" s="37">
        <f t="shared" si="126"/>
        <v>2.5892307692307694</v>
      </c>
      <c r="AG47" s="37">
        <f t="shared" si="127"/>
        <v>1.8876923076923078</v>
      </c>
      <c r="AH47" s="37">
        <f t="shared" si="128"/>
        <v>8.461538461538462E-2</v>
      </c>
      <c r="AI47" s="37">
        <f t="shared" si="122"/>
        <v>2.5876923076923077</v>
      </c>
      <c r="AJ47" s="37">
        <f t="shared" si="123"/>
        <v>0.75846153846153841</v>
      </c>
      <c r="AK47" s="36">
        <f t="shared" si="129"/>
        <v>89.7</v>
      </c>
      <c r="AL47" s="36">
        <f t="shared" si="130"/>
        <v>90.4</v>
      </c>
      <c r="AM47" s="36">
        <f t="shared" si="131"/>
        <v>13.6</v>
      </c>
      <c r="AN47" s="36">
        <f t="shared" si="132"/>
        <v>22.2</v>
      </c>
      <c r="AO47" s="36">
        <f t="shared" si="133"/>
        <v>8.6</v>
      </c>
      <c r="AQ47" s="48">
        <f t="shared" si="85"/>
        <v>-1.6674106234624331</v>
      </c>
      <c r="AR47" s="48">
        <f t="shared" si="86"/>
        <v>-1.8562585593276659</v>
      </c>
      <c r="AS47" s="48">
        <f t="shared" si="87"/>
        <v>-1.5759914796944616</v>
      </c>
      <c r="AT47" s="48">
        <f t="shared" si="88"/>
        <v>-1.5710577078019765</v>
      </c>
      <c r="AU47" s="48">
        <f t="shared" si="89"/>
        <v>-1.3352554249829502</v>
      </c>
      <c r="AV47" s="48">
        <f t="shared" si="90"/>
        <v>-1.0772096946715042</v>
      </c>
      <c r="AW47" s="48">
        <f t="shared" si="91"/>
        <v>-1.0791182858814314</v>
      </c>
      <c r="AX47" s="48">
        <f t="shared" si="92"/>
        <v>-2.0148127480423166</v>
      </c>
      <c r="AY47" s="48">
        <f t="shared" si="93"/>
        <v>-0.26640116528527069</v>
      </c>
      <c r="AZ47" s="48">
        <f t="shared" si="94"/>
        <v>-0.40028141163870229</v>
      </c>
      <c r="BA47" s="48">
        <f t="shared" si="95"/>
        <v>0.90105429266305304</v>
      </c>
      <c r="BB47" s="48">
        <f t="shared" si="96"/>
        <v>-6.2683161075393137E-2</v>
      </c>
      <c r="BC47" s="48">
        <f t="shared" si="97"/>
        <v>-1.0516957755769019</v>
      </c>
      <c r="BD47" s="48">
        <f t="shared" si="98"/>
        <v>-1.2474508645389273</v>
      </c>
      <c r="BE47" s="48">
        <f t="shared" si="99"/>
        <v>-1.4931104821024757</v>
      </c>
      <c r="BF47" s="48">
        <f t="shared" si="100"/>
        <v>-1.3667695428716873</v>
      </c>
      <c r="BG47" s="48">
        <f t="shared" si="101"/>
        <v>-1.6800836567266726</v>
      </c>
      <c r="BH47" s="48">
        <f t="shared" si="102"/>
        <v>-1.1571771298343057</v>
      </c>
      <c r="BI47" s="48">
        <f t="shared" si="103"/>
        <v>-2.1260009035093907</v>
      </c>
      <c r="BJ47" s="48">
        <f t="shared" si="104"/>
        <v>-1.9147876284253502</v>
      </c>
      <c r="BK47" s="48">
        <f t="shared" si="105"/>
        <v>-1.6953759894785936</v>
      </c>
      <c r="BL47" s="48" t="s">
        <v>94</v>
      </c>
      <c r="BM47" s="48">
        <f t="shared" si="107"/>
        <v>-1.6001928850378562</v>
      </c>
      <c r="BN47" s="48">
        <f t="shared" si="70"/>
        <v>-1.983179165632651</v>
      </c>
      <c r="BO47" s="58">
        <f t="shared" si="108"/>
        <v>-1.6001928850378562</v>
      </c>
      <c r="BP47" s="58">
        <f t="shared" si="109"/>
        <v>-1.3667695428716873</v>
      </c>
      <c r="BQ47" s="48">
        <f t="shared" si="110"/>
        <v>0.10292966579424383</v>
      </c>
      <c r="BR47" s="48">
        <f t="shared" si="111"/>
        <v>0.23764204202070016</v>
      </c>
      <c r="BS47" s="48">
        <f t="shared" si="112"/>
        <v>0.64844708467104462</v>
      </c>
      <c r="BT47" s="48">
        <f t="shared" si="113"/>
        <v>9.1740162195109956E-2</v>
      </c>
      <c r="BU47" s="48">
        <f t="shared" si="114"/>
        <v>-0.93333957381703569</v>
      </c>
      <c r="BV47" s="48">
        <f t="shared" si="115"/>
        <v>-0.95741339667177161</v>
      </c>
      <c r="BW47" s="58">
        <f t="shared" si="116"/>
        <v>-0.26640116528527069</v>
      </c>
      <c r="BX47" s="58">
        <f t="shared" si="117"/>
        <v>-0.40028141163870229</v>
      </c>
      <c r="BY47" s="58">
        <f t="shared" si="118"/>
        <v>0.90105429266305304</v>
      </c>
      <c r="BZ47" s="58">
        <f t="shared" si="119"/>
        <v>-6.2683161075393137E-2</v>
      </c>
      <c r="CA47" s="48">
        <f t="shared" si="120"/>
        <v>-0.84655736600539022</v>
      </c>
    </row>
    <row r="48" spans="1:79" ht="15" customHeight="1" x14ac:dyDescent="0.25">
      <c r="A48" s="7" t="s">
        <v>82</v>
      </c>
      <c r="B48" s="23" t="s">
        <v>135</v>
      </c>
      <c r="C48" s="8" t="s">
        <v>427</v>
      </c>
      <c r="D48" s="8" t="s">
        <v>84</v>
      </c>
      <c r="E48" s="38">
        <v>404</v>
      </c>
      <c r="F48" s="38">
        <v>437</v>
      </c>
      <c r="G48" s="38">
        <v>305</v>
      </c>
      <c r="H48" s="38">
        <v>325</v>
      </c>
      <c r="I48" s="36">
        <f>(100+143)/2</f>
        <v>121.5</v>
      </c>
      <c r="J48" s="38">
        <v>227.5</v>
      </c>
      <c r="K48" s="38">
        <v>238.5</v>
      </c>
      <c r="L48" s="38">
        <v>300</v>
      </c>
      <c r="M48" s="38">
        <v>85</v>
      </c>
      <c r="N48" s="38">
        <v>84</v>
      </c>
      <c r="O48" s="38">
        <v>14</v>
      </c>
      <c r="P48" s="38">
        <v>31</v>
      </c>
      <c r="Q48" s="36">
        <v>36</v>
      </c>
      <c r="R48" s="36">
        <v>47.3</v>
      </c>
      <c r="S48" s="38">
        <v>60.3</v>
      </c>
      <c r="T48" s="38">
        <v>72</v>
      </c>
      <c r="U48" s="38" t="s">
        <v>94</v>
      </c>
      <c r="V48" s="36">
        <v>25</v>
      </c>
      <c r="W48" s="36">
        <v>35.5</v>
      </c>
      <c r="X48" s="36">
        <v>45</v>
      </c>
      <c r="Y48" s="36">
        <v>52</v>
      </c>
      <c r="Z48" s="38" t="s">
        <v>94</v>
      </c>
      <c r="AA48" s="45">
        <v>133</v>
      </c>
      <c r="AB48" s="36">
        <v>92</v>
      </c>
      <c r="AC48" s="45">
        <f t="shared" si="124"/>
        <v>133</v>
      </c>
      <c r="AD48" s="36">
        <f t="shared" si="125"/>
        <v>72</v>
      </c>
      <c r="AE48" s="37">
        <f t="shared" si="121"/>
        <v>3.0375939849624061</v>
      </c>
      <c r="AF48" s="37">
        <f t="shared" si="126"/>
        <v>2.2932330827067671</v>
      </c>
      <c r="AG48" s="37">
        <f t="shared" si="127"/>
        <v>1.7105263157894737</v>
      </c>
      <c r="AH48" s="37">
        <f t="shared" si="128"/>
        <v>-8.2706766917293228E-2</v>
      </c>
      <c r="AI48" s="37">
        <f t="shared" si="122"/>
        <v>2.255639097744361</v>
      </c>
      <c r="AJ48" s="37">
        <f t="shared" si="123"/>
        <v>0.9135338345864662</v>
      </c>
      <c r="AK48" s="36">
        <f t="shared" si="129"/>
        <v>85</v>
      </c>
      <c r="AL48" s="36">
        <f t="shared" si="130"/>
        <v>84</v>
      </c>
      <c r="AM48" s="36">
        <f t="shared" si="131"/>
        <v>14</v>
      </c>
      <c r="AN48" s="36">
        <f t="shared" si="132"/>
        <v>31</v>
      </c>
      <c r="AO48" s="36">
        <f t="shared" si="133"/>
        <v>17</v>
      </c>
      <c r="AQ48" s="48">
        <f t="shared" si="85"/>
        <v>0.47197795311604035</v>
      </c>
      <c r="AR48" s="48">
        <f t="shared" si="86"/>
        <v>0.91120138368635073</v>
      </c>
      <c r="AS48" s="48">
        <f t="shared" si="87"/>
        <v>0.83597503464939404</v>
      </c>
      <c r="AT48" s="48">
        <f t="shared" si="88"/>
        <v>1.2460632563964176</v>
      </c>
      <c r="AU48" s="48">
        <f t="shared" si="89"/>
        <v>0.35585691285840504</v>
      </c>
      <c r="AV48" s="48">
        <f t="shared" si="90"/>
        <v>0.97526653182618706</v>
      </c>
      <c r="AW48" s="48">
        <f t="shared" si="91"/>
        <v>1.3334680710375033</v>
      </c>
      <c r="AX48" s="48">
        <f t="shared" si="92"/>
        <v>0.13922560647330123</v>
      </c>
      <c r="AY48" s="48">
        <f t="shared" si="93"/>
        <v>-0.64568911327795486</v>
      </c>
      <c r="AZ48" s="48">
        <f t="shared" si="94"/>
        <v>-0.90579644771980061</v>
      </c>
      <c r="BA48" s="48">
        <f t="shared" si="95"/>
        <v>0.93968961480485547</v>
      </c>
      <c r="BB48" s="48">
        <f t="shared" si="96"/>
        <v>0.75224347649474832</v>
      </c>
      <c r="BC48" s="48">
        <f t="shared" si="97"/>
        <v>1.6279042391462408</v>
      </c>
      <c r="BD48" s="48">
        <f t="shared" si="98"/>
        <v>1.416858009355747</v>
      </c>
      <c r="BE48" s="48">
        <f t="shared" si="99"/>
        <v>1.4130757631097222</v>
      </c>
      <c r="BF48" s="48">
        <f t="shared" si="100"/>
        <v>1.5290349126705078</v>
      </c>
      <c r="BG48" s="48" t="s">
        <v>94</v>
      </c>
      <c r="BH48" s="48">
        <f t="shared" si="102"/>
        <v>0.89094761594373217</v>
      </c>
      <c r="BI48" s="48">
        <f t="shared" si="103"/>
        <v>0.87873502117351698</v>
      </c>
      <c r="BJ48" s="48">
        <f t="shared" si="104"/>
        <v>1.0029034522647449</v>
      </c>
      <c r="BK48" s="48">
        <f t="shared" si="105"/>
        <v>0.93836779317609809</v>
      </c>
      <c r="BL48" s="48" t="s">
        <v>94</v>
      </c>
      <c r="BM48" s="48">
        <f t="shared" si="107"/>
        <v>1.2249188779487459</v>
      </c>
      <c r="BN48" s="48">
        <f t="shared" si="70"/>
        <v>0.7066069197170467</v>
      </c>
      <c r="BO48" s="58">
        <f t="shared" si="108"/>
        <v>1.2249188779487459</v>
      </c>
      <c r="BP48" s="58">
        <f t="shared" si="109"/>
        <v>1.5290349126705078</v>
      </c>
      <c r="BQ48" s="48">
        <f t="shared" si="110"/>
        <v>-0.91114682486007714</v>
      </c>
      <c r="BR48" s="48">
        <f t="shared" si="111"/>
        <v>-0.74411592115939917</v>
      </c>
      <c r="BS48" s="48">
        <f t="shared" si="112"/>
        <v>-3.2750381563632011E-2</v>
      </c>
      <c r="BT48" s="48">
        <f t="shared" si="113"/>
        <v>-0.60887380870948782</v>
      </c>
      <c r="BU48" s="48">
        <f t="shared" si="114"/>
        <v>-2.1474499711159702</v>
      </c>
      <c r="BV48" s="48">
        <f t="shared" si="115"/>
        <v>-0.39438540522109489</v>
      </c>
      <c r="BW48" s="58">
        <f t="shared" si="116"/>
        <v>-0.64568911327795486</v>
      </c>
      <c r="BX48" s="58">
        <f t="shared" si="117"/>
        <v>-0.90579644771980061</v>
      </c>
      <c r="BY48" s="58">
        <f t="shared" si="118"/>
        <v>0.93968961480485547</v>
      </c>
      <c r="BZ48" s="58">
        <f t="shared" si="119"/>
        <v>0.75224347649474832</v>
      </c>
      <c r="CA48" s="48">
        <f t="shared" si="120"/>
        <v>-0.13951169521169363</v>
      </c>
    </row>
    <row r="49" spans="1:79" ht="15" customHeight="1" x14ac:dyDescent="0.25">
      <c r="A49" s="39" t="s">
        <v>82</v>
      </c>
      <c r="B49" s="8" t="s">
        <v>429</v>
      </c>
      <c r="C49" s="8" t="s">
        <v>430</v>
      </c>
      <c r="D49" s="8" t="s">
        <v>431</v>
      </c>
      <c r="E49" s="38">
        <v>485</v>
      </c>
      <c r="F49" s="38">
        <v>467</v>
      </c>
      <c r="G49" s="38">
        <v>306</v>
      </c>
      <c r="H49" s="38">
        <v>331.75</v>
      </c>
      <c r="I49" s="38" t="s">
        <v>94</v>
      </c>
      <c r="J49" s="38">
        <v>188</v>
      </c>
      <c r="K49" s="38">
        <v>234</v>
      </c>
      <c r="L49" s="38">
        <v>365</v>
      </c>
      <c r="M49" s="38">
        <v>106</v>
      </c>
      <c r="N49" s="38">
        <v>90</v>
      </c>
      <c r="O49" s="38">
        <v>1</v>
      </c>
      <c r="P49" s="38">
        <v>34.5</v>
      </c>
      <c r="Q49" s="38">
        <v>28.67</v>
      </c>
      <c r="R49" s="38">
        <v>41.67</v>
      </c>
      <c r="S49" s="38">
        <v>59.33</v>
      </c>
      <c r="T49" s="38">
        <v>71.33</v>
      </c>
      <c r="U49" s="38">
        <v>42</v>
      </c>
      <c r="V49" s="38">
        <v>21.33</v>
      </c>
      <c r="W49" s="38">
        <v>38.67</v>
      </c>
      <c r="X49" s="38">
        <v>48.67</v>
      </c>
      <c r="Y49" s="38">
        <v>61</v>
      </c>
      <c r="Z49" s="38">
        <v>35.67</v>
      </c>
      <c r="AA49" s="45">
        <v>139.66999999999999</v>
      </c>
      <c r="AB49" s="38">
        <v>99.67</v>
      </c>
      <c r="AC49" s="45">
        <f t="shared" si="124"/>
        <v>139.66999999999999</v>
      </c>
      <c r="AD49" s="36">
        <f t="shared" si="125"/>
        <v>71.33</v>
      </c>
      <c r="AE49" s="37">
        <f t="shared" si="121"/>
        <v>3.4724708240853444</v>
      </c>
      <c r="AF49" s="37">
        <f t="shared" si="126"/>
        <v>2.1908784993198256</v>
      </c>
      <c r="AG49" s="37">
        <f t="shared" si="127"/>
        <v>1.3460299276866903</v>
      </c>
      <c r="AH49" s="37">
        <f t="shared" si="128"/>
        <v>-0.32934774826376462</v>
      </c>
      <c r="AI49" s="37">
        <f>IF(AC49="?","?",L49/AC49)</f>
        <v>2.6133027851363932</v>
      </c>
      <c r="AJ49" s="37" t="s">
        <v>94</v>
      </c>
      <c r="AK49" s="36">
        <f t="shared" si="129"/>
        <v>106</v>
      </c>
      <c r="AL49" s="36">
        <f t="shared" si="130"/>
        <v>90</v>
      </c>
      <c r="AM49" s="36">
        <f t="shared" si="131"/>
        <v>1</v>
      </c>
      <c r="AN49" s="36">
        <f t="shared" si="132"/>
        <v>34.5</v>
      </c>
      <c r="AO49" s="36">
        <f t="shared" si="133"/>
        <v>33.5</v>
      </c>
      <c r="AQ49" s="48">
        <f t="shared" si="85"/>
        <v>1.5305636263161402</v>
      </c>
      <c r="AR49" s="48">
        <f t="shared" si="86"/>
        <v>1.3213980155560172</v>
      </c>
      <c r="AS49" s="48">
        <f t="shared" si="87"/>
        <v>0.85361926664898335</v>
      </c>
      <c r="AT49" s="48">
        <f t="shared" si="88"/>
        <v>1.36679701200492</v>
      </c>
      <c r="AU49" s="48" t="s">
        <v>94</v>
      </c>
      <c r="AV49" s="48">
        <f t="shared" si="90"/>
        <v>0.20167100752600758</v>
      </c>
      <c r="AW49" s="48">
        <f t="shared" si="91"/>
        <v>1.2439656917618627</v>
      </c>
      <c r="AX49" s="48">
        <f t="shared" si="92"/>
        <v>1.2015358723573311</v>
      </c>
      <c r="AY49" s="48">
        <f t="shared" si="93"/>
        <v>1.0490017181787181</v>
      </c>
      <c r="AZ49" s="48">
        <f t="shared" si="94"/>
        <v>-0.43187610139377136</v>
      </c>
      <c r="BA49" s="48">
        <f t="shared" si="95"/>
        <v>-0.31595835480372308</v>
      </c>
      <c r="BB49" s="48">
        <f t="shared" si="96"/>
        <v>1.0763620255283273</v>
      </c>
      <c r="BC49" s="48">
        <f t="shared" si="97"/>
        <v>0.71007862662658516</v>
      </c>
      <c r="BD49" s="48">
        <f t="shared" si="98"/>
        <v>0.7892404796475041</v>
      </c>
      <c r="BE49" s="48">
        <f t="shared" si="99"/>
        <v>1.3241482975622196</v>
      </c>
      <c r="BF49" s="48">
        <f t="shared" si="100"/>
        <v>1.4757330174723409</v>
      </c>
      <c r="BG49" s="48">
        <f t="shared" si="101"/>
        <v>0.55433584920402001</v>
      </c>
      <c r="BH49" s="48">
        <f t="shared" si="102"/>
        <v>0.31274624540485513</v>
      </c>
      <c r="BI49" s="48">
        <f t="shared" si="103"/>
        <v>1.3549856652357581</v>
      </c>
      <c r="BJ49" s="48">
        <f t="shared" si="104"/>
        <v>1.4684654638357297</v>
      </c>
      <c r="BK49" s="48">
        <f t="shared" si="105"/>
        <v>1.8865155549317871</v>
      </c>
      <c r="BL49" s="48">
        <f t="shared" si="106"/>
        <v>1.4318781402165919</v>
      </c>
      <c r="BM49" s="48">
        <f t="shared" si="107"/>
        <v>1.5020291052887547</v>
      </c>
      <c r="BN49" s="48">
        <f t="shared" si="70"/>
        <v>1.2097937312934415</v>
      </c>
      <c r="BO49" s="58">
        <f t="shared" si="108"/>
        <v>1.5020291052887547</v>
      </c>
      <c r="BP49" s="58">
        <f t="shared" si="109"/>
        <v>1.4757330174723409</v>
      </c>
      <c r="BQ49" s="48">
        <f t="shared" si="110"/>
        <v>-0.24228754917845982</v>
      </c>
      <c r="BR49" s="48">
        <f t="shared" si="111"/>
        <v>-1.0836031262391685</v>
      </c>
      <c r="BS49" s="48">
        <f t="shared" si="112"/>
        <v>-1.4342271173667602</v>
      </c>
      <c r="BT49" s="48">
        <f t="shared" si="113"/>
        <v>-1.641612843834855</v>
      </c>
      <c r="BU49" s="48">
        <f t="shared" si="114"/>
        <v>-0.83969811511971304</v>
      </c>
      <c r="BV49" s="48" t="s">
        <v>94</v>
      </c>
      <c r="BW49" s="58">
        <f t="shared" si="116"/>
        <v>1.0490017181787181</v>
      </c>
      <c r="BX49" s="58">
        <f t="shared" si="117"/>
        <v>-0.43187610139377136</v>
      </c>
      <c r="BY49" s="58">
        <f t="shared" si="118"/>
        <v>-0.31595835480372308</v>
      </c>
      <c r="BZ49" s="58">
        <f t="shared" si="119"/>
        <v>1.0763620255283273</v>
      </c>
      <c r="CA49" s="48">
        <f t="shared" si="120"/>
        <v>1.2493280152759245</v>
      </c>
    </row>
    <row r="50" spans="1:79" ht="15" customHeight="1" x14ac:dyDescent="0.25">
      <c r="A50" s="7" t="s">
        <v>82</v>
      </c>
      <c r="B50" s="23" t="s">
        <v>136</v>
      </c>
      <c r="C50" s="8" t="s">
        <v>425</v>
      </c>
      <c r="D50" s="8" t="s">
        <v>87</v>
      </c>
      <c r="E50" s="35">
        <v>456</v>
      </c>
      <c r="F50" s="35">
        <v>441</v>
      </c>
      <c r="G50" s="35">
        <v>254</v>
      </c>
      <c r="H50" s="35">
        <v>251.5</v>
      </c>
      <c r="I50" s="36">
        <v>51.7</v>
      </c>
      <c r="J50" s="35">
        <v>113</v>
      </c>
      <c r="K50" s="35">
        <v>122.5</v>
      </c>
      <c r="L50" s="35">
        <v>276</v>
      </c>
      <c r="M50" s="35">
        <v>129</v>
      </c>
      <c r="N50" s="35">
        <v>124</v>
      </c>
      <c r="O50" s="35">
        <v>22</v>
      </c>
      <c r="P50" s="35">
        <v>30.3</v>
      </c>
      <c r="Q50" s="35">
        <v>17</v>
      </c>
      <c r="R50" s="35">
        <v>33.299999999999997</v>
      </c>
      <c r="S50" s="35">
        <v>43.3</v>
      </c>
      <c r="T50" s="35">
        <v>51</v>
      </c>
      <c r="U50" s="35">
        <v>23.7</v>
      </c>
      <c r="V50" s="35">
        <v>13.5</v>
      </c>
      <c r="W50" s="35">
        <v>30.5</v>
      </c>
      <c r="X50" s="35">
        <v>40</v>
      </c>
      <c r="Y50" s="35">
        <v>46</v>
      </c>
      <c r="Z50" s="35">
        <v>23</v>
      </c>
      <c r="AA50" s="45">
        <v>84</v>
      </c>
      <c r="AB50" s="35">
        <v>76</v>
      </c>
      <c r="AC50" s="45">
        <f t="shared" si="124"/>
        <v>84</v>
      </c>
      <c r="AD50" s="36">
        <f t="shared" si="125"/>
        <v>51</v>
      </c>
      <c r="AE50" s="37">
        <f t="shared" si="121"/>
        <v>5.4285714285714288</v>
      </c>
      <c r="AF50" s="37">
        <f t="shared" si="126"/>
        <v>3.0238095238095237</v>
      </c>
      <c r="AG50" s="37">
        <f t="shared" si="127"/>
        <v>1.3452380952380953</v>
      </c>
      <c r="AH50" s="37">
        <f t="shared" si="128"/>
        <v>-0.1130952380952381</v>
      </c>
      <c r="AI50" s="37">
        <f t="shared" si="122"/>
        <v>3.2857142857142856</v>
      </c>
      <c r="AJ50" s="37">
        <f t="shared" si="123"/>
        <v>0.61547619047619051</v>
      </c>
      <c r="AK50" s="36">
        <f t="shared" si="129"/>
        <v>129</v>
      </c>
      <c r="AL50" s="36">
        <f t="shared" si="130"/>
        <v>124</v>
      </c>
      <c r="AM50" s="36">
        <f t="shared" si="131"/>
        <v>22</v>
      </c>
      <c r="AN50" s="36">
        <f t="shared" si="132"/>
        <v>30.3</v>
      </c>
      <c r="AO50" s="36">
        <f t="shared" si="133"/>
        <v>8.3000000000000007</v>
      </c>
      <c r="AQ50" s="48">
        <f t="shared" si="85"/>
        <v>1.1515638173926477</v>
      </c>
      <c r="AR50" s="48">
        <f t="shared" si="86"/>
        <v>0.96589426793563959</v>
      </c>
      <c r="AS50" s="48">
        <f t="shared" si="87"/>
        <v>-6.3880797329659705E-2</v>
      </c>
      <c r="AT50" s="48">
        <f t="shared" si="88"/>
        <v>-6.8593193562833055E-2</v>
      </c>
      <c r="AU50" s="48">
        <f t="shared" si="89"/>
        <v>-1.2790411644452873</v>
      </c>
      <c r="AV50" s="48">
        <f t="shared" si="90"/>
        <v>-1.267181253803447</v>
      </c>
      <c r="AW50" s="48">
        <f t="shared" si="91"/>
        <v>-0.97370437251234365</v>
      </c>
      <c r="AX50" s="48">
        <f t="shared" si="92"/>
        <v>-0.25301203016080215</v>
      </c>
      <c r="AY50" s="48">
        <f t="shared" si="93"/>
        <v>2.9050916764407888</v>
      </c>
      <c r="AZ50" s="48">
        <f t="shared" si="94"/>
        <v>2.2536725277870606</v>
      </c>
      <c r="BA50" s="48">
        <f t="shared" si="95"/>
        <v>1.7123960576409039</v>
      </c>
      <c r="BB50" s="48">
        <f t="shared" si="96"/>
        <v>0.68741976668803262</v>
      </c>
      <c r="BC50" s="48">
        <f t="shared" si="97"/>
        <v>-0.751179886075241</v>
      </c>
      <c r="BD50" s="48">
        <f t="shared" si="98"/>
        <v>-0.14382501300933431</v>
      </c>
      <c r="BE50" s="48">
        <f t="shared" si="99"/>
        <v>-0.1454468289599109</v>
      </c>
      <c r="BF50" s="48">
        <f t="shared" si="100"/>
        <v>-0.14162150398845103</v>
      </c>
      <c r="BG50" s="48">
        <f t="shared" si="101"/>
        <v>-1.1637262078771429</v>
      </c>
      <c r="BH50" s="48">
        <f t="shared" si="102"/>
        <v>-0.92085504378299354</v>
      </c>
      <c r="BI50" s="48">
        <f t="shared" si="103"/>
        <v>0.12755104000278999</v>
      </c>
      <c r="BJ50" s="48">
        <f t="shared" si="104"/>
        <v>0.36862278254950681</v>
      </c>
      <c r="BK50" s="48">
        <f t="shared" si="105"/>
        <v>0.30626928533897213</v>
      </c>
      <c r="BL50" s="48">
        <f t="shared" si="106"/>
        <v>-0.57126223160130707</v>
      </c>
      <c r="BM50" s="48">
        <f t="shared" si="107"/>
        <v>-0.81082342185042322</v>
      </c>
      <c r="BN50" s="48">
        <f t="shared" si="70"/>
        <v>-0.34306569895600603</v>
      </c>
      <c r="BO50" s="58">
        <f t="shared" si="108"/>
        <v>-0.81082342185042322</v>
      </c>
      <c r="BP50" s="58">
        <f t="shared" si="109"/>
        <v>-0.14162150398845103</v>
      </c>
      <c r="BQ50" s="48">
        <f t="shared" si="110"/>
        <v>2.7662792811812236</v>
      </c>
      <c r="BR50" s="48">
        <f t="shared" si="111"/>
        <v>1.6790423379043811</v>
      </c>
      <c r="BS50" s="48">
        <f t="shared" si="112"/>
        <v>-1.437271687331187</v>
      </c>
      <c r="BT50" s="48">
        <f t="shared" si="113"/>
        <v>-0.73611689796382285</v>
      </c>
      <c r="BU50" s="48">
        <f t="shared" si="114"/>
        <v>1.6188891523937528</v>
      </c>
      <c r="BV50" s="48">
        <f t="shared" si="115"/>
        <v>-1.4765567594437463</v>
      </c>
      <c r="BW50" s="58">
        <f t="shared" si="116"/>
        <v>2.9050916764407888</v>
      </c>
      <c r="BX50" s="58">
        <f t="shared" si="117"/>
        <v>2.2536725277870606</v>
      </c>
      <c r="BY50" s="58">
        <f t="shared" si="118"/>
        <v>1.7123960576409039</v>
      </c>
      <c r="BZ50" s="58">
        <f t="shared" si="119"/>
        <v>0.68741976668803262</v>
      </c>
      <c r="CA50" s="48">
        <f t="shared" si="120"/>
        <v>-0.87180899710516502</v>
      </c>
    </row>
    <row r="51" spans="1:79" ht="15" customHeight="1" x14ac:dyDescent="0.25">
      <c r="A51" s="7" t="s">
        <v>82</v>
      </c>
      <c r="B51" s="23" t="s">
        <v>136</v>
      </c>
      <c r="C51" s="8" t="s">
        <v>425</v>
      </c>
      <c r="D51" s="8" t="s">
        <v>88</v>
      </c>
      <c r="E51" s="35">
        <v>303</v>
      </c>
      <c r="F51" s="35">
        <v>300</v>
      </c>
      <c r="G51" s="35">
        <v>182.5</v>
      </c>
      <c r="H51" s="35">
        <v>182.5</v>
      </c>
      <c r="I51" s="36">
        <v>48.7</v>
      </c>
      <c r="J51" s="35">
        <v>103</v>
      </c>
      <c r="K51" s="35">
        <v>103.5</v>
      </c>
      <c r="L51" s="35">
        <v>199</v>
      </c>
      <c r="M51" s="35">
        <v>111</v>
      </c>
      <c r="N51" s="35">
        <v>111</v>
      </c>
      <c r="O51" s="35">
        <v>-2.2999999999999998</v>
      </c>
      <c r="P51" s="35">
        <v>20.3</v>
      </c>
      <c r="Q51" s="35">
        <v>13</v>
      </c>
      <c r="R51" s="35">
        <v>19.5</v>
      </c>
      <c r="S51" s="35">
        <v>27</v>
      </c>
      <c r="T51" s="35">
        <v>37.5</v>
      </c>
      <c r="U51" s="35">
        <v>18</v>
      </c>
      <c r="V51" s="35">
        <v>11</v>
      </c>
      <c r="W51" s="35">
        <v>20.5</v>
      </c>
      <c r="X51" s="35">
        <v>26.5</v>
      </c>
      <c r="Y51" s="35">
        <v>30.5</v>
      </c>
      <c r="Z51" s="35">
        <v>15.5</v>
      </c>
      <c r="AA51" s="45">
        <v>71</v>
      </c>
      <c r="AB51" s="35">
        <v>55</v>
      </c>
      <c r="AC51" s="45">
        <f t="shared" si="124"/>
        <v>71</v>
      </c>
      <c r="AD51" s="36">
        <f t="shared" si="125"/>
        <v>37.5</v>
      </c>
      <c r="AE51" s="37">
        <f t="shared" si="121"/>
        <v>4.267605633802817</v>
      </c>
      <c r="AF51" s="37">
        <f t="shared" si="126"/>
        <v>2.5704225352112675</v>
      </c>
      <c r="AG51" s="37">
        <f t="shared" si="127"/>
        <v>1.4507042253521127</v>
      </c>
      <c r="AH51" s="37">
        <f t="shared" si="128"/>
        <v>-7.0422535211267607E-3</v>
      </c>
      <c r="AI51" s="37">
        <f t="shared" si="122"/>
        <v>2.8028169014084505</v>
      </c>
      <c r="AJ51" s="37">
        <f t="shared" si="123"/>
        <v>0.68591549295774656</v>
      </c>
      <c r="AK51" s="36">
        <f t="shared" si="129"/>
        <v>111</v>
      </c>
      <c r="AL51" s="36">
        <f t="shared" si="130"/>
        <v>111</v>
      </c>
      <c r="AM51" s="36">
        <f t="shared" si="131"/>
        <v>-2.2999999999999998</v>
      </c>
      <c r="AN51" s="36">
        <f t="shared" si="132"/>
        <v>20.3</v>
      </c>
      <c r="AO51" s="36">
        <f t="shared" si="133"/>
        <v>22.6</v>
      </c>
      <c r="AQ51" s="48">
        <f t="shared" si="85"/>
        <v>-0.84798689865198551</v>
      </c>
      <c r="AR51" s="48">
        <f t="shared" si="86"/>
        <v>-0.96202990185179282</v>
      </c>
      <c r="AS51" s="48">
        <f t="shared" si="87"/>
        <v>-1.3254433853002938</v>
      </c>
      <c r="AT51" s="48">
        <f t="shared" si="88"/>
        <v>-1.3027604731164153</v>
      </c>
      <c r="AU51" s="48">
        <f t="shared" si="89"/>
        <v>-1.3493089901173658</v>
      </c>
      <c r="AV51" s="48">
        <f t="shared" si="90"/>
        <v>-1.4630282219807076</v>
      </c>
      <c r="AW51" s="48">
        <f t="shared" si="91"/>
        <v>-1.3516033072317151</v>
      </c>
      <c r="AX51" s="48">
        <f t="shared" si="92"/>
        <v>-1.5114411143618838</v>
      </c>
      <c r="AY51" s="48">
        <f t="shared" si="93"/>
        <v>1.4524995351922119</v>
      </c>
      <c r="AZ51" s="48">
        <f t="shared" si="94"/>
        <v>1.2268451107473308</v>
      </c>
      <c r="BA51" s="48">
        <f t="shared" si="95"/>
        <v>-0.63469976247359305</v>
      </c>
      <c r="BB51" s="48">
        <f t="shared" si="96"/>
        <v>-0.23863323055076444</v>
      </c>
      <c r="BC51" s="48">
        <f t="shared" si="97"/>
        <v>-1.2520397019113423</v>
      </c>
      <c r="BD51" s="48">
        <f t="shared" si="98"/>
        <v>-1.6822125636263427</v>
      </c>
      <c r="BE51" s="48">
        <f t="shared" si="99"/>
        <v>-1.6397949613560883</v>
      </c>
      <c r="BF51" s="48">
        <f t="shared" si="100"/>
        <v>-1.2156149146977817</v>
      </c>
      <c r="BG51" s="48">
        <f t="shared" si="101"/>
        <v>-1.6988602912302919</v>
      </c>
      <c r="BH51" s="48">
        <f t="shared" si="102"/>
        <v>-1.3147251872018471</v>
      </c>
      <c r="BI51" s="48">
        <f t="shared" si="103"/>
        <v>-1.3748169223386639</v>
      </c>
      <c r="BJ51" s="48">
        <f t="shared" si="104"/>
        <v>-1.343935025681636</v>
      </c>
      <c r="BK51" s="48">
        <f t="shared" si="105"/>
        <v>-1.3266518599069366</v>
      </c>
      <c r="BL51" s="48">
        <f t="shared" si="106"/>
        <v>-1.7570201470420523</v>
      </c>
      <c r="BM51" s="48">
        <f t="shared" si="107"/>
        <v>-1.3509183177155089</v>
      </c>
      <c r="BN51" s="48">
        <f t="shared" ref="BN51:BN62" si="134">IF(AB51="NA","NA", ((AB51-AB$63)/(AB$64)))</f>
        <v>-1.7207610109643876</v>
      </c>
      <c r="BO51" s="58">
        <f t="shared" si="108"/>
        <v>-1.3509183177155089</v>
      </c>
      <c r="BP51" s="58">
        <f t="shared" si="109"/>
        <v>-1.2156149146977817</v>
      </c>
      <c r="BQ51" s="48">
        <f t="shared" si="110"/>
        <v>0.98066397422175933</v>
      </c>
      <c r="BR51" s="48">
        <f t="shared" si="111"/>
        <v>0.17525934660560089</v>
      </c>
      <c r="BS51" s="48">
        <f t="shared" si="112"/>
        <v>-1.0317578534648799</v>
      </c>
      <c r="BT51" s="48">
        <f t="shared" si="113"/>
        <v>-0.29205015624348907</v>
      </c>
      <c r="BU51" s="48">
        <f t="shared" si="114"/>
        <v>-0.14676381390668336</v>
      </c>
      <c r="BV51" s="48">
        <f t="shared" si="115"/>
        <v>-1.2208096015927576</v>
      </c>
      <c r="BW51" s="58">
        <f t="shared" si="116"/>
        <v>1.4524995351922119</v>
      </c>
      <c r="BX51" s="58">
        <f t="shared" si="117"/>
        <v>1.2268451107473308</v>
      </c>
      <c r="BY51" s="58">
        <f t="shared" si="118"/>
        <v>-0.63469976247359305</v>
      </c>
      <c r="BZ51" s="58">
        <f t="shared" si="119"/>
        <v>-0.23863323055076444</v>
      </c>
      <c r="CA51" s="48">
        <f t="shared" si="120"/>
        <v>0.33185208531743754</v>
      </c>
    </row>
    <row r="52" spans="1:79" ht="15" customHeight="1" x14ac:dyDescent="0.25">
      <c r="A52" s="7" t="s">
        <v>82</v>
      </c>
      <c r="B52" s="23" t="s">
        <v>136</v>
      </c>
      <c r="C52" s="8" t="s">
        <v>425</v>
      </c>
      <c r="D52" s="8" t="s">
        <v>89</v>
      </c>
      <c r="E52" s="35">
        <v>366.3</v>
      </c>
      <c r="F52" s="35">
        <v>366.3</v>
      </c>
      <c r="G52" s="35">
        <v>222.8</v>
      </c>
      <c r="H52" s="35">
        <v>222.8</v>
      </c>
      <c r="I52" s="36">
        <v>34.4</v>
      </c>
      <c r="J52" s="35">
        <v>128.30000000000001</v>
      </c>
      <c r="K52" s="35">
        <v>125.8</v>
      </c>
      <c r="L52" s="35">
        <v>219.7</v>
      </c>
      <c r="M52" s="35">
        <v>110</v>
      </c>
      <c r="N52" s="35">
        <v>110.7</v>
      </c>
      <c r="O52" s="35">
        <v>3</v>
      </c>
      <c r="P52" s="35">
        <v>25.5</v>
      </c>
      <c r="Q52" s="35">
        <v>16</v>
      </c>
      <c r="R52" s="35">
        <v>26</v>
      </c>
      <c r="S52" s="35">
        <v>35</v>
      </c>
      <c r="T52" s="35">
        <v>42.3</v>
      </c>
      <c r="U52" s="35" t="s">
        <v>94</v>
      </c>
      <c r="V52" s="35">
        <v>13</v>
      </c>
      <c r="W52" s="35">
        <v>26</v>
      </c>
      <c r="X52" s="35">
        <v>32.299999999999997</v>
      </c>
      <c r="Y52" s="35">
        <v>40.700000000000003</v>
      </c>
      <c r="Z52" s="35">
        <v>22.5</v>
      </c>
      <c r="AA52" s="45">
        <v>72.3</v>
      </c>
      <c r="AB52" s="35">
        <v>68</v>
      </c>
      <c r="AC52" s="45">
        <f t="shared" si="124"/>
        <v>72.3</v>
      </c>
      <c r="AD52" s="36">
        <f t="shared" si="125"/>
        <v>42.3</v>
      </c>
      <c r="AE52" s="37">
        <f t="shared" si="121"/>
        <v>5.0663900414937766</v>
      </c>
      <c r="AF52" s="37">
        <f t="shared" si="126"/>
        <v>3.0816044260027664</v>
      </c>
      <c r="AG52" s="37">
        <f t="shared" si="127"/>
        <v>1.7745504840940527</v>
      </c>
      <c r="AH52" s="37">
        <f t="shared" si="128"/>
        <v>3.4578146611341828E-2</v>
      </c>
      <c r="AI52" s="37">
        <f t="shared" si="122"/>
        <v>3.0387275242047025</v>
      </c>
      <c r="AJ52" s="37">
        <f t="shared" si="123"/>
        <v>0.47579529737206083</v>
      </c>
      <c r="AK52" s="36">
        <f t="shared" si="129"/>
        <v>110</v>
      </c>
      <c r="AL52" s="36">
        <f t="shared" si="130"/>
        <v>110.7</v>
      </c>
      <c r="AM52" s="36">
        <f t="shared" si="131"/>
        <v>3</v>
      </c>
      <c r="AN52" s="36">
        <f t="shared" si="132"/>
        <v>25.5</v>
      </c>
      <c r="AO52" s="36">
        <f t="shared" si="133"/>
        <v>22.5</v>
      </c>
      <c r="AQ52" s="48">
        <f t="shared" si="85"/>
        <v>-2.072179848449986E-2</v>
      </c>
      <c r="AR52" s="48">
        <f t="shared" si="86"/>
        <v>-5.5495345419829804E-2</v>
      </c>
      <c r="AS52" s="48">
        <f t="shared" si="87"/>
        <v>-0.61438083571684532</v>
      </c>
      <c r="AT52" s="48">
        <f t="shared" si="88"/>
        <v>-0.58193523592787355</v>
      </c>
      <c r="AU52" s="48">
        <f t="shared" si="89"/>
        <v>-1.6842522924876064</v>
      </c>
      <c r="AV52" s="48">
        <f t="shared" si="90"/>
        <v>-0.96753539249223808</v>
      </c>
      <c r="AW52" s="48">
        <f t="shared" si="91"/>
        <v>-0.90806929437687389</v>
      </c>
      <c r="AX52" s="48">
        <f t="shared" si="92"/>
        <v>-1.1731361527649697</v>
      </c>
      <c r="AY52" s="48">
        <f t="shared" si="93"/>
        <v>1.3717999717895131</v>
      </c>
      <c r="AZ52" s="48">
        <f t="shared" si="94"/>
        <v>1.2031490934310296</v>
      </c>
      <c r="BA52" s="48">
        <f t="shared" si="95"/>
        <v>-0.122781744094711</v>
      </c>
      <c r="BB52" s="48">
        <f t="shared" si="96"/>
        <v>0.24291432801340995</v>
      </c>
      <c r="BC52" s="48">
        <f t="shared" si="97"/>
        <v>-0.87639484003426626</v>
      </c>
      <c r="BD52" s="48">
        <f t="shared" si="98"/>
        <v>-0.95760973181398357</v>
      </c>
      <c r="BE52" s="48">
        <f t="shared" si="99"/>
        <v>-0.90637256508802566</v>
      </c>
      <c r="BF52" s="48">
        <f t="shared" si="100"/>
        <v>-0.8337505908900199</v>
      </c>
      <c r="BG52" s="48" t="s">
        <v>94</v>
      </c>
      <c r="BH52" s="48">
        <f t="shared" si="102"/>
        <v>-0.99962907246676425</v>
      </c>
      <c r="BI52" s="48">
        <f t="shared" si="103"/>
        <v>-0.54851454305086433</v>
      </c>
      <c r="BJ52" s="48">
        <f t="shared" si="104"/>
        <v>-0.60816944881196022</v>
      </c>
      <c r="BK52" s="48">
        <f t="shared" si="105"/>
        <v>-0.2520843965838222</v>
      </c>
      <c r="BL52" s="48">
        <f t="shared" si="106"/>
        <v>-0.65031275929735677</v>
      </c>
      <c r="BM52" s="48">
        <f t="shared" si="107"/>
        <v>-1.2969088281290004</v>
      </c>
      <c r="BN52" s="48">
        <f t="shared" si="134"/>
        <v>-0.86790200829253239</v>
      </c>
      <c r="BO52" s="58">
        <f t="shared" si="108"/>
        <v>-1.2969088281290004</v>
      </c>
      <c r="BP52" s="58">
        <f t="shared" si="109"/>
        <v>-0.8337505908900199</v>
      </c>
      <c r="BQ52" s="48">
        <f t="shared" si="110"/>
        <v>2.2092287362161485</v>
      </c>
      <c r="BR52" s="48">
        <f t="shared" si="111"/>
        <v>1.8707350707961632</v>
      </c>
      <c r="BS52" s="48">
        <f t="shared" si="112"/>
        <v>0.21342045945635973</v>
      </c>
      <c r="BT52" s="48">
        <f t="shared" si="113"/>
        <v>-0.11777655564523122</v>
      </c>
      <c r="BU52" s="48">
        <f t="shared" si="114"/>
        <v>0.715813421877595</v>
      </c>
      <c r="BV52" s="48">
        <f t="shared" si="115"/>
        <v>-1.9837024885886752</v>
      </c>
      <c r="BW52" s="58">
        <f t="shared" si="116"/>
        <v>1.3717999717895131</v>
      </c>
      <c r="BX52" s="58">
        <f t="shared" si="117"/>
        <v>1.2031490934310296</v>
      </c>
      <c r="BY52" s="58">
        <f t="shared" si="118"/>
        <v>-0.122781744094711</v>
      </c>
      <c r="BZ52" s="58">
        <f t="shared" si="119"/>
        <v>0.24291432801340995</v>
      </c>
      <c r="CA52" s="48">
        <f t="shared" si="120"/>
        <v>0.32343487495084577</v>
      </c>
    </row>
    <row r="53" spans="1:79" ht="15" customHeight="1" x14ac:dyDescent="0.25">
      <c r="A53" s="7" t="s">
        <v>82</v>
      </c>
      <c r="B53" s="23" t="s">
        <v>136</v>
      </c>
      <c r="C53" s="8" t="s">
        <v>425</v>
      </c>
      <c r="D53" s="8" t="s">
        <v>90</v>
      </c>
      <c r="E53" s="35">
        <v>407.3</v>
      </c>
      <c r="F53" s="35">
        <v>401.5</v>
      </c>
      <c r="G53" s="35">
        <v>244.3</v>
      </c>
      <c r="H53" s="35">
        <v>238.3</v>
      </c>
      <c r="I53" s="36">
        <v>45</v>
      </c>
      <c r="J53" s="35">
        <v>134.80000000000001</v>
      </c>
      <c r="K53" s="35">
        <v>128.30000000000001</v>
      </c>
      <c r="L53" s="35">
        <v>246.5</v>
      </c>
      <c r="M53" s="35">
        <v>113</v>
      </c>
      <c r="N53" s="35">
        <v>115.5</v>
      </c>
      <c r="O53" s="35">
        <v>7</v>
      </c>
      <c r="P53" s="35">
        <v>16.5</v>
      </c>
      <c r="Q53" s="35">
        <v>16.7</v>
      </c>
      <c r="R53" s="35">
        <v>28.3</v>
      </c>
      <c r="S53" s="35">
        <v>37</v>
      </c>
      <c r="T53" s="35">
        <v>43</v>
      </c>
      <c r="U53" s="35" t="s">
        <v>94</v>
      </c>
      <c r="V53" s="35">
        <v>12</v>
      </c>
      <c r="W53" s="35">
        <v>27</v>
      </c>
      <c r="X53" s="35">
        <v>30</v>
      </c>
      <c r="Y53" s="35">
        <v>40.5</v>
      </c>
      <c r="Z53" s="35" t="s">
        <v>94</v>
      </c>
      <c r="AA53" s="45">
        <v>73</v>
      </c>
      <c r="AB53" s="35">
        <v>67</v>
      </c>
      <c r="AC53" s="45">
        <f t="shared" si="124"/>
        <v>73</v>
      </c>
      <c r="AD53" s="36">
        <f t="shared" si="125"/>
        <v>43</v>
      </c>
      <c r="AE53" s="37">
        <f t="shared" si="121"/>
        <v>5.5794520547945208</v>
      </c>
      <c r="AF53" s="37">
        <f t="shared" si="126"/>
        <v>3.3465753424657536</v>
      </c>
      <c r="AG53" s="37">
        <f t="shared" si="127"/>
        <v>1.8465753424657536</v>
      </c>
      <c r="AH53" s="37">
        <f t="shared" si="128"/>
        <v>8.9041095890410954E-2</v>
      </c>
      <c r="AI53" s="37">
        <f t="shared" si="122"/>
        <v>3.3767123287671232</v>
      </c>
      <c r="AJ53" s="37">
        <f t="shared" si="123"/>
        <v>0.61643835616438358</v>
      </c>
      <c r="AK53" s="36">
        <f t="shared" si="129"/>
        <v>113</v>
      </c>
      <c r="AL53" s="36">
        <f t="shared" si="130"/>
        <v>115.5</v>
      </c>
      <c r="AM53" s="36">
        <f t="shared" si="131"/>
        <v>7</v>
      </c>
      <c r="AN53" s="36">
        <f t="shared" si="132"/>
        <v>16.5</v>
      </c>
      <c r="AO53" s="36">
        <f t="shared" si="133"/>
        <v>9.5</v>
      </c>
      <c r="AQ53" s="48">
        <f t="shared" si="85"/>
        <v>0.51510551757974821</v>
      </c>
      <c r="AR53" s="48">
        <f t="shared" si="86"/>
        <v>0.42580203597391203</v>
      </c>
      <c r="AS53" s="48">
        <f t="shared" si="87"/>
        <v>-0.23502984772567559</v>
      </c>
      <c r="AT53" s="48">
        <f t="shared" si="88"/>
        <v>-0.30469476008612684</v>
      </c>
      <c r="AU53" s="48">
        <f t="shared" si="89"/>
        <v>-1.4359726417795959</v>
      </c>
      <c r="AV53" s="48">
        <f t="shared" si="90"/>
        <v>-0.84023486317701868</v>
      </c>
      <c r="AW53" s="48">
        <f t="shared" si="91"/>
        <v>-0.85834575033485105</v>
      </c>
      <c r="AX53" s="48">
        <f t="shared" si="92"/>
        <v>-0.73513745852355417</v>
      </c>
      <c r="AY53" s="48">
        <f t="shared" si="93"/>
        <v>1.6138986619976092</v>
      </c>
      <c r="AZ53" s="48">
        <f t="shared" si="94"/>
        <v>1.5822853704918527</v>
      </c>
      <c r="BA53" s="48">
        <f t="shared" si="95"/>
        <v>0.26357147732331321</v>
      </c>
      <c r="BB53" s="48">
        <f t="shared" si="96"/>
        <v>-0.59053336950150737</v>
      </c>
      <c r="BC53" s="48">
        <f t="shared" si="97"/>
        <v>-0.78874437226294869</v>
      </c>
      <c r="BD53" s="48">
        <f t="shared" si="98"/>
        <v>-0.70121180671114869</v>
      </c>
      <c r="BE53" s="48">
        <f t="shared" si="99"/>
        <v>-0.72301696602100995</v>
      </c>
      <c r="BF53" s="48">
        <f t="shared" si="100"/>
        <v>-0.77806204366805443</v>
      </c>
      <c r="BG53" s="48" t="s">
        <v>94</v>
      </c>
      <c r="BH53" s="48">
        <f t="shared" si="102"/>
        <v>-1.1571771298343057</v>
      </c>
      <c r="BI53" s="48">
        <f t="shared" si="103"/>
        <v>-0.3982777468167189</v>
      </c>
      <c r="BJ53" s="48">
        <f t="shared" si="104"/>
        <v>-0.89993855688096935</v>
      </c>
      <c r="BK53" s="48">
        <f t="shared" si="105"/>
        <v>-0.27315434684506001</v>
      </c>
      <c r="BL53" s="48" t="s">
        <v>94</v>
      </c>
      <c r="BM53" s="48">
        <f t="shared" si="107"/>
        <v>-1.2678267952747264</v>
      </c>
      <c r="BN53" s="48">
        <f t="shared" si="134"/>
        <v>-0.93350654695959823</v>
      </c>
      <c r="BO53" s="58">
        <f t="shared" si="108"/>
        <v>-1.2678267952747264</v>
      </c>
      <c r="BP53" s="58">
        <f t="shared" si="109"/>
        <v>-0.77806204366805443</v>
      </c>
      <c r="BQ53" s="48">
        <f t="shared" si="110"/>
        <v>2.9983401712794358</v>
      </c>
      <c r="BR53" s="48">
        <f t="shared" si="111"/>
        <v>2.7495841939212253</v>
      </c>
      <c r="BS53" s="48">
        <f t="shared" si="112"/>
        <v>0.49035369309649629</v>
      </c>
      <c r="BT53" s="48">
        <f t="shared" si="113"/>
        <v>0.11027157075082582</v>
      </c>
      <c r="BU53" s="48">
        <f t="shared" si="114"/>
        <v>1.9516119416769089</v>
      </c>
      <c r="BV53" s="48">
        <f t="shared" si="115"/>
        <v>-1.4730633810105691</v>
      </c>
      <c r="BW53" s="58">
        <f t="shared" si="116"/>
        <v>1.6138986619976092</v>
      </c>
      <c r="BX53" s="58">
        <f t="shared" si="117"/>
        <v>1.5822853704918527</v>
      </c>
      <c r="BY53" s="58">
        <f t="shared" si="118"/>
        <v>0.26357147732331321</v>
      </c>
      <c r="BZ53" s="58">
        <f t="shared" si="119"/>
        <v>-0.59053336950150737</v>
      </c>
      <c r="CA53" s="48">
        <f t="shared" si="120"/>
        <v>-0.77080247270606561</v>
      </c>
    </row>
    <row r="54" spans="1:79" ht="15" customHeight="1" x14ac:dyDescent="0.25">
      <c r="A54" s="7" t="s">
        <v>82</v>
      </c>
      <c r="B54" s="23" t="s">
        <v>136</v>
      </c>
      <c r="C54" s="8" t="s">
        <v>425</v>
      </c>
      <c r="D54" s="8" t="s">
        <v>91</v>
      </c>
      <c r="E54" s="35">
        <v>289</v>
      </c>
      <c r="F54" s="35">
        <v>306.7</v>
      </c>
      <c r="G54" s="35">
        <v>218.8</v>
      </c>
      <c r="H54" s="35">
        <v>195</v>
      </c>
      <c r="I54" s="36">
        <v>79.400000000000006</v>
      </c>
      <c r="J54" s="35">
        <v>169.3</v>
      </c>
      <c r="K54" s="35">
        <v>116.8</v>
      </c>
      <c r="L54" s="35">
        <v>231.7</v>
      </c>
      <c r="M54" s="35">
        <v>82.7</v>
      </c>
      <c r="N54" s="35">
        <v>105</v>
      </c>
      <c r="O54" s="35">
        <v>-2.6</v>
      </c>
      <c r="P54" s="35">
        <v>20</v>
      </c>
      <c r="Q54" s="35">
        <v>12</v>
      </c>
      <c r="R54" s="35">
        <v>26</v>
      </c>
      <c r="S54" s="35">
        <v>34.5</v>
      </c>
      <c r="T54" s="35">
        <v>40</v>
      </c>
      <c r="U54" s="35">
        <v>17</v>
      </c>
      <c r="V54" s="35">
        <v>11.3</v>
      </c>
      <c r="W54" s="35">
        <v>21.7</v>
      </c>
      <c r="X54" s="35">
        <v>29.7</v>
      </c>
      <c r="Y54" s="35">
        <v>36</v>
      </c>
      <c r="Z54" s="35">
        <v>22</v>
      </c>
      <c r="AA54" s="45">
        <v>80</v>
      </c>
      <c r="AB54" s="35">
        <v>61.5</v>
      </c>
      <c r="AC54" s="45">
        <f t="shared" si="124"/>
        <v>80</v>
      </c>
      <c r="AD54" s="36">
        <f t="shared" si="125"/>
        <v>40</v>
      </c>
      <c r="AE54" s="37">
        <f t="shared" si="121"/>
        <v>3.6124999999999998</v>
      </c>
      <c r="AF54" s="37">
        <f t="shared" si="126"/>
        <v>2.7350000000000003</v>
      </c>
      <c r="AG54" s="37">
        <f t="shared" si="127"/>
        <v>2.11625</v>
      </c>
      <c r="AH54" s="37">
        <f t="shared" si="128"/>
        <v>0.65625000000000022</v>
      </c>
      <c r="AI54" s="37">
        <f t="shared" si="122"/>
        <v>2.8962499999999998</v>
      </c>
      <c r="AJ54" s="37">
        <f t="shared" si="123"/>
        <v>0.99250000000000005</v>
      </c>
      <c r="AK54" s="36">
        <f t="shared" si="129"/>
        <v>82.7</v>
      </c>
      <c r="AL54" s="36">
        <f t="shared" si="130"/>
        <v>105</v>
      </c>
      <c r="AM54" s="36">
        <f t="shared" si="131"/>
        <v>-2.6</v>
      </c>
      <c r="AN54" s="36">
        <f t="shared" si="132"/>
        <v>20</v>
      </c>
      <c r="AO54" s="36">
        <f t="shared" si="133"/>
        <v>22.6</v>
      </c>
      <c r="AQ54" s="48">
        <f t="shared" si="85"/>
        <v>-1.0309523236495337</v>
      </c>
      <c r="AR54" s="48">
        <f t="shared" si="86"/>
        <v>-0.87041932073423411</v>
      </c>
      <c r="AS54" s="48">
        <f t="shared" si="87"/>
        <v>-0.68495776371520245</v>
      </c>
      <c r="AT54" s="48">
        <f t="shared" si="88"/>
        <v>-1.0791794442117808</v>
      </c>
      <c r="AU54" s="48">
        <f t="shared" si="89"/>
        <v>-0.6302349074064294</v>
      </c>
      <c r="AV54" s="48">
        <f t="shared" si="90"/>
        <v>-0.16456282296546954</v>
      </c>
      <c r="AW54" s="48">
        <f t="shared" si="91"/>
        <v>-1.0870740529281551</v>
      </c>
      <c r="AX54" s="48">
        <f t="shared" si="92"/>
        <v>-0.97701733444791805</v>
      </c>
      <c r="AY54" s="48">
        <f t="shared" si="93"/>
        <v>-0.83129810910416169</v>
      </c>
      <c r="AZ54" s="48">
        <f t="shared" si="94"/>
        <v>0.75292476442130163</v>
      </c>
      <c r="BA54" s="48">
        <f t="shared" si="95"/>
        <v>-0.66367625407994479</v>
      </c>
      <c r="BB54" s="48">
        <f t="shared" si="96"/>
        <v>-0.26641482046792841</v>
      </c>
      <c r="BC54" s="48">
        <f t="shared" si="97"/>
        <v>-1.3772546558703678</v>
      </c>
      <c r="BD54" s="48">
        <f t="shared" si="98"/>
        <v>-0.95760973181398357</v>
      </c>
      <c r="BE54" s="48">
        <f t="shared" si="99"/>
        <v>-0.95221146485477959</v>
      </c>
      <c r="BF54" s="48">
        <f t="shared" si="100"/>
        <v>-1.0167272460479055</v>
      </c>
      <c r="BG54" s="48">
        <f t="shared" si="101"/>
        <v>-1.7927434637483881</v>
      </c>
      <c r="BH54" s="48">
        <f t="shared" si="102"/>
        <v>-1.2674607699915845</v>
      </c>
      <c r="BI54" s="48">
        <f t="shared" si="103"/>
        <v>-1.1945327668576895</v>
      </c>
      <c r="BJ54" s="48">
        <f t="shared" si="104"/>
        <v>-0.93799539706388368</v>
      </c>
      <c r="BK54" s="48">
        <f t="shared" si="105"/>
        <v>-0.74722822772290454</v>
      </c>
      <c r="BL54" s="48">
        <f t="shared" si="106"/>
        <v>-0.72936328699340647</v>
      </c>
      <c r="BM54" s="48">
        <f t="shared" si="107"/>
        <v>-0.9770064667319881</v>
      </c>
      <c r="BN54" s="48">
        <f t="shared" si="134"/>
        <v>-1.29433150962846</v>
      </c>
      <c r="BO54" s="58">
        <f t="shared" si="108"/>
        <v>-0.9770064667319881</v>
      </c>
      <c r="BP54" s="58">
        <f t="shared" si="109"/>
        <v>-1.0167272460479055</v>
      </c>
      <c r="BQ54" s="48">
        <f t="shared" si="110"/>
        <v>-2.6916656202269577E-2</v>
      </c>
      <c r="BR54" s="48">
        <f t="shared" si="111"/>
        <v>0.72112589885390288</v>
      </c>
      <c r="BS54" s="48">
        <f t="shared" si="112"/>
        <v>1.5272439644572839</v>
      </c>
      <c r="BT54" s="48">
        <f t="shared" si="113"/>
        <v>2.4852977044725995</v>
      </c>
      <c r="BU54" s="48">
        <f t="shared" si="114"/>
        <v>0.19486244674485237</v>
      </c>
      <c r="BV54" s="48">
        <f t="shared" si="115"/>
        <v>-0.10767938089340769</v>
      </c>
      <c r="BW54" s="58">
        <f t="shared" si="116"/>
        <v>-0.83129810910416169</v>
      </c>
      <c r="BX54" s="58">
        <f t="shared" si="117"/>
        <v>0.75292476442130163</v>
      </c>
      <c r="BY54" s="58">
        <f t="shared" si="118"/>
        <v>-0.66367625407994479</v>
      </c>
      <c r="BZ54" s="58">
        <f t="shared" si="119"/>
        <v>-0.26641482046792841</v>
      </c>
      <c r="CA54" s="48">
        <f t="shared" si="120"/>
        <v>0.33185208531743754</v>
      </c>
    </row>
    <row r="55" spans="1:79" ht="15" customHeight="1" x14ac:dyDescent="0.25">
      <c r="A55" s="7" t="s">
        <v>82</v>
      </c>
      <c r="B55" s="23" t="s">
        <v>136</v>
      </c>
      <c r="C55" s="8" t="s">
        <v>425</v>
      </c>
      <c r="D55" s="8" t="s">
        <v>20</v>
      </c>
      <c r="E55" s="35">
        <v>272</v>
      </c>
      <c r="F55" s="35">
        <v>260.5</v>
      </c>
      <c r="G55" s="35">
        <v>227</v>
      </c>
      <c r="H55" s="35">
        <v>219.7</v>
      </c>
      <c r="I55" s="36">
        <v>80</v>
      </c>
      <c r="J55" s="35">
        <v>181.3</v>
      </c>
      <c r="K55" s="35">
        <v>171.7</v>
      </c>
      <c r="L55" s="35">
        <v>233.5</v>
      </c>
      <c r="M55" s="35">
        <v>90</v>
      </c>
      <c r="N55" s="35">
        <v>87</v>
      </c>
      <c r="O55" s="35">
        <v>2.8</v>
      </c>
      <c r="P55" s="35">
        <v>26.3</v>
      </c>
      <c r="Q55" s="35">
        <v>17.5</v>
      </c>
      <c r="R55" s="35">
        <v>30</v>
      </c>
      <c r="S55" s="35">
        <v>35.299999999999997</v>
      </c>
      <c r="T55" s="35">
        <v>42</v>
      </c>
      <c r="U55" s="35" t="s">
        <v>94</v>
      </c>
      <c r="V55" s="35">
        <v>15</v>
      </c>
      <c r="W55" s="35">
        <v>20.5</v>
      </c>
      <c r="X55" s="35">
        <v>27</v>
      </c>
      <c r="Y55" s="35">
        <v>34</v>
      </c>
      <c r="Z55" s="35">
        <v>17</v>
      </c>
      <c r="AA55" s="45">
        <v>78.7</v>
      </c>
      <c r="AB55" s="35">
        <v>60.5</v>
      </c>
      <c r="AC55" s="45">
        <f t="shared" si="124"/>
        <v>78.7</v>
      </c>
      <c r="AD55" s="36">
        <f t="shared" si="125"/>
        <v>42</v>
      </c>
      <c r="AE55" s="37">
        <f t="shared" si="121"/>
        <v>3.4561626429479033</v>
      </c>
      <c r="AF55" s="37">
        <f t="shared" si="126"/>
        <v>2.8843710292249045</v>
      </c>
      <c r="AG55" s="37">
        <f t="shared" si="127"/>
        <v>2.3036848792884372</v>
      </c>
      <c r="AH55" s="37">
        <f t="shared" si="128"/>
        <v>0.12198221092757335</v>
      </c>
      <c r="AI55" s="37">
        <f t="shared" si="122"/>
        <v>2.9669631512071155</v>
      </c>
      <c r="AJ55" s="37">
        <f t="shared" si="123"/>
        <v>1.0165184243964422</v>
      </c>
      <c r="AK55" s="36">
        <f t="shared" si="129"/>
        <v>90</v>
      </c>
      <c r="AL55" s="36">
        <f t="shared" si="130"/>
        <v>87</v>
      </c>
      <c r="AM55" s="36">
        <f t="shared" si="131"/>
        <v>2.8</v>
      </c>
      <c r="AN55" s="36">
        <f t="shared" si="132"/>
        <v>26.3</v>
      </c>
      <c r="AO55" s="36">
        <f t="shared" si="133"/>
        <v>23.5</v>
      </c>
      <c r="AQ55" s="48">
        <f t="shared" si="85"/>
        <v>-1.2531246254322708</v>
      </c>
      <c r="AR55" s="48">
        <f t="shared" si="86"/>
        <v>-1.5021221338135204</v>
      </c>
      <c r="AS55" s="48">
        <f t="shared" si="87"/>
        <v>-0.5402750613185705</v>
      </c>
      <c r="AT55" s="48">
        <f t="shared" si="88"/>
        <v>-0.63738333109622325</v>
      </c>
      <c r="AU55" s="48">
        <f t="shared" si="89"/>
        <v>-0.61618134227201382</v>
      </c>
      <c r="AV55" s="48">
        <f t="shared" si="90"/>
        <v>7.0453538847243216E-2</v>
      </c>
      <c r="AW55" s="48">
        <f t="shared" si="91"/>
        <v>4.8549742346602155E-3</v>
      </c>
      <c r="AX55" s="48">
        <f t="shared" si="92"/>
        <v>-0.94759951170036016</v>
      </c>
      <c r="AY55" s="48">
        <f t="shared" si="93"/>
        <v>-0.24219129626446129</v>
      </c>
      <c r="AZ55" s="48">
        <f t="shared" si="94"/>
        <v>-0.66883627455678596</v>
      </c>
      <c r="BA55" s="48">
        <f t="shared" si="95"/>
        <v>-0.14209940516561223</v>
      </c>
      <c r="BB55" s="48">
        <f t="shared" si="96"/>
        <v>0.31699856779251379</v>
      </c>
      <c r="BC55" s="48">
        <f t="shared" si="97"/>
        <v>-0.68857240909572826</v>
      </c>
      <c r="BD55" s="48">
        <f t="shared" si="98"/>
        <v>-0.51170029685253171</v>
      </c>
      <c r="BE55" s="48">
        <f t="shared" si="99"/>
        <v>-0.87886922522797351</v>
      </c>
      <c r="BF55" s="48">
        <f t="shared" si="100"/>
        <v>-0.85761711112800476</v>
      </c>
      <c r="BG55" s="48" t="s">
        <v>94</v>
      </c>
      <c r="BH55" s="48">
        <f t="shared" si="102"/>
        <v>-0.68453295773168155</v>
      </c>
      <c r="BI55" s="48">
        <f t="shared" si="103"/>
        <v>-1.3748169223386639</v>
      </c>
      <c r="BJ55" s="48">
        <f t="shared" si="104"/>
        <v>-1.2805069587101121</v>
      </c>
      <c r="BK55" s="48">
        <f t="shared" si="105"/>
        <v>-0.95792773033527989</v>
      </c>
      <c r="BL55" s="48">
        <f t="shared" si="106"/>
        <v>-1.5198685639539031</v>
      </c>
      <c r="BM55" s="48">
        <f t="shared" si="107"/>
        <v>-1.0310159563184964</v>
      </c>
      <c r="BN55" s="48">
        <f t="shared" si="134"/>
        <v>-1.3599360482955258</v>
      </c>
      <c r="BO55" s="58">
        <f t="shared" si="108"/>
        <v>-1.0310159563184964</v>
      </c>
      <c r="BP55" s="58">
        <f t="shared" si="109"/>
        <v>-0.85761711112800476</v>
      </c>
      <c r="BQ55" s="48">
        <f t="shared" si="110"/>
        <v>-0.26737023292237333</v>
      </c>
      <c r="BR55" s="48">
        <f t="shared" si="111"/>
        <v>1.2165561136372387</v>
      </c>
      <c r="BS55" s="48">
        <f t="shared" si="112"/>
        <v>2.24792496809658</v>
      </c>
      <c r="BT55" s="48">
        <f t="shared" si="113"/>
        <v>0.2482031309226671</v>
      </c>
      <c r="BU55" s="48">
        <f t="shared" si="114"/>
        <v>0.45341610481606776</v>
      </c>
      <c r="BV55" s="48">
        <f t="shared" si="115"/>
        <v>-2.0474602324549195E-2</v>
      </c>
      <c r="BW55" s="58">
        <f t="shared" si="116"/>
        <v>-0.24219129626446129</v>
      </c>
      <c r="BX55" s="58">
        <f t="shared" si="117"/>
        <v>-0.66883627455678596</v>
      </c>
      <c r="BY55" s="58">
        <f t="shared" si="118"/>
        <v>-0.14209940516561223</v>
      </c>
      <c r="BZ55" s="58">
        <f t="shared" si="119"/>
        <v>0.31699856779251379</v>
      </c>
      <c r="CA55" s="48">
        <f t="shared" si="120"/>
        <v>0.40760697861676204</v>
      </c>
    </row>
    <row r="56" spans="1:79" ht="15" customHeight="1" x14ac:dyDescent="0.25">
      <c r="A56" s="7" t="s">
        <v>82</v>
      </c>
      <c r="B56" s="23" t="s">
        <v>136</v>
      </c>
      <c r="C56" s="8" t="s">
        <v>425</v>
      </c>
      <c r="D56" s="8" t="s">
        <v>21</v>
      </c>
      <c r="E56" s="35">
        <v>312</v>
      </c>
      <c r="F56" s="35">
        <v>343.5</v>
      </c>
      <c r="G56" s="35">
        <v>219.3</v>
      </c>
      <c r="H56" s="35">
        <v>202.7</v>
      </c>
      <c r="I56" s="36">
        <v>60.5</v>
      </c>
      <c r="J56" s="35">
        <v>146</v>
      </c>
      <c r="K56" s="35">
        <v>113</v>
      </c>
      <c r="L56" s="35">
        <v>225</v>
      </c>
      <c r="M56" s="35">
        <v>95</v>
      </c>
      <c r="N56" s="35">
        <v>112.5</v>
      </c>
      <c r="O56" s="35">
        <v>13</v>
      </c>
      <c r="P56" s="35">
        <v>33.5</v>
      </c>
      <c r="Q56" s="35">
        <v>16</v>
      </c>
      <c r="R56" s="35">
        <v>26.7</v>
      </c>
      <c r="S56" s="35">
        <v>34.5</v>
      </c>
      <c r="T56" s="35">
        <v>42</v>
      </c>
      <c r="U56" s="35">
        <v>21</v>
      </c>
      <c r="V56" s="35">
        <v>12</v>
      </c>
      <c r="W56" s="35">
        <v>26</v>
      </c>
      <c r="X56" s="35">
        <v>32.5</v>
      </c>
      <c r="Y56" s="35">
        <v>40.5</v>
      </c>
      <c r="Z56" s="35">
        <v>16</v>
      </c>
      <c r="AA56" s="45">
        <v>66</v>
      </c>
      <c r="AB56" s="35">
        <v>57</v>
      </c>
      <c r="AC56" s="45">
        <f t="shared" si="124"/>
        <v>66</v>
      </c>
      <c r="AD56" s="36">
        <f t="shared" si="125"/>
        <v>42</v>
      </c>
      <c r="AE56" s="37">
        <f t="shared" si="121"/>
        <v>4.7272727272727275</v>
      </c>
      <c r="AF56" s="37">
        <f t="shared" si="126"/>
        <v>3.3227272727272728</v>
      </c>
      <c r="AG56" s="37">
        <f t="shared" si="127"/>
        <v>2.2121212121212119</v>
      </c>
      <c r="AH56" s="37">
        <f t="shared" si="128"/>
        <v>0.5</v>
      </c>
      <c r="AI56" s="37">
        <f t="shared" si="122"/>
        <v>3.4090909090909092</v>
      </c>
      <c r="AJ56" s="37">
        <f t="shared" si="123"/>
        <v>0.91666666666666663</v>
      </c>
      <c r="AK56" s="36">
        <f t="shared" si="129"/>
        <v>95</v>
      </c>
      <c r="AL56" s="36">
        <f t="shared" si="130"/>
        <v>112.5</v>
      </c>
      <c r="AM56" s="36">
        <f t="shared" si="131"/>
        <v>13</v>
      </c>
      <c r="AN56" s="36">
        <f t="shared" si="132"/>
        <v>33.5</v>
      </c>
      <c r="AO56" s="36">
        <f t="shared" si="133"/>
        <v>20.5</v>
      </c>
      <c r="AQ56" s="48">
        <f t="shared" si="85"/>
        <v>-0.73036626829641882</v>
      </c>
      <c r="AR56" s="48">
        <f t="shared" si="86"/>
        <v>-0.36724478564077645</v>
      </c>
      <c r="AS56" s="48">
        <f t="shared" si="87"/>
        <v>-0.67613564771540779</v>
      </c>
      <c r="AT56" s="48">
        <f t="shared" si="88"/>
        <v>-0.94145353040652613</v>
      </c>
      <c r="AU56" s="48">
        <f t="shared" si="89"/>
        <v>-1.0729222091405239</v>
      </c>
      <c r="AV56" s="48">
        <f t="shared" si="90"/>
        <v>-0.62088625881848702</v>
      </c>
      <c r="AW56" s="48">
        <f t="shared" si="91"/>
        <v>-1.1626538398720294</v>
      </c>
      <c r="AX56" s="48">
        <f t="shared" si="92"/>
        <v>-1.0865170080082718</v>
      </c>
      <c r="AY56" s="48">
        <f t="shared" si="93"/>
        <v>0.16130652074903229</v>
      </c>
      <c r="AZ56" s="48">
        <f t="shared" si="94"/>
        <v>1.3453251973288383</v>
      </c>
      <c r="BA56" s="48">
        <f t="shared" si="95"/>
        <v>0.84310130945034945</v>
      </c>
      <c r="BB56" s="48">
        <f t="shared" si="96"/>
        <v>0.98375672580444762</v>
      </c>
      <c r="BC56" s="48">
        <f t="shared" si="97"/>
        <v>-0.87639484003426626</v>
      </c>
      <c r="BD56" s="48">
        <f t="shared" si="98"/>
        <v>-0.8795755806957295</v>
      </c>
      <c r="BE56" s="48">
        <f t="shared" si="99"/>
        <v>-0.95221146485477959</v>
      </c>
      <c r="BF56" s="48">
        <f t="shared" si="100"/>
        <v>-0.85761711112800476</v>
      </c>
      <c r="BG56" s="48">
        <f t="shared" si="101"/>
        <v>-1.4172107736760029</v>
      </c>
      <c r="BH56" s="48">
        <f t="shared" si="102"/>
        <v>-1.1571771298343057</v>
      </c>
      <c r="BI56" s="48">
        <f t="shared" si="103"/>
        <v>-0.54851454305086433</v>
      </c>
      <c r="BJ56" s="48">
        <f t="shared" si="104"/>
        <v>-0.5827982220233503</v>
      </c>
      <c r="BK56" s="48">
        <f t="shared" si="105"/>
        <v>-0.27315434684506001</v>
      </c>
      <c r="BL56" s="48">
        <f t="shared" si="106"/>
        <v>-1.6779696193460025</v>
      </c>
      <c r="BM56" s="48">
        <f t="shared" si="107"/>
        <v>-1.5586471238174648</v>
      </c>
      <c r="BN56" s="48">
        <f t="shared" si="134"/>
        <v>-1.5895519336302562</v>
      </c>
      <c r="BO56" s="58">
        <f t="shared" si="108"/>
        <v>-1.5586471238174648</v>
      </c>
      <c r="BP56" s="58">
        <f t="shared" si="109"/>
        <v>-0.85761711112800476</v>
      </c>
      <c r="BQ56" s="48">
        <f t="shared" si="110"/>
        <v>1.6876517269221114</v>
      </c>
      <c r="BR56" s="48">
        <f t="shared" si="111"/>
        <v>2.6704854933632083</v>
      </c>
      <c r="BS56" s="48">
        <f t="shared" si="112"/>
        <v>1.8958656512742114</v>
      </c>
      <c r="BT56" s="48">
        <f t="shared" si="113"/>
        <v>1.831045222353016</v>
      </c>
      <c r="BU56" s="48">
        <f t="shared" si="114"/>
        <v>2.0700001091246794</v>
      </c>
      <c r="BV56" s="48">
        <f t="shared" si="115"/>
        <v>-0.38301089025133844</v>
      </c>
      <c r="BW56" s="58">
        <f t="shared" si="116"/>
        <v>0.16130652074903229</v>
      </c>
      <c r="BX56" s="58">
        <f t="shared" si="117"/>
        <v>1.3453251973288383</v>
      </c>
      <c r="BY56" s="58">
        <f t="shared" si="118"/>
        <v>0.84310130945034945</v>
      </c>
      <c r="BZ56" s="58">
        <f t="shared" si="119"/>
        <v>0.98375672580444762</v>
      </c>
      <c r="CA56" s="48">
        <f t="shared" si="120"/>
        <v>0.15509066761901327</v>
      </c>
    </row>
    <row r="57" spans="1:79" ht="15" customHeight="1" x14ac:dyDescent="0.25">
      <c r="A57" s="7" t="s">
        <v>82</v>
      </c>
      <c r="B57" s="23" t="s">
        <v>136</v>
      </c>
      <c r="C57" s="8" t="s">
        <v>425</v>
      </c>
      <c r="D57" s="8" t="s">
        <v>22</v>
      </c>
      <c r="E57" s="35">
        <v>349.5</v>
      </c>
      <c r="F57" s="35">
        <v>356</v>
      </c>
      <c r="G57" s="35">
        <v>222.3</v>
      </c>
      <c r="H57" s="35">
        <v>197.3</v>
      </c>
      <c r="I57" s="35">
        <f>(35+56)/2</f>
        <v>45.5</v>
      </c>
      <c r="J57" s="35">
        <v>124.7</v>
      </c>
      <c r="K57" s="35">
        <v>83</v>
      </c>
      <c r="L57" s="35">
        <v>226.5</v>
      </c>
      <c r="M57" s="35">
        <v>110</v>
      </c>
      <c r="N57" s="35">
        <v>132</v>
      </c>
      <c r="O57" s="35">
        <v>9</v>
      </c>
      <c r="P57" s="35">
        <v>26.8</v>
      </c>
      <c r="Q57" s="35">
        <v>16.7</v>
      </c>
      <c r="R57" s="35">
        <v>26.7</v>
      </c>
      <c r="S57" s="35">
        <v>37.299999999999997</v>
      </c>
      <c r="T57" s="35">
        <v>47.7</v>
      </c>
      <c r="U57" s="35">
        <v>24</v>
      </c>
      <c r="V57" s="35">
        <v>13.7</v>
      </c>
      <c r="W57" s="35">
        <v>25.3</v>
      </c>
      <c r="X57" s="35">
        <v>35.299999999999997</v>
      </c>
      <c r="Y57" s="35">
        <v>40.299999999999997</v>
      </c>
      <c r="Z57" s="35">
        <v>22.7</v>
      </c>
      <c r="AA57" s="45">
        <v>78</v>
      </c>
      <c r="AB57" s="35">
        <v>63</v>
      </c>
      <c r="AC57" s="45">
        <f t="shared" si="124"/>
        <v>78</v>
      </c>
      <c r="AD57" s="36">
        <f t="shared" si="125"/>
        <v>47.7</v>
      </c>
      <c r="AE57" s="37">
        <f t="shared" si="121"/>
        <v>4.4807692307692308</v>
      </c>
      <c r="AF57" s="37">
        <f t="shared" si="126"/>
        <v>2.85</v>
      </c>
      <c r="AG57" s="37">
        <f t="shared" si="127"/>
        <v>1.5987179487179488</v>
      </c>
      <c r="AH57" s="37">
        <f t="shared" si="128"/>
        <v>0.5346153846153846</v>
      </c>
      <c r="AI57" s="37">
        <f t="shared" si="122"/>
        <v>2.9038461538461537</v>
      </c>
      <c r="AJ57" s="37">
        <f t="shared" si="123"/>
        <v>0.58333333333333337</v>
      </c>
      <c r="AK57" s="36">
        <f t="shared" si="129"/>
        <v>110</v>
      </c>
      <c r="AL57" s="36">
        <f t="shared" si="130"/>
        <v>132</v>
      </c>
      <c r="AM57" s="36">
        <f t="shared" si="131"/>
        <v>9</v>
      </c>
      <c r="AN57" s="36">
        <f t="shared" si="132"/>
        <v>26.8</v>
      </c>
      <c r="AO57" s="36">
        <f t="shared" si="133"/>
        <v>17.8</v>
      </c>
      <c r="AQ57" s="48">
        <f t="shared" si="85"/>
        <v>-0.24028030848155776</v>
      </c>
      <c r="AR57" s="48">
        <f t="shared" si="86"/>
        <v>-0.19632952236174878</v>
      </c>
      <c r="AS57" s="48">
        <f t="shared" si="87"/>
        <v>-0.62320295171663997</v>
      </c>
      <c r="AT57" s="48">
        <f t="shared" si="88"/>
        <v>-1.0380405348933277</v>
      </c>
      <c r="AU57" s="48">
        <f t="shared" si="89"/>
        <v>-1.4242613375009161</v>
      </c>
      <c r="AV57" s="48">
        <f t="shared" si="90"/>
        <v>-1.0380403010360519</v>
      </c>
      <c r="AW57" s="48">
        <f t="shared" si="91"/>
        <v>-1.7593363683763001</v>
      </c>
      <c r="AX57" s="48">
        <f t="shared" si="92"/>
        <v>-1.0620021557186403</v>
      </c>
      <c r="AY57" s="48">
        <f t="shared" si="93"/>
        <v>1.3717999717895131</v>
      </c>
      <c r="AZ57" s="48">
        <f t="shared" si="94"/>
        <v>2.8855663228884332</v>
      </c>
      <c r="BA57" s="48">
        <f t="shared" si="95"/>
        <v>0.45674808803232525</v>
      </c>
      <c r="BB57" s="48">
        <f t="shared" si="96"/>
        <v>0.36330121765445361</v>
      </c>
      <c r="BC57" s="48">
        <f t="shared" si="97"/>
        <v>-0.78874437226294869</v>
      </c>
      <c r="BD57" s="48">
        <f t="shared" si="98"/>
        <v>-0.8795755806957295</v>
      </c>
      <c r="BE57" s="48">
        <f t="shared" si="99"/>
        <v>-0.69551362616095791</v>
      </c>
      <c r="BF57" s="48">
        <f t="shared" si="100"/>
        <v>-0.40415322660628716</v>
      </c>
      <c r="BG57" s="48">
        <f t="shared" si="101"/>
        <v>-1.1355612561217139</v>
      </c>
      <c r="BH57" s="48">
        <f t="shared" si="102"/>
        <v>-0.88934543230948537</v>
      </c>
      <c r="BI57" s="48">
        <f t="shared" si="103"/>
        <v>-0.65368030041476599</v>
      </c>
      <c r="BJ57" s="48">
        <f t="shared" si="104"/>
        <v>-0.22760104698281733</v>
      </c>
      <c r="BK57" s="48">
        <f t="shared" si="105"/>
        <v>-0.29422429710629788</v>
      </c>
      <c r="BL57" s="48">
        <f t="shared" si="106"/>
        <v>-0.61869254821893704</v>
      </c>
      <c r="BM57" s="48">
        <f t="shared" si="107"/>
        <v>-1.0600979891727704</v>
      </c>
      <c r="BN57" s="48">
        <f t="shared" si="134"/>
        <v>-1.1959247016278614</v>
      </c>
      <c r="BO57" s="58">
        <f t="shared" si="108"/>
        <v>-1.0600979891727704</v>
      </c>
      <c r="BP57" s="58">
        <f t="shared" si="109"/>
        <v>-0.40415322660628716</v>
      </c>
      <c r="BQ57" s="48">
        <f t="shared" si="110"/>
        <v>1.3085187511194958</v>
      </c>
      <c r="BR57" s="48">
        <f t="shared" si="111"/>
        <v>1.1025551157223124</v>
      </c>
      <c r="BS57" s="48">
        <f t="shared" si="112"/>
        <v>-0.46264990988129556</v>
      </c>
      <c r="BT57" s="48">
        <f t="shared" si="113"/>
        <v>1.9759873106995081</v>
      </c>
      <c r="BU57" s="48">
        <f t="shared" si="114"/>
        <v>0.22263681870633281</v>
      </c>
      <c r="BV57" s="48">
        <f t="shared" si="115"/>
        <v>-1.59325928303345</v>
      </c>
      <c r="BW57" s="58">
        <f t="shared" si="116"/>
        <v>1.3717999717895131</v>
      </c>
      <c r="BX57" s="58">
        <f t="shared" si="117"/>
        <v>2.8855663228884332</v>
      </c>
      <c r="BY57" s="58">
        <f t="shared" si="118"/>
        <v>0.45674808803232525</v>
      </c>
      <c r="BZ57" s="58">
        <f t="shared" si="119"/>
        <v>0.36330121765445361</v>
      </c>
      <c r="CA57" s="48">
        <f t="shared" si="120"/>
        <v>-7.2174012278960573E-2</v>
      </c>
    </row>
    <row r="58" spans="1:79" ht="15" customHeight="1" x14ac:dyDescent="0.25">
      <c r="A58" s="7" t="s">
        <v>82</v>
      </c>
      <c r="B58" s="23" t="s">
        <v>136</v>
      </c>
      <c r="C58" s="8" t="s">
        <v>425</v>
      </c>
      <c r="D58" s="8" t="s">
        <v>23</v>
      </c>
      <c r="E58" s="35">
        <v>343.7</v>
      </c>
      <c r="F58" s="35">
        <v>350.8</v>
      </c>
      <c r="G58" s="35">
        <v>203.3</v>
      </c>
      <c r="H58" s="35">
        <v>229.4</v>
      </c>
      <c r="I58" s="35">
        <v>73.599999999999994</v>
      </c>
      <c r="J58" s="35">
        <v>110</v>
      </c>
      <c r="K58" s="35">
        <v>148.80000000000001</v>
      </c>
      <c r="L58" s="35">
        <v>248</v>
      </c>
      <c r="M58" s="35">
        <v>115</v>
      </c>
      <c r="N58" s="35">
        <v>99</v>
      </c>
      <c r="O58" s="35">
        <v>17.2</v>
      </c>
      <c r="P58" s="35">
        <v>20.8</v>
      </c>
      <c r="Q58" s="35">
        <v>15.3</v>
      </c>
      <c r="R58" s="35">
        <v>26</v>
      </c>
      <c r="S58" s="35">
        <v>36.5</v>
      </c>
      <c r="T58" s="35">
        <v>43.4</v>
      </c>
      <c r="U58" s="35">
        <v>23.3</v>
      </c>
      <c r="V58" s="35">
        <v>13</v>
      </c>
      <c r="W58" s="35">
        <v>26</v>
      </c>
      <c r="X58" s="35">
        <v>33.5</v>
      </c>
      <c r="Y58" s="35">
        <v>38.700000000000003</v>
      </c>
      <c r="Z58" s="35">
        <v>20.5</v>
      </c>
      <c r="AA58" s="45">
        <v>83</v>
      </c>
      <c r="AB58" s="35">
        <v>61.3</v>
      </c>
      <c r="AC58" s="45">
        <f t="shared" si="124"/>
        <v>83</v>
      </c>
      <c r="AD58" s="36">
        <f t="shared" si="125"/>
        <v>43.4</v>
      </c>
      <c r="AE58" s="37">
        <f t="shared" si="121"/>
        <v>4.1409638554216865</v>
      </c>
      <c r="AF58" s="37">
        <f t="shared" si="126"/>
        <v>2.4493975903614458</v>
      </c>
      <c r="AG58" s="37">
        <f t="shared" si="127"/>
        <v>1.3253012048192772</v>
      </c>
      <c r="AH58" s="37">
        <f t="shared" si="128"/>
        <v>-0.46746987951807245</v>
      </c>
      <c r="AI58" s="37">
        <f t="shared" si="122"/>
        <v>2.9879518072289155</v>
      </c>
      <c r="AJ58" s="37">
        <f t="shared" si="123"/>
        <v>0.88674698795180718</v>
      </c>
      <c r="AK58" s="36">
        <f t="shared" si="129"/>
        <v>115</v>
      </c>
      <c r="AL58" s="36">
        <f t="shared" si="130"/>
        <v>99</v>
      </c>
      <c r="AM58" s="36">
        <f t="shared" si="131"/>
        <v>17.2</v>
      </c>
      <c r="AN58" s="36">
        <f t="shared" si="132"/>
        <v>20.8</v>
      </c>
      <c r="AO58" s="36">
        <f t="shared" si="133"/>
        <v>3.6000000000000014</v>
      </c>
      <c r="AQ58" s="48">
        <f t="shared" si="85"/>
        <v>-0.31608027026625646</v>
      </c>
      <c r="AR58" s="48">
        <f t="shared" si="86"/>
        <v>-0.26743027188582413</v>
      </c>
      <c r="AS58" s="48">
        <f t="shared" si="87"/>
        <v>-0.95844335970883643</v>
      </c>
      <c r="AT58" s="48">
        <f t="shared" si="88"/>
        <v>-0.46388445266622663</v>
      </c>
      <c r="AU58" s="48">
        <f t="shared" si="89"/>
        <v>-0.76608603703911471</v>
      </c>
      <c r="AV58" s="48">
        <f t="shared" si="90"/>
        <v>-1.3259353442566251</v>
      </c>
      <c r="AW58" s="48">
        <f t="shared" si="91"/>
        <v>-0.45061268919026604</v>
      </c>
      <c r="AX58" s="48">
        <f t="shared" si="92"/>
        <v>-0.7106226062339227</v>
      </c>
      <c r="AY58" s="48">
        <f t="shared" si="93"/>
        <v>1.7752977888030066</v>
      </c>
      <c r="AZ58" s="48">
        <f t="shared" si="94"/>
        <v>0.27900441809527243</v>
      </c>
      <c r="BA58" s="48">
        <f t="shared" si="95"/>
        <v>1.2487721919392747</v>
      </c>
      <c r="BB58" s="48">
        <f t="shared" si="96"/>
        <v>-0.19233058068882458</v>
      </c>
      <c r="BC58" s="48">
        <f t="shared" si="97"/>
        <v>-0.96404530780558395</v>
      </c>
      <c r="BD58" s="48">
        <f t="shared" si="98"/>
        <v>-0.95760973181398357</v>
      </c>
      <c r="BE58" s="48">
        <f t="shared" si="99"/>
        <v>-0.76885586578776388</v>
      </c>
      <c r="BF58" s="48">
        <f t="shared" si="100"/>
        <v>-0.74624001668407436</v>
      </c>
      <c r="BG58" s="48">
        <f t="shared" si="101"/>
        <v>-1.2012794768843813</v>
      </c>
      <c r="BH58" s="48">
        <f t="shared" si="102"/>
        <v>-0.99962907246676425</v>
      </c>
      <c r="BI58" s="48">
        <f t="shared" si="103"/>
        <v>-0.54851454305086433</v>
      </c>
      <c r="BJ58" s="48">
        <f t="shared" si="104"/>
        <v>-0.45594208808030268</v>
      </c>
      <c r="BK58" s="48">
        <f t="shared" si="105"/>
        <v>-0.46278389919619756</v>
      </c>
      <c r="BL58" s="48">
        <f t="shared" si="106"/>
        <v>-0.96651487008155545</v>
      </c>
      <c r="BM58" s="48">
        <f t="shared" si="107"/>
        <v>-0.85236918307081444</v>
      </c>
      <c r="BN58" s="48">
        <f t="shared" si="134"/>
        <v>-1.3074524173618733</v>
      </c>
      <c r="BO58" s="58">
        <f t="shared" si="108"/>
        <v>-0.85236918307081444</v>
      </c>
      <c r="BP58" s="58">
        <f t="shared" si="109"/>
        <v>-0.74624001668407436</v>
      </c>
      <c r="BQ58" s="48">
        <f t="shared" si="110"/>
        <v>0.78588347423038407</v>
      </c>
      <c r="BR58" s="48">
        <f t="shared" si="111"/>
        <v>-0.22615326153013868</v>
      </c>
      <c r="BS58" s="48">
        <f t="shared" si="112"/>
        <v>-1.5139283813842181</v>
      </c>
      <c r="BT58" s="48">
        <f t="shared" si="113"/>
        <v>-2.2199600259710319</v>
      </c>
      <c r="BU58" s="48">
        <f t="shared" si="114"/>
        <v>0.530158460372254</v>
      </c>
      <c r="BV58" s="48">
        <f t="shared" si="115"/>
        <v>-0.4916416194829859</v>
      </c>
      <c r="BW58" s="58">
        <f t="shared" si="116"/>
        <v>1.7752977888030066</v>
      </c>
      <c r="BX58" s="58">
        <f t="shared" si="117"/>
        <v>0.27900441809527243</v>
      </c>
      <c r="BY58" s="58">
        <f t="shared" si="118"/>
        <v>1.2487721919392747</v>
      </c>
      <c r="BZ58" s="58">
        <f t="shared" si="119"/>
        <v>-0.19233058068882458</v>
      </c>
      <c r="CA58" s="48">
        <f t="shared" si="120"/>
        <v>-1.2674178843349713</v>
      </c>
    </row>
    <row r="59" spans="1:79" ht="15" customHeight="1" x14ac:dyDescent="0.25">
      <c r="A59" s="7" t="s">
        <v>82</v>
      </c>
      <c r="B59" s="23" t="s">
        <v>136</v>
      </c>
      <c r="C59" s="8" t="s">
        <v>425</v>
      </c>
      <c r="D59" s="8" t="s">
        <v>24</v>
      </c>
      <c r="E59" s="35">
        <v>384</v>
      </c>
      <c r="F59" s="35">
        <v>392.2</v>
      </c>
      <c r="G59" s="35">
        <v>243.2</v>
      </c>
      <c r="H59" s="35">
        <v>241</v>
      </c>
      <c r="I59" s="35">
        <v>61</v>
      </c>
      <c r="J59" s="35">
        <v>152</v>
      </c>
      <c r="K59" s="35">
        <v>137.19999999999999</v>
      </c>
      <c r="L59" s="35">
        <v>252.8</v>
      </c>
      <c r="M59" s="35">
        <v>103.3</v>
      </c>
      <c r="N59" s="35">
        <v>108.8</v>
      </c>
      <c r="O59" s="35">
        <v>16.399999999999999</v>
      </c>
      <c r="P59" s="35">
        <v>21.4</v>
      </c>
      <c r="Q59" s="35">
        <v>15</v>
      </c>
      <c r="R59" s="35">
        <v>27.5</v>
      </c>
      <c r="S59" s="35">
        <v>36</v>
      </c>
      <c r="T59" s="35">
        <v>47.5</v>
      </c>
      <c r="U59" s="35">
        <v>21.3</v>
      </c>
      <c r="V59" s="35">
        <v>13</v>
      </c>
      <c r="W59" s="35">
        <v>27.5</v>
      </c>
      <c r="X59" s="35">
        <v>36</v>
      </c>
      <c r="Y59" s="35">
        <v>42</v>
      </c>
      <c r="Z59" s="35">
        <v>25</v>
      </c>
      <c r="AA59" s="45">
        <v>81.5</v>
      </c>
      <c r="AB59" s="35">
        <v>65.5</v>
      </c>
      <c r="AC59" s="45">
        <f t="shared" si="124"/>
        <v>81.5</v>
      </c>
      <c r="AD59" s="36">
        <f t="shared" si="125"/>
        <v>47.5</v>
      </c>
      <c r="AE59" s="37">
        <f t="shared" si="121"/>
        <v>4.7116564417177917</v>
      </c>
      <c r="AF59" s="37">
        <f t="shared" si="126"/>
        <v>2.9840490797546009</v>
      </c>
      <c r="AG59" s="37">
        <f t="shared" si="127"/>
        <v>1.8650306748466257</v>
      </c>
      <c r="AH59" s="37">
        <f t="shared" si="128"/>
        <v>0.18159509202454002</v>
      </c>
      <c r="AI59" s="37">
        <f t="shared" si="122"/>
        <v>3.1018404907975463</v>
      </c>
      <c r="AJ59" s="37">
        <f t="shared" si="123"/>
        <v>0.74846625766871167</v>
      </c>
      <c r="AK59" s="36">
        <f t="shared" si="129"/>
        <v>103.3</v>
      </c>
      <c r="AL59" s="36">
        <f t="shared" si="130"/>
        <v>108.8</v>
      </c>
      <c r="AM59" s="36">
        <f t="shared" si="131"/>
        <v>16.399999999999999</v>
      </c>
      <c r="AN59" s="36">
        <f t="shared" si="132"/>
        <v>21.4</v>
      </c>
      <c r="AO59" s="36">
        <f t="shared" si="133"/>
        <v>5</v>
      </c>
      <c r="AQ59" s="48">
        <f t="shared" si="85"/>
        <v>0.21059877454811443</v>
      </c>
      <c r="AR59" s="48">
        <f t="shared" si="86"/>
        <v>0.29864108009431528</v>
      </c>
      <c r="AS59" s="48">
        <f t="shared" si="87"/>
        <v>-0.25443850292522424</v>
      </c>
      <c r="AT59" s="48">
        <f t="shared" si="88"/>
        <v>-0.25640125784272599</v>
      </c>
      <c r="AU59" s="48">
        <f t="shared" si="89"/>
        <v>-1.0612109048618441</v>
      </c>
      <c r="AV59" s="48">
        <f t="shared" si="90"/>
        <v>-0.50337807791213063</v>
      </c>
      <c r="AW59" s="48">
        <f t="shared" si="91"/>
        <v>-0.68132993354525118</v>
      </c>
      <c r="AX59" s="48">
        <f t="shared" si="92"/>
        <v>-0.63217507890710189</v>
      </c>
      <c r="AY59" s="48">
        <f t="shared" si="93"/>
        <v>0.83111289699143143</v>
      </c>
      <c r="AZ59" s="48">
        <f t="shared" si="94"/>
        <v>1.0530743170944532</v>
      </c>
      <c r="BA59" s="48">
        <f t="shared" si="95"/>
        <v>1.1715015476556698</v>
      </c>
      <c r="BB59" s="48">
        <f t="shared" si="96"/>
        <v>-0.13676740085449696</v>
      </c>
      <c r="BC59" s="48">
        <f t="shared" si="97"/>
        <v>-1.0016097939932918</v>
      </c>
      <c r="BD59" s="48">
        <f t="shared" si="98"/>
        <v>-0.79039369370343915</v>
      </c>
      <c r="BE59" s="48">
        <f t="shared" si="99"/>
        <v>-0.81469476555451781</v>
      </c>
      <c r="BF59" s="48">
        <f t="shared" si="100"/>
        <v>-0.42006424009827747</v>
      </c>
      <c r="BG59" s="48">
        <f t="shared" si="101"/>
        <v>-1.3890458219205739</v>
      </c>
      <c r="BH59" s="48">
        <f t="shared" si="102"/>
        <v>-0.99962907246676425</v>
      </c>
      <c r="BI59" s="48">
        <f t="shared" si="103"/>
        <v>-0.32315934869964619</v>
      </c>
      <c r="BJ59" s="48">
        <f t="shared" si="104"/>
        <v>-0.13880175322268365</v>
      </c>
      <c r="BK59" s="48">
        <f t="shared" si="105"/>
        <v>-0.11512971988577854</v>
      </c>
      <c r="BL59" s="48">
        <f t="shared" si="106"/>
        <v>-0.25506012081710844</v>
      </c>
      <c r="BM59" s="48">
        <f t="shared" si="107"/>
        <v>-0.91468782490140121</v>
      </c>
      <c r="BN59" s="48">
        <f t="shared" si="134"/>
        <v>-1.0319133549601969</v>
      </c>
      <c r="BO59" s="58">
        <f t="shared" si="108"/>
        <v>-0.91468782490140121</v>
      </c>
      <c r="BP59" s="58">
        <f t="shared" si="109"/>
        <v>-0.42006424009827747</v>
      </c>
      <c r="BQ59" s="48">
        <f t="shared" si="110"/>
        <v>1.6636332083314747</v>
      </c>
      <c r="BR59" s="48">
        <f t="shared" si="111"/>
        <v>1.5471658593112554</v>
      </c>
      <c r="BS59" s="48">
        <f t="shared" si="112"/>
        <v>0.56131384476749946</v>
      </c>
      <c r="BT59" s="48">
        <f t="shared" si="113"/>
        <v>0.49781513363620311</v>
      </c>
      <c r="BU59" s="48">
        <f t="shared" si="114"/>
        <v>0.94657796999554278</v>
      </c>
      <c r="BV59" s="48">
        <f t="shared" si="115"/>
        <v>-0.99370371421654502</v>
      </c>
      <c r="BW59" s="58">
        <f t="shared" si="116"/>
        <v>0.83111289699143143</v>
      </c>
      <c r="BX59" s="58">
        <f t="shared" si="117"/>
        <v>1.0530743170944532</v>
      </c>
      <c r="BY59" s="58">
        <f t="shared" si="118"/>
        <v>1.1715015476556698</v>
      </c>
      <c r="BZ59" s="58">
        <f t="shared" si="119"/>
        <v>-0.13676740085449696</v>
      </c>
      <c r="CA59" s="48">
        <f t="shared" si="120"/>
        <v>-1.1495769392026887</v>
      </c>
    </row>
    <row r="60" spans="1:79" ht="15" customHeight="1" x14ac:dyDescent="0.25">
      <c r="A60" s="7" t="s">
        <v>82</v>
      </c>
      <c r="B60" s="23" t="s">
        <v>136</v>
      </c>
      <c r="C60" s="8" t="s">
        <v>425</v>
      </c>
      <c r="D60" s="8" t="s">
        <v>25</v>
      </c>
      <c r="E60" s="35">
        <v>371.2</v>
      </c>
      <c r="F60" s="35">
        <v>358.5</v>
      </c>
      <c r="G60" s="35">
        <v>225.2</v>
      </c>
      <c r="H60" s="35">
        <v>219.8</v>
      </c>
      <c r="I60" s="36">
        <v>46.7</v>
      </c>
      <c r="J60" s="35">
        <v>132.69999999999999</v>
      </c>
      <c r="K60" s="35">
        <v>120.3</v>
      </c>
      <c r="L60" s="35">
        <v>231</v>
      </c>
      <c r="M60" s="35">
        <v>110</v>
      </c>
      <c r="N60" s="35">
        <v>112</v>
      </c>
      <c r="O60" s="35">
        <v>13.6</v>
      </c>
      <c r="P60" s="35">
        <v>30.3</v>
      </c>
      <c r="Q60" s="35">
        <v>14</v>
      </c>
      <c r="R60" s="35">
        <v>25.8</v>
      </c>
      <c r="S60" s="35">
        <v>35.299999999999997</v>
      </c>
      <c r="T60" s="35">
        <v>42.8</v>
      </c>
      <c r="U60" s="35">
        <v>21</v>
      </c>
      <c r="V60" s="35">
        <v>15.5</v>
      </c>
      <c r="W60" s="35">
        <v>25.3</v>
      </c>
      <c r="X60" s="35">
        <v>29.6</v>
      </c>
      <c r="Y60" s="35">
        <v>34.5</v>
      </c>
      <c r="Z60" s="35">
        <v>17</v>
      </c>
      <c r="AA60" s="45">
        <v>73</v>
      </c>
      <c r="AB60" s="35">
        <v>61</v>
      </c>
      <c r="AC60" s="45">
        <f t="shared" si="124"/>
        <v>73</v>
      </c>
      <c r="AD60" s="36">
        <f t="shared" si="125"/>
        <v>42.8</v>
      </c>
      <c r="AE60" s="37">
        <f t="shared" si="121"/>
        <v>5.0849315068493146</v>
      </c>
      <c r="AF60" s="37">
        <f t="shared" si="126"/>
        <v>3.0849315068493151</v>
      </c>
      <c r="AG60" s="37">
        <f t="shared" si="127"/>
        <v>1.817808219178082</v>
      </c>
      <c r="AH60" s="37">
        <f t="shared" si="128"/>
        <v>0.16986301369863002</v>
      </c>
      <c r="AI60" s="37">
        <f t="shared" si="122"/>
        <v>3.1643835616438358</v>
      </c>
      <c r="AJ60" s="37">
        <f t="shared" si="123"/>
        <v>0.63972602739726037</v>
      </c>
      <c r="AK60" s="36">
        <f t="shared" si="129"/>
        <v>110</v>
      </c>
      <c r="AL60" s="36">
        <f t="shared" si="130"/>
        <v>112</v>
      </c>
      <c r="AM60" s="36">
        <f t="shared" si="131"/>
        <v>13.6</v>
      </c>
      <c r="AN60" s="36">
        <f t="shared" si="132"/>
        <v>30.3</v>
      </c>
      <c r="AO60" s="36">
        <f t="shared" si="133"/>
        <v>16.700000000000003</v>
      </c>
      <c r="AQ60" s="48">
        <f t="shared" si="85"/>
        <v>4.3316100264641687E-2</v>
      </c>
      <c r="AR60" s="48">
        <f t="shared" si="86"/>
        <v>-0.16214646970594324</v>
      </c>
      <c r="AS60" s="48">
        <f t="shared" si="87"/>
        <v>-0.57203467891783144</v>
      </c>
      <c r="AT60" s="48">
        <f t="shared" si="88"/>
        <v>-0.63559468286498577</v>
      </c>
      <c r="AU60" s="48">
        <f t="shared" si="89"/>
        <v>-1.3961542072320847</v>
      </c>
      <c r="AV60" s="48">
        <f t="shared" si="90"/>
        <v>-0.88136272649424385</v>
      </c>
      <c r="AW60" s="48">
        <f t="shared" si="91"/>
        <v>-1.0174610912693236</v>
      </c>
      <c r="AX60" s="48">
        <f t="shared" si="92"/>
        <v>-0.98845759884974593</v>
      </c>
      <c r="AY60" s="48">
        <f t="shared" si="93"/>
        <v>1.3717999717895131</v>
      </c>
      <c r="AZ60" s="48">
        <f t="shared" si="94"/>
        <v>1.3058318351350024</v>
      </c>
      <c r="BA60" s="48">
        <f t="shared" si="95"/>
        <v>0.90105429266305304</v>
      </c>
      <c r="BB60" s="48">
        <f t="shared" si="96"/>
        <v>0.68741976668803262</v>
      </c>
      <c r="BC60" s="48">
        <f t="shared" si="97"/>
        <v>-1.126824747952317</v>
      </c>
      <c r="BD60" s="48">
        <f t="shared" si="98"/>
        <v>-0.97990520356205602</v>
      </c>
      <c r="BE60" s="48">
        <f t="shared" si="99"/>
        <v>-0.87886922522797351</v>
      </c>
      <c r="BF60" s="48">
        <f t="shared" si="100"/>
        <v>-0.79397305716004474</v>
      </c>
      <c r="BG60" s="48">
        <f t="shared" si="101"/>
        <v>-1.4172107736760029</v>
      </c>
      <c r="BH60" s="48">
        <f t="shared" si="102"/>
        <v>-0.60575892904791084</v>
      </c>
      <c r="BI60" s="48">
        <f t="shared" si="103"/>
        <v>-0.65368030041476599</v>
      </c>
      <c r="BJ60" s="48">
        <f t="shared" si="104"/>
        <v>-0.9506810104581882</v>
      </c>
      <c r="BK60" s="48">
        <f t="shared" si="105"/>
        <v>-0.90525285468218597</v>
      </c>
      <c r="BL60" s="48">
        <f t="shared" si="106"/>
        <v>-1.5198685639539031</v>
      </c>
      <c r="BM60" s="48">
        <f t="shared" si="107"/>
        <v>-1.2678267952747264</v>
      </c>
      <c r="BN60" s="48">
        <f t="shared" si="134"/>
        <v>-1.327133778961993</v>
      </c>
      <c r="BO60" s="58">
        <f t="shared" si="108"/>
        <v>-1.2678267952747264</v>
      </c>
      <c r="BP60" s="58">
        <f t="shared" si="109"/>
        <v>-0.79397305716004474</v>
      </c>
      <c r="BQ60" s="48">
        <f t="shared" si="110"/>
        <v>2.2377463071053976</v>
      </c>
      <c r="BR60" s="48">
        <f t="shared" si="111"/>
        <v>1.8817702520288322</v>
      </c>
      <c r="BS60" s="48">
        <f t="shared" si="112"/>
        <v>0.37974504137980647</v>
      </c>
      <c r="BT60" s="48">
        <f t="shared" si="113"/>
        <v>0.44869038889925605</v>
      </c>
      <c r="BU60" s="48">
        <f t="shared" si="114"/>
        <v>1.1752587666828795</v>
      </c>
      <c r="BV60" s="48">
        <f t="shared" si="115"/>
        <v>-1.388511780966887</v>
      </c>
      <c r="BW60" s="58">
        <f t="shared" si="116"/>
        <v>1.3717999717895131</v>
      </c>
      <c r="BX60" s="58">
        <f t="shared" si="117"/>
        <v>1.3058318351350024</v>
      </c>
      <c r="BY60" s="58">
        <f t="shared" si="118"/>
        <v>0.90105429266305304</v>
      </c>
      <c r="BZ60" s="58">
        <f t="shared" si="119"/>
        <v>0.68741976668803262</v>
      </c>
      <c r="CA60" s="48">
        <f t="shared" si="120"/>
        <v>-0.16476332631146828</v>
      </c>
    </row>
    <row r="61" spans="1:79" ht="15" customHeight="1" x14ac:dyDescent="0.25">
      <c r="A61" s="7" t="s">
        <v>82</v>
      </c>
      <c r="B61" s="23" t="s">
        <v>136</v>
      </c>
      <c r="C61" s="8" t="s">
        <v>425</v>
      </c>
      <c r="D61" s="8" t="s">
        <v>26</v>
      </c>
      <c r="E61" s="35">
        <v>327</v>
      </c>
      <c r="F61" s="35">
        <v>335</v>
      </c>
      <c r="G61" s="35">
        <v>203</v>
      </c>
      <c r="H61" s="35">
        <v>195.5</v>
      </c>
      <c r="I61" s="36">
        <v>64</v>
      </c>
      <c r="J61" s="35">
        <v>119</v>
      </c>
      <c r="K61" s="35">
        <v>104</v>
      </c>
      <c r="L61" s="35">
        <v>233</v>
      </c>
      <c r="M61" s="35">
        <v>111</v>
      </c>
      <c r="N61" s="35">
        <v>115</v>
      </c>
      <c r="O61" s="35">
        <v>9.6999999999999993</v>
      </c>
      <c r="P61" s="35">
        <v>21.5</v>
      </c>
      <c r="Q61" s="35">
        <v>14.3</v>
      </c>
      <c r="R61" s="35">
        <v>25.7</v>
      </c>
      <c r="S61" s="35">
        <v>35</v>
      </c>
      <c r="T61" s="35">
        <v>42.8</v>
      </c>
      <c r="U61" s="35">
        <v>21</v>
      </c>
      <c r="V61" s="35">
        <v>15.5</v>
      </c>
      <c r="W61" s="35">
        <v>25.3</v>
      </c>
      <c r="X61" s="35">
        <v>29.6</v>
      </c>
      <c r="Y61" s="35">
        <v>34.5</v>
      </c>
      <c r="Z61" s="35">
        <v>17</v>
      </c>
      <c r="AA61" s="45">
        <v>73</v>
      </c>
      <c r="AB61" s="35" t="s">
        <v>94</v>
      </c>
      <c r="AC61" s="45">
        <f t="shared" si="124"/>
        <v>73</v>
      </c>
      <c r="AD61" s="36">
        <f t="shared" si="125"/>
        <v>42.8</v>
      </c>
      <c r="AE61" s="37">
        <f t="shared" si="121"/>
        <v>4.4794520547945202</v>
      </c>
      <c r="AF61" s="37">
        <f t="shared" si="126"/>
        <v>2.7808219178082192</v>
      </c>
      <c r="AG61" s="37">
        <f t="shared" si="127"/>
        <v>1.6301369863013699</v>
      </c>
      <c r="AH61" s="37">
        <f t="shared" si="128"/>
        <v>0.20547945205479451</v>
      </c>
      <c r="AI61" s="37">
        <f t="shared" si="122"/>
        <v>3.1917808219178081</v>
      </c>
      <c r="AJ61" s="37">
        <f t="shared" si="123"/>
        <v>0.87671232876712324</v>
      </c>
      <c r="AK61" s="36">
        <f t="shared" si="129"/>
        <v>111</v>
      </c>
      <c r="AL61" s="36">
        <f t="shared" si="130"/>
        <v>115</v>
      </c>
      <c r="AM61" s="36">
        <f t="shared" si="131"/>
        <v>9.6999999999999993</v>
      </c>
      <c r="AN61" s="36">
        <f t="shared" si="132"/>
        <v>21.5</v>
      </c>
      <c r="AO61" s="36">
        <f t="shared" si="133"/>
        <v>11.8</v>
      </c>
      <c r="AQ61" s="48">
        <f t="shared" si="85"/>
        <v>-0.53433188437047441</v>
      </c>
      <c r="AR61" s="48">
        <f t="shared" si="86"/>
        <v>-0.48346716467051531</v>
      </c>
      <c r="AS61" s="48">
        <f t="shared" si="87"/>
        <v>-0.9637366293087134</v>
      </c>
      <c r="AT61" s="48">
        <f t="shared" si="88"/>
        <v>-1.0702362030555954</v>
      </c>
      <c r="AU61" s="48">
        <f t="shared" si="89"/>
        <v>-0.99094307918976565</v>
      </c>
      <c r="AV61" s="48">
        <f t="shared" si="90"/>
        <v>-1.1496730728970905</v>
      </c>
      <c r="AW61" s="48">
        <f t="shared" si="91"/>
        <v>-1.3416585984233107</v>
      </c>
      <c r="AX61" s="48">
        <f t="shared" si="92"/>
        <v>-0.95577112913023732</v>
      </c>
      <c r="AY61" s="48">
        <f t="shared" si="93"/>
        <v>1.4524995351922119</v>
      </c>
      <c r="AZ61" s="48">
        <f t="shared" si="94"/>
        <v>1.5427920082980171</v>
      </c>
      <c r="BA61" s="48">
        <f t="shared" si="95"/>
        <v>0.52435990178047942</v>
      </c>
      <c r="BB61" s="48">
        <f t="shared" si="96"/>
        <v>-0.12750687088210885</v>
      </c>
      <c r="BC61" s="48">
        <f t="shared" si="97"/>
        <v>-1.0892602617646092</v>
      </c>
      <c r="BD61" s="48">
        <f t="shared" si="98"/>
        <v>-0.99105293943609252</v>
      </c>
      <c r="BE61" s="48">
        <f t="shared" si="99"/>
        <v>-0.90637256508802566</v>
      </c>
      <c r="BF61" s="48">
        <f t="shared" si="100"/>
        <v>-0.79397305716004474</v>
      </c>
      <c r="BG61" s="48">
        <f t="shared" si="101"/>
        <v>-1.4172107736760029</v>
      </c>
      <c r="BH61" s="48">
        <f t="shared" si="102"/>
        <v>-0.60575892904791084</v>
      </c>
      <c r="BI61" s="48">
        <f t="shared" si="103"/>
        <v>-0.65368030041476599</v>
      </c>
      <c r="BJ61" s="48">
        <f t="shared" si="104"/>
        <v>-0.9506810104581882</v>
      </c>
      <c r="BK61" s="48">
        <f t="shared" si="105"/>
        <v>-0.90525285468218597</v>
      </c>
      <c r="BL61" s="48">
        <f t="shared" si="106"/>
        <v>-1.5198685639539031</v>
      </c>
      <c r="BM61" s="48">
        <f t="shared" si="107"/>
        <v>-1.2678267952747264</v>
      </c>
      <c r="BN61" s="48" t="s">
        <v>94</v>
      </c>
      <c r="BO61" s="58">
        <f t="shared" si="108"/>
        <v>-1.2678267952747264</v>
      </c>
      <c r="BP61" s="58">
        <f t="shared" si="109"/>
        <v>-0.79397305716004474</v>
      </c>
      <c r="BQ61" s="48">
        <f t="shared" si="110"/>
        <v>1.3064928778396796</v>
      </c>
      <c r="BR61" s="48">
        <f t="shared" si="111"/>
        <v>0.87310692689736014</v>
      </c>
      <c r="BS61" s="48">
        <f t="shared" si="112"/>
        <v>-0.34184473410525446</v>
      </c>
      <c r="BT61" s="48">
        <f t="shared" si="113"/>
        <v>0.59782410537144637</v>
      </c>
      <c r="BU61" s="48">
        <f t="shared" si="114"/>
        <v>1.2754333699079146</v>
      </c>
      <c r="BV61" s="48">
        <f t="shared" si="115"/>
        <v>-0.52807490993412587</v>
      </c>
      <c r="BW61" s="58">
        <f t="shared" si="116"/>
        <v>1.4524995351922119</v>
      </c>
      <c r="BX61" s="58">
        <f t="shared" si="117"/>
        <v>1.5427920082980171</v>
      </c>
      <c r="BY61" s="58">
        <f t="shared" si="118"/>
        <v>0.52435990178047942</v>
      </c>
      <c r="BZ61" s="58">
        <f t="shared" si="119"/>
        <v>-0.12750687088210885</v>
      </c>
      <c r="CA61" s="48">
        <f t="shared" si="120"/>
        <v>-0.57720663427445806</v>
      </c>
    </row>
    <row r="62" spans="1:79" ht="15" customHeight="1" x14ac:dyDescent="0.25">
      <c r="A62" s="11" t="s">
        <v>82</v>
      </c>
      <c r="B62" s="66" t="s">
        <v>3311</v>
      </c>
      <c r="C62" s="17" t="s">
        <v>428</v>
      </c>
      <c r="D62" s="15" t="s">
        <v>3312</v>
      </c>
      <c r="E62" s="12">
        <v>320.35000000000002</v>
      </c>
      <c r="F62" s="12">
        <v>326.48</v>
      </c>
      <c r="G62" s="12">
        <v>224.5</v>
      </c>
      <c r="H62" s="12">
        <v>232.8</v>
      </c>
      <c r="I62" s="12">
        <v>132.6</v>
      </c>
      <c r="J62" s="12">
        <v>155.33000000000001</v>
      </c>
      <c r="K62" s="12">
        <v>157.30000000000001</v>
      </c>
      <c r="L62" s="12">
        <v>299.3</v>
      </c>
      <c r="M62" s="13">
        <v>87.43</v>
      </c>
      <c r="N62" s="13">
        <v>83.54</v>
      </c>
      <c r="O62" s="14">
        <v>-2.1</v>
      </c>
      <c r="P62" s="14">
        <v>5</v>
      </c>
      <c r="Q62" s="12">
        <v>23.41</v>
      </c>
      <c r="R62" s="12">
        <v>30.68</v>
      </c>
      <c r="S62" s="12">
        <v>38.799999999999997</v>
      </c>
      <c r="T62" s="12">
        <v>46.24</v>
      </c>
      <c r="U62" s="12">
        <v>27.53</v>
      </c>
      <c r="V62" s="12">
        <v>18.78</v>
      </c>
      <c r="W62" s="12">
        <v>26.16</v>
      </c>
      <c r="X62" s="12">
        <v>31.87</v>
      </c>
      <c r="Y62" s="12">
        <v>36.700000000000003</v>
      </c>
      <c r="Z62" s="12">
        <v>22.4</v>
      </c>
      <c r="AA62" s="20">
        <v>104.6</v>
      </c>
      <c r="AB62" s="12">
        <v>76.08</v>
      </c>
      <c r="AC62" s="60">
        <f t="shared" si="124"/>
        <v>104.6</v>
      </c>
      <c r="AD62" s="61">
        <f t="shared" si="125"/>
        <v>46.24</v>
      </c>
      <c r="AE62" s="62">
        <f t="shared" si="121"/>
        <v>3.0626195028680692</v>
      </c>
      <c r="AF62" s="62">
        <f t="shared" si="126"/>
        <v>2.1462715105162524</v>
      </c>
      <c r="AG62" s="62">
        <f t="shared" si="127"/>
        <v>1.4849904397705547</v>
      </c>
      <c r="AH62" s="62">
        <f t="shared" si="128"/>
        <v>-1.8833652007648173E-2</v>
      </c>
      <c r="AI62" s="62">
        <f t="shared" si="122"/>
        <v>2.8613766730401533</v>
      </c>
      <c r="AJ62" s="62">
        <f t="shared" si="123"/>
        <v>1.2676864244741874</v>
      </c>
      <c r="AK62" s="61">
        <f t="shared" si="129"/>
        <v>87.43</v>
      </c>
      <c r="AL62" s="61">
        <f t="shared" si="130"/>
        <v>83.54</v>
      </c>
      <c r="AM62" s="61">
        <f t="shared" si="131"/>
        <v>-2.1</v>
      </c>
      <c r="AN62" s="61">
        <f t="shared" si="132"/>
        <v>5</v>
      </c>
      <c r="AO62" s="61">
        <f t="shared" ref="AO62" si="135">P62-O62</f>
        <v>7.1</v>
      </c>
      <c r="AQ62" s="48">
        <f t="shared" si="85"/>
        <v>-0.62124046124430954</v>
      </c>
      <c r="AR62" s="48">
        <f t="shared" si="86"/>
        <v>-0.59996300812150039</v>
      </c>
      <c r="AS62" s="48">
        <f t="shared" si="87"/>
        <v>-0.58438564131754367</v>
      </c>
      <c r="AT62" s="48">
        <f t="shared" si="88"/>
        <v>-0.403070412804166</v>
      </c>
      <c r="AU62" s="48">
        <f t="shared" si="89"/>
        <v>0.61584786784509526</v>
      </c>
      <c r="AV62" s="48">
        <f t="shared" si="90"/>
        <v>-0.43816103750910257</v>
      </c>
      <c r="AW62" s="48">
        <f t="shared" si="91"/>
        <v>-0.28155263944738929</v>
      </c>
      <c r="AX62" s="48">
        <f t="shared" si="92"/>
        <v>0.12778534207147341</v>
      </c>
      <c r="AY62" s="48">
        <f t="shared" si="93"/>
        <v>-0.44958917420939642</v>
      </c>
      <c r="AZ62" s="48">
        <f t="shared" si="94"/>
        <v>-0.94213034093812897</v>
      </c>
      <c r="BA62" s="48">
        <f t="shared" si="95"/>
        <v>-0.61538210140269178</v>
      </c>
      <c r="BB62" s="48">
        <f t="shared" si="96"/>
        <v>-1.655494316326124</v>
      </c>
      <c r="BC62" s="48">
        <f t="shared" si="97"/>
        <v>5.1447968802111575E-2</v>
      </c>
      <c r="BD62" s="48">
        <f t="shared" si="98"/>
        <v>-0.43589569290908498</v>
      </c>
      <c r="BE62" s="48">
        <f t="shared" si="99"/>
        <v>-0.55799692686069613</v>
      </c>
      <c r="BF62" s="48">
        <f t="shared" si="100"/>
        <v>-0.5203036250978148</v>
      </c>
      <c r="BG62" s="48">
        <f t="shared" si="101"/>
        <v>-0.80415365713283371</v>
      </c>
      <c r="BH62" s="48">
        <f t="shared" si="102"/>
        <v>-8.9001300882374942E-2</v>
      </c>
      <c r="BI62" s="48">
        <f t="shared" si="103"/>
        <v>-0.52447665565340096</v>
      </c>
      <c r="BJ62" s="48">
        <f t="shared" si="104"/>
        <v>-0.66271758640747014</v>
      </c>
      <c r="BK62" s="48">
        <f t="shared" si="105"/>
        <v>-0.67348340180857291</v>
      </c>
      <c r="BL62" s="48">
        <f t="shared" si="106"/>
        <v>-0.66612286483656691</v>
      </c>
      <c r="BM62" s="48">
        <f t="shared" si="107"/>
        <v>4.5019259289635398E-2</v>
      </c>
      <c r="BN62" s="48">
        <f t="shared" si="134"/>
        <v>-0.3378173358626409</v>
      </c>
      <c r="BO62" s="58">
        <f t="shared" si="108"/>
        <v>4.5019259289635398E-2</v>
      </c>
      <c r="BP62" s="58">
        <f t="shared" si="109"/>
        <v>-0.5203036250978148</v>
      </c>
      <c r="BQ62" s="48">
        <f t="shared" si="110"/>
        <v>-0.87265650237314607</v>
      </c>
      <c r="BR62" s="48">
        <f t="shared" si="111"/>
        <v>-1.2315545071626892</v>
      </c>
      <c r="BS62" s="48">
        <f t="shared" si="112"/>
        <v>-0.89992847617992788</v>
      </c>
      <c r="BT62" s="48">
        <f t="shared" si="113"/>
        <v>-0.34142328729928251</v>
      </c>
      <c r="BU62" s="48">
        <f t="shared" si="114"/>
        <v>6.7352555010957854E-2</v>
      </c>
      <c r="BV62" s="48">
        <f t="shared" si="115"/>
        <v>0.89145240291261618</v>
      </c>
      <c r="BW62" s="58">
        <f t="shared" si="116"/>
        <v>-0.44958917420939642</v>
      </c>
      <c r="BX62" s="58">
        <f t="shared" si="117"/>
        <v>-0.94213034093812897</v>
      </c>
      <c r="BY62" s="58">
        <f t="shared" si="118"/>
        <v>-0.61538210140269178</v>
      </c>
      <c r="BZ62" s="58">
        <f t="shared" si="119"/>
        <v>-1.655494316326124</v>
      </c>
      <c r="CA62" s="48">
        <f t="shared" si="120"/>
        <v>-0.97281552150426465</v>
      </c>
    </row>
    <row r="63" spans="1:79" ht="15" customHeight="1" x14ac:dyDescent="0.25">
      <c r="D63" s="18" t="s">
        <v>126</v>
      </c>
      <c r="E63" s="19">
        <f t="shared" ref="E63:AO63" si="136">AVERAGE(E2:E62)</f>
        <v>367.88557377049182</v>
      </c>
      <c r="F63" s="19">
        <f t="shared" si="136"/>
        <v>370.35868852459004</v>
      </c>
      <c r="G63" s="19">
        <f t="shared" si="136"/>
        <v>257.62049180327864</v>
      </c>
      <c r="H63" s="19">
        <f t="shared" si="136"/>
        <v>255.33491803278682</v>
      </c>
      <c r="I63" s="19">
        <f t="shared" si="136"/>
        <v>106.3071186440678</v>
      </c>
      <c r="J63" s="19">
        <f t="shared" si="136"/>
        <v>177.70262295081966</v>
      </c>
      <c r="K63" s="19">
        <f t="shared" si="136"/>
        <v>171.45590163934426</v>
      </c>
      <c r="L63" s="19">
        <f t="shared" si="136"/>
        <v>291.48114754098356</v>
      </c>
      <c r="M63" s="19">
        <f t="shared" si="136"/>
        <v>93.001147540983624</v>
      </c>
      <c r="N63" s="19">
        <f t="shared" si="136"/>
        <v>95.46770491803278</v>
      </c>
      <c r="O63" s="19">
        <f>AVERAGE(O2:O62)</f>
        <v>4.2711864406779654</v>
      </c>
      <c r="P63" s="19">
        <f t="shared" si="136"/>
        <v>22.876885245901637</v>
      </c>
      <c r="Q63" s="19">
        <f t="shared" si="136"/>
        <v>22.999122807017546</v>
      </c>
      <c r="R63" s="19">
        <f t="shared" si="136"/>
        <v>34.590172413793105</v>
      </c>
      <c r="S63" s="19">
        <f t="shared" si="136"/>
        <v>44.886500000000005</v>
      </c>
      <c r="T63" s="19">
        <f t="shared" si="136"/>
        <v>52.780169491525427</v>
      </c>
      <c r="U63" s="19">
        <f t="shared" si="136"/>
        <v>36.095471698113208</v>
      </c>
      <c r="V63" s="19">
        <f t="shared" si="136"/>
        <v>19.344915254237286</v>
      </c>
      <c r="W63" s="19">
        <f t="shared" si="136"/>
        <v>29.650999999999996</v>
      </c>
      <c r="X63" s="19">
        <f t="shared" si="136"/>
        <v>37.094166666666659</v>
      </c>
      <c r="Y63" s="19">
        <f t="shared" si="136"/>
        <v>43.092833333333331</v>
      </c>
      <c r="Z63" s="19">
        <f t="shared" si="136"/>
        <v>26.613272727272726</v>
      </c>
      <c r="AA63" s="49">
        <f t="shared" si="136"/>
        <v>103.51639344262298</v>
      </c>
      <c r="AB63" s="19">
        <f t="shared" si="136"/>
        <v>81.229298245614046</v>
      </c>
      <c r="AC63" s="49">
        <f t="shared" si="136"/>
        <v>103.51639344262298</v>
      </c>
      <c r="AD63" s="19">
        <f t="shared" si="136"/>
        <v>52.780169491525427</v>
      </c>
      <c r="AE63" s="49">
        <f t="shared" si="136"/>
        <v>3.6300005876341821</v>
      </c>
      <c r="AF63" s="49">
        <f t="shared" si="136"/>
        <v>2.5175822598251338</v>
      </c>
      <c r="AG63" s="49">
        <f t="shared" si="136"/>
        <v>1.7190440424730287</v>
      </c>
      <c r="AH63" s="49">
        <f t="shared" si="136"/>
        <v>6.2705799654320729E-2</v>
      </c>
      <c r="AI63" s="49">
        <f t="shared" si="136"/>
        <v>2.8429560811900716</v>
      </c>
      <c r="AJ63" s="49">
        <f t="shared" si="136"/>
        <v>1.0221576530723238</v>
      </c>
      <c r="AK63" s="49">
        <f t="shared" si="136"/>
        <v>93.001147540983624</v>
      </c>
      <c r="AL63" s="49">
        <f t="shared" si="136"/>
        <v>95.46770491803278</v>
      </c>
      <c r="AM63" s="49">
        <f>AVERAGE(AM2:AM62)</f>
        <v>4.2711864406779654</v>
      </c>
      <c r="AN63" s="49">
        <f t="shared" si="136"/>
        <v>22.876885245901637</v>
      </c>
      <c r="AO63" s="49">
        <f t="shared" si="136"/>
        <v>18.657457627118639</v>
      </c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58"/>
      <c r="BP63" s="58"/>
      <c r="BQ63" s="48"/>
      <c r="BR63" s="48"/>
      <c r="BS63" s="48"/>
      <c r="BT63" s="48"/>
      <c r="BU63" s="48"/>
      <c r="BV63" s="48"/>
      <c r="BW63" s="58"/>
      <c r="BX63" s="58"/>
      <c r="BY63" s="58"/>
      <c r="BZ63" s="58"/>
      <c r="CA63" s="48"/>
    </row>
    <row r="64" spans="1:79" ht="15" customHeight="1" x14ac:dyDescent="0.25">
      <c r="D64" s="18" t="s">
        <v>127</v>
      </c>
      <c r="E64" s="19">
        <f t="shared" ref="E64:N64" si="137">_xlfn.STDEV.P(E2:E62)</f>
        <v>76.517188972657593</v>
      </c>
      <c r="F64" s="19">
        <f t="shared" si="137"/>
        <v>73.135656583187227</v>
      </c>
      <c r="G64" s="19">
        <f t="shared" si="137"/>
        <v>56.67574536671686</v>
      </c>
      <c r="H64" s="19">
        <f t="shared" si="137"/>
        <v>55.90814239132834</v>
      </c>
      <c r="I64" s="19">
        <f t="shared" si="137"/>
        <v>42.69379294586706</v>
      </c>
      <c r="J64" s="19">
        <f t="shared" si="137"/>
        <v>51.060274729139664</v>
      </c>
      <c r="K64" s="19">
        <f t="shared" si="137"/>
        <v>50.277993014480018</v>
      </c>
      <c r="L64" s="19">
        <f t="shared" si="137"/>
        <v>61.187397022760116</v>
      </c>
      <c r="M64" s="19">
        <f t="shared" si="137"/>
        <v>12.391640770222041</v>
      </c>
      <c r="N64" s="19">
        <f t="shared" si="137"/>
        <v>12.66035536670619</v>
      </c>
      <c r="O64" s="19">
        <f>_xlfn.STDEV.P(O2:O62)</f>
        <v>10.353220261290648</v>
      </c>
      <c r="P64" s="19">
        <f t="shared" ref="P64:AO64" si="138">_xlfn.STDEV.P(P2:P62)</f>
        <v>10.79851804358595</v>
      </c>
      <c r="Q64" s="19">
        <f t="shared" si="138"/>
        <v>7.986266563075481</v>
      </c>
      <c r="R64" s="19">
        <f t="shared" si="138"/>
        <v>8.970431406874793</v>
      </c>
      <c r="S64" s="19">
        <f t="shared" si="138"/>
        <v>10.907766166818876</v>
      </c>
      <c r="T64" s="19">
        <f>_xlfn.STDEV.P(T2:T62)</f>
        <v>12.569909522148537</v>
      </c>
      <c r="U64" s="19">
        <f t="shared" si="138"/>
        <v>10.651536086589386</v>
      </c>
      <c r="V64" s="19">
        <f t="shared" si="138"/>
        <v>6.3472696313044077</v>
      </c>
      <c r="W64" s="19">
        <f t="shared" si="138"/>
        <v>6.656158977468416</v>
      </c>
      <c r="X64" s="19">
        <f t="shared" si="138"/>
        <v>7.88294557714452</v>
      </c>
      <c r="Y64" s="19">
        <f t="shared" si="138"/>
        <v>9.4921913682891201</v>
      </c>
      <c r="Z64" s="19">
        <f t="shared" si="138"/>
        <v>6.3250684666205723</v>
      </c>
      <c r="AA64" s="49">
        <f t="shared" si="138"/>
        <v>24.069844206132558</v>
      </c>
      <c r="AB64" s="19">
        <f t="shared" si="138"/>
        <v>15.242847832142612</v>
      </c>
      <c r="AC64" s="49">
        <f t="shared" si="138"/>
        <v>24.069844206132558</v>
      </c>
      <c r="AD64" s="19">
        <f>_xlfn.STDEV.P(AD2:AD62)</f>
        <v>12.569909522148537</v>
      </c>
      <c r="AE64" s="19">
        <f t="shared" si="138"/>
        <v>0.65017688314147459</v>
      </c>
      <c r="AF64" s="19">
        <f t="shared" si="138"/>
        <v>0.30149761715729811</v>
      </c>
      <c r="AG64" s="19">
        <f t="shared" si="138"/>
        <v>0.26008022737095643</v>
      </c>
      <c r="AH64" s="19">
        <f t="shared" si="138"/>
        <v>0.23882217380940865</v>
      </c>
      <c r="AI64" s="19">
        <f t="shared" si="138"/>
        <v>0.27349507152452929</v>
      </c>
      <c r="AJ64" s="19">
        <f t="shared" si="138"/>
        <v>0.275425553399884</v>
      </c>
      <c r="AK64" s="19">
        <f t="shared" si="138"/>
        <v>12.391640770222041</v>
      </c>
      <c r="AL64" s="19">
        <f t="shared" si="138"/>
        <v>12.66035536670619</v>
      </c>
      <c r="AM64" s="19">
        <f>_xlfn.STDEV.P(AM2:AM62)</f>
        <v>10.353220261290648</v>
      </c>
      <c r="AN64" s="19">
        <f t="shared" si="138"/>
        <v>10.79851804358595</v>
      </c>
      <c r="AO64" s="19">
        <f t="shared" si="138"/>
        <v>11.880420667268284</v>
      </c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58"/>
      <c r="BP64" s="58"/>
      <c r="BQ64" s="48"/>
      <c r="BR64" s="48"/>
      <c r="BS64" s="48"/>
      <c r="BT64" s="48"/>
      <c r="BU64" s="48"/>
      <c r="BV64" s="48"/>
      <c r="BW64" s="58"/>
      <c r="BX64" s="58"/>
      <c r="BY64" s="58"/>
      <c r="BZ64" s="58"/>
      <c r="CA64" s="48"/>
    </row>
    <row r="65" spans="4:79" ht="15" customHeight="1" x14ac:dyDescent="0.25">
      <c r="D65" s="18" t="s">
        <v>128</v>
      </c>
      <c r="E65" s="19">
        <f>_xlfn.VAR.P(E2:E62)</f>
        <v>5854.8802082773918</v>
      </c>
      <c r="F65" s="19">
        <f>_xlfn.VAR.P(F2:F62)</f>
        <v>5348.8242638538968</v>
      </c>
      <c r="G65" s="19">
        <f>_xlfn.VAR.P(G2:G62)</f>
        <v>3212.1401128729276</v>
      </c>
      <c r="H65" s="19">
        <f>_xlfn.VAR.P(H2:H62)</f>
        <v>3125.7203856490451</v>
      </c>
      <c r="I65" s="19">
        <f t="shared" ref="I65:R65" si="139">_xlfn.VAR.P(I2:I62)</f>
        <v>1822.7599561045679</v>
      </c>
      <c r="J65" s="19">
        <f t="shared" si="139"/>
        <v>2607.1516554152186</v>
      </c>
      <c r="K65" s="19">
        <f t="shared" si="139"/>
        <v>2527.8765815641013</v>
      </c>
      <c r="L65" s="19">
        <f t="shared" si="139"/>
        <v>3743.8975544208738</v>
      </c>
      <c r="M65" s="19">
        <f t="shared" si="139"/>
        <v>153.55276097822909</v>
      </c>
      <c r="N65" s="19">
        <f t="shared" si="139"/>
        <v>160.28459801128622</v>
      </c>
      <c r="O65" s="19">
        <f>_xlfn.VAR.P(O2:O62)</f>
        <v>107.1891697787992</v>
      </c>
      <c r="P65" s="19">
        <f t="shared" si="139"/>
        <v>116.60799193765135</v>
      </c>
      <c r="Q65" s="19">
        <f t="shared" si="139"/>
        <v>63.780453616497461</v>
      </c>
      <c r="R65" s="19">
        <f t="shared" si="139"/>
        <v>80.468639625445689</v>
      </c>
      <c r="S65" s="19">
        <f>_xlfn.VAR.P(S2:S62)</f>
        <v>118.97936274999856</v>
      </c>
      <c r="T65" s="19">
        <f>_xlfn.VAR.P(T2:T62)</f>
        <v>158.00262539500048</v>
      </c>
      <c r="U65" s="19">
        <f>_xlfn.VAR.P(U2:U62)</f>
        <v>113.45522100391595</v>
      </c>
      <c r="V65" s="19">
        <f t="shared" ref="V65:Y65" si="140">_xlfn.VAR.P(V2:V62)</f>
        <v>40.287831772479187</v>
      </c>
      <c r="W65" s="19">
        <f t="shared" si="140"/>
        <v>44.304452333333387</v>
      </c>
      <c r="X65" s="19">
        <f t="shared" si="140"/>
        <v>62.140830972222354</v>
      </c>
      <c r="Y65" s="19">
        <f t="shared" si="140"/>
        <v>90.101696972222484</v>
      </c>
      <c r="Z65" s="19">
        <f>_xlfn.VAR.P(Z2:Z62)</f>
        <v>40.006491107437917</v>
      </c>
      <c r="AA65" s="49">
        <f>_xlfn.VAR.P(AA2:AA62)</f>
        <v>579.35740010749305</v>
      </c>
      <c r="AB65" s="19">
        <f>_xlfn.VAR.P(AB2:AB62)</f>
        <v>232.34441003385473</v>
      </c>
      <c r="AC65" s="49">
        <f t="shared" ref="AC65:AL65" si="141">_xlfn.VAR.P(AC2:AC62)</f>
        <v>579.35740010749305</v>
      </c>
      <c r="AD65" s="19">
        <f>_xlfn.VAR.P(AD2:AD62)</f>
        <v>158.00262539500048</v>
      </c>
      <c r="AE65" s="19">
        <f t="shared" si="141"/>
        <v>0.4227299793715627</v>
      </c>
      <c r="AF65" s="19">
        <f t="shared" si="141"/>
        <v>9.0900813151528703E-2</v>
      </c>
      <c r="AG65" s="19">
        <f t="shared" si="141"/>
        <v>6.7641724669328385E-2</v>
      </c>
      <c r="AH65" s="19">
        <f t="shared" si="141"/>
        <v>5.7036030703051396E-2</v>
      </c>
      <c r="AI65" s="19">
        <f t="shared" si="141"/>
        <v>7.4799554148207395E-2</v>
      </c>
      <c r="AJ65" s="19">
        <f t="shared" si="141"/>
        <v>7.5859235465632349E-2</v>
      </c>
      <c r="AK65" s="19">
        <f t="shared" si="141"/>
        <v>153.55276097822909</v>
      </c>
      <c r="AL65" s="19">
        <f t="shared" si="141"/>
        <v>160.28459801128622</v>
      </c>
      <c r="AM65" s="19">
        <f>_xlfn.VAR.P(AM2:AM62)</f>
        <v>107.1891697787992</v>
      </c>
      <c r="AN65" s="19">
        <f>_xlfn.VAR.P(AN2:AN62)</f>
        <v>116.60799193765135</v>
      </c>
      <c r="AO65" s="19">
        <f>_xlfn.VAR.P(AO2:AO62)</f>
        <v>141.1443952312554</v>
      </c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58"/>
      <c r="BP65" s="58"/>
      <c r="BQ65" s="48"/>
      <c r="BR65" s="48"/>
      <c r="BS65" s="48"/>
      <c r="BT65" s="48"/>
      <c r="BU65" s="48"/>
      <c r="BV65" s="48"/>
      <c r="BW65" s="58"/>
      <c r="BX65" s="58"/>
      <c r="BY65" s="58"/>
      <c r="BZ65" s="58"/>
      <c r="CA65" s="48"/>
    </row>
    <row r="66" spans="4:79" ht="15" customHeight="1" x14ac:dyDescent="0.25"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53"/>
      <c r="AB66" s="9"/>
      <c r="AC66" s="53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58"/>
      <c r="BP66" s="58"/>
      <c r="BQ66" s="48"/>
      <c r="BR66" s="48"/>
      <c r="BS66" s="48"/>
      <c r="BT66" s="48"/>
      <c r="BU66" s="48"/>
      <c r="BV66" s="48"/>
      <c r="BW66" s="58"/>
      <c r="BX66" s="58"/>
      <c r="BY66" s="58"/>
      <c r="BZ66" s="58"/>
      <c r="CA66" s="48"/>
    </row>
    <row r="67" spans="4:79" ht="15" customHeight="1" x14ac:dyDescent="0.25"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53"/>
      <c r="AB67" s="9"/>
      <c r="AC67" s="53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58"/>
      <c r="BP67" s="58"/>
      <c r="BQ67" s="48"/>
      <c r="BR67" s="48"/>
      <c r="BS67" s="48"/>
      <c r="BT67" s="48"/>
      <c r="BU67" s="48"/>
      <c r="BV67" s="48"/>
      <c r="BW67" s="58"/>
      <c r="BX67" s="58"/>
      <c r="BY67" s="58"/>
      <c r="BZ67" s="58"/>
      <c r="CA67" s="48"/>
    </row>
    <row r="68" spans="4:79" ht="15" customHeight="1" x14ac:dyDescent="0.25"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53"/>
      <c r="AB68" s="9"/>
      <c r="AC68" s="53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58"/>
      <c r="BP68" s="58"/>
      <c r="BQ68" s="48"/>
      <c r="BR68" s="48"/>
      <c r="BS68" s="48"/>
      <c r="BT68" s="48"/>
      <c r="BU68" s="48"/>
      <c r="BV68" s="48"/>
      <c r="BW68" s="58"/>
      <c r="BX68" s="58"/>
      <c r="BY68" s="58"/>
      <c r="BZ68" s="58"/>
      <c r="CA68" s="48"/>
    </row>
    <row r="69" spans="4:79" ht="15" customHeight="1" x14ac:dyDescent="0.25"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53"/>
      <c r="AB69" s="9"/>
      <c r="AC69" s="53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58"/>
      <c r="BP69" s="58"/>
      <c r="BQ69" s="48"/>
      <c r="BR69" s="48"/>
      <c r="BS69" s="48"/>
      <c r="BT69" s="48"/>
      <c r="BU69" s="48"/>
      <c r="BV69" s="48"/>
      <c r="BW69" s="58"/>
      <c r="BX69" s="58"/>
      <c r="BY69" s="58"/>
      <c r="BZ69" s="58"/>
      <c r="CA69" s="48"/>
    </row>
    <row r="70" spans="4:79" x14ac:dyDescent="0.25"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53"/>
      <c r="AB70" s="9"/>
      <c r="AC70" s="53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58"/>
      <c r="BP70" s="58"/>
      <c r="BQ70" s="48"/>
      <c r="BR70" s="48"/>
      <c r="BS70" s="48"/>
      <c r="BT70" s="48"/>
      <c r="BU70" s="48"/>
      <c r="BV70" s="48"/>
      <c r="BW70" s="58"/>
      <c r="BX70" s="58"/>
      <c r="BY70" s="58"/>
      <c r="BZ70" s="58"/>
      <c r="CA70" s="48"/>
    </row>
    <row r="71" spans="4:79" x14ac:dyDescent="0.25"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53"/>
      <c r="AB71" s="9"/>
      <c r="AC71" s="53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58"/>
      <c r="BP71" s="58"/>
      <c r="BQ71" s="48"/>
      <c r="BR71" s="48"/>
      <c r="BS71" s="48"/>
      <c r="BT71" s="48"/>
      <c r="BU71" s="48"/>
      <c r="BV71" s="48"/>
      <c r="BW71" s="58"/>
      <c r="BX71" s="58"/>
      <c r="BY71" s="58"/>
      <c r="BZ71" s="58"/>
      <c r="CA71" s="48"/>
    </row>
    <row r="72" spans="4:79" x14ac:dyDescent="0.25"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53"/>
      <c r="AB72" s="9"/>
      <c r="AC72" s="53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58"/>
      <c r="BP72" s="58"/>
      <c r="BQ72" s="48"/>
      <c r="BR72" s="48"/>
      <c r="BS72" s="48"/>
      <c r="BT72" s="48"/>
      <c r="BU72" s="48"/>
      <c r="BV72" s="48"/>
      <c r="BW72" s="58"/>
      <c r="BX72" s="58"/>
      <c r="BY72" s="58"/>
      <c r="BZ72" s="58"/>
      <c r="CA72" s="48"/>
    </row>
    <row r="73" spans="4:79" x14ac:dyDescent="0.25"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53"/>
      <c r="AB73" s="9"/>
      <c r="AC73" s="53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58"/>
      <c r="BP73" s="58"/>
      <c r="BQ73" s="48"/>
      <c r="BR73" s="48"/>
      <c r="BS73" s="48"/>
      <c r="BT73" s="48"/>
      <c r="BU73" s="48"/>
      <c r="BV73" s="48"/>
      <c r="BW73" s="58"/>
      <c r="BX73" s="58"/>
      <c r="BY73" s="58"/>
      <c r="BZ73" s="58"/>
      <c r="CA73" s="48"/>
    </row>
    <row r="74" spans="4:79" x14ac:dyDescent="0.25"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53"/>
      <c r="AB74" s="9"/>
      <c r="AC74" s="53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58"/>
      <c r="BP74" s="58"/>
      <c r="BQ74" s="48"/>
      <c r="BR74" s="48"/>
      <c r="BS74" s="48"/>
      <c r="BT74" s="48"/>
      <c r="BU74" s="48"/>
      <c r="BV74" s="48"/>
      <c r="BW74" s="58"/>
      <c r="BX74" s="58"/>
      <c r="BY74" s="58"/>
      <c r="BZ74" s="58"/>
      <c r="CA74" s="48"/>
    </row>
    <row r="75" spans="4:79" x14ac:dyDescent="0.25"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53"/>
      <c r="AB75" s="9"/>
      <c r="AC75" s="53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58"/>
      <c r="BP75" s="58"/>
      <c r="BQ75" s="48"/>
      <c r="BR75" s="48"/>
      <c r="BS75" s="48"/>
      <c r="BT75" s="48"/>
      <c r="BU75" s="48"/>
      <c r="BV75" s="48"/>
      <c r="BW75" s="58"/>
      <c r="BX75" s="58"/>
      <c r="BY75" s="58"/>
      <c r="BZ75" s="58"/>
      <c r="CA75" s="48"/>
    </row>
    <row r="76" spans="4:79" ht="15" customHeight="1" x14ac:dyDescent="0.25"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53"/>
      <c r="AB76" s="9"/>
      <c r="AC76" s="53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58"/>
      <c r="BP76" s="58"/>
      <c r="BQ76" s="48"/>
      <c r="BR76" s="48"/>
      <c r="BS76" s="48"/>
      <c r="BT76" s="48"/>
      <c r="BU76" s="48"/>
      <c r="BV76" s="48"/>
      <c r="BW76" s="58"/>
      <c r="BX76" s="58"/>
      <c r="BY76" s="58"/>
      <c r="BZ76" s="58"/>
      <c r="CA76" s="48"/>
    </row>
    <row r="77" spans="4:79" ht="15" customHeight="1" x14ac:dyDescent="0.25"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53"/>
      <c r="AB77" s="9"/>
      <c r="AC77" s="53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58"/>
      <c r="BP77" s="58"/>
      <c r="BQ77" s="48"/>
      <c r="BR77" s="48"/>
      <c r="BS77" s="48"/>
      <c r="BT77" s="48"/>
      <c r="BU77" s="48"/>
      <c r="BV77" s="48"/>
      <c r="BW77" s="58"/>
      <c r="BX77" s="58"/>
      <c r="BY77" s="58"/>
      <c r="BZ77" s="58"/>
      <c r="CA77" s="48"/>
    </row>
    <row r="78" spans="4:79" ht="15" customHeight="1" x14ac:dyDescent="0.25"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53"/>
      <c r="AB78" s="9"/>
      <c r="AC78" s="53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58"/>
      <c r="BP78" s="58"/>
      <c r="BQ78" s="48"/>
      <c r="BR78" s="48"/>
      <c r="BS78" s="48"/>
      <c r="BT78" s="48"/>
      <c r="BU78" s="48"/>
      <c r="BV78" s="48"/>
      <c r="BW78" s="58"/>
      <c r="BX78" s="58"/>
      <c r="BY78" s="58"/>
      <c r="BZ78" s="58"/>
      <c r="CA78" s="48"/>
    </row>
    <row r="79" spans="4:79" ht="15" customHeight="1" x14ac:dyDescent="0.25"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53"/>
      <c r="AB79" s="9"/>
      <c r="AC79" s="53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58"/>
      <c r="BP79" s="58"/>
      <c r="BQ79" s="48"/>
      <c r="BR79" s="48"/>
      <c r="BS79" s="48"/>
      <c r="BT79" s="48"/>
      <c r="BU79" s="48"/>
      <c r="BV79" s="48"/>
      <c r="BW79" s="58"/>
      <c r="BX79" s="58"/>
      <c r="BY79" s="58"/>
      <c r="BZ79" s="58"/>
      <c r="CA79" s="48"/>
    </row>
    <row r="80" spans="4:79" ht="15" customHeight="1" x14ac:dyDescent="0.25"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53"/>
      <c r="AB80" s="9"/>
      <c r="AC80" s="53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58"/>
      <c r="BP80" s="58"/>
      <c r="BQ80" s="48"/>
      <c r="BR80" s="48"/>
      <c r="BS80" s="48"/>
      <c r="BT80" s="48"/>
      <c r="BU80" s="48"/>
      <c r="BV80" s="48"/>
      <c r="BW80" s="58"/>
      <c r="BX80" s="58"/>
      <c r="BY80" s="58"/>
      <c r="BZ80" s="58"/>
      <c r="CA80" s="48"/>
    </row>
    <row r="81" spans="16:79" ht="15" customHeight="1" x14ac:dyDescent="0.25"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53"/>
      <c r="AB81" s="9"/>
      <c r="AC81" s="53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58"/>
      <c r="BP81" s="58"/>
      <c r="BQ81" s="48"/>
      <c r="BR81" s="48"/>
      <c r="BS81" s="48"/>
      <c r="BT81" s="48"/>
      <c r="BU81" s="48"/>
      <c r="BV81" s="48"/>
      <c r="BW81" s="58"/>
      <c r="BX81" s="58"/>
      <c r="BY81" s="58"/>
      <c r="BZ81" s="58"/>
      <c r="CA81" s="48"/>
    </row>
    <row r="82" spans="16:79" ht="15" customHeight="1" x14ac:dyDescent="0.25"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53"/>
      <c r="AB82" s="9"/>
      <c r="AC82" s="53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58"/>
      <c r="BP82" s="58"/>
      <c r="BQ82" s="48"/>
      <c r="BR82" s="48"/>
      <c r="BS82" s="48"/>
      <c r="BT82" s="48"/>
      <c r="BU82" s="48"/>
      <c r="BV82" s="48"/>
      <c r="BW82" s="58"/>
      <c r="BX82" s="58"/>
      <c r="BY82" s="58"/>
      <c r="BZ82" s="58"/>
      <c r="CA82" s="48"/>
    </row>
    <row r="83" spans="16:79" ht="15" customHeight="1" x14ac:dyDescent="0.25"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53"/>
      <c r="AB83" s="9"/>
      <c r="AC83" s="53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58"/>
      <c r="BP83" s="58"/>
      <c r="BQ83" s="48"/>
      <c r="BR83" s="48"/>
      <c r="BS83" s="48"/>
      <c r="BT83" s="48"/>
      <c r="BU83" s="48"/>
      <c r="BV83" s="48"/>
      <c r="BW83" s="58"/>
      <c r="BX83" s="58"/>
      <c r="BY83" s="58"/>
      <c r="BZ83" s="58"/>
      <c r="CA83" s="48"/>
    </row>
    <row r="84" spans="16:79" ht="15" customHeight="1" x14ac:dyDescent="0.25"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53"/>
      <c r="AB84" s="9"/>
      <c r="AC84" s="53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58"/>
      <c r="BP84" s="58"/>
      <c r="BQ84" s="48"/>
      <c r="BR84" s="48"/>
      <c r="BS84" s="48"/>
      <c r="BT84" s="48"/>
      <c r="BU84" s="48"/>
      <c r="BV84" s="48"/>
      <c r="BW84" s="58"/>
      <c r="BX84" s="58"/>
      <c r="BY84" s="58"/>
      <c r="BZ84" s="58"/>
      <c r="CA84" s="48"/>
    </row>
    <row r="85" spans="16:79" ht="15" customHeight="1" x14ac:dyDescent="0.25"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53"/>
      <c r="AB85" s="9"/>
      <c r="AC85" s="53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58"/>
      <c r="BP85" s="58"/>
      <c r="BQ85" s="48"/>
      <c r="BR85" s="48"/>
      <c r="BS85" s="48"/>
      <c r="BT85" s="48"/>
      <c r="BU85" s="48"/>
      <c r="BV85" s="48"/>
      <c r="BW85" s="58"/>
      <c r="BX85" s="58"/>
      <c r="BY85" s="58"/>
      <c r="BZ85" s="58"/>
      <c r="CA85" s="48"/>
    </row>
    <row r="86" spans="16:79" ht="15" customHeight="1" x14ac:dyDescent="0.25"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53"/>
      <c r="AB86" s="9"/>
      <c r="AC86" s="53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58"/>
      <c r="BP86" s="58"/>
      <c r="BQ86" s="48"/>
      <c r="BR86" s="48"/>
      <c r="BS86" s="48"/>
      <c r="BT86" s="48"/>
      <c r="BU86" s="48"/>
      <c r="BV86" s="48"/>
      <c r="BW86" s="58"/>
      <c r="BX86" s="58"/>
      <c r="BY86" s="58"/>
      <c r="BZ86" s="58"/>
      <c r="CA86" s="48"/>
    </row>
    <row r="87" spans="16:79" ht="15" customHeight="1" x14ac:dyDescent="0.25"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53"/>
      <c r="AB87" s="9"/>
      <c r="AC87" s="53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58"/>
      <c r="BP87" s="58"/>
      <c r="BQ87" s="48"/>
      <c r="BR87" s="48"/>
      <c r="BS87" s="48"/>
      <c r="BT87" s="48"/>
      <c r="BU87" s="48"/>
      <c r="BV87" s="48"/>
      <c r="BW87" s="58"/>
      <c r="BX87" s="58"/>
      <c r="BY87" s="58"/>
      <c r="BZ87" s="58"/>
      <c r="CA87" s="48"/>
    </row>
    <row r="88" spans="16:79" ht="15" customHeight="1" x14ac:dyDescent="0.25"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53"/>
      <c r="AB88" s="9"/>
      <c r="AC88" s="53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58"/>
      <c r="BP88" s="58"/>
      <c r="BQ88" s="48"/>
      <c r="BR88" s="48"/>
      <c r="BS88" s="48"/>
      <c r="BT88" s="48"/>
      <c r="BU88" s="48"/>
      <c r="BV88" s="48"/>
      <c r="BW88" s="58"/>
      <c r="BX88" s="58"/>
      <c r="BY88" s="58"/>
      <c r="BZ88" s="58"/>
      <c r="CA88" s="48"/>
    </row>
    <row r="89" spans="16:79" ht="15" customHeight="1" x14ac:dyDescent="0.25"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53"/>
      <c r="AB89" s="9"/>
      <c r="AC89" s="53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58"/>
      <c r="BP89" s="58"/>
      <c r="BQ89" s="48"/>
      <c r="BR89" s="48"/>
      <c r="BS89" s="48"/>
      <c r="BT89" s="48"/>
      <c r="BU89" s="48"/>
      <c r="BV89" s="48"/>
      <c r="BW89" s="58"/>
      <c r="BX89" s="58"/>
      <c r="BY89" s="58"/>
      <c r="BZ89" s="58"/>
      <c r="CA89" s="48"/>
    </row>
    <row r="90" spans="16:79" ht="15" customHeight="1" x14ac:dyDescent="0.25"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53"/>
      <c r="AB90" s="9"/>
      <c r="AC90" s="53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58"/>
      <c r="BP90" s="58"/>
      <c r="BQ90" s="48"/>
      <c r="BR90" s="48"/>
      <c r="BS90" s="48"/>
      <c r="BT90" s="48"/>
      <c r="BU90" s="48"/>
      <c r="BV90" s="48"/>
      <c r="BW90" s="58"/>
      <c r="BX90" s="58"/>
      <c r="BY90" s="58"/>
      <c r="BZ90" s="58"/>
      <c r="CA90" s="48"/>
    </row>
    <row r="91" spans="16:79" ht="15" customHeight="1" x14ac:dyDescent="0.25"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53"/>
      <c r="AB91" s="9"/>
      <c r="AC91" s="53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58"/>
      <c r="BP91" s="58"/>
      <c r="BQ91" s="48"/>
      <c r="BR91" s="48"/>
      <c r="BS91" s="48"/>
      <c r="BT91" s="48"/>
      <c r="BU91" s="48"/>
      <c r="BV91" s="48"/>
      <c r="BW91" s="58"/>
      <c r="BX91" s="58"/>
      <c r="BY91" s="58"/>
      <c r="BZ91" s="58"/>
      <c r="CA91" s="48"/>
    </row>
    <row r="92" spans="16:79" ht="15" customHeight="1" x14ac:dyDescent="0.25"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53"/>
      <c r="AB92" s="9"/>
      <c r="AC92" s="53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58"/>
      <c r="BP92" s="58"/>
      <c r="BQ92" s="48"/>
      <c r="BR92" s="48"/>
      <c r="BS92" s="48"/>
      <c r="BT92" s="48"/>
      <c r="BU92" s="48"/>
      <c r="BV92" s="48"/>
      <c r="BW92" s="58"/>
      <c r="BX92" s="58"/>
      <c r="BY92" s="58"/>
      <c r="BZ92" s="58"/>
      <c r="CA92" s="48"/>
    </row>
    <row r="93" spans="16:79" ht="15" customHeight="1" x14ac:dyDescent="0.25"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53"/>
      <c r="AB93" s="9"/>
      <c r="AC93" s="53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58"/>
      <c r="BP93" s="58"/>
      <c r="BQ93" s="48"/>
      <c r="BR93" s="48"/>
      <c r="BS93" s="48"/>
      <c r="BT93" s="48"/>
      <c r="BU93" s="48"/>
      <c r="BV93" s="48"/>
      <c r="BW93" s="58"/>
      <c r="BX93" s="58"/>
      <c r="BY93" s="58"/>
      <c r="BZ93" s="58"/>
      <c r="CA93" s="48"/>
    </row>
    <row r="94" spans="16:79" ht="15" customHeight="1" x14ac:dyDescent="0.25"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53"/>
      <c r="AB94" s="9"/>
      <c r="AC94" s="53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58"/>
      <c r="BP94" s="58"/>
      <c r="BQ94" s="48"/>
      <c r="BR94" s="48"/>
      <c r="BS94" s="48"/>
      <c r="BT94" s="48"/>
      <c r="BU94" s="48"/>
      <c r="BV94" s="48"/>
      <c r="BW94" s="58"/>
      <c r="BX94" s="58"/>
      <c r="BY94" s="58"/>
      <c r="BZ94" s="58"/>
      <c r="CA94" s="48"/>
    </row>
    <row r="95" spans="16:79" ht="15" customHeight="1" x14ac:dyDescent="0.25"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53"/>
      <c r="AB95" s="9"/>
      <c r="AC95" s="53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58"/>
      <c r="BP95" s="58"/>
      <c r="BQ95" s="48"/>
      <c r="BR95" s="48"/>
      <c r="BS95" s="48"/>
      <c r="BT95" s="48"/>
      <c r="BU95" s="48"/>
      <c r="BV95" s="48"/>
      <c r="BW95" s="58"/>
      <c r="BX95" s="58"/>
      <c r="BY95" s="58"/>
      <c r="BZ95" s="58"/>
      <c r="CA95" s="48"/>
    </row>
    <row r="96" spans="16:79" ht="15" customHeight="1" x14ac:dyDescent="0.25"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53"/>
      <c r="AB96" s="9"/>
      <c r="AC96" s="53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58"/>
      <c r="BP96" s="58"/>
      <c r="BQ96" s="48"/>
      <c r="BR96" s="48"/>
      <c r="BS96" s="48"/>
      <c r="BT96" s="48"/>
      <c r="BU96" s="48"/>
      <c r="BV96" s="48"/>
      <c r="BW96" s="58"/>
      <c r="BX96" s="58"/>
      <c r="BY96" s="58"/>
      <c r="BZ96" s="58"/>
      <c r="CA96" s="48"/>
    </row>
    <row r="97" spans="16:79" ht="15" customHeight="1" x14ac:dyDescent="0.25"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53"/>
      <c r="AB97" s="9"/>
      <c r="AC97" s="53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58"/>
      <c r="BP97" s="58"/>
      <c r="BQ97" s="48"/>
      <c r="BR97" s="48"/>
      <c r="BS97" s="48"/>
      <c r="BT97" s="48"/>
      <c r="BU97" s="48"/>
      <c r="BV97" s="48"/>
      <c r="BW97" s="58"/>
      <c r="BX97" s="58"/>
      <c r="BY97" s="58"/>
      <c r="BZ97" s="58"/>
      <c r="CA97" s="48"/>
    </row>
    <row r="98" spans="16:79" ht="15" customHeight="1" x14ac:dyDescent="0.25"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53"/>
      <c r="AB98" s="9"/>
      <c r="AC98" s="53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58"/>
      <c r="BP98" s="58"/>
      <c r="BQ98" s="48"/>
      <c r="BR98" s="48"/>
      <c r="BS98" s="48"/>
      <c r="BT98" s="48"/>
      <c r="BU98" s="48"/>
      <c r="BV98" s="48"/>
      <c r="BW98" s="58"/>
      <c r="BX98" s="58"/>
      <c r="BY98" s="58"/>
      <c r="BZ98" s="58"/>
      <c r="CA98" s="48"/>
    </row>
    <row r="99" spans="16:79" ht="15" customHeight="1" x14ac:dyDescent="0.25"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53"/>
      <c r="AB99" s="9"/>
      <c r="AC99" s="53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58"/>
      <c r="BP99" s="58"/>
      <c r="BQ99" s="48"/>
      <c r="BR99" s="48"/>
      <c r="BS99" s="48"/>
      <c r="BT99" s="48"/>
      <c r="BU99" s="48"/>
      <c r="BV99" s="48"/>
      <c r="BW99" s="58"/>
      <c r="BX99" s="58"/>
      <c r="BY99" s="58"/>
      <c r="BZ99" s="58"/>
      <c r="CA99" s="48"/>
    </row>
    <row r="100" spans="16:79" ht="15" customHeight="1" x14ac:dyDescent="0.25"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53"/>
      <c r="AB100" s="9"/>
      <c r="AC100" s="53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58"/>
      <c r="BP100" s="58"/>
      <c r="BQ100" s="48"/>
      <c r="BR100" s="48"/>
      <c r="BS100" s="48"/>
      <c r="BT100" s="48"/>
      <c r="BU100" s="48"/>
      <c r="BV100" s="48"/>
      <c r="BW100" s="58"/>
      <c r="BX100" s="58"/>
      <c r="BY100" s="58"/>
      <c r="BZ100" s="58"/>
      <c r="CA100" s="48"/>
    </row>
    <row r="101" spans="16:79" ht="15" customHeight="1" x14ac:dyDescent="0.25"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53"/>
      <c r="AB101" s="9"/>
      <c r="AC101" s="53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58"/>
      <c r="BP101" s="58"/>
      <c r="BQ101" s="48"/>
      <c r="BR101" s="48"/>
      <c r="BS101" s="48"/>
      <c r="BT101" s="48"/>
      <c r="BU101" s="48"/>
      <c r="BV101" s="48"/>
      <c r="BW101" s="58"/>
      <c r="BX101" s="58"/>
      <c r="BY101" s="58"/>
      <c r="BZ101" s="58"/>
      <c r="CA101" s="48"/>
    </row>
    <row r="102" spans="16:79" ht="15" customHeight="1" x14ac:dyDescent="0.25"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53"/>
      <c r="AB102" s="9"/>
      <c r="AC102" s="53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58"/>
      <c r="BP102" s="58"/>
      <c r="BQ102" s="48"/>
      <c r="BR102" s="48"/>
      <c r="BS102" s="48"/>
      <c r="BT102" s="48"/>
      <c r="BU102" s="48"/>
      <c r="BV102" s="48"/>
      <c r="BW102" s="58"/>
      <c r="BX102" s="58"/>
      <c r="BY102" s="58"/>
      <c r="BZ102" s="58"/>
      <c r="CA102" s="48"/>
    </row>
    <row r="103" spans="16:79" ht="15" customHeight="1" x14ac:dyDescent="0.25"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53"/>
      <c r="AB103" s="9"/>
      <c r="AC103" s="53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58"/>
      <c r="BP103" s="58"/>
      <c r="BQ103" s="48"/>
      <c r="BR103" s="48"/>
      <c r="BS103" s="48"/>
      <c r="BT103" s="48"/>
      <c r="BU103" s="48"/>
      <c r="BV103" s="48"/>
      <c r="BW103" s="58"/>
      <c r="BX103" s="58"/>
      <c r="BY103" s="58"/>
      <c r="BZ103" s="58"/>
      <c r="CA103" s="48"/>
    </row>
    <row r="104" spans="16:79" ht="15" customHeight="1" x14ac:dyDescent="0.25"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53"/>
      <c r="AB104" s="9"/>
      <c r="AC104" s="53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58"/>
      <c r="BP104" s="58"/>
      <c r="BQ104" s="48"/>
      <c r="BR104" s="48"/>
      <c r="BS104" s="48"/>
      <c r="BT104" s="48"/>
      <c r="BU104" s="48"/>
      <c r="BV104" s="48"/>
      <c r="BW104" s="58"/>
      <c r="BX104" s="58"/>
      <c r="BY104" s="58"/>
      <c r="BZ104" s="58"/>
      <c r="CA104" s="48"/>
    </row>
    <row r="105" spans="16:79" ht="15" customHeight="1" x14ac:dyDescent="0.25"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53"/>
      <c r="AB105" s="9"/>
      <c r="AC105" s="53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58"/>
      <c r="BP105" s="58"/>
      <c r="BQ105" s="48"/>
      <c r="BR105" s="48"/>
      <c r="BS105" s="48"/>
      <c r="BT105" s="48"/>
      <c r="BU105" s="48"/>
      <c r="BV105" s="48"/>
      <c r="BW105" s="58"/>
      <c r="BX105" s="58"/>
      <c r="BY105" s="58"/>
      <c r="BZ105" s="58"/>
      <c r="CA105" s="48"/>
    </row>
    <row r="106" spans="16:79" ht="15" customHeight="1" x14ac:dyDescent="0.25"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53"/>
      <c r="AB106" s="9"/>
      <c r="AC106" s="53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58"/>
      <c r="BP106" s="58"/>
      <c r="BQ106" s="48"/>
      <c r="BR106" s="48"/>
      <c r="BS106" s="48"/>
      <c r="BT106" s="48"/>
      <c r="BU106" s="48"/>
      <c r="BV106" s="48"/>
      <c r="BW106" s="58"/>
      <c r="BX106" s="58"/>
      <c r="BY106" s="58"/>
      <c r="BZ106" s="58"/>
      <c r="CA106" s="48"/>
    </row>
    <row r="107" spans="16:79" ht="15" customHeight="1" x14ac:dyDescent="0.25"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53"/>
      <c r="AB107" s="9"/>
      <c r="AC107" s="53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58"/>
      <c r="BP107" s="58"/>
      <c r="BQ107" s="48"/>
      <c r="BR107" s="48"/>
      <c r="BS107" s="48"/>
      <c r="BT107" s="48"/>
      <c r="BU107" s="48"/>
      <c r="BV107" s="48"/>
      <c r="BW107" s="58"/>
      <c r="BX107" s="58"/>
      <c r="BY107" s="58"/>
      <c r="BZ107" s="58"/>
      <c r="CA107" s="48"/>
    </row>
    <row r="108" spans="16:79" ht="15" customHeight="1" x14ac:dyDescent="0.25"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53"/>
      <c r="AB108" s="9"/>
      <c r="AC108" s="53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58"/>
      <c r="BP108" s="58"/>
      <c r="BQ108" s="48"/>
      <c r="BR108" s="48"/>
      <c r="BS108" s="48"/>
      <c r="BT108" s="48"/>
      <c r="BU108" s="48"/>
      <c r="BV108" s="48"/>
      <c r="BW108" s="58"/>
      <c r="BX108" s="58"/>
      <c r="BY108" s="58"/>
      <c r="BZ108" s="58"/>
      <c r="CA108" s="48"/>
    </row>
    <row r="109" spans="16:79" ht="15" customHeight="1" x14ac:dyDescent="0.25"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53"/>
      <c r="AB109" s="9"/>
      <c r="AC109" s="53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58"/>
      <c r="BP109" s="58"/>
      <c r="BQ109" s="48"/>
      <c r="BR109" s="48"/>
      <c r="BS109" s="48"/>
      <c r="BT109" s="48"/>
      <c r="BU109" s="48"/>
      <c r="BV109" s="48"/>
      <c r="BW109" s="58"/>
      <c r="BX109" s="58"/>
      <c r="BY109" s="58"/>
      <c r="BZ109" s="58"/>
      <c r="CA109" s="48"/>
    </row>
    <row r="110" spans="16:79" ht="15" customHeight="1" x14ac:dyDescent="0.25"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53"/>
      <c r="AB110" s="9"/>
      <c r="AC110" s="53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58"/>
      <c r="BP110" s="58"/>
      <c r="BQ110" s="48"/>
      <c r="BR110" s="48"/>
      <c r="BS110" s="48"/>
      <c r="BT110" s="48"/>
      <c r="BU110" s="48"/>
      <c r="BV110" s="48"/>
      <c r="BW110" s="58"/>
      <c r="BX110" s="58"/>
      <c r="BY110" s="58"/>
      <c r="BZ110" s="58"/>
      <c r="CA110" s="48"/>
    </row>
    <row r="111" spans="16:79" ht="15" customHeight="1" x14ac:dyDescent="0.25"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53"/>
      <c r="AB111" s="9"/>
      <c r="AC111" s="53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58"/>
      <c r="BP111" s="58"/>
      <c r="BQ111" s="48"/>
      <c r="BR111" s="48"/>
      <c r="BS111" s="48"/>
      <c r="BT111" s="48"/>
      <c r="BU111" s="48"/>
      <c r="BV111" s="48"/>
      <c r="BW111" s="58"/>
      <c r="BX111" s="58"/>
      <c r="BY111" s="58"/>
      <c r="BZ111" s="58"/>
      <c r="CA111" s="48"/>
    </row>
    <row r="112" spans="16:79" ht="15" customHeight="1" x14ac:dyDescent="0.25"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53"/>
      <c r="AB112" s="9"/>
      <c r="AC112" s="53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58"/>
      <c r="BP112" s="58"/>
      <c r="BQ112" s="48"/>
      <c r="BR112" s="48"/>
      <c r="BS112" s="48"/>
      <c r="BT112" s="48"/>
      <c r="BU112" s="48"/>
      <c r="BV112" s="48"/>
      <c r="BW112" s="58"/>
      <c r="BX112" s="58"/>
      <c r="BY112" s="58"/>
      <c r="BZ112" s="58"/>
      <c r="CA112" s="48"/>
    </row>
    <row r="113" spans="16:79" ht="15" customHeight="1" x14ac:dyDescent="0.25"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53"/>
      <c r="AB113" s="9"/>
      <c r="AC113" s="53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58"/>
      <c r="BP113" s="58"/>
      <c r="BQ113" s="48"/>
      <c r="BR113" s="48"/>
      <c r="BS113" s="48"/>
      <c r="BT113" s="48"/>
      <c r="BU113" s="48"/>
      <c r="BV113" s="48"/>
      <c r="BW113" s="58"/>
      <c r="BX113" s="58"/>
      <c r="BY113" s="58"/>
      <c r="BZ113" s="58"/>
      <c r="CA113" s="48"/>
    </row>
    <row r="114" spans="16:79" ht="15.6" customHeight="1" x14ac:dyDescent="0.25"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53"/>
      <c r="AB114" s="9"/>
      <c r="AC114" s="53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58"/>
      <c r="BP114" s="58"/>
      <c r="BQ114" s="48"/>
      <c r="BR114" s="48"/>
      <c r="BS114" s="48"/>
      <c r="BT114" s="48"/>
      <c r="BU114" s="48"/>
      <c r="BV114" s="48"/>
      <c r="BW114" s="58"/>
      <c r="BX114" s="58"/>
      <c r="BY114" s="58"/>
      <c r="BZ114" s="58"/>
      <c r="CA114" s="48"/>
    </row>
    <row r="115" spans="16:79" ht="15" customHeight="1" x14ac:dyDescent="0.25"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53"/>
      <c r="AB115" s="9"/>
      <c r="AC115" s="53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58"/>
      <c r="BP115" s="58"/>
      <c r="BQ115" s="48"/>
      <c r="BR115" s="48"/>
      <c r="BS115" s="48"/>
      <c r="BT115" s="48"/>
      <c r="BU115" s="48"/>
      <c r="BV115" s="48"/>
      <c r="BW115" s="58"/>
      <c r="BX115" s="58"/>
      <c r="BY115" s="58"/>
      <c r="BZ115" s="58"/>
      <c r="CA115" s="48"/>
    </row>
    <row r="116" spans="16:79" ht="15" customHeight="1" x14ac:dyDescent="0.25"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53"/>
      <c r="AB116" s="9"/>
      <c r="AC116" s="53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58"/>
      <c r="BP116" s="58"/>
      <c r="BQ116" s="48"/>
      <c r="BR116" s="48"/>
      <c r="BS116" s="48"/>
      <c r="BT116" s="48"/>
      <c r="BU116" s="48"/>
      <c r="BV116" s="48"/>
      <c r="BW116" s="58"/>
      <c r="BX116" s="58"/>
      <c r="BY116" s="58"/>
      <c r="BZ116" s="58"/>
      <c r="CA116" s="48"/>
    </row>
    <row r="117" spans="16:79" ht="15" customHeight="1" x14ac:dyDescent="0.25"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53"/>
      <c r="AB117" s="9"/>
      <c r="AC117" s="53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58"/>
      <c r="BP117" s="58"/>
      <c r="BQ117" s="48"/>
      <c r="BR117" s="48"/>
      <c r="BS117" s="48"/>
      <c r="BT117" s="48"/>
      <c r="BU117" s="48"/>
      <c r="BV117" s="48"/>
      <c r="BW117" s="58"/>
      <c r="BX117" s="58"/>
      <c r="BY117" s="58"/>
      <c r="BZ117" s="58"/>
      <c r="CA117" s="48"/>
    </row>
    <row r="118" spans="16:79" ht="15" customHeight="1" x14ac:dyDescent="0.25"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53"/>
      <c r="AB118" s="9"/>
      <c r="AC118" s="53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58"/>
      <c r="BP118" s="58"/>
      <c r="BQ118" s="48"/>
      <c r="BR118" s="48"/>
      <c r="BS118" s="48"/>
      <c r="BT118" s="48"/>
      <c r="BU118" s="48"/>
      <c r="BV118" s="48"/>
      <c r="BW118" s="58"/>
      <c r="BX118" s="58"/>
      <c r="BY118" s="58"/>
      <c r="BZ118" s="58"/>
      <c r="CA118" s="48"/>
    </row>
    <row r="119" spans="16:79" ht="15" customHeight="1" x14ac:dyDescent="0.25"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53"/>
      <c r="AB119" s="9"/>
      <c r="AC119" s="53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58"/>
      <c r="BP119" s="58"/>
      <c r="BQ119" s="48"/>
      <c r="BR119" s="48"/>
      <c r="BS119" s="48"/>
      <c r="BT119" s="48"/>
      <c r="BU119" s="48"/>
      <c r="BV119" s="48"/>
      <c r="BW119" s="58"/>
      <c r="BX119" s="58"/>
      <c r="BY119" s="58"/>
      <c r="BZ119" s="58"/>
      <c r="CA119" s="48"/>
    </row>
    <row r="120" spans="16:79" ht="15" customHeight="1" x14ac:dyDescent="0.25"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53"/>
      <c r="AB120" s="9"/>
      <c r="AC120" s="53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58"/>
      <c r="BP120" s="58"/>
      <c r="BQ120" s="48"/>
      <c r="BR120" s="48"/>
      <c r="BS120" s="48"/>
      <c r="BT120" s="48"/>
      <c r="BU120" s="48"/>
      <c r="BV120" s="48"/>
      <c r="BW120" s="58"/>
      <c r="BX120" s="58"/>
      <c r="BY120" s="58"/>
      <c r="BZ120" s="58"/>
      <c r="CA120" s="48"/>
    </row>
    <row r="121" spans="16:79" ht="15" customHeight="1" x14ac:dyDescent="0.25"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53"/>
      <c r="AB121" s="9"/>
      <c r="AC121" s="53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58"/>
      <c r="BP121" s="58"/>
      <c r="BQ121" s="48"/>
      <c r="BR121" s="48"/>
      <c r="BS121" s="48"/>
      <c r="BT121" s="48"/>
      <c r="BU121" s="48"/>
      <c r="BV121" s="48"/>
      <c r="BW121" s="58"/>
      <c r="BX121" s="58"/>
      <c r="BY121" s="58"/>
      <c r="BZ121" s="58"/>
      <c r="CA121" s="48"/>
    </row>
    <row r="122" spans="16:79" ht="15" customHeight="1" x14ac:dyDescent="0.25"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53"/>
      <c r="AB122" s="9"/>
      <c r="AC122" s="53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58"/>
      <c r="BP122" s="58"/>
      <c r="BQ122" s="48"/>
      <c r="BR122" s="48"/>
      <c r="BS122" s="48"/>
      <c r="BT122" s="48"/>
      <c r="BU122" s="48"/>
      <c r="BV122" s="48"/>
      <c r="BW122" s="58"/>
      <c r="BX122" s="58"/>
      <c r="BY122" s="58"/>
      <c r="BZ122" s="58"/>
      <c r="CA122" s="48"/>
    </row>
    <row r="123" spans="16:79" ht="15" customHeight="1" x14ac:dyDescent="0.25"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53"/>
      <c r="AB123" s="9"/>
      <c r="AC123" s="53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58"/>
      <c r="BP123" s="58"/>
      <c r="BQ123" s="48"/>
      <c r="BR123" s="48"/>
      <c r="BS123" s="48"/>
      <c r="BT123" s="48"/>
      <c r="BU123" s="48"/>
      <c r="BV123" s="48"/>
      <c r="BW123" s="58"/>
      <c r="BX123" s="58"/>
      <c r="BY123" s="58"/>
      <c r="BZ123" s="58"/>
      <c r="CA123" s="48"/>
    </row>
    <row r="124" spans="16:79" ht="15" customHeight="1" x14ac:dyDescent="0.25"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53"/>
      <c r="AB124" s="9"/>
      <c r="AC124" s="53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58"/>
      <c r="BP124" s="58"/>
      <c r="BQ124" s="48"/>
      <c r="BR124" s="48"/>
      <c r="BS124" s="48"/>
      <c r="BT124" s="48"/>
      <c r="BU124" s="48"/>
      <c r="BV124" s="48"/>
      <c r="BW124" s="58"/>
      <c r="BX124" s="58"/>
      <c r="BY124" s="58"/>
      <c r="BZ124" s="58"/>
      <c r="CA124" s="48"/>
    </row>
    <row r="125" spans="16:79" ht="15" customHeight="1" x14ac:dyDescent="0.25"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53"/>
      <c r="AB125" s="9"/>
      <c r="AC125" s="53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58"/>
      <c r="BP125" s="58"/>
      <c r="BQ125" s="48"/>
      <c r="BR125" s="48"/>
      <c r="BS125" s="48"/>
      <c r="BT125" s="48"/>
      <c r="BU125" s="48"/>
      <c r="BV125" s="48"/>
      <c r="BW125" s="58"/>
      <c r="BX125" s="58"/>
      <c r="BY125" s="58"/>
      <c r="BZ125" s="58"/>
      <c r="CA125" s="48"/>
    </row>
    <row r="126" spans="16:79" ht="15" customHeight="1" x14ac:dyDescent="0.25"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53"/>
      <c r="AB126" s="9"/>
      <c r="AC126" s="53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58"/>
      <c r="BP126" s="58"/>
      <c r="BQ126" s="48"/>
      <c r="BR126" s="48"/>
      <c r="BS126" s="48"/>
      <c r="BT126" s="48"/>
      <c r="BU126" s="48"/>
      <c r="BV126" s="48"/>
      <c r="BW126" s="58"/>
      <c r="BX126" s="58"/>
      <c r="BY126" s="58"/>
      <c r="BZ126" s="58"/>
      <c r="CA126" s="48"/>
    </row>
    <row r="127" spans="16:79" ht="15" customHeight="1" x14ac:dyDescent="0.25"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53"/>
      <c r="AB127" s="9"/>
      <c r="AC127" s="53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58"/>
      <c r="BP127" s="58"/>
      <c r="BQ127" s="48"/>
      <c r="BR127" s="48"/>
      <c r="BS127" s="48"/>
      <c r="BT127" s="48"/>
      <c r="BU127" s="48"/>
      <c r="BV127" s="48"/>
      <c r="BW127" s="58"/>
      <c r="BX127" s="58"/>
      <c r="BY127" s="58"/>
      <c r="BZ127" s="58"/>
      <c r="CA127" s="48"/>
    </row>
    <row r="128" spans="16:79" ht="15" customHeight="1" x14ac:dyDescent="0.25"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53"/>
      <c r="AB128" s="9"/>
      <c r="AC128" s="53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58"/>
      <c r="BP128" s="58"/>
      <c r="BQ128" s="48"/>
      <c r="BR128" s="48"/>
      <c r="BS128" s="48"/>
      <c r="BT128" s="48"/>
      <c r="BU128" s="48"/>
      <c r="BV128" s="48"/>
      <c r="BW128" s="58"/>
      <c r="BX128" s="58"/>
      <c r="BY128" s="58"/>
      <c r="BZ128" s="58"/>
      <c r="CA128" s="48"/>
    </row>
    <row r="129" spans="16:79" ht="15" customHeight="1" x14ac:dyDescent="0.25"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53"/>
      <c r="AB129" s="9"/>
      <c r="AC129" s="53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58"/>
      <c r="BP129" s="58"/>
      <c r="BQ129" s="48"/>
      <c r="BR129" s="48"/>
      <c r="BS129" s="48"/>
      <c r="BT129" s="48"/>
      <c r="BU129" s="48"/>
      <c r="BV129" s="48"/>
      <c r="BW129" s="58"/>
      <c r="BX129" s="58"/>
      <c r="BY129" s="58"/>
      <c r="BZ129" s="58"/>
      <c r="CA129" s="48"/>
    </row>
    <row r="130" spans="16:79" ht="15" customHeight="1" x14ac:dyDescent="0.25"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53"/>
      <c r="AB130" s="9"/>
      <c r="AC130" s="53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58"/>
      <c r="BP130" s="58"/>
      <c r="BQ130" s="48"/>
      <c r="BR130" s="48"/>
      <c r="BS130" s="48"/>
      <c r="BT130" s="48"/>
      <c r="BU130" s="48"/>
      <c r="BV130" s="48"/>
      <c r="BW130" s="58"/>
      <c r="BX130" s="58"/>
      <c r="BY130" s="58"/>
      <c r="BZ130" s="58"/>
      <c r="CA130" s="48"/>
    </row>
    <row r="131" spans="16:79" ht="15.6" customHeight="1" x14ac:dyDescent="0.25"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53"/>
      <c r="AB131" s="9"/>
      <c r="AC131" s="53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58"/>
      <c r="BP131" s="58"/>
      <c r="BQ131" s="48"/>
      <c r="BR131" s="48"/>
      <c r="BS131" s="48"/>
      <c r="BT131" s="48"/>
      <c r="BU131" s="48"/>
      <c r="BV131" s="48"/>
      <c r="BW131" s="58"/>
      <c r="BX131" s="58"/>
      <c r="BY131" s="58"/>
      <c r="BZ131" s="58"/>
      <c r="CA131" s="48"/>
    </row>
    <row r="132" spans="16:79" x14ac:dyDescent="0.25"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53"/>
      <c r="AB132" s="9"/>
      <c r="AC132" s="53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58"/>
      <c r="BP132" s="58"/>
      <c r="BQ132" s="48"/>
      <c r="BR132" s="48"/>
      <c r="BS132" s="48"/>
      <c r="BT132" s="48"/>
      <c r="BU132" s="48"/>
      <c r="BV132" s="48"/>
      <c r="BW132" s="58"/>
      <c r="BX132" s="58"/>
      <c r="BY132" s="58"/>
      <c r="BZ132" s="58"/>
      <c r="CA132" s="48"/>
    </row>
    <row r="133" spans="16:79" ht="15" customHeight="1" x14ac:dyDescent="0.25"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53"/>
      <c r="AB133" s="9"/>
      <c r="AC133" s="53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58"/>
      <c r="BP133" s="58"/>
      <c r="BQ133" s="48"/>
      <c r="BR133" s="48"/>
      <c r="BS133" s="48"/>
      <c r="BT133" s="48"/>
      <c r="BU133" s="48"/>
      <c r="BV133" s="48"/>
      <c r="BW133" s="58"/>
      <c r="BX133" s="58"/>
      <c r="BY133" s="58"/>
      <c r="BZ133" s="58"/>
      <c r="CA133" s="48"/>
    </row>
    <row r="134" spans="16:79" ht="15" customHeight="1" x14ac:dyDescent="0.25"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53"/>
      <c r="AB134" s="9"/>
      <c r="AC134" s="53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58"/>
      <c r="BP134" s="58"/>
      <c r="BQ134" s="48"/>
      <c r="BR134" s="48"/>
      <c r="BS134" s="48"/>
      <c r="BT134" s="48"/>
      <c r="BU134" s="48"/>
      <c r="BV134" s="48"/>
      <c r="BW134" s="58"/>
      <c r="BX134" s="58"/>
      <c r="BY134" s="58"/>
      <c r="BZ134" s="58"/>
      <c r="CA134" s="48"/>
    </row>
    <row r="135" spans="16:79" ht="15" customHeight="1" x14ac:dyDescent="0.25"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53"/>
      <c r="AB135" s="9"/>
      <c r="AC135" s="53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58"/>
      <c r="BP135" s="58"/>
      <c r="BQ135" s="48"/>
      <c r="BR135" s="48"/>
      <c r="BS135" s="48"/>
      <c r="BT135" s="48"/>
      <c r="BU135" s="48"/>
      <c r="BV135" s="48"/>
      <c r="BW135" s="58"/>
      <c r="BX135" s="58"/>
      <c r="BY135" s="58"/>
      <c r="BZ135" s="58"/>
      <c r="CA135" s="48"/>
    </row>
    <row r="136" spans="16:79" ht="15" customHeight="1" x14ac:dyDescent="0.25"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53"/>
      <c r="AB136" s="9"/>
      <c r="AC136" s="53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58"/>
      <c r="BP136" s="58"/>
      <c r="BQ136" s="48"/>
      <c r="BR136" s="48"/>
      <c r="BS136" s="48"/>
      <c r="BT136" s="48"/>
      <c r="BU136" s="48"/>
      <c r="BV136" s="48"/>
      <c r="BW136" s="58"/>
      <c r="BX136" s="58"/>
      <c r="BY136" s="58"/>
      <c r="BZ136" s="58"/>
      <c r="CA136" s="48"/>
    </row>
    <row r="137" spans="16:79" ht="15" customHeight="1" x14ac:dyDescent="0.25"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53"/>
      <c r="AB137" s="9"/>
      <c r="AC137" s="53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58"/>
      <c r="BP137" s="58"/>
      <c r="BQ137" s="48"/>
      <c r="BR137" s="48"/>
      <c r="BS137" s="48"/>
      <c r="BT137" s="48"/>
      <c r="BU137" s="48"/>
      <c r="BV137" s="48"/>
      <c r="BW137" s="58"/>
      <c r="BX137" s="58"/>
      <c r="BY137" s="58"/>
      <c r="BZ137" s="58"/>
      <c r="CA137" s="48"/>
    </row>
    <row r="138" spans="16:79" ht="15" customHeight="1" x14ac:dyDescent="0.25"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53"/>
      <c r="AB138" s="9"/>
      <c r="AC138" s="53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58"/>
      <c r="BP138" s="58"/>
      <c r="BQ138" s="48"/>
      <c r="BR138" s="48"/>
      <c r="BS138" s="48"/>
      <c r="BT138" s="48"/>
      <c r="BU138" s="48"/>
      <c r="BV138" s="48"/>
      <c r="BW138" s="58"/>
      <c r="BX138" s="58"/>
      <c r="BY138" s="58"/>
      <c r="BZ138" s="58"/>
      <c r="CA138" s="48"/>
    </row>
    <row r="139" spans="16:79" ht="15" customHeight="1" x14ac:dyDescent="0.25"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53"/>
      <c r="AB139" s="9"/>
      <c r="AC139" s="53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58"/>
      <c r="BP139" s="58"/>
      <c r="BQ139" s="48"/>
      <c r="BR139" s="48"/>
      <c r="BS139" s="48"/>
      <c r="BT139" s="48"/>
      <c r="BU139" s="48"/>
      <c r="BV139" s="48"/>
      <c r="BW139" s="58"/>
      <c r="BX139" s="58"/>
      <c r="BY139" s="58"/>
      <c r="BZ139" s="58"/>
      <c r="CA139" s="48"/>
    </row>
    <row r="140" spans="16:79" ht="15" customHeight="1" x14ac:dyDescent="0.25"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53"/>
      <c r="AB140" s="9"/>
      <c r="AC140" s="53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58"/>
      <c r="BP140" s="58"/>
      <c r="BQ140" s="48"/>
      <c r="BR140" s="48"/>
      <c r="BS140" s="48"/>
      <c r="BT140" s="48"/>
      <c r="BU140" s="48"/>
      <c r="BV140" s="48"/>
      <c r="BW140" s="58"/>
      <c r="BX140" s="58"/>
      <c r="BY140" s="58"/>
      <c r="BZ140" s="58"/>
      <c r="CA140" s="48"/>
    </row>
    <row r="141" spans="16:79" ht="15" customHeight="1" x14ac:dyDescent="0.25"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53"/>
      <c r="AB141" s="9"/>
      <c r="AC141" s="53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58"/>
      <c r="BP141" s="58"/>
      <c r="BQ141" s="48"/>
      <c r="BR141" s="48"/>
      <c r="BS141" s="48"/>
      <c r="BT141" s="48"/>
      <c r="BU141" s="48"/>
      <c r="BV141" s="48"/>
      <c r="BW141" s="58"/>
      <c r="BX141" s="58"/>
      <c r="BY141" s="58"/>
      <c r="BZ141" s="58"/>
      <c r="CA141" s="48"/>
    </row>
    <row r="142" spans="16:79" ht="15" customHeight="1" x14ac:dyDescent="0.25"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53"/>
      <c r="AB142" s="9"/>
      <c r="AC142" s="53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58"/>
      <c r="BP142" s="58"/>
      <c r="BQ142" s="48"/>
      <c r="BR142" s="48"/>
      <c r="BS142" s="48"/>
      <c r="BT142" s="48"/>
      <c r="BU142" s="48"/>
      <c r="BV142" s="48"/>
      <c r="BW142" s="58"/>
      <c r="BX142" s="58"/>
      <c r="BY142" s="58"/>
      <c r="BZ142" s="58"/>
      <c r="CA142" s="48"/>
    </row>
    <row r="143" spans="16:79" ht="15" customHeight="1" x14ac:dyDescent="0.25"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53"/>
      <c r="AB143" s="9"/>
      <c r="AC143" s="53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58"/>
      <c r="BP143" s="58"/>
      <c r="BQ143" s="48"/>
      <c r="BR143" s="48"/>
      <c r="BS143" s="48"/>
      <c r="BT143" s="48"/>
      <c r="BU143" s="48"/>
      <c r="BV143" s="48"/>
      <c r="BW143" s="58"/>
      <c r="BX143" s="58"/>
      <c r="BY143" s="58"/>
      <c r="BZ143" s="58"/>
      <c r="CA143" s="48"/>
    </row>
    <row r="144" spans="16:79" x14ac:dyDescent="0.25"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53"/>
      <c r="AB144" s="9"/>
      <c r="AC144" s="53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58"/>
      <c r="BP144" s="58"/>
      <c r="BQ144" s="48"/>
      <c r="BR144" s="48"/>
      <c r="BS144" s="48"/>
      <c r="BT144" s="48"/>
      <c r="BU144" s="48"/>
      <c r="BV144" s="48"/>
      <c r="BW144" s="58"/>
      <c r="BX144" s="58"/>
      <c r="BY144" s="58"/>
      <c r="BZ144" s="58"/>
      <c r="CA144" s="48"/>
    </row>
    <row r="145" spans="16:79" x14ac:dyDescent="0.25"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53"/>
      <c r="AB145" s="9"/>
      <c r="AC145" s="53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58"/>
      <c r="BP145" s="58"/>
      <c r="BQ145" s="48"/>
      <c r="BR145" s="48"/>
      <c r="BS145" s="48"/>
      <c r="BT145" s="48"/>
      <c r="BU145" s="48"/>
      <c r="BV145" s="48"/>
      <c r="BW145" s="58"/>
      <c r="BX145" s="58"/>
      <c r="BY145" s="58"/>
      <c r="BZ145" s="58"/>
      <c r="CA145" s="48"/>
    </row>
    <row r="146" spans="16:79" x14ac:dyDescent="0.25"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53"/>
      <c r="AB146" s="9"/>
      <c r="AC146" s="53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58"/>
      <c r="BP146" s="58"/>
      <c r="BQ146" s="48"/>
      <c r="BR146" s="48"/>
      <c r="BS146" s="48"/>
      <c r="BT146" s="48"/>
      <c r="BU146" s="48"/>
      <c r="BV146" s="48"/>
      <c r="BW146" s="58"/>
      <c r="BX146" s="58"/>
      <c r="BY146" s="58"/>
      <c r="BZ146" s="58"/>
      <c r="CA146" s="48"/>
    </row>
    <row r="147" spans="16:79" x14ac:dyDescent="0.25"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53"/>
      <c r="AB147" s="9"/>
      <c r="AC147" s="53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58"/>
      <c r="BP147" s="58"/>
      <c r="BQ147" s="48"/>
      <c r="BR147" s="48"/>
      <c r="BS147" s="48"/>
      <c r="BT147" s="48"/>
      <c r="BU147" s="48"/>
      <c r="BV147" s="48"/>
      <c r="BW147" s="58"/>
      <c r="BX147" s="58"/>
      <c r="BY147" s="58"/>
      <c r="BZ147" s="58"/>
      <c r="CA147" s="48"/>
    </row>
    <row r="148" spans="16:79" x14ac:dyDescent="0.25"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53"/>
      <c r="AB148" s="9"/>
      <c r="AC148" s="53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58"/>
      <c r="BP148" s="58"/>
      <c r="BQ148" s="48"/>
      <c r="BR148" s="48"/>
      <c r="BS148" s="48"/>
      <c r="BT148" s="48"/>
      <c r="BU148" s="48"/>
      <c r="BV148" s="48"/>
      <c r="BW148" s="58"/>
      <c r="BX148" s="58"/>
      <c r="BY148" s="58"/>
      <c r="BZ148" s="58"/>
      <c r="CA148" s="48"/>
    </row>
    <row r="149" spans="16:79" x14ac:dyDescent="0.25"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53"/>
      <c r="AB149" s="9"/>
      <c r="AC149" s="53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58"/>
      <c r="BP149" s="58"/>
      <c r="BQ149" s="48"/>
      <c r="BR149" s="48"/>
      <c r="BS149" s="48"/>
      <c r="BT149" s="48"/>
      <c r="BU149" s="48"/>
      <c r="BV149" s="48"/>
      <c r="BW149" s="58"/>
      <c r="BX149" s="58"/>
      <c r="BY149" s="58"/>
      <c r="BZ149" s="58"/>
      <c r="CA149" s="48"/>
    </row>
    <row r="150" spans="16:79" ht="15" customHeight="1" x14ac:dyDescent="0.25"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53"/>
      <c r="AB150" s="9"/>
      <c r="AC150" s="53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58"/>
      <c r="BP150" s="58"/>
      <c r="BQ150" s="48"/>
      <c r="BR150" s="48"/>
      <c r="BS150" s="48"/>
      <c r="BT150" s="48"/>
      <c r="BU150" s="48"/>
      <c r="BV150" s="48"/>
      <c r="BW150" s="58"/>
      <c r="BX150" s="58"/>
      <c r="BY150" s="58"/>
      <c r="BZ150" s="58"/>
      <c r="CA150" s="48"/>
    </row>
    <row r="151" spans="16:79" ht="15" customHeight="1" x14ac:dyDescent="0.25"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53"/>
      <c r="AB151" s="9"/>
      <c r="AC151" s="53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58"/>
      <c r="BP151" s="58"/>
      <c r="BQ151" s="48"/>
      <c r="BR151" s="48"/>
      <c r="BS151" s="48"/>
      <c r="BT151" s="48"/>
      <c r="BU151" s="48"/>
      <c r="BV151" s="48"/>
      <c r="BW151" s="58"/>
      <c r="BX151" s="58"/>
      <c r="BY151" s="58"/>
      <c r="BZ151" s="58"/>
      <c r="CA151" s="48"/>
    </row>
    <row r="152" spans="16:79" ht="15" customHeight="1" x14ac:dyDescent="0.25"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53"/>
      <c r="AB152" s="9"/>
      <c r="AC152" s="53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58"/>
      <c r="BP152" s="58"/>
      <c r="BQ152" s="48"/>
      <c r="BR152" s="48"/>
      <c r="BS152" s="48"/>
      <c r="BT152" s="48"/>
      <c r="BU152" s="48"/>
      <c r="BV152" s="48"/>
      <c r="BW152" s="58"/>
      <c r="BX152" s="58"/>
      <c r="BY152" s="58"/>
      <c r="BZ152" s="58"/>
      <c r="CA152" s="48"/>
    </row>
    <row r="153" spans="16:79" ht="15" customHeight="1" x14ac:dyDescent="0.25"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53"/>
      <c r="AB153" s="9"/>
      <c r="AC153" s="53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58"/>
      <c r="BP153" s="58"/>
      <c r="BQ153" s="48"/>
      <c r="BR153" s="48"/>
      <c r="BS153" s="48"/>
      <c r="BT153" s="48"/>
      <c r="BU153" s="48"/>
      <c r="BV153" s="48"/>
      <c r="BW153" s="58"/>
      <c r="BX153" s="58"/>
      <c r="BY153" s="58"/>
      <c r="BZ153" s="58"/>
      <c r="CA153" s="48"/>
    </row>
    <row r="154" spans="16:79" ht="15" customHeight="1" x14ac:dyDescent="0.25"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53"/>
      <c r="AB154" s="9"/>
      <c r="AC154" s="53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58"/>
      <c r="BP154" s="58"/>
      <c r="BQ154" s="48"/>
      <c r="BR154" s="48"/>
      <c r="BS154" s="48"/>
      <c r="BT154" s="48"/>
      <c r="BU154" s="48"/>
      <c r="BV154" s="48"/>
      <c r="BW154" s="58"/>
      <c r="BX154" s="58"/>
      <c r="BY154" s="58"/>
      <c r="BZ154" s="58"/>
      <c r="CA154" s="48"/>
    </row>
    <row r="155" spans="16:79" x14ac:dyDescent="0.25"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53"/>
      <c r="AB155" s="9"/>
      <c r="AC155" s="53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58"/>
      <c r="BP155" s="58"/>
      <c r="BQ155" s="48"/>
      <c r="BR155" s="48"/>
      <c r="BS155" s="48"/>
      <c r="BT155" s="48"/>
      <c r="BU155" s="48"/>
      <c r="BV155" s="48"/>
      <c r="BW155" s="58"/>
      <c r="BX155" s="58"/>
      <c r="BY155" s="58"/>
      <c r="BZ155" s="58"/>
      <c r="CA155" s="48"/>
    </row>
    <row r="156" spans="16:79" x14ac:dyDescent="0.25"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53"/>
      <c r="AB156" s="9"/>
      <c r="AC156" s="53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58"/>
      <c r="BP156" s="58"/>
      <c r="BQ156" s="48"/>
      <c r="BR156" s="48"/>
      <c r="BS156" s="48"/>
      <c r="BT156" s="48"/>
      <c r="BU156" s="48"/>
      <c r="BV156" s="48"/>
      <c r="BW156" s="58"/>
      <c r="BX156" s="58"/>
      <c r="BY156" s="58"/>
      <c r="BZ156" s="58"/>
      <c r="CA156" s="48"/>
    </row>
    <row r="157" spans="16:79" x14ac:dyDescent="0.25"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53"/>
      <c r="AB157" s="9"/>
      <c r="AC157" s="53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58"/>
      <c r="BP157" s="58"/>
      <c r="BQ157" s="48"/>
      <c r="BR157" s="48"/>
      <c r="BS157" s="48"/>
      <c r="BT157" s="48"/>
      <c r="BU157" s="48"/>
      <c r="BV157" s="48"/>
      <c r="BW157" s="58"/>
      <c r="BX157" s="58"/>
      <c r="BY157" s="58"/>
      <c r="BZ157" s="58"/>
      <c r="CA157" s="48"/>
    </row>
    <row r="158" spans="16:79" x14ac:dyDescent="0.25"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53"/>
      <c r="AB158" s="9"/>
      <c r="AC158" s="53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58"/>
      <c r="BP158" s="58"/>
      <c r="BQ158" s="48"/>
      <c r="BR158" s="48"/>
      <c r="BS158" s="48"/>
      <c r="BT158" s="48"/>
      <c r="BU158" s="48"/>
      <c r="BV158" s="48"/>
      <c r="BW158" s="58"/>
      <c r="BX158" s="58"/>
      <c r="BY158" s="58"/>
      <c r="BZ158" s="58"/>
      <c r="CA158" s="48"/>
    </row>
    <row r="159" spans="16:79" x14ac:dyDescent="0.25"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53"/>
      <c r="AB159" s="9"/>
      <c r="AC159" s="53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58"/>
      <c r="BP159" s="58"/>
      <c r="BQ159" s="48"/>
      <c r="BR159" s="48"/>
      <c r="BS159" s="48"/>
      <c r="BT159" s="48"/>
      <c r="BU159" s="48"/>
      <c r="BV159" s="48"/>
      <c r="BW159" s="58"/>
      <c r="BX159" s="58"/>
      <c r="BY159" s="58"/>
      <c r="BZ159" s="58"/>
      <c r="CA159" s="48"/>
    </row>
    <row r="160" spans="16:79" x14ac:dyDescent="0.25"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53"/>
      <c r="AB160" s="9"/>
      <c r="AC160" s="53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58"/>
      <c r="BP160" s="58"/>
      <c r="BQ160" s="48"/>
      <c r="BR160" s="48"/>
      <c r="BS160" s="48"/>
      <c r="BT160" s="48"/>
      <c r="BU160" s="48"/>
      <c r="BV160" s="48"/>
      <c r="BW160" s="58"/>
      <c r="BX160" s="58"/>
      <c r="BY160" s="58"/>
      <c r="BZ160" s="58"/>
      <c r="CA160" s="48"/>
    </row>
    <row r="161" spans="16:79" ht="15" customHeight="1" x14ac:dyDescent="0.25"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53"/>
      <c r="AB161" s="9"/>
      <c r="AC161" s="53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58"/>
      <c r="BP161" s="58"/>
      <c r="BQ161" s="48"/>
      <c r="BR161" s="48"/>
      <c r="BS161" s="48"/>
      <c r="BT161" s="48"/>
      <c r="BU161" s="48"/>
      <c r="BV161" s="48"/>
      <c r="BW161" s="58"/>
      <c r="BX161" s="58"/>
      <c r="BY161" s="58"/>
      <c r="BZ161" s="58"/>
      <c r="CA161" s="48"/>
    </row>
    <row r="162" spans="16:79" ht="15" customHeight="1" x14ac:dyDescent="0.25"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53"/>
      <c r="AB162" s="9"/>
      <c r="AC162" s="53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58"/>
      <c r="BP162" s="58"/>
      <c r="BQ162" s="48"/>
      <c r="BR162" s="48"/>
      <c r="BS162" s="48"/>
      <c r="BT162" s="48"/>
      <c r="BU162" s="48"/>
      <c r="BV162" s="48"/>
      <c r="BW162" s="58"/>
      <c r="BX162" s="58"/>
      <c r="BY162" s="58"/>
      <c r="BZ162" s="58"/>
      <c r="CA162" s="48"/>
    </row>
    <row r="163" spans="16:79" ht="15" customHeight="1" x14ac:dyDescent="0.25"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53"/>
      <c r="AB163" s="9"/>
      <c r="AC163" s="53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58"/>
      <c r="BP163" s="58"/>
      <c r="BQ163" s="48"/>
      <c r="BR163" s="48"/>
      <c r="BS163" s="48"/>
      <c r="BT163" s="48"/>
      <c r="BU163" s="48"/>
      <c r="BV163" s="48"/>
      <c r="BW163" s="58"/>
      <c r="BX163" s="58"/>
      <c r="BY163" s="58"/>
      <c r="BZ163" s="58"/>
      <c r="CA163" s="48"/>
    </row>
    <row r="164" spans="16:79" ht="15" customHeight="1" x14ac:dyDescent="0.25"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53"/>
      <c r="AB164" s="9"/>
      <c r="AC164" s="53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58"/>
      <c r="BP164" s="58"/>
      <c r="BQ164" s="48"/>
      <c r="BR164" s="48"/>
      <c r="BS164" s="48"/>
      <c r="BT164" s="48"/>
      <c r="BU164" s="48"/>
      <c r="BV164" s="48"/>
      <c r="BW164" s="58"/>
      <c r="BX164" s="58"/>
      <c r="BY164" s="58"/>
      <c r="BZ164" s="58"/>
      <c r="CA164" s="48"/>
    </row>
    <row r="165" spans="16:79" ht="15" customHeight="1" x14ac:dyDescent="0.25"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53"/>
      <c r="AB165" s="9"/>
      <c r="AC165" s="53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58"/>
      <c r="BP165" s="58"/>
      <c r="BQ165" s="48"/>
      <c r="BR165" s="48"/>
      <c r="BS165" s="48"/>
      <c r="BT165" s="48"/>
      <c r="BU165" s="48"/>
      <c r="BV165" s="48"/>
      <c r="BW165" s="58"/>
      <c r="BX165" s="58"/>
      <c r="BY165" s="58"/>
      <c r="BZ165" s="58"/>
      <c r="CA165" s="48"/>
    </row>
    <row r="166" spans="16:79" ht="15" customHeight="1" x14ac:dyDescent="0.25"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53"/>
      <c r="AB166" s="9"/>
      <c r="AC166" s="53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58"/>
      <c r="BP166" s="58"/>
      <c r="BQ166" s="48"/>
      <c r="BR166" s="48"/>
      <c r="BS166" s="48"/>
      <c r="BT166" s="48"/>
      <c r="BU166" s="48"/>
      <c r="BV166" s="48"/>
      <c r="BW166" s="58"/>
      <c r="BX166" s="58"/>
      <c r="BY166" s="58"/>
      <c r="BZ166" s="58"/>
      <c r="CA166" s="48"/>
    </row>
    <row r="167" spans="16:79" ht="15" customHeight="1" x14ac:dyDescent="0.25"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53"/>
      <c r="AB167" s="9"/>
      <c r="AC167" s="53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58"/>
      <c r="BP167" s="58"/>
      <c r="BQ167" s="48"/>
      <c r="BR167" s="48"/>
      <c r="BS167" s="48"/>
      <c r="BT167" s="48"/>
      <c r="BU167" s="48"/>
      <c r="BV167" s="48"/>
      <c r="BW167" s="58"/>
      <c r="BX167" s="58"/>
      <c r="BY167" s="58"/>
      <c r="BZ167" s="58"/>
      <c r="CA167" s="48"/>
    </row>
    <row r="168" spans="16:79" ht="15" customHeight="1" x14ac:dyDescent="0.25"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53"/>
      <c r="AB168" s="9"/>
      <c r="AC168" s="53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58"/>
      <c r="BP168" s="58"/>
      <c r="BQ168" s="48"/>
      <c r="BR168" s="48"/>
      <c r="BS168" s="48"/>
      <c r="BT168" s="48"/>
      <c r="BU168" s="48"/>
      <c r="BV168" s="48"/>
      <c r="BW168" s="58"/>
      <c r="BX168" s="58"/>
      <c r="BY168" s="58"/>
      <c r="BZ168" s="58"/>
      <c r="CA168" s="48"/>
    </row>
    <row r="169" spans="16:79" ht="15" customHeight="1" x14ac:dyDescent="0.25"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53"/>
      <c r="AB169" s="9"/>
      <c r="AC169" s="53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58"/>
      <c r="BP169" s="58"/>
      <c r="BQ169" s="48"/>
      <c r="BR169" s="48"/>
      <c r="BS169" s="48"/>
      <c r="BT169" s="48"/>
      <c r="BU169" s="48"/>
      <c r="BV169" s="48"/>
      <c r="BW169" s="58"/>
      <c r="BX169" s="58"/>
      <c r="BY169" s="58"/>
      <c r="BZ169" s="58"/>
      <c r="CA169" s="48"/>
    </row>
    <row r="170" spans="16:79" ht="15" customHeight="1" x14ac:dyDescent="0.25"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53"/>
      <c r="AB170" s="9"/>
      <c r="AC170" s="53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58"/>
      <c r="BP170" s="58"/>
      <c r="BQ170" s="48"/>
      <c r="BR170" s="48"/>
      <c r="BS170" s="48"/>
      <c r="BT170" s="48"/>
      <c r="BU170" s="48"/>
      <c r="BV170" s="48"/>
      <c r="BW170" s="58"/>
      <c r="BX170" s="58"/>
      <c r="BY170" s="58"/>
      <c r="BZ170" s="58"/>
      <c r="CA170" s="48"/>
    </row>
    <row r="171" spans="16:79" ht="15" customHeight="1" x14ac:dyDescent="0.25"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53"/>
      <c r="AB171" s="9"/>
      <c r="AC171" s="53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58"/>
      <c r="BP171" s="58"/>
      <c r="BQ171" s="48"/>
      <c r="BR171" s="48"/>
      <c r="BS171" s="48"/>
      <c r="BT171" s="48"/>
      <c r="BU171" s="48"/>
      <c r="BV171" s="48"/>
      <c r="BW171" s="58"/>
      <c r="BX171" s="58"/>
      <c r="BY171" s="58"/>
      <c r="BZ171" s="58"/>
      <c r="CA171" s="48"/>
    </row>
    <row r="172" spans="16:79" ht="15" customHeight="1" x14ac:dyDescent="0.25"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53"/>
      <c r="AB172" s="9"/>
      <c r="AC172" s="53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58"/>
      <c r="BP172" s="58"/>
      <c r="BQ172" s="48"/>
      <c r="BR172" s="48"/>
      <c r="BS172" s="48"/>
      <c r="BT172" s="48"/>
      <c r="BU172" s="48"/>
      <c r="BV172" s="48"/>
      <c r="BW172" s="58"/>
      <c r="BX172" s="58"/>
      <c r="BY172" s="58"/>
      <c r="BZ172" s="58"/>
      <c r="CA172" s="48"/>
    </row>
    <row r="173" spans="16:79" ht="15" customHeight="1" x14ac:dyDescent="0.25"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53"/>
      <c r="AB173" s="9"/>
      <c r="AC173" s="53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58"/>
      <c r="BP173" s="58"/>
      <c r="BQ173" s="48"/>
      <c r="BR173" s="48"/>
      <c r="BS173" s="48"/>
      <c r="BT173" s="48"/>
      <c r="BU173" s="48"/>
      <c r="BV173" s="48"/>
      <c r="BW173" s="58"/>
      <c r="BX173" s="58"/>
      <c r="BY173" s="58"/>
      <c r="BZ173" s="58"/>
      <c r="CA173" s="48"/>
    </row>
    <row r="174" spans="16:79" ht="15" customHeight="1" x14ac:dyDescent="0.25"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53"/>
      <c r="AB174" s="9"/>
      <c r="AC174" s="53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58"/>
      <c r="BP174" s="58"/>
      <c r="BQ174" s="48"/>
      <c r="BR174" s="48"/>
      <c r="BS174" s="48"/>
      <c r="BT174" s="48"/>
      <c r="BU174" s="48"/>
      <c r="BV174" s="48"/>
      <c r="BW174" s="58"/>
      <c r="BX174" s="58"/>
      <c r="BY174" s="58"/>
      <c r="BZ174" s="58"/>
      <c r="CA174" s="48"/>
    </row>
    <row r="175" spans="16:79" ht="15" customHeight="1" x14ac:dyDescent="0.25"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53"/>
      <c r="AB175" s="9"/>
      <c r="AC175" s="53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58"/>
      <c r="BP175" s="58"/>
      <c r="BQ175" s="48"/>
      <c r="BR175" s="48"/>
      <c r="BS175" s="48"/>
      <c r="BT175" s="48"/>
      <c r="BU175" s="48"/>
      <c r="BV175" s="48"/>
      <c r="BW175" s="58"/>
      <c r="BX175" s="58"/>
      <c r="BY175" s="58"/>
      <c r="BZ175" s="58"/>
      <c r="CA175" s="48"/>
    </row>
    <row r="176" spans="16:79" ht="15" customHeight="1" x14ac:dyDescent="0.25"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53"/>
      <c r="AB176" s="9"/>
      <c r="AC176" s="53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58"/>
      <c r="BP176" s="58"/>
      <c r="BQ176" s="48"/>
      <c r="BR176" s="48"/>
      <c r="BS176" s="48"/>
      <c r="BT176" s="48"/>
      <c r="BU176" s="48"/>
      <c r="BV176" s="48"/>
      <c r="BW176" s="58"/>
      <c r="BX176" s="58"/>
      <c r="BY176" s="58"/>
      <c r="BZ176" s="58"/>
      <c r="CA176" s="48"/>
    </row>
    <row r="177" spans="16:79" ht="15" customHeight="1" x14ac:dyDescent="0.25"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53"/>
      <c r="AB177" s="9"/>
      <c r="AC177" s="53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58"/>
      <c r="BP177" s="58"/>
      <c r="BQ177" s="48"/>
      <c r="BR177" s="48"/>
      <c r="BS177" s="48"/>
      <c r="BT177" s="48"/>
      <c r="BU177" s="48"/>
      <c r="BV177" s="48"/>
      <c r="BW177" s="58"/>
      <c r="BX177" s="58"/>
      <c r="BY177" s="58"/>
      <c r="BZ177" s="58"/>
      <c r="CA177" s="48"/>
    </row>
    <row r="178" spans="16:79" ht="15" customHeight="1" x14ac:dyDescent="0.25"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53"/>
      <c r="AB178" s="9"/>
      <c r="AC178" s="53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58"/>
      <c r="BP178" s="58"/>
      <c r="BQ178" s="48"/>
      <c r="BR178" s="48"/>
      <c r="BS178" s="48"/>
      <c r="BT178" s="48"/>
      <c r="BU178" s="48"/>
      <c r="BV178" s="48"/>
      <c r="BW178" s="58"/>
      <c r="BX178" s="58"/>
      <c r="BY178" s="58"/>
      <c r="BZ178" s="58"/>
      <c r="CA178" s="48"/>
    </row>
    <row r="179" spans="16:79" ht="15" customHeight="1" x14ac:dyDescent="0.25"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53"/>
      <c r="AB179" s="9"/>
      <c r="AC179" s="53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58"/>
      <c r="BP179" s="58"/>
      <c r="BQ179" s="48"/>
      <c r="BR179" s="48"/>
      <c r="BS179" s="48"/>
      <c r="BT179" s="48"/>
      <c r="BU179" s="48"/>
      <c r="BV179" s="48"/>
      <c r="BW179" s="58"/>
      <c r="BX179" s="58"/>
      <c r="BY179" s="58"/>
      <c r="BZ179" s="58"/>
      <c r="CA179" s="48"/>
    </row>
    <row r="180" spans="16:79" ht="15" customHeight="1" x14ac:dyDescent="0.25"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53"/>
      <c r="AB180" s="9"/>
      <c r="AC180" s="53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58"/>
      <c r="BP180" s="58"/>
      <c r="BQ180" s="48"/>
      <c r="BR180" s="48"/>
      <c r="BS180" s="48"/>
      <c r="BT180" s="48"/>
      <c r="BU180" s="48"/>
      <c r="BV180" s="48"/>
      <c r="BW180" s="58"/>
      <c r="BX180" s="58"/>
      <c r="BY180" s="58"/>
      <c r="BZ180" s="58"/>
      <c r="CA180" s="48"/>
    </row>
    <row r="181" spans="16:79" ht="15" customHeight="1" x14ac:dyDescent="0.25"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53"/>
      <c r="AB181" s="9"/>
      <c r="AC181" s="53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58"/>
      <c r="BP181" s="58"/>
      <c r="BQ181" s="48"/>
      <c r="BR181" s="48"/>
      <c r="BS181" s="48"/>
      <c r="BT181" s="48"/>
      <c r="BU181" s="48"/>
      <c r="BV181" s="48"/>
      <c r="BW181" s="58"/>
      <c r="BX181" s="58"/>
      <c r="BY181" s="58"/>
      <c r="BZ181" s="58"/>
      <c r="CA181" s="48"/>
    </row>
    <row r="182" spans="16:79" ht="15" customHeight="1" x14ac:dyDescent="0.25"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53"/>
      <c r="AB182" s="9"/>
      <c r="AC182" s="53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58"/>
      <c r="BP182" s="58"/>
      <c r="BQ182" s="48"/>
      <c r="BR182" s="48"/>
      <c r="BS182" s="48"/>
      <c r="BT182" s="48"/>
      <c r="BU182" s="48"/>
      <c r="BV182" s="48"/>
      <c r="BW182" s="58"/>
      <c r="BX182" s="58"/>
      <c r="BY182" s="58"/>
      <c r="BZ182" s="58"/>
      <c r="CA182" s="48"/>
    </row>
    <row r="183" spans="16:79" ht="15" customHeight="1" x14ac:dyDescent="0.25"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53"/>
      <c r="AB183" s="9"/>
      <c r="AC183" s="53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58"/>
      <c r="BP183" s="58"/>
      <c r="BQ183" s="48"/>
      <c r="BR183" s="48"/>
      <c r="BS183" s="48"/>
      <c r="BT183" s="48"/>
      <c r="BU183" s="48"/>
      <c r="BV183" s="48"/>
      <c r="BW183" s="58"/>
      <c r="BX183" s="58"/>
      <c r="BY183" s="58"/>
      <c r="BZ183" s="58"/>
      <c r="CA183" s="48"/>
    </row>
    <row r="184" spans="16:79" ht="15" customHeight="1" x14ac:dyDescent="0.25"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53"/>
      <c r="AB184" s="9"/>
      <c r="AC184" s="53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58"/>
      <c r="BP184" s="58"/>
      <c r="BQ184" s="48"/>
      <c r="BR184" s="48"/>
      <c r="BS184" s="48"/>
      <c r="BT184" s="48"/>
      <c r="BU184" s="48"/>
      <c r="BV184" s="48"/>
      <c r="BW184" s="58"/>
      <c r="BX184" s="58"/>
      <c r="BY184" s="58"/>
      <c r="BZ184" s="58"/>
      <c r="CA184" s="48"/>
    </row>
    <row r="185" spans="16:79" ht="15" customHeight="1" x14ac:dyDescent="0.25"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53"/>
      <c r="AB185" s="9"/>
      <c r="AC185" s="53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58"/>
      <c r="BP185" s="58"/>
      <c r="BQ185" s="48"/>
      <c r="BR185" s="48"/>
      <c r="BS185" s="48"/>
      <c r="BT185" s="48"/>
      <c r="BU185" s="48"/>
      <c r="BV185" s="48"/>
      <c r="BW185" s="58"/>
      <c r="BX185" s="58"/>
      <c r="BY185" s="58"/>
      <c r="BZ185" s="58"/>
      <c r="CA185" s="48"/>
    </row>
    <row r="186" spans="16:79" ht="15" customHeight="1" x14ac:dyDescent="0.25"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53"/>
      <c r="AB186" s="9"/>
      <c r="AC186" s="53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58"/>
      <c r="BP186" s="58"/>
      <c r="BQ186" s="48"/>
      <c r="BR186" s="48"/>
      <c r="BS186" s="48"/>
      <c r="BT186" s="48"/>
      <c r="BU186" s="48"/>
      <c r="BV186" s="48"/>
      <c r="BW186" s="58"/>
      <c r="BX186" s="58"/>
      <c r="BY186" s="58"/>
      <c r="BZ186" s="58"/>
      <c r="CA186" s="48"/>
    </row>
    <row r="187" spans="16:79" ht="15" customHeight="1" x14ac:dyDescent="0.25"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53"/>
      <c r="AB187" s="9"/>
      <c r="AC187" s="53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58"/>
      <c r="BP187" s="58"/>
      <c r="BQ187" s="48"/>
      <c r="BR187" s="48"/>
      <c r="BS187" s="48"/>
      <c r="BT187" s="48"/>
      <c r="BU187" s="48"/>
      <c r="BV187" s="48"/>
      <c r="BW187" s="58"/>
      <c r="BX187" s="58"/>
      <c r="BY187" s="58"/>
      <c r="BZ187" s="58"/>
      <c r="CA187" s="48"/>
    </row>
    <row r="188" spans="16:79" ht="15" customHeight="1" x14ac:dyDescent="0.25"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53"/>
      <c r="AB188" s="9"/>
      <c r="AC188" s="53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58"/>
      <c r="BP188" s="58"/>
      <c r="BQ188" s="48"/>
      <c r="BR188" s="48"/>
      <c r="BS188" s="48"/>
      <c r="BT188" s="48"/>
      <c r="BU188" s="48"/>
      <c r="BV188" s="48"/>
      <c r="BW188" s="58"/>
      <c r="BX188" s="58"/>
      <c r="BY188" s="58"/>
      <c r="BZ188" s="58"/>
      <c r="CA188" s="48"/>
    </row>
    <row r="189" spans="16:79" ht="15" customHeight="1" x14ac:dyDescent="0.25"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53"/>
      <c r="AB189" s="9"/>
      <c r="AC189" s="53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58"/>
      <c r="BP189" s="58"/>
      <c r="BQ189" s="48"/>
      <c r="BR189" s="48"/>
      <c r="BS189" s="48"/>
      <c r="BT189" s="48"/>
      <c r="BU189" s="48"/>
      <c r="BV189" s="48"/>
      <c r="BW189" s="58"/>
      <c r="BX189" s="58"/>
      <c r="BY189" s="58"/>
      <c r="BZ189" s="58"/>
      <c r="CA189" s="48"/>
    </row>
    <row r="190" spans="16:79" ht="15" customHeight="1" x14ac:dyDescent="0.25"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53"/>
      <c r="AB190" s="9"/>
      <c r="AC190" s="53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58"/>
      <c r="BP190" s="58"/>
      <c r="BQ190" s="48"/>
      <c r="BR190" s="48"/>
      <c r="BS190" s="48"/>
      <c r="BT190" s="48"/>
      <c r="BU190" s="48"/>
      <c r="BV190" s="48"/>
      <c r="BW190" s="58"/>
      <c r="BX190" s="58"/>
      <c r="BY190" s="58"/>
      <c r="BZ190" s="58"/>
      <c r="CA190" s="48"/>
    </row>
    <row r="191" spans="16:79" ht="15" customHeight="1" x14ac:dyDescent="0.25"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53"/>
      <c r="AB191" s="9"/>
      <c r="AC191" s="53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58"/>
      <c r="BP191" s="58"/>
      <c r="BQ191" s="48"/>
      <c r="BR191" s="48"/>
      <c r="BS191" s="48"/>
      <c r="BT191" s="48"/>
      <c r="BU191" s="48"/>
      <c r="BV191" s="48"/>
      <c r="BW191" s="58"/>
      <c r="BX191" s="58"/>
      <c r="BY191" s="58"/>
      <c r="BZ191" s="58"/>
      <c r="CA191" s="48"/>
    </row>
    <row r="192" spans="16:79" ht="15" customHeight="1" x14ac:dyDescent="0.25"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53"/>
      <c r="AB192" s="9"/>
      <c r="AC192" s="53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58"/>
      <c r="BP192" s="58"/>
      <c r="BQ192" s="48"/>
      <c r="BR192" s="48"/>
      <c r="BS192" s="48"/>
      <c r="BT192" s="48"/>
      <c r="BU192" s="48"/>
      <c r="BV192" s="48"/>
      <c r="BW192" s="58"/>
      <c r="BX192" s="58"/>
      <c r="BY192" s="58"/>
      <c r="BZ192" s="58"/>
      <c r="CA192" s="48"/>
    </row>
    <row r="193" spans="16:79" ht="15" customHeight="1" x14ac:dyDescent="0.25"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53"/>
      <c r="AB193" s="9"/>
      <c r="AC193" s="53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58"/>
      <c r="BP193" s="58"/>
      <c r="BQ193" s="48"/>
      <c r="BR193" s="48"/>
      <c r="BS193" s="48"/>
      <c r="BT193" s="48"/>
      <c r="BU193" s="48"/>
      <c r="BV193" s="48"/>
      <c r="BW193" s="58"/>
      <c r="BX193" s="58"/>
      <c r="BY193" s="58"/>
      <c r="BZ193" s="58"/>
      <c r="CA193" s="48"/>
    </row>
    <row r="194" spans="16:79" ht="15" customHeight="1" x14ac:dyDescent="0.25"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53"/>
      <c r="AB194" s="9"/>
      <c r="AC194" s="53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58"/>
      <c r="BP194" s="58"/>
      <c r="BQ194" s="48"/>
      <c r="BR194" s="48"/>
      <c r="BS194" s="48"/>
      <c r="BT194" s="48"/>
      <c r="BU194" s="48"/>
      <c r="BV194" s="48"/>
      <c r="BW194" s="58"/>
      <c r="BX194" s="58"/>
      <c r="BY194" s="58"/>
      <c r="BZ194" s="58"/>
      <c r="CA194" s="48"/>
    </row>
    <row r="195" spans="16:79" ht="15" customHeight="1" x14ac:dyDescent="0.25"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53"/>
      <c r="AB195" s="9"/>
      <c r="AC195" s="53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58"/>
      <c r="BP195" s="58"/>
      <c r="BQ195" s="48"/>
      <c r="BR195" s="48"/>
      <c r="BS195" s="48"/>
      <c r="BT195" s="48"/>
      <c r="BU195" s="48"/>
      <c r="BV195" s="48"/>
      <c r="BW195" s="58"/>
      <c r="BX195" s="58"/>
      <c r="BY195" s="58"/>
      <c r="BZ195" s="58"/>
      <c r="CA195" s="48"/>
    </row>
    <row r="196" spans="16:79" ht="15" customHeight="1" x14ac:dyDescent="0.25"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53"/>
      <c r="AB196" s="9"/>
      <c r="AC196" s="53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58"/>
      <c r="BP196" s="58"/>
      <c r="BQ196" s="48"/>
      <c r="BR196" s="48"/>
      <c r="BS196" s="48"/>
      <c r="BT196" s="48"/>
      <c r="BU196" s="48"/>
      <c r="BV196" s="48"/>
      <c r="BW196" s="58"/>
      <c r="BX196" s="58"/>
      <c r="BY196" s="58"/>
      <c r="BZ196" s="58"/>
      <c r="CA196" s="48"/>
    </row>
    <row r="197" spans="16:79" ht="15" customHeight="1" x14ac:dyDescent="0.25"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53"/>
      <c r="AB197" s="9"/>
      <c r="AC197" s="53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58"/>
      <c r="BP197" s="58"/>
      <c r="BQ197" s="48"/>
      <c r="BR197" s="48"/>
      <c r="BS197" s="48"/>
      <c r="BT197" s="48"/>
      <c r="BU197" s="48"/>
      <c r="BV197" s="48"/>
      <c r="BW197" s="58"/>
      <c r="BX197" s="58"/>
      <c r="BY197" s="58"/>
      <c r="BZ197" s="58"/>
      <c r="CA197" s="48"/>
    </row>
    <row r="198" spans="16:79" ht="15" customHeight="1" x14ac:dyDescent="0.25"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53"/>
      <c r="AB198" s="9"/>
      <c r="AC198" s="53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58"/>
      <c r="BP198" s="58"/>
      <c r="BQ198" s="48"/>
      <c r="BR198" s="48"/>
      <c r="BS198" s="48"/>
      <c r="BT198" s="48"/>
      <c r="BU198" s="48"/>
      <c r="BV198" s="48"/>
      <c r="BW198" s="58"/>
      <c r="BX198" s="58"/>
      <c r="BY198" s="58"/>
      <c r="BZ198" s="58"/>
      <c r="CA198" s="48"/>
    </row>
    <row r="199" spans="16:79" ht="15" customHeight="1" x14ac:dyDescent="0.25"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53"/>
      <c r="AB199" s="9"/>
      <c r="AC199" s="53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58"/>
      <c r="BP199" s="58"/>
      <c r="BQ199" s="48"/>
      <c r="BR199" s="48"/>
      <c r="BS199" s="48"/>
      <c r="BT199" s="48"/>
      <c r="BU199" s="48"/>
      <c r="BV199" s="48"/>
      <c r="BW199" s="58"/>
      <c r="BX199" s="58"/>
      <c r="BY199" s="58"/>
      <c r="BZ199" s="58"/>
      <c r="CA199" s="48"/>
    </row>
    <row r="200" spans="16:79" ht="15" customHeight="1" x14ac:dyDescent="0.25"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53"/>
      <c r="AB200" s="9"/>
      <c r="AC200" s="53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58"/>
      <c r="BP200" s="58"/>
      <c r="BQ200" s="48"/>
      <c r="BR200" s="48"/>
      <c r="BS200" s="48"/>
      <c r="BT200" s="48"/>
      <c r="BU200" s="48"/>
      <c r="BV200" s="48"/>
      <c r="BW200" s="58"/>
      <c r="BX200" s="58"/>
      <c r="BY200" s="58"/>
      <c r="BZ200" s="58"/>
      <c r="CA200" s="48"/>
    </row>
    <row r="201" spans="16:79" ht="15" customHeight="1" x14ac:dyDescent="0.25"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53"/>
      <c r="AB201" s="9"/>
      <c r="AC201" s="53"/>
    </row>
    <row r="202" spans="16:79" ht="15" customHeight="1" x14ac:dyDescent="0.25"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53"/>
      <c r="AB202" s="9"/>
      <c r="AC202" s="53"/>
    </row>
    <row r="203" spans="16:79" ht="15" customHeight="1" x14ac:dyDescent="0.25"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53"/>
      <c r="AB203" s="9"/>
      <c r="AC203" s="53"/>
    </row>
    <row r="204" spans="16:79" ht="15" customHeight="1" x14ac:dyDescent="0.25"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53"/>
      <c r="AB204" s="9"/>
      <c r="AC204" s="53"/>
    </row>
    <row r="205" spans="16:79" ht="15" customHeight="1" x14ac:dyDescent="0.25"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53"/>
      <c r="AB205" s="9"/>
      <c r="AC205" s="53"/>
    </row>
    <row r="206" spans="16:79" ht="15" customHeight="1" x14ac:dyDescent="0.25"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53"/>
      <c r="AB206" s="9"/>
      <c r="AC206" s="53"/>
    </row>
    <row r="207" spans="16:79" ht="15" customHeight="1" x14ac:dyDescent="0.25"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53"/>
      <c r="AB207" s="9"/>
      <c r="AC207" s="53"/>
    </row>
    <row r="208" spans="16:79" ht="15" customHeight="1" x14ac:dyDescent="0.25"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53"/>
      <c r="AB208" s="9"/>
      <c r="AC208" s="53"/>
    </row>
    <row r="209" spans="16:29" ht="15" customHeight="1" x14ac:dyDescent="0.25"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53"/>
      <c r="AB209" s="9"/>
      <c r="AC209" s="53"/>
    </row>
    <row r="210" spans="16:29" ht="15" customHeight="1" x14ac:dyDescent="0.25"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53"/>
      <c r="AB210" s="9"/>
      <c r="AC210" s="53"/>
    </row>
    <row r="211" spans="16:29" ht="15" customHeight="1" x14ac:dyDescent="0.25"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53"/>
      <c r="AB211" s="9"/>
      <c r="AC211" s="53"/>
    </row>
    <row r="212" spans="16:29" ht="15" customHeight="1" x14ac:dyDescent="0.25"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53"/>
      <c r="AB212" s="9"/>
      <c r="AC212" s="53"/>
    </row>
    <row r="213" spans="16:29" ht="15" customHeight="1" x14ac:dyDescent="0.25"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53"/>
      <c r="AB213" s="9"/>
      <c r="AC213" s="53"/>
    </row>
    <row r="214" spans="16:29" ht="15" customHeight="1" x14ac:dyDescent="0.25"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53"/>
      <c r="AB214" s="9"/>
      <c r="AC214" s="53"/>
    </row>
    <row r="215" spans="16:29" ht="15" customHeight="1" x14ac:dyDescent="0.25"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53"/>
      <c r="AB215" s="9"/>
      <c r="AC215" s="53"/>
    </row>
    <row r="216" spans="16:29" ht="15" customHeight="1" x14ac:dyDescent="0.25"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53"/>
      <c r="AB216" s="9"/>
      <c r="AC216" s="53"/>
    </row>
    <row r="217" spans="16:29" ht="15" customHeight="1" x14ac:dyDescent="0.25"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53"/>
      <c r="AB217" s="9"/>
      <c r="AC217" s="53"/>
    </row>
    <row r="218" spans="16:29" ht="15" customHeight="1" x14ac:dyDescent="0.25"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53"/>
      <c r="AB218" s="9"/>
      <c r="AC218" s="53"/>
    </row>
    <row r="219" spans="16:29" ht="15" customHeight="1" x14ac:dyDescent="0.25"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53"/>
      <c r="AB219" s="9"/>
      <c r="AC219" s="53"/>
    </row>
    <row r="220" spans="16:29" ht="15" customHeight="1" x14ac:dyDescent="0.25"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53"/>
      <c r="AB220" s="9"/>
      <c r="AC220" s="53"/>
    </row>
    <row r="221" spans="16:29" ht="15" customHeight="1" x14ac:dyDescent="0.25"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53"/>
      <c r="AB221" s="9"/>
      <c r="AC221" s="53"/>
    </row>
    <row r="222" spans="16:29" ht="15" customHeight="1" x14ac:dyDescent="0.25"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53"/>
      <c r="AB222" s="9"/>
      <c r="AC222" s="53"/>
    </row>
    <row r="223" spans="16:29" ht="15" customHeight="1" x14ac:dyDescent="0.25"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53"/>
      <c r="AB223" s="9"/>
      <c r="AC223" s="53"/>
    </row>
    <row r="224" spans="16:29" ht="15" customHeight="1" x14ac:dyDescent="0.25"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53"/>
      <c r="AB224" s="9"/>
      <c r="AC224" s="53"/>
    </row>
    <row r="225" spans="16:29" x14ac:dyDescent="0.25"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53"/>
      <c r="AB225" s="9"/>
      <c r="AC225" s="53"/>
    </row>
    <row r="226" spans="16:29" x14ac:dyDescent="0.25"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53"/>
      <c r="AB226" s="9"/>
      <c r="AC226" s="53"/>
    </row>
    <row r="227" spans="16:29" x14ac:dyDescent="0.25"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53"/>
      <c r="AB227" s="9"/>
      <c r="AC227" s="53"/>
    </row>
    <row r="228" spans="16:29" x14ac:dyDescent="0.25"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53"/>
      <c r="AB228" s="9"/>
      <c r="AC228" s="53"/>
    </row>
    <row r="229" spans="16:29" x14ac:dyDescent="0.25"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53"/>
      <c r="AB229" s="9"/>
      <c r="AC229" s="53"/>
    </row>
    <row r="230" spans="16:29" x14ac:dyDescent="0.25"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53"/>
      <c r="AB230" s="9"/>
      <c r="AC230" s="53"/>
    </row>
    <row r="231" spans="16:29" x14ac:dyDescent="0.25"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53"/>
      <c r="AB231" s="9"/>
      <c r="AC231" s="53"/>
    </row>
    <row r="232" spans="16:29" x14ac:dyDescent="0.25"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53"/>
      <c r="AB232" s="9"/>
      <c r="AC232" s="53"/>
    </row>
    <row r="233" spans="16:29" x14ac:dyDescent="0.25"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53"/>
      <c r="AB233" s="9"/>
      <c r="AC233" s="53"/>
    </row>
    <row r="234" spans="16:29" x14ac:dyDescent="0.25"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53"/>
      <c r="AB234" s="9"/>
      <c r="AC234" s="53"/>
    </row>
    <row r="235" spans="16:29" x14ac:dyDescent="0.25"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53"/>
      <c r="AB235" s="9"/>
      <c r="AC235" s="53"/>
    </row>
    <row r="236" spans="16:29" x14ac:dyDescent="0.25"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53"/>
      <c r="AB236" s="9"/>
      <c r="AC236" s="53"/>
    </row>
    <row r="237" spans="16:29" x14ac:dyDescent="0.25"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53"/>
      <c r="AB237" s="9"/>
      <c r="AC237" s="53"/>
    </row>
    <row r="238" spans="16:29" x14ac:dyDescent="0.25"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53"/>
      <c r="AB238" s="9"/>
      <c r="AC238" s="53"/>
    </row>
    <row r="239" spans="16:29" x14ac:dyDescent="0.25"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53"/>
      <c r="AB239" s="9"/>
      <c r="AC239" s="53"/>
    </row>
    <row r="240" spans="16:29" x14ac:dyDescent="0.25"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53"/>
      <c r="AB240" s="9"/>
      <c r="AC240" s="53"/>
    </row>
    <row r="241" spans="16:29" x14ac:dyDescent="0.25"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53"/>
      <c r="AB241" s="9"/>
      <c r="AC241" s="53"/>
    </row>
    <row r="242" spans="16:29" x14ac:dyDescent="0.25"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53"/>
      <c r="AB242" s="9"/>
      <c r="AC242" s="53"/>
    </row>
    <row r="243" spans="16:29" x14ac:dyDescent="0.25"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53"/>
      <c r="AB243" s="9"/>
      <c r="AC243" s="53"/>
    </row>
    <row r="244" spans="16:29" x14ac:dyDescent="0.25"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53"/>
      <c r="AB244" s="9"/>
      <c r="AC244" s="53"/>
    </row>
    <row r="245" spans="16:29" x14ac:dyDescent="0.25"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53"/>
      <c r="AB245" s="9"/>
      <c r="AC245" s="53"/>
    </row>
    <row r="246" spans="16:29" x14ac:dyDescent="0.25"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53"/>
      <c r="AB246" s="9"/>
      <c r="AC246" s="53"/>
    </row>
    <row r="247" spans="16:29" x14ac:dyDescent="0.25"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53"/>
      <c r="AB247" s="9"/>
      <c r="AC247" s="53"/>
    </row>
    <row r="248" spans="16:29" x14ac:dyDescent="0.25"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53"/>
      <c r="AB248" s="9"/>
      <c r="AC248" s="53"/>
    </row>
    <row r="249" spans="16:29" x14ac:dyDescent="0.25"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53"/>
      <c r="AB249" s="9"/>
      <c r="AC249" s="53"/>
    </row>
    <row r="250" spans="16:29" x14ac:dyDescent="0.25"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53"/>
      <c r="AB250" s="9"/>
      <c r="AC250" s="53"/>
    </row>
    <row r="251" spans="16:29" x14ac:dyDescent="0.25"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53"/>
      <c r="AB251" s="9"/>
      <c r="AC251" s="53"/>
    </row>
    <row r="252" spans="16:29" x14ac:dyDescent="0.25"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53"/>
      <c r="AB252" s="9"/>
      <c r="AC252" s="53"/>
    </row>
    <row r="253" spans="16:29" x14ac:dyDescent="0.25"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53"/>
      <c r="AB253" s="9"/>
      <c r="AC253" s="53"/>
    </row>
    <row r="254" spans="16:29" x14ac:dyDescent="0.25"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53"/>
      <c r="AB254" s="9"/>
      <c r="AC254" s="53"/>
    </row>
    <row r="255" spans="16:29" x14ac:dyDescent="0.25"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53"/>
      <c r="AB255" s="9"/>
      <c r="AC255" s="53"/>
    </row>
    <row r="256" spans="16:29" x14ac:dyDescent="0.25"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53"/>
      <c r="AB256" s="9"/>
      <c r="AC256" s="53"/>
    </row>
    <row r="257" spans="16:29" x14ac:dyDescent="0.25"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53"/>
      <c r="AB257" s="9"/>
      <c r="AC257" s="53"/>
    </row>
    <row r="258" spans="16:29" x14ac:dyDescent="0.25"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53"/>
      <c r="AB258" s="9"/>
      <c r="AC258" s="53"/>
    </row>
    <row r="259" spans="16:29" x14ac:dyDescent="0.25"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53"/>
      <c r="AB259" s="9"/>
      <c r="AC259" s="53"/>
    </row>
    <row r="260" spans="16:29" x14ac:dyDescent="0.25"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53"/>
      <c r="AB260" s="9"/>
      <c r="AC260" s="53"/>
    </row>
    <row r="261" spans="16:29" x14ac:dyDescent="0.25"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53"/>
      <c r="AB261" s="9"/>
      <c r="AC261" s="53"/>
    </row>
    <row r="262" spans="16:29" x14ac:dyDescent="0.25"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53"/>
      <c r="AB262" s="9"/>
      <c r="AC262" s="53"/>
    </row>
    <row r="263" spans="16:29" x14ac:dyDescent="0.25"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53"/>
      <c r="AB263" s="9"/>
      <c r="AC263" s="53"/>
    </row>
    <row r="264" spans="16:29" x14ac:dyDescent="0.25"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53"/>
      <c r="AB264" s="9"/>
      <c r="AC264" s="53"/>
    </row>
    <row r="265" spans="16:29" x14ac:dyDescent="0.25"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53"/>
      <c r="AB265" s="9"/>
      <c r="AC265" s="53"/>
    </row>
    <row r="266" spans="16:29" x14ac:dyDescent="0.25"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53"/>
      <c r="AB266" s="9"/>
      <c r="AC266" s="53"/>
    </row>
    <row r="267" spans="16:29" x14ac:dyDescent="0.25"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53"/>
      <c r="AB267" s="9"/>
      <c r="AC267" s="53"/>
    </row>
    <row r="268" spans="16:29" x14ac:dyDescent="0.25"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53"/>
      <c r="AB268" s="9"/>
      <c r="AC268" s="53"/>
    </row>
    <row r="269" spans="16:29" x14ac:dyDescent="0.25"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53"/>
      <c r="AB269" s="9"/>
      <c r="AC269" s="53"/>
    </row>
    <row r="270" spans="16:29" x14ac:dyDescent="0.25"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53"/>
      <c r="AB270" s="9"/>
      <c r="AC270" s="53"/>
    </row>
    <row r="271" spans="16:29" x14ac:dyDescent="0.25"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53"/>
      <c r="AB271" s="9"/>
      <c r="AC271" s="53"/>
    </row>
    <row r="272" spans="16:29" x14ac:dyDescent="0.25"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53"/>
      <c r="AB272" s="9"/>
      <c r="AC272" s="53"/>
    </row>
    <row r="273" spans="16:29" x14ac:dyDescent="0.25"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53"/>
      <c r="AB273" s="9"/>
      <c r="AC273" s="53"/>
    </row>
    <row r="274" spans="16:29" x14ac:dyDescent="0.25"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53"/>
      <c r="AB274" s="9"/>
      <c r="AC274" s="53"/>
    </row>
    <row r="275" spans="16:29" x14ac:dyDescent="0.25"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53"/>
      <c r="AB275" s="9"/>
      <c r="AC275" s="53"/>
    </row>
    <row r="276" spans="16:29" x14ac:dyDescent="0.25"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53"/>
      <c r="AB276" s="9"/>
      <c r="AC276" s="53"/>
    </row>
    <row r="277" spans="16:29" x14ac:dyDescent="0.25"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53"/>
      <c r="AB277" s="9"/>
      <c r="AC277" s="53"/>
    </row>
    <row r="278" spans="16:29" x14ac:dyDescent="0.25"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53"/>
      <c r="AB278" s="9"/>
      <c r="AC278" s="53"/>
    </row>
    <row r="279" spans="16:29" x14ac:dyDescent="0.25"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53"/>
      <c r="AB279" s="9"/>
      <c r="AC279" s="53"/>
    </row>
    <row r="280" spans="16:29" x14ac:dyDescent="0.25"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53"/>
      <c r="AB280" s="9"/>
      <c r="AC280" s="53"/>
    </row>
    <row r="281" spans="16:29" x14ac:dyDescent="0.25"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53"/>
      <c r="AB281" s="9"/>
      <c r="AC281" s="53"/>
    </row>
    <row r="282" spans="16:29" x14ac:dyDescent="0.25"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53"/>
      <c r="AB282" s="9"/>
      <c r="AC282" s="53"/>
    </row>
    <row r="283" spans="16:29" x14ac:dyDescent="0.25"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53"/>
      <c r="AB283" s="9"/>
      <c r="AC283" s="53"/>
    </row>
    <row r="284" spans="16:29" x14ac:dyDescent="0.25"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53"/>
      <c r="AB284" s="9"/>
      <c r="AC284" s="53"/>
    </row>
    <row r="285" spans="16:29" x14ac:dyDescent="0.25"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53"/>
      <c r="AB285" s="9"/>
      <c r="AC285" s="53"/>
    </row>
    <row r="286" spans="16:29" x14ac:dyDescent="0.25"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53"/>
      <c r="AB286" s="9"/>
      <c r="AC286" s="53"/>
    </row>
    <row r="287" spans="16:29" x14ac:dyDescent="0.25"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53"/>
      <c r="AB287" s="9"/>
      <c r="AC287" s="53"/>
    </row>
    <row r="288" spans="16:29" x14ac:dyDescent="0.25"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53"/>
      <c r="AB288" s="9"/>
      <c r="AC288" s="53"/>
    </row>
    <row r="289" spans="16:29" x14ac:dyDescent="0.25"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53"/>
      <c r="AB289" s="9"/>
      <c r="AC289" s="53"/>
    </row>
    <row r="290" spans="16:29" x14ac:dyDescent="0.25"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53"/>
      <c r="AB290" s="9"/>
      <c r="AC290" s="53"/>
    </row>
    <row r="291" spans="16:29" x14ac:dyDescent="0.25"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53"/>
      <c r="AB291" s="9"/>
      <c r="AC291" s="53"/>
    </row>
    <row r="292" spans="16:29" x14ac:dyDescent="0.25"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53"/>
      <c r="AB292" s="9"/>
      <c r="AC292" s="53"/>
    </row>
    <row r="293" spans="16:29" x14ac:dyDescent="0.25"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53"/>
      <c r="AB293" s="9"/>
      <c r="AC293" s="53"/>
    </row>
    <row r="294" spans="16:29" x14ac:dyDescent="0.25"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53"/>
      <c r="AB294" s="9"/>
      <c r="AC294" s="53"/>
    </row>
    <row r="295" spans="16:29" x14ac:dyDescent="0.25"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53"/>
      <c r="AB295" s="9"/>
      <c r="AC295" s="53"/>
    </row>
    <row r="296" spans="16:29" x14ac:dyDescent="0.25"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53"/>
      <c r="AB296" s="9"/>
      <c r="AC296" s="53"/>
    </row>
    <row r="297" spans="16:29" x14ac:dyDescent="0.25"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53"/>
      <c r="AB297" s="9"/>
      <c r="AC297" s="53"/>
    </row>
    <row r="298" spans="16:29" x14ac:dyDescent="0.25"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53"/>
      <c r="AB298" s="9"/>
      <c r="AC298" s="53"/>
    </row>
    <row r="299" spans="16:29" x14ac:dyDescent="0.25"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53"/>
      <c r="AB299" s="9"/>
      <c r="AC299" s="53"/>
    </row>
    <row r="300" spans="16:29" x14ac:dyDescent="0.25"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53"/>
      <c r="AB300" s="9"/>
      <c r="AC300" s="53"/>
    </row>
    <row r="301" spans="16:29" x14ac:dyDescent="0.25"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53"/>
      <c r="AB301" s="9"/>
      <c r="AC301" s="53"/>
    </row>
    <row r="302" spans="16:29" x14ac:dyDescent="0.25"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53"/>
      <c r="AB302" s="9"/>
      <c r="AC302" s="53"/>
    </row>
    <row r="303" spans="16:29" x14ac:dyDescent="0.25"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53"/>
      <c r="AB303" s="9"/>
      <c r="AC303" s="53"/>
    </row>
    <row r="304" spans="16:29" x14ac:dyDescent="0.25"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53"/>
      <c r="AB304" s="9"/>
      <c r="AC304" s="53"/>
    </row>
    <row r="305" spans="16:29" x14ac:dyDescent="0.25"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53"/>
      <c r="AB305" s="9"/>
      <c r="AC305" s="53"/>
    </row>
    <row r="306" spans="16:29" x14ac:dyDescent="0.25"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53"/>
      <c r="AB306" s="9"/>
      <c r="AC306" s="53"/>
    </row>
    <row r="307" spans="16:29" x14ac:dyDescent="0.25"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53"/>
      <c r="AB307" s="9"/>
      <c r="AC307" s="53"/>
    </row>
    <row r="308" spans="16:29" x14ac:dyDescent="0.25"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53"/>
      <c r="AB308" s="9"/>
      <c r="AC308" s="53"/>
    </row>
    <row r="309" spans="16:29" x14ac:dyDescent="0.25"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53"/>
      <c r="AB309" s="9"/>
      <c r="AC309" s="53"/>
    </row>
    <row r="310" spans="16:29" x14ac:dyDescent="0.25"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53"/>
      <c r="AB310" s="9"/>
      <c r="AC310" s="53"/>
    </row>
    <row r="311" spans="16:29" x14ac:dyDescent="0.25"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53"/>
      <c r="AB311" s="9"/>
      <c r="AC311" s="53"/>
    </row>
    <row r="312" spans="16:29" x14ac:dyDescent="0.25"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53"/>
      <c r="AB312" s="9"/>
      <c r="AC312" s="53"/>
    </row>
    <row r="313" spans="16:29" x14ac:dyDescent="0.25"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53"/>
      <c r="AB313" s="9"/>
      <c r="AC313" s="53"/>
    </row>
    <row r="314" spans="16:29" x14ac:dyDescent="0.25"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53"/>
      <c r="AB314" s="9"/>
      <c r="AC314" s="53"/>
    </row>
    <row r="315" spans="16:29" x14ac:dyDescent="0.25"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53"/>
      <c r="AB315" s="9"/>
      <c r="AC315" s="53"/>
    </row>
    <row r="316" spans="16:29" x14ac:dyDescent="0.25"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53"/>
      <c r="AB316" s="9"/>
      <c r="AC316" s="53"/>
    </row>
    <row r="317" spans="16:29" x14ac:dyDescent="0.25"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53"/>
      <c r="AB317" s="9"/>
      <c r="AC317" s="53"/>
    </row>
    <row r="318" spans="16:29" x14ac:dyDescent="0.25"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53"/>
      <c r="AB318" s="9"/>
      <c r="AC318" s="53"/>
    </row>
    <row r="319" spans="16:29" x14ac:dyDescent="0.25"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53"/>
      <c r="AB319" s="9"/>
      <c r="AC319" s="53"/>
    </row>
    <row r="320" spans="16:29" x14ac:dyDescent="0.25"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53"/>
      <c r="AB320" s="9"/>
      <c r="AC320" s="53"/>
    </row>
    <row r="321" spans="16:29" x14ac:dyDescent="0.25"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53"/>
      <c r="AB321" s="9"/>
      <c r="AC321" s="53"/>
    </row>
    <row r="322" spans="16:29" x14ac:dyDescent="0.25"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53"/>
      <c r="AB322" s="9"/>
      <c r="AC322" s="53"/>
    </row>
    <row r="323" spans="16:29" x14ac:dyDescent="0.25"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53"/>
      <c r="AB323" s="9"/>
      <c r="AC323" s="53"/>
    </row>
    <row r="324" spans="16:29" x14ac:dyDescent="0.25"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53"/>
      <c r="AB324" s="9"/>
      <c r="AC324" s="53"/>
    </row>
    <row r="325" spans="16:29" x14ac:dyDescent="0.25"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53"/>
      <c r="AB325" s="9"/>
      <c r="AC325" s="53"/>
    </row>
    <row r="326" spans="16:29" x14ac:dyDescent="0.25"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53"/>
      <c r="AB326" s="9"/>
      <c r="AC326" s="53"/>
    </row>
    <row r="327" spans="16:29" x14ac:dyDescent="0.25"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53"/>
      <c r="AB327" s="9"/>
      <c r="AC327" s="53"/>
    </row>
    <row r="328" spans="16:29" x14ac:dyDescent="0.25"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53"/>
      <c r="AB328" s="9"/>
      <c r="AC328" s="53"/>
    </row>
    <row r="329" spans="16:29" x14ac:dyDescent="0.25"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53"/>
      <c r="AB329" s="9"/>
      <c r="AC329" s="53"/>
    </row>
    <row r="330" spans="16:29" x14ac:dyDescent="0.25"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53"/>
      <c r="AB330" s="9"/>
      <c r="AC330" s="53"/>
    </row>
    <row r="331" spans="16:29" x14ac:dyDescent="0.25"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53"/>
      <c r="AB331" s="9"/>
      <c r="AC331" s="53"/>
    </row>
    <row r="332" spans="16:29" x14ac:dyDescent="0.25"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53"/>
      <c r="AB332" s="9"/>
      <c r="AC332" s="53"/>
    </row>
    <row r="333" spans="16:29" x14ac:dyDescent="0.25"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53"/>
      <c r="AB333" s="9"/>
      <c r="AC333" s="53"/>
    </row>
    <row r="334" spans="16:29" x14ac:dyDescent="0.25"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53"/>
      <c r="AB334" s="9"/>
      <c r="AC334" s="53"/>
    </row>
    <row r="335" spans="16:29" x14ac:dyDescent="0.25"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53"/>
      <c r="AB335" s="9"/>
      <c r="AC335" s="53"/>
    </row>
    <row r="336" spans="16:29" x14ac:dyDescent="0.25"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53"/>
      <c r="AB336" s="9"/>
      <c r="AC336" s="53"/>
    </row>
    <row r="337" spans="16:29" x14ac:dyDescent="0.25"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53"/>
      <c r="AB337" s="9"/>
      <c r="AC337" s="53"/>
    </row>
    <row r="338" spans="16:29" x14ac:dyDescent="0.25"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53"/>
      <c r="AB338" s="9"/>
      <c r="AC338" s="53"/>
    </row>
    <row r="339" spans="16:29" x14ac:dyDescent="0.25"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53"/>
      <c r="AB339" s="9"/>
      <c r="AC339" s="53"/>
    </row>
    <row r="340" spans="16:29" x14ac:dyDescent="0.25"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53"/>
      <c r="AB340" s="9"/>
      <c r="AC340" s="53"/>
    </row>
    <row r="341" spans="16:29" x14ac:dyDescent="0.25"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53"/>
      <c r="AB341" s="9"/>
      <c r="AC341" s="53"/>
    </row>
    <row r="342" spans="16:29" x14ac:dyDescent="0.25"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53"/>
      <c r="AB342" s="9"/>
      <c r="AC342" s="53"/>
    </row>
    <row r="343" spans="16:29" x14ac:dyDescent="0.25"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53"/>
      <c r="AB343" s="9"/>
      <c r="AC343" s="53"/>
    </row>
    <row r="344" spans="16:29" x14ac:dyDescent="0.25"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53"/>
      <c r="AB344" s="9"/>
      <c r="AC344" s="53"/>
    </row>
    <row r="345" spans="16:29" x14ac:dyDescent="0.25"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53"/>
      <c r="AB345" s="9"/>
      <c r="AC345" s="53"/>
    </row>
    <row r="346" spans="16:29" x14ac:dyDescent="0.25"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53"/>
      <c r="AB346" s="9"/>
      <c r="AC346" s="53"/>
    </row>
    <row r="347" spans="16:29" x14ac:dyDescent="0.25"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53"/>
      <c r="AB347" s="9"/>
      <c r="AC347" s="53"/>
    </row>
    <row r="348" spans="16:29" x14ac:dyDescent="0.25"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53"/>
      <c r="AB348" s="9"/>
      <c r="AC348" s="53"/>
    </row>
    <row r="349" spans="16:29" x14ac:dyDescent="0.25"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53"/>
      <c r="AB349" s="9"/>
      <c r="AC349" s="53"/>
    </row>
    <row r="350" spans="16:29" x14ac:dyDescent="0.25"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53"/>
      <c r="AB350" s="9"/>
      <c r="AC350" s="53"/>
    </row>
    <row r="351" spans="16:29" x14ac:dyDescent="0.25"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53"/>
      <c r="AB351" s="9"/>
      <c r="AC351" s="53"/>
    </row>
    <row r="352" spans="16:29" x14ac:dyDescent="0.25"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53"/>
      <c r="AB352" s="9"/>
      <c r="AC352" s="53"/>
    </row>
    <row r="353" spans="16:29" x14ac:dyDescent="0.25"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53"/>
      <c r="AB353" s="9"/>
      <c r="AC353" s="53"/>
    </row>
    <row r="354" spans="16:29" x14ac:dyDescent="0.25"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53"/>
      <c r="AB354" s="9"/>
      <c r="AC354" s="53"/>
    </row>
    <row r="355" spans="16:29" x14ac:dyDescent="0.25"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53"/>
      <c r="AB355" s="9"/>
      <c r="AC355" s="53"/>
    </row>
    <row r="356" spans="16:29" x14ac:dyDescent="0.25"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53"/>
      <c r="AB356" s="9"/>
      <c r="AC356" s="53"/>
    </row>
    <row r="357" spans="16:29" x14ac:dyDescent="0.25"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53"/>
      <c r="AB357" s="9"/>
      <c r="AC357" s="53"/>
    </row>
    <row r="358" spans="16:29" x14ac:dyDescent="0.25"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53"/>
      <c r="AB358" s="9"/>
      <c r="AC358" s="53"/>
    </row>
    <row r="359" spans="16:29" x14ac:dyDescent="0.25"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53"/>
      <c r="AB359" s="9"/>
      <c r="AC359" s="53"/>
    </row>
    <row r="360" spans="16:29" x14ac:dyDescent="0.25"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53"/>
      <c r="AB360" s="9"/>
      <c r="AC360" s="53"/>
    </row>
    <row r="361" spans="16:29" x14ac:dyDescent="0.25"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53"/>
      <c r="AB361" s="9"/>
      <c r="AC361" s="53"/>
    </row>
    <row r="362" spans="16:29" x14ac:dyDescent="0.25"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53"/>
      <c r="AB362" s="9"/>
      <c r="AC362" s="53"/>
    </row>
    <row r="363" spans="16:29" x14ac:dyDescent="0.25"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53"/>
      <c r="AB363" s="9"/>
      <c r="AC363" s="53"/>
    </row>
    <row r="364" spans="16:29" x14ac:dyDescent="0.25"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53"/>
      <c r="AB364" s="9"/>
      <c r="AC364" s="53"/>
    </row>
    <row r="365" spans="16:29" x14ac:dyDescent="0.25"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53"/>
      <c r="AB365" s="9"/>
      <c r="AC365" s="53"/>
    </row>
    <row r="366" spans="16:29" x14ac:dyDescent="0.25"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53"/>
      <c r="AB366" s="9"/>
      <c r="AC366" s="53"/>
    </row>
    <row r="367" spans="16:29" x14ac:dyDescent="0.25"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53"/>
      <c r="AB367" s="9"/>
      <c r="AC367" s="53"/>
    </row>
    <row r="368" spans="16:29" x14ac:dyDescent="0.25"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53"/>
      <c r="AB368" s="9"/>
      <c r="AC368" s="53"/>
    </row>
    <row r="369" spans="16:29" x14ac:dyDescent="0.25"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53"/>
      <c r="AB369" s="9"/>
      <c r="AC369" s="53"/>
    </row>
    <row r="370" spans="16:29" x14ac:dyDescent="0.25"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53"/>
      <c r="AB370" s="9"/>
      <c r="AC370" s="53"/>
    </row>
    <row r="371" spans="16:29" x14ac:dyDescent="0.25"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53"/>
      <c r="AB371" s="9"/>
      <c r="AC371" s="53"/>
    </row>
    <row r="372" spans="16:29" x14ac:dyDescent="0.25"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53"/>
      <c r="AB372" s="9"/>
      <c r="AC372" s="53"/>
    </row>
    <row r="373" spans="16:29" x14ac:dyDescent="0.25"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53"/>
      <c r="AB373" s="9"/>
      <c r="AC373" s="53"/>
    </row>
    <row r="374" spans="16:29" x14ac:dyDescent="0.25"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53"/>
      <c r="AB374" s="9"/>
      <c r="AC374" s="53"/>
    </row>
    <row r="375" spans="16:29" x14ac:dyDescent="0.25"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53"/>
      <c r="AB375" s="9"/>
      <c r="AC375" s="53"/>
    </row>
    <row r="376" spans="16:29" x14ac:dyDescent="0.25"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53"/>
      <c r="AB376" s="9"/>
      <c r="AC376" s="53"/>
    </row>
    <row r="377" spans="16:29" x14ac:dyDescent="0.25"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53"/>
      <c r="AB377" s="9"/>
      <c r="AC377" s="53"/>
    </row>
    <row r="378" spans="16:29" x14ac:dyDescent="0.25"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53"/>
      <c r="AB378" s="9"/>
      <c r="AC378" s="53"/>
    </row>
    <row r="379" spans="16:29" x14ac:dyDescent="0.25"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53"/>
      <c r="AB379" s="9"/>
      <c r="AC379" s="53"/>
    </row>
    <row r="380" spans="16:29" x14ac:dyDescent="0.25"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53"/>
      <c r="AB380" s="9"/>
      <c r="AC380" s="53"/>
    </row>
    <row r="381" spans="16:29" x14ac:dyDescent="0.25"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53"/>
      <c r="AB381" s="9"/>
      <c r="AC381" s="53"/>
    </row>
    <row r="382" spans="16:29" x14ac:dyDescent="0.25"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53"/>
      <c r="AB382" s="9"/>
      <c r="AC382" s="53"/>
    </row>
    <row r="383" spans="16:29" x14ac:dyDescent="0.25"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53"/>
      <c r="AB383" s="9"/>
      <c r="AC383" s="53"/>
    </row>
    <row r="384" spans="16:29" x14ac:dyDescent="0.25"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53"/>
      <c r="AB384" s="9"/>
      <c r="AC384" s="53"/>
    </row>
    <row r="385" spans="16:29" x14ac:dyDescent="0.25"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53"/>
      <c r="AB385" s="9"/>
      <c r="AC385" s="53"/>
    </row>
    <row r="386" spans="16:29" x14ac:dyDescent="0.25"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53"/>
      <c r="AB386" s="9"/>
      <c r="AC386" s="53"/>
    </row>
    <row r="387" spans="16:29" x14ac:dyDescent="0.25"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53"/>
      <c r="AB387" s="9"/>
      <c r="AC387" s="53"/>
    </row>
    <row r="388" spans="16:29" x14ac:dyDescent="0.25"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53"/>
      <c r="AB388" s="9"/>
      <c r="AC388" s="53"/>
    </row>
    <row r="389" spans="16:29" x14ac:dyDescent="0.25"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53"/>
      <c r="AB389" s="9"/>
      <c r="AC389" s="53"/>
    </row>
    <row r="390" spans="16:29" x14ac:dyDescent="0.25"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53"/>
      <c r="AB390" s="9"/>
      <c r="AC390" s="53"/>
    </row>
    <row r="391" spans="16:29" x14ac:dyDescent="0.25"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53"/>
      <c r="AB391" s="9"/>
      <c r="AC391" s="53"/>
    </row>
    <row r="392" spans="16:29" x14ac:dyDescent="0.25"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53"/>
      <c r="AB392" s="9"/>
      <c r="AC392" s="53"/>
    </row>
    <row r="393" spans="16:29" x14ac:dyDescent="0.25"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53"/>
      <c r="AB393" s="9"/>
      <c r="AC393" s="53"/>
    </row>
    <row r="394" spans="16:29" x14ac:dyDescent="0.25"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53"/>
      <c r="AB394" s="9"/>
      <c r="AC394" s="53"/>
    </row>
    <row r="395" spans="16:29" x14ac:dyDescent="0.25"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53"/>
      <c r="AB395" s="9"/>
      <c r="AC395" s="53"/>
    </row>
    <row r="396" spans="16:29" x14ac:dyDescent="0.25"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53"/>
      <c r="AB396" s="9"/>
      <c r="AC396" s="53"/>
    </row>
    <row r="397" spans="16:29" x14ac:dyDescent="0.25"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53"/>
      <c r="AB397" s="9"/>
      <c r="AC397" s="53"/>
    </row>
    <row r="398" spans="16:29" x14ac:dyDescent="0.25"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53"/>
      <c r="AB398" s="9"/>
      <c r="AC398" s="53"/>
    </row>
    <row r="399" spans="16:29" x14ac:dyDescent="0.25"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53"/>
      <c r="AB399" s="9"/>
      <c r="AC399" s="53"/>
    </row>
    <row r="400" spans="16:29" x14ac:dyDescent="0.25"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53"/>
      <c r="AB400" s="9"/>
      <c r="AC400" s="53"/>
    </row>
    <row r="401" spans="16:29" x14ac:dyDescent="0.25"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53"/>
      <c r="AB401" s="9"/>
      <c r="AC401" s="53"/>
    </row>
    <row r="402" spans="16:29" x14ac:dyDescent="0.25"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53"/>
      <c r="AB402" s="9"/>
      <c r="AC402" s="53"/>
    </row>
    <row r="403" spans="16:29" x14ac:dyDescent="0.25"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53"/>
      <c r="AB403" s="9"/>
      <c r="AC403" s="53"/>
    </row>
    <row r="404" spans="16:29" x14ac:dyDescent="0.25"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53"/>
      <c r="AB404" s="9"/>
      <c r="AC404" s="53"/>
    </row>
    <row r="405" spans="16:29" x14ac:dyDescent="0.25"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53"/>
      <c r="AB405" s="9"/>
      <c r="AC405" s="53"/>
    </row>
    <row r="406" spans="16:29" x14ac:dyDescent="0.25"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53"/>
      <c r="AB406" s="9"/>
      <c r="AC406" s="53"/>
    </row>
    <row r="407" spans="16:29" x14ac:dyDescent="0.25"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53"/>
      <c r="AB407" s="9"/>
      <c r="AC407" s="53"/>
    </row>
    <row r="408" spans="16:29" x14ac:dyDescent="0.25"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53"/>
      <c r="AB408" s="9"/>
      <c r="AC408" s="53"/>
    </row>
    <row r="409" spans="16:29" x14ac:dyDescent="0.25"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53"/>
      <c r="AB409" s="9"/>
      <c r="AC409" s="53"/>
    </row>
    <row r="410" spans="16:29" x14ac:dyDescent="0.25"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53"/>
      <c r="AB410" s="9"/>
      <c r="AC410" s="53"/>
    </row>
    <row r="411" spans="16:29" x14ac:dyDescent="0.25"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53"/>
      <c r="AB411" s="9"/>
      <c r="AC411" s="53"/>
    </row>
    <row r="412" spans="16:29" x14ac:dyDescent="0.25"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53"/>
      <c r="AB412" s="9"/>
      <c r="AC412" s="53"/>
    </row>
    <row r="413" spans="16:29" x14ac:dyDescent="0.25"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53"/>
      <c r="AB413" s="9"/>
      <c r="AC413" s="53"/>
    </row>
    <row r="414" spans="16:29" x14ac:dyDescent="0.25"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53"/>
      <c r="AB414" s="9"/>
      <c r="AC414" s="53"/>
    </row>
    <row r="415" spans="16:29" x14ac:dyDescent="0.25"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53"/>
      <c r="AB415" s="9"/>
      <c r="AC415" s="53"/>
    </row>
    <row r="416" spans="16:29" x14ac:dyDescent="0.25"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53"/>
      <c r="AB416" s="9"/>
      <c r="AC416" s="53"/>
    </row>
    <row r="417" spans="16:29" x14ac:dyDescent="0.25"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53"/>
      <c r="AB417" s="9"/>
      <c r="AC417" s="53"/>
    </row>
    <row r="418" spans="16:29" x14ac:dyDescent="0.25"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53"/>
      <c r="AB418" s="9"/>
      <c r="AC418" s="53"/>
    </row>
    <row r="419" spans="16:29" x14ac:dyDescent="0.25"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53"/>
      <c r="AB419" s="9"/>
      <c r="AC419" s="53"/>
    </row>
    <row r="420" spans="16:29" x14ac:dyDescent="0.25"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53"/>
      <c r="AB420" s="9"/>
      <c r="AC420" s="53"/>
    </row>
    <row r="421" spans="16:29" x14ac:dyDescent="0.25"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53"/>
      <c r="AB421" s="9"/>
      <c r="AC421" s="53"/>
    </row>
    <row r="422" spans="16:29" x14ac:dyDescent="0.25"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53"/>
      <c r="AB422" s="9"/>
      <c r="AC422" s="53"/>
    </row>
    <row r="423" spans="16:29" x14ac:dyDescent="0.25"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53"/>
      <c r="AB423" s="9"/>
      <c r="AC423" s="53"/>
    </row>
    <row r="424" spans="16:29" x14ac:dyDescent="0.25"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53"/>
      <c r="AB424" s="9"/>
      <c r="AC424" s="53"/>
    </row>
    <row r="425" spans="16:29" x14ac:dyDescent="0.25"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53"/>
      <c r="AB425" s="9"/>
      <c r="AC425" s="53"/>
    </row>
    <row r="426" spans="16:29" x14ac:dyDescent="0.25"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53"/>
      <c r="AB426" s="9"/>
      <c r="AC426" s="53"/>
    </row>
    <row r="427" spans="16:29" x14ac:dyDescent="0.25"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53"/>
      <c r="AB427" s="9"/>
      <c r="AC427" s="53"/>
    </row>
    <row r="428" spans="16:29" x14ac:dyDescent="0.25"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53"/>
      <c r="AB428" s="9"/>
      <c r="AC428" s="53"/>
    </row>
    <row r="429" spans="16:29" x14ac:dyDescent="0.25"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53"/>
      <c r="AB429" s="9"/>
      <c r="AC429" s="53"/>
    </row>
    <row r="430" spans="16:29" x14ac:dyDescent="0.25"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53"/>
      <c r="AB430" s="9"/>
      <c r="AC430" s="53"/>
    </row>
    <row r="431" spans="16:29" x14ac:dyDescent="0.25"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53"/>
      <c r="AB431" s="9"/>
      <c r="AC431" s="53"/>
    </row>
    <row r="432" spans="16:29" x14ac:dyDescent="0.25"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53"/>
      <c r="AB432" s="9"/>
      <c r="AC432" s="53"/>
    </row>
    <row r="433" spans="16:29" x14ac:dyDescent="0.25"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53"/>
      <c r="AB433" s="9"/>
      <c r="AC433" s="53"/>
    </row>
    <row r="434" spans="16:29" x14ac:dyDescent="0.25"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53"/>
      <c r="AB434" s="9"/>
      <c r="AC434" s="53"/>
    </row>
    <row r="435" spans="16:29" x14ac:dyDescent="0.25"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53"/>
      <c r="AB435" s="9"/>
      <c r="AC435" s="53"/>
    </row>
    <row r="436" spans="16:29" x14ac:dyDescent="0.25"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53"/>
      <c r="AB436" s="9"/>
      <c r="AC436" s="53"/>
    </row>
    <row r="437" spans="16:29" x14ac:dyDescent="0.25"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53"/>
      <c r="AB437" s="9"/>
      <c r="AC437" s="53"/>
    </row>
    <row r="438" spans="16:29" x14ac:dyDescent="0.25"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53"/>
      <c r="AB438" s="9"/>
      <c r="AC438" s="53"/>
    </row>
    <row r="439" spans="16:29" x14ac:dyDescent="0.25"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53"/>
      <c r="AB439" s="9"/>
      <c r="AC439" s="53"/>
    </row>
    <row r="440" spans="16:29" x14ac:dyDescent="0.25"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53"/>
      <c r="AB440" s="9"/>
      <c r="AC440" s="53"/>
    </row>
    <row r="441" spans="16:29" x14ac:dyDescent="0.25"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53"/>
      <c r="AB441" s="9"/>
      <c r="AC441" s="53"/>
    </row>
    <row r="442" spans="16:29" x14ac:dyDescent="0.25"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53"/>
      <c r="AB442" s="9"/>
      <c r="AC442" s="53"/>
    </row>
    <row r="443" spans="16:29" x14ac:dyDescent="0.25"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53"/>
      <c r="AB443" s="9"/>
      <c r="AC443" s="53"/>
    </row>
    <row r="444" spans="16:29" x14ac:dyDescent="0.25"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53"/>
      <c r="AB444" s="9"/>
      <c r="AC444" s="53"/>
    </row>
    <row r="445" spans="16:29" x14ac:dyDescent="0.25"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53"/>
      <c r="AB445" s="9"/>
      <c r="AC445" s="53"/>
    </row>
    <row r="446" spans="16:29" x14ac:dyDescent="0.25"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53"/>
      <c r="AB446" s="9"/>
      <c r="AC446" s="53"/>
    </row>
    <row r="447" spans="16:29" x14ac:dyDescent="0.25"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53"/>
      <c r="AB447" s="9"/>
      <c r="AC447" s="53"/>
    </row>
    <row r="448" spans="16:29" x14ac:dyDescent="0.25"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53"/>
      <c r="AB448" s="9"/>
      <c r="AC448" s="53"/>
    </row>
    <row r="449" spans="16:29" x14ac:dyDescent="0.25"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53"/>
      <c r="AB449" s="9"/>
      <c r="AC449" s="53"/>
    </row>
    <row r="450" spans="16:29" x14ac:dyDescent="0.25"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53"/>
      <c r="AB450" s="9"/>
      <c r="AC450" s="53"/>
    </row>
    <row r="451" spans="16:29" x14ac:dyDescent="0.25"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53"/>
      <c r="AB451" s="9"/>
      <c r="AC451" s="53"/>
    </row>
    <row r="452" spans="16:29" x14ac:dyDescent="0.25"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53"/>
      <c r="AB452" s="9"/>
      <c r="AC452" s="53"/>
    </row>
    <row r="453" spans="16:29" x14ac:dyDescent="0.25"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53"/>
      <c r="AB453" s="9"/>
      <c r="AC453" s="53"/>
    </row>
    <row r="454" spans="16:29" x14ac:dyDescent="0.25"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53"/>
      <c r="AB454" s="9"/>
      <c r="AC454" s="53"/>
    </row>
    <row r="455" spans="16:29" x14ac:dyDescent="0.25"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53"/>
      <c r="AB455" s="9"/>
      <c r="AC455" s="53"/>
    </row>
    <row r="456" spans="16:29" x14ac:dyDescent="0.25"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53"/>
      <c r="AB456" s="9"/>
      <c r="AC456" s="53"/>
    </row>
    <row r="457" spans="16:29" x14ac:dyDescent="0.25"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53"/>
      <c r="AB457" s="9"/>
      <c r="AC457" s="53"/>
    </row>
    <row r="458" spans="16:29" x14ac:dyDescent="0.25"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53"/>
      <c r="AB458" s="9"/>
      <c r="AC458" s="53"/>
    </row>
    <row r="459" spans="16:29" x14ac:dyDescent="0.25"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53"/>
      <c r="AB459" s="9"/>
      <c r="AC459" s="53"/>
    </row>
    <row r="460" spans="16:29" x14ac:dyDescent="0.25"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53"/>
      <c r="AB460" s="9"/>
      <c r="AC460" s="53"/>
    </row>
    <row r="461" spans="16:29" x14ac:dyDescent="0.25"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53"/>
      <c r="AB461" s="9"/>
      <c r="AC461" s="53"/>
    </row>
    <row r="462" spans="16:29" x14ac:dyDescent="0.25"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53"/>
      <c r="AB462" s="9"/>
      <c r="AC462" s="53"/>
    </row>
    <row r="463" spans="16:29" x14ac:dyDescent="0.25"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53"/>
      <c r="AB463" s="9"/>
      <c r="AC463" s="53"/>
    </row>
    <row r="464" spans="16:29" x14ac:dyDescent="0.25"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53"/>
      <c r="AB464" s="9"/>
      <c r="AC464" s="53"/>
    </row>
    <row r="465" spans="16:29" x14ac:dyDescent="0.25"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53"/>
      <c r="AB465" s="9"/>
      <c r="AC465" s="53"/>
    </row>
    <row r="466" spans="16:29" x14ac:dyDescent="0.25"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53"/>
      <c r="AB466" s="9"/>
      <c r="AC466" s="53"/>
    </row>
    <row r="467" spans="16:29" x14ac:dyDescent="0.25"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53"/>
      <c r="AB467" s="9"/>
      <c r="AC467" s="53"/>
    </row>
    <row r="468" spans="16:29" x14ac:dyDescent="0.25"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53"/>
      <c r="AB468" s="9"/>
      <c r="AC468" s="53"/>
    </row>
    <row r="469" spans="16:29" x14ac:dyDescent="0.25"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53"/>
      <c r="AB469" s="9"/>
      <c r="AC469" s="53"/>
    </row>
    <row r="470" spans="16:29" x14ac:dyDescent="0.25"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53"/>
      <c r="AB470" s="9"/>
      <c r="AC470" s="53"/>
    </row>
    <row r="471" spans="16:29" x14ac:dyDescent="0.25"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53"/>
      <c r="AB471" s="9"/>
      <c r="AC471" s="53"/>
    </row>
    <row r="472" spans="16:29" x14ac:dyDescent="0.25"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53"/>
      <c r="AB472" s="9"/>
      <c r="AC472" s="53"/>
    </row>
    <row r="473" spans="16:29" x14ac:dyDescent="0.25"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53"/>
      <c r="AB473" s="9"/>
      <c r="AC473" s="53"/>
    </row>
    <row r="474" spans="16:29" x14ac:dyDescent="0.25"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53"/>
      <c r="AB474" s="9"/>
      <c r="AC474" s="53"/>
    </row>
    <row r="475" spans="16:29" x14ac:dyDescent="0.25"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53"/>
      <c r="AB475" s="9"/>
      <c r="AC475" s="53"/>
    </row>
    <row r="476" spans="16:29" x14ac:dyDescent="0.25"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53"/>
      <c r="AB476" s="9"/>
      <c r="AC476" s="53"/>
    </row>
    <row r="477" spans="16:29" x14ac:dyDescent="0.25"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53"/>
      <c r="AB477" s="9"/>
      <c r="AC477" s="53"/>
    </row>
    <row r="478" spans="16:29" x14ac:dyDescent="0.25"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53"/>
      <c r="AB478" s="9"/>
      <c r="AC478" s="53"/>
    </row>
    <row r="479" spans="16:29" x14ac:dyDescent="0.25"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53"/>
      <c r="AB479" s="9"/>
      <c r="AC479" s="53"/>
    </row>
    <row r="480" spans="16:29" x14ac:dyDescent="0.25"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53"/>
      <c r="AB480" s="9"/>
      <c r="AC480" s="53"/>
    </row>
    <row r="481" spans="16:29" x14ac:dyDescent="0.25"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53"/>
      <c r="AB481" s="9"/>
      <c r="AC481" s="53"/>
    </row>
    <row r="482" spans="16:29" x14ac:dyDescent="0.25"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53"/>
      <c r="AB482" s="9"/>
      <c r="AC482" s="53"/>
    </row>
    <row r="483" spans="16:29" x14ac:dyDescent="0.25"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53"/>
      <c r="AB483" s="9"/>
      <c r="AC483" s="53"/>
    </row>
    <row r="484" spans="16:29" x14ac:dyDescent="0.25"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53"/>
      <c r="AB484" s="9"/>
      <c r="AC484" s="53"/>
    </row>
    <row r="485" spans="16:29" x14ac:dyDescent="0.25"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53"/>
      <c r="AB485" s="9"/>
      <c r="AC485" s="53"/>
    </row>
    <row r="486" spans="16:29" x14ac:dyDescent="0.25"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53"/>
      <c r="AB486" s="9"/>
      <c r="AC486" s="53"/>
    </row>
    <row r="487" spans="16:29" x14ac:dyDescent="0.25"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53"/>
      <c r="AB487" s="9"/>
      <c r="AC487" s="53"/>
    </row>
    <row r="488" spans="16:29" x14ac:dyDescent="0.25"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53"/>
      <c r="AB488" s="9"/>
      <c r="AC488" s="53"/>
    </row>
    <row r="489" spans="16:29" x14ac:dyDescent="0.25"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53"/>
      <c r="AB489" s="9"/>
      <c r="AC489" s="53"/>
    </row>
    <row r="490" spans="16:29" x14ac:dyDescent="0.25"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53"/>
      <c r="AB490" s="9"/>
      <c r="AC490" s="53"/>
    </row>
    <row r="491" spans="16:29" x14ac:dyDescent="0.25"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53"/>
      <c r="AB491" s="9"/>
      <c r="AC491" s="53"/>
    </row>
    <row r="492" spans="16:29" x14ac:dyDescent="0.25"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53"/>
      <c r="AB492" s="9"/>
      <c r="AC492" s="53"/>
    </row>
    <row r="493" spans="16:29" x14ac:dyDescent="0.25"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53"/>
      <c r="AB493" s="9"/>
      <c r="AC493" s="53"/>
    </row>
    <row r="494" spans="16:29" x14ac:dyDescent="0.25"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53"/>
      <c r="AB494" s="9"/>
      <c r="AC494" s="53"/>
    </row>
    <row r="495" spans="16:29" x14ac:dyDescent="0.25"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53"/>
      <c r="AB495" s="9"/>
      <c r="AC495" s="53"/>
    </row>
    <row r="496" spans="16:29" x14ac:dyDescent="0.25"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53"/>
      <c r="AB496" s="9"/>
      <c r="AC496" s="53"/>
    </row>
    <row r="497" spans="16:29" x14ac:dyDescent="0.25"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53"/>
      <c r="AB497" s="9"/>
      <c r="AC497" s="53"/>
    </row>
    <row r="498" spans="16:29" x14ac:dyDescent="0.25"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53"/>
      <c r="AB498" s="9"/>
      <c r="AC498" s="53"/>
    </row>
    <row r="499" spans="16:29" x14ac:dyDescent="0.25"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53"/>
      <c r="AB499" s="9"/>
      <c r="AC499" s="53"/>
    </row>
    <row r="500" spans="16:29" x14ac:dyDescent="0.25"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53"/>
      <c r="AB500" s="9"/>
      <c r="AC500" s="53"/>
    </row>
    <row r="501" spans="16:29" x14ac:dyDescent="0.25"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53"/>
      <c r="AB501" s="9"/>
      <c r="AC501" s="53"/>
    </row>
    <row r="502" spans="16:29" x14ac:dyDescent="0.25"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53"/>
      <c r="AB502" s="9"/>
      <c r="AC502" s="53"/>
    </row>
    <row r="503" spans="16:29" x14ac:dyDescent="0.25"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53"/>
      <c r="AB503" s="9"/>
      <c r="AC503" s="53"/>
    </row>
    <row r="504" spans="16:29" x14ac:dyDescent="0.25"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53"/>
      <c r="AB504" s="9"/>
      <c r="AC504" s="53"/>
    </row>
    <row r="505" spans="16:29" x14ac:dyDescent="0.25"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53"/>
      <c r="AB505" s="9"/>
      <c r="AC505" s="53"/>
    </row>
    <row r="506" spans="16:29" x14ac:dyDescent="0.25"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53"/>
      <c r="AB506" s="9"/>
      <c r="AC506" s="53"/>
    </row>
    <row r="507" spans="16:29" x14ac:dyDescent="0.25"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53"/>
      <c r="AB507" s="9"/>
      <c r="AC507" s="53"/>
    </row>
    <row r="508" spans="16:29" x14ac:dyDescent="0.25"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53"/>
      <c r="AB508" s="9"/>
      <c r="AC508" s="53"/>
    </row>
    <row r="509" spans="16:29" x14ac:dyDescent="0.25"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53"/>
      <c r="AB509" s="9"/>
      <c r="AC509" s="53"/>
    </row>
    <row r="510" spans="16:29" x14ac:dyDescent="0.25"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53"/>
      <c r="AB510" s="9"/>
      <c r="AC510" s="53"/>
    </row>
    <row r="511" spans="16:29" x14ac:dyDescent="0.25"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53"/>
      <c r="AB511" s="9"/>
      <c r="AC511" s="53"/>
    </row>
    <row r="512" spans="16:29" x14ac:dyDescent="0.25"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53"/>
      <c r="AB512" s="9"/>
      <c r="AC512" s="53"/>
    </row>
    <row r="513" spans="16:29" x14ac:dyDescent="0.25"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53"/>
      <c r="AB513" s="9"/>
      <c r="AC513" s="53"/>
    </row>
    <row r="514" spans="16:29" x14ac:dyDescent="0.25"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53"/>
      <c r="AB514" s="9"/>
      <c r="AC514" s="53"/>
    </row>
    <row r="515" spans="16:29" x14ac:dyDescent="0.25"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53"/>
      <c r="AB515" s="9"/>
      <c r="AC515" s="53"/>
    </row>
    <row r="516" spans="16:29" x14ac:dyDescent="0.25"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53"/>
      <c r="AB516" s="9"/>
      <c r="AC516" s="53"/>
    </row>
    <row r="517" spans="16:29" x14ac:dyDescent="0.25"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53"/>
      <c r="AB517" s="9"/>
      <c r="AC517" s="53"/>
    </row>
    <row r="518" spans="16:29" x14ac:dyDescent="0.25"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53"/>
      <c r="AB518" s="9"/>
      <c r="AC518" s="53"/>
    </row>
    <row r="519" spans="16:29" x14ac:dyDescent="0.25"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53"/>
      <c r="AB519" s="9"/>
      <c r="AC519" s="53"/>
    </row>
    <row r="520" spans="16:29" x14ac:dyDescent="0.25"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53"/>
      <c r="AB520" s="9"/>
      <c r="AC520" s="53"/>
    </row>
    <row r="521" spans="16:29" x14ac:dyDescent="0.25"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53"/>
      <c r="AB521" s="9"/>
      <c r="AC521" s="53"/>
    </row>
    <row r="522" spans="16:29" x14ac:dyDescent="0.25"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53"/>
      <c r="AB522" s="9"/>
      <c r="AC522" s="53"/>
    </row>
    <row r="523" spans="16:29" x14ac:dyDescent="0.25"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53"/>
      <c r="AB523" s="9"/>
      <c r="AC523" s="53"/>
    </row>
    <row r="524" spans="16:29" x14ac:dyDescent="0.25"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53"/>
      <c r="AB524" s="9"/>
      <c r="AC524" s="53"/>
    </row>
    <row r="525" spans="16:29" x14ac:dyDescent="0.25"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53"/>
      <c r="AB525" s="9"/>
      <c r="AC525" s="53"/>
    </row>
    <row r="526" spans="16:29" x14ac:dyDescent="0.25"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53"/>
      <c r="AB526" s="9"/>
      <c r="AC526" s="53"/>
    </row>
    <row r="527" spans="16:29" x14ac:dyDescent="0.25"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53"/>
      <c r="AB527" s="9"/>
      <c r="AC527" s="53"/>
    </row>
    <row r="528" spans="16:29" x14ac:dyDescent="0.25"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53"/>
      <c r="AB528" s="9"/>
      <c r="AC528" s="53"/>
    </row>
    <row r="529" spans="16:29" x14ac:dyDescent="0.25"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53"/>
      <c r="AB529" s="9"/>
      <c r="AC529" s="53"/>
    </row>
    <row r="530" spans="16:29" x14ac:dyDescent="0.25"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53"/>
      <c r="AB530" s="9"/>
      <c r="AC530" s="53"/>
    </row>
    <row r="531" spans="16:29" x14ac:dyDescent="0.25"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53"/>
      <c r="AB531" s="9"/>
      <c r="AC531" s="53"/>
    </row>
    <row r="532" spans="16:29" x14ac:dyDescent="0.25"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53"/>
      <c r="AB532" s="9"/>
      <c r="AC532" s="53"/>
    </row>
    <row r="533" spans="16:29" x14ac:dyDescent="0.25"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53"/>
      <c r="AB533" s="9"/>
      <c r="AC533" s="53"/>
    </row>
    <row r="534" spans="16:29" x14ac:dyDescent="0.25"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53"/>
      <c r="AB534" s="9"/>
      <c r="AC534" s="53"/>
    </row>
    <row r="535" spans="16:29" x14ac:dyDescent="0.25"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53"/>
      <c r="AB535" s="9"/>
      <c r="AC535" s="53"/>
    </row>
    <row r="536" spans="16:29" x14ac:dyDescent="0.25"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53"/>
      <c r="AB536" s="9"/>
      <c r="AC536" s="53"/>
    </row>
    <row r="537" spans="16:29" x14ac:dyDescent="0.25"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53"/>
      <c r="AB537" s="9"/>
      <c r="AC537" s="53"/>
    </row>
    <row r="538" spans="16:29" x14ac:dyDescent="0.25"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53"/>
      <c r="AB538" s="9"/>
      <c r="AC538" s="53"/>
    </row>
    <row r="539" spans="16:29" x14ac:dyDescent="0.25"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53"/>
      <c r="AB539" s="9"/>
      <c r="AC539" s="53"/>
    </row>
    <row r="540" spans="16:29" x14ac:dyDescent="0.25"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53"/>
      <c r="AB540" s="9"/>
      <c r="AC540" s="53"/>
    </row>
    <row r="541" spans="16:29" x14ac:dyDescent="0.25"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53"/>
      <c r="AB541" s="9"/>
      <c r="AC541" s="53"/>
    </row>
    <row r="542" spans="16:29" x14ac:dyDescent="0.25"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53"/>
      <c r="AB542" s="9"/>
      <c r="AC542" s="53"/>
    </row>
    <row r="543" spans="16:29" x14ac:dyDescent="0.25"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53"/>
      <c r="AB543" s="9"/>
      <c r="AC543" s="53"/>
    </row>
    <row r="544" spans="16:29" x14ac:dyDescent="0.25"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53"/>
      <c r="AB544" s="9"/>
      <c r="AC544" s="53"/>
    </row>
    <row r="545" spans="16:29" x14ac:dyDescent="0.25"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53"/>
      <c r="AB545" s="9"/>
      <c r="AC545" s="53"/>
    </row>
    <row r="546" spans="16:29" x14ac:dyDescent="0.25"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53"/>
      <c r="AB546" s="9"/>
      <c r="AC546" s="53"/>
    </row>
    <row r="547" spans="16:29" x14ac:dyDescent="0.25"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53"/>
      <c r="AB547" s="9"/>
      <c r="AC547" s="53"/>
    </row>
    <row r="548" spans="16:29" x14ac:dyDescent="0.25"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53"/>
      <c r="AB548" s="9"/>
      <c r="AC548" s="53"/>
    </row>
    <row r="549" spans="16:29" x14ac:dyDescent="0.25"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53"/>
      <c r="AB549" s="9"/>
      <c r="AC549" s="53"/>
    </row>
    <row r="550" spans="16:29" x14ac:dyDescent="0.25"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53"/>
      <c r="AB550" s="9"/>
      <c r="AC550" s="53"/>
    </row>
    <row r="551" spans="16:29" x14ac:dyDescent="0.25"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53"/>
      <c r="AB551" s="9"/>
      <c r="AC551" s="53"/>
    </row>
    <row r="552" spans="16:29" x14ac:dyDescent="0.25"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53"/>
      <c r="AB552" s="9"/>
      <c r="AC552" s="53"/>
    </row>
    <row r="553" spans="16:29" x14ac:dyDescent="0.25"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53"/>
      <c r="AB553" s="9"/>
      <c r="AC553" s="53"/>
    </row>
    <row r="554" spans="16:29" x14ac:dyDescent="0.25"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53"/>
      <c r="AB554" s="9"/>
      <c r="AC554" s="53"/>
    </row>
    <row r="555" spans="16:29" x14ac:dyDescent="0.25"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53"/>
      <c r="AB555" s="9"/>
      <c r="AC555" s="53"/>
    </row>
    <row r="556" spans="16:29" x14ac:dyDescent="0.25"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53"/>
      <c r="AB556" s="9"/>
      <c r="AC556" s="53"/>
    </row>
    <row r="557" spans="16:29" x14ac:dyDescent="0.25"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53"/>
      <c r="AB557" s="9"/>
      <c r="AC557" s="53"/>
    </row>
    <row r="558" spans="16:29" x14ac:dyDescent="0.25"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53"/>
      <c r="AB558" s="9"/>
      <c r="AC558" s="53"/>
    </row>
    <row r="559" spans="16:29" x14ac:dyDescent="0.25"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53"/>
      <c r="AB559" s="9"/>
      <c r="AC559" s="53"/>
    </row>
    <row r="560" spans="16:29" x14ac:dyDescent="0.25"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53"/>
      <c r="AB560" s="9"/>
      <c r="AC560" s="53"/>
    </row>
    <row r="561" spans="16:29" x14ac:dyDescent="0.25"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53"/>
      <c r="AB561" s="9"/>
      <c r="AC561" s="53"/>
    </row>
    <row r="562" spans="16:29" x14ac:dyDescent="0.25"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53"/>
      <c r="AB562" s="9"/>
      <c r="AC562" s="53"/>
    </row>
    <row r="563" spans="16:29" x14ac:dyDescent="0.25"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53"/>
      <c r="AB563" s="9"/>
      <c r="AC563" s="53"/>
    </row>
    <row r="564" spans="16:29" x14ac:dyDescent="0.25"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53"/>
      <c r="AB564" s="9"/>
      <c r="AC564" s="53"/>
    </row>
    <row r="565" spans="16:29" x14ac:dyDescent="0.25"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53"/>
      <c r="AB565" s="9"/>
      <c r="AC565" s="53"/>
    </row>
    <row r="566" spans="16:29" x14ac:dyDescent="0.25"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53"/>
      <c r="AB566" s="9"/>
      <c r="AC566" s="53"/>
    </row>
    <row r="567" spans="16:29" x14ac:dyDescent="0.25"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53"/>
      <c r="AB567" s="9"/>
      <c r="AC567" s="53"/>
    </row>
    <row r="568" spans="16:29" x14ac:dyDescent="0.25"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53"/>
      <c r="AB568" s="9"/>
      <c r="AC568" s="53"/>
    </row>
    <row r="569" spans="16:29" x14ac:dyDescent="0.25"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53"/>
      <c r="AB569" s="9"/>
      <c r="AC569" s="53"/>
    </row>
    <row r="570" spans="16:29" x14ac:dyDescent="0.25"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53"/>
      <c r="AB570" s="9"/>
      <c r="AC570" s="53"/>
    </row>
    <row r="571" spans="16:29" x14ac:dyDescent="0.25"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53"/>
      <c r="AB571" s="9"/>
      <c r="AC571" s="53"/>
    </row>
    <row r="572" spans="16:29" x14ac:dyDescent="0.25"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53"/>
      <c r="AB572" s="9"/>
      <c r="AC572" s="53"/>
    </row>
    <row r="573" spans="16:29" x14ac:dyDescent="0.25"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53"/>
      <c r="AB573" s="9"/>
      <c r="AC573" s="53"/>
    </row>
    <row r="574" spans="16:29" x14ac:dyDescent="0.25"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53"/>
      <c r="AB574" s="9"/>
      <c r="AC574" s="53"/>
    </row>
    <row r="575" spans="16:29" x14ac:dyDescent="0.25"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53"/>
      <c r="AB575" s="9"/>
      <c r="AC575" s="53"/>
    </row>
    <row r="576" spans="16:29" x14ac:dyDescent="0.25"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53"/>
      <c r="AB576" s="9"/>
      <c r="AC576" s="53"/>
    </row>
    <row r="577" spans="16:29" x14ac:dyDescent="0.25"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53"/>
      <c r="AB577" s="9"/>
      <c r="AC577" s="53"/>
    </row>
    <row r="578" spans="16:29" x14ac:dyDescent="0.25"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53"/>
      <c r="AB578" s="9"/>
      <c r="AC578" s="53"/>
    </row>
    <row r="579" spans="16:29" x14ac:dyDescent="0.25"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53"/>
      <c r="AB579" s="9"/>
      <c r="AC579" s="53"/>
    </row>
    <row r="580" spans="16:29" x14ac:dyDescent="0.25"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53"/>
      <c r="AB580" s="9"/>
      <c r="AC580" s="53"/>
    </row>
    <row r="581" spans="16:29" x14ac:dyDescent="0.25"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53"/>
      <c r="AB581" s="9"/>
      <c r="AC581" s="53"/>
    </row>
    <row r="582" spans="16:29" x14ac:dyDescent="0.25"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53"/>
      <c r="AB582" s="9"/>
      <c r="AC582" s="53"/>
    </row>
    <row r="583" spans="16:29" x14ac:dyDescent="0.25"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53"/>
      <c r="AB583" s="9"/>
      <c r="AC583" s="53"/>
    </row>
    <row r="584" spans="16:29" x14ac:dyDescent="0.25"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53"/>
      <c r="AB584" s="9"/>
      <c r="AC584" s="53"/>
    </row>
    <row r="585" spans="16:29" x14ac:dyDescent="0.25"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53"/>
      <c r="AB585" s="9"/>
      <c r="AC585" s="53"/>
    </row>
    <row r="586" spans="16:29" x14ac:dyDescent="0.25"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53"/>
      <c r="AB586" s="9"/>
      <c r="AC586" s="53"/>
    </row>
    <row r="587" spans="16:29" x14ac:dyDescent="0.25"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53"/>
      <c r="AB587" s="9"/>
      <c r="AC587" s="53"/>
    </row>
    <row r="588" spans="16:29" x14ac:dyDescent="0.25"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53"/>
      <c r="AB588" s="9"/>
      <c r="AC588" s="53"/>
    </row>
    <row r="589" spans="16:29" x14ac:dyDescent="0.25"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53"/>
      <c r="AB589" s="9"/>
      <c r="AC589" s="53"/>
    </row>
    <row r="590" spans="16:29" x14ac:dyDescent="0.25"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53"/>
      <c r="AB590" s="9"/>
      <c r="AC590" s="53"/>
    </row>
    <row r="591" spans="16:29" x14ac:dyDescent="0.25"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53"/>
      <c r="AB591" s="9"/>
      <c r="AC591" s="53"/>
    </row>
    <row r="592" spans="16:29" x14ac:dyDescent="0.25"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53"/>
      <c r="AB592" s="9"/>
      <c r="AC592" s="53"/>
    </row>
    <row r="593" spans="16:29" x14ac:dyDescent="0.25"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53"/>
      <c r="AB593" s="9"/>
      <c r="AC593" s="53"/>
    </row>
    <row r="594" spans="16:29" x14ac:dyDescent="0.25"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53"/>
      <c r="AB594" s="9"/>
      <c r="AC594" s="53"/>
    </row>
    <row r="595" spans="16:29" x14ac:dyDescent="0.25"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53"/>
      <c r="AB595" s="9"/>
      <c r="AC595" s="53"/>
    </row>
    <row r="596" spans="16:29" x14ac:dyDescent="0.25"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53"/>
      <c r="AB596" s="9"/>
      <c r="AC596" s="53"/>
    </row>
    <row r="597" spans="16:29" x14ac:dyDescent="0.25"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53"/>
      <c r="AB597" s="9"/>
      <c r="AC597" s="53"/>
    </row>
    <row r="598" spans="16:29" x14ac:dyDescent="0.25"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53"/>
      <c r="AB598" s="9"/>
      <c r="AC598" s="53"/>
    </row>
    <row r="599" spans="16:29" x14ac:dyDescent="0.25"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53"/>
      <c r="AB599" s="9"/>
      <c r="AC599" s="53"/>
    </row>
    <row r="600" spans="16:29" x14ac:dyDescent="0.25"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53"/>
      <c r="AB600" s="9"/>
      <c r="AC600" s="53"/>
    </row>
    <row r="601" spans="16:29" x14ac:dyDescent="0.25"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53"/>
      <c r="AB601" s="9"/>
      <c r="AC601" s="53"/>
    </row>
    <row r="602" spans="16:29" x14ac:dyDescent="0.25"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53"/>
      <c r="AB602" s="9"/>
      <c r="AC602" s="53"/>
    </row>
    <row r="603" spans="16:29" x14ac:dyDescent="0.25"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53"/>
      <c r="AB603" s="9"/>
      <c r="AC603" s="53"/>
    </row>
    <row r="604" spans="16:29" x14ac:dyDescent="0.25"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53"/>
      <c r="AB604" s="9"/>
      <c r="AC604" s="53"/>
    </row>
    <row r="605" spans="16:29" x14ac:dyDescent="0.25"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53"/>
      <c r="AB605" s="9"/>
      <c r="AC605" s="53"/>
    </row>
    <row r="606" spans="16:29" x14ac:dyDescent="0.25"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53"/>
      <c r="AB606" s="9"/>
      <c r="AC606" s="53"/>
    </row>
    <row r="607" spans="16:29" x14ac:dyDescent="0.25"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53"/>
      <c r="AB607" s="9"/>
      <c r="AC607" s="53"/>
    </row>
    <row r="608" spans="16:29" x14ac:dyDescent="0.25"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53"/>
      <c r="AB608" s="9"/>
      <c r="AC608" s="53"/>
    </row>
    <row r="609" spans="16:29" x14ac:dyDescent="0.25"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53"/>
      <c r="AB609" s="9"/>
      <c r="AC609" s="53"/>
    </row>
    <row r="610" spans="16:29" x14ac:dyDescent="0.25"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53"/>
      <c r="AB610" s="9"/>
      <c r="AC610" s="53"/>
    </row>
    <row r="611" spans="16:29" x14ac:dyDescent="0.25"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53"/>
      <c r="AB611" s="9"/>
      <c r="AC611" s="53"/>
    </row>
    <row r="612" spans="16:29" x14ac:dyDescent="0.25"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53"/>
      <c r="AB612" s="9"/>
      <c r="AC612" s="53"/>
    </row>
    <row r="613" spans="16:29" x14ac:dyDescent="0.25"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53"/>
      <c r="AB613" s="9"/>
      <c r="AC613" s="53"/>
    </row>
    <row r="614" spans="16:29" x14ac:dyDescent="0.25"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53"/>
      <c r="AB614" s="9"/>
      <c r="AC614" s="53"/>
    </row>
    <row r="615" spans="16:29" x14ac:dyDescent="0.25"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53"/>
      <c r="AB615" s="9"/>
      <c r="AC615" s="53"/>
    </row>
    <row r="616" spans="16:29" x14ac:dyDescent="0.25"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53"/>
      <c r="AB616" s="9"/>
      <c r="AC616" s="53"/>
    </row>
    <row r="617" spans="16:29" x14ac:dyDescent="0.25"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53"/>
      <c r="AB617" s="9"/>
      <c r="AC617" s="53"/>
    </row>
    <row r="618" spans="16:29" x14ac:dyDescent="0.25"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53"/>
      <c r="AB618" s="9"/>
      <c r="AC618" s="53"/>
    </row>
    <row r="619" spans="16:29" x14ac:dyDescent="0.25"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53"/>
      <c r="AB619" s="9"/>
      <c r="AC619" s="53"/>
    </row>
    <row r="620" spans="16:29" x14ac:dyDescent="0.25"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53"/>
      <c r="AB620" s="9"/>
      <c r="AC620" s="53"/>
    </row>
    <row r="621" spans="16:29" x14ac:dyDescent="0.25"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53"/>
      <c r="AB621" s="9"/>
      <c r="AC621" s="53"/>
    </row>
    <row r="622" spans="16:29" x14ac:dyDescent="0.25"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53"/>
      <c r="AB622" s="9"/>
      <c r="AC622" s="53"/>
    </row>
    <row r="623" spans="16:29" x14ac:dyDescent="0.25"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53"/>
      <c r="AB623" s="9"/>
      <c r="AC623" s="53"/>
    </row>
    <row r="624" spans="16:29" x14ac:dyDescent="0.25"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53"/>
      <c r="AB624" s="9"/>
      <c r="AC624" s="53"/>
    </row>
    <row r="625" spans="16:29" x14ac:dyDescent="0.25"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53"/>
      <c r="AB625" s="9"/>
      <c r="AC625" s="53"/>
    </row>
    <row r="626" spans="16:29" x14ac:dyDescent="0.25"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53"/>
      <c r="AB626" s="9"/>
      <c r="AC626" s="53"/>
    </row>
    <row r="627" spans="16:29" x14ac:dyDescent="0.25"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53"/>
      <c r="AB627" s="9"/>
      <c r="AC627" s="53"/>
    </row>
    <row r="628" spans="16:29" x14ac:dyDescent="0.25"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53"/>
      <c r="AB628" s="9"/>
      <c r="AC628" s="53"/>
    </row>
    <row r="629" spans="16:29" x14ac:dyDescent="0.25"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53"/>
      <c r="AB629" s="9"/>
      <c r="AC629" s="53"/>
    </row>
    <row r="630" spans="16:29" x14ac:dyDescent="0.25"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53"/>
      <c r="AB630" s="9"/>
      <c r="AC630" s="53"/>
    </row>
    <row r="631" spans="16:29" x14ac:dyDescent="0.25"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53"/>
      <c r="AB631" s="9"/>
      <c r="AC631" s="53"/>
    </row>
    <row r="632" spans="16:29" x14ac:dyDescent="0.25"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53"/>
      <c r="AB632" s="9"/>
      <c r="AC632" s="53"/>
    </row>
    <row r="633" spans="16:29" x14ac:dyDescent="0.25"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53"/>
      <c r="AB633" s="9"/>
      <c r="AC633" s="53"/>
    </row>
    <row r="634" spans="16:29" x14ac:dyDescent="0.25"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53"/>
      <c r="AB634" s="9"/>
      <c r="AC634" s="53"/>
    </row>
    <row r="635" spans="16:29" x14ac:dyDescent="0.25"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53"/>
      <c r="AB635" s="9"/>
      <c r="AC635" s="53"/>
    </row>
    <row r="636" spans="16:29" x14ac:dyDescent="0.25"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53"/>
      <c r="AB636" s="9"/>
      <c r="AC636" s="53"/>
    </row>
    <row r="637" spans="16:29" x14ac:dyDescent="0.25"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53"/>
      <c r="AB637" s="9"/>
      <c r="AC637" s="53"/>
    </row>
    <row r="638" spans="16:29" x14ac:dyDescent="0.25"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53"/>
      <c r="AB638" s="9"/>
      <c r="AC638" s="53"/>
    </row>
    <row r="639" spans="16:29" x14ac:dyDescent="0.25"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53"/>
      <c r="AB639" s="9"/>
      <c r="AC639" s="53"/>
    </row>
    <row r="640" spans="16:29" x14ac:dyDescent="0.25"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53"/>
      <c r="AB640" s="9"/>
      <c r="AC640" s="53"/>
    </row>
    <row r="641" spans="16:29" x14ac:dyDescent="0.25"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53"/>
      <c r="AB641" s="9"/>
      <c r="AC641" s="53"/>
    </row>
    <row r="642" spans="16:29" x14ac:dyDescent="0.25"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53"/>
      <c r="AB642" s="9"/>
      <c r="AC642" s="53"/>
    </row>
    <row r="643" spans="16:29" x14ac:dyDescent="0.25"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53"/>
      <c r="AB643" s="9"/>
      <c r="AC643" s="53"/>
    </row>
    <row r="644" spans="16:29" x14ac:dyDescent="0.25"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53"/>
      <c r="AB644" s="9"/>
      <c r="AC644" s="53"/>
    </row>
    <row r="645" spans="16:29" x14ac:dyDescent="0.25"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53"/>
      <c r="AB645" s="9"/>
      <c r="AC645" s="53"/>
    </row>
    <row r="646" spans="16:29" x14ac:dyDescent="0.25"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53"/>
      <c r="AB646" s="9"/>
      <c r="AC646" s="53"/>
    </row>
    <row r="647" spans="16:29" x14ac:dyDescent="0.25"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53"/>
      <c r="AB647" s="9"/>
      <c r="AC647" s="53"/>
    </row>
    <row r="648" spans="16:29" x14ac:dyDescent="0.25"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53"/>
      <c r="AB648" s="9"/>
      <c r="AC648" s="53"/>
    </row>
    <row r="649" spans="16:29" x14ac:dyDescent="0.25"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53"/>
      <c r="AB649" s="9"/>
      <c r="AC649" s="53"/>
    </row>
    <row r="650" spans="16:29" x14ac:dyDescent="0.25"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53"/>
      <c r="AB650" s="9"/>
      <c r="AC650" s="53"/>
    </row>
    <row r="651" spans="16:29" x14ac:dyDescent="0.25"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53"/>
      <c r="AB651" s="9"/>
      <c r="AC651" s="53"/>
    </row>
    <row r="652" spans="16:29" x14ac:dyDescent="0.25"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53"/>
      <c r="AB652" s="9"/>
      <c r="AC652" s="53"/>
    </row>
    <row r="653" spans="16:29" x14ac:dyDescent="0.25"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53"/>
      <c r="AB653" s="9"/>
      <c r="AC653" s="53"/>
    </row>
    <row r="654" spans="16:29" x14ac:dyDescent="0.25"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53"/>
      <c r="AB654" s="9"/>
      <c r="AC654" s="53"/>
    </row>
    <row r="655" spans="16:29" x14ac:dyDescent="0.25"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53"/>
      <c r="AB655" s="9"/>
      <c r="AC655" s="53"/>
    </row>
    <row r="656" spans="16:29" x14ac:dyDescent="0.25"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53"/>
      <c r="AB656" s="9"/>
      <c r="AC656" s="53"/>
    </row>
    <row r="657" spans="16:29" x14ac:dyDescent="0.25"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53"/>
      <c r="AB657" s="9"/>
      <c r="AC657" s="53"/>
    </row>
    <row r="658" spans="16:29" x14ac:dyDescent="0.25"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53"/>
      <c r="AB658" s="9"/>
      <c r="AC658" s="53"/>
    </row>
    <row r="659" spans="16:29" x14ac:dyDescent="0.25"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53"/>
      <c r="AB659" s="9"/>
      <c r="AC659" s="53"/>
    </row>
    <row r="660" spans="16:29" x14ac:dyDescent="0.25"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53"/>
      <c r="AB660" s="9"/>
      <c r="AC660" s="53"/>
    </row>
    <row r="661" spans="16:29" x14ac:dyDescent="0.25"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53"/>
      <c r="AB661" s="9"/>
      <c r="AC661" s="53"/>
    </row>
    <row r="662" spans="16:29" x14ac:dyDescent="0.25"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53"/>
      <c r="AB662" s="9"/>
      <c r="AC662" s="53"/>
    </row>
    <row r="663" spans="16:29" x14ac:dyDescent="0.25"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53"/>
      <c r="AB663" s="9"/>
      <c r="AC663" s="53"/>
    </row>
    <row r="664" spans="16:29" x14ac:dyDescent="0.25"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53"/>
      <c r="AB664" s="9"/>
      <c r="AC664" s="53"/>
    </row>
    <row r="665" spans="16:29" x14ac:dyDescent="0.25"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53"/>
      <c r="AB665" s="9"/>
      <c r="AC665" s="53"/>
    </row>
    <row r="666" spans="16:29" x14ac:dyDescent="0.25"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53"/>
      <c r="AB666" s="9"/>
      <c r="AC666" s="53"/>
    </row>
    <row r="667" spans="16:29" x14ac:dyDescent="0.25"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53"/>
      <c r="AB667" s="9"/>
      <c r="AC667" s="53"/>
    </row>
    <row r="668" spans="16:29" x14ac:dyDescent="0.25"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53"/>
      <c r="AB668" s="9"/>
      <c r="AC668" s="53"/>
    </row>
    <row r="669" spans="16:29" x14ac:dyDescent="0.25"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53"/>
      <c r="AB669" s="9"/>
      <c r="AC669" s="53"/>
    </row>
    <row r="670" spans="16:29" x14ac:dyDescent="0.25"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53"/>
      <c r="AB670" s="9"/>
      <c r="AC670" s="53"/>
    </row>
    <row r="671" spans="16:29" x14ac:dyDescent="0.25"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53"/>
      <c r="AB671" s="9"/>
      <c r="AC671" s="53"/>
    </row>
    <row r="672" spans="16:29" x14ac:dyDescent="0.25"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53"/>
      <c r="AB672" s="9"/>
      <c r="AC672" s="53"/>
    </row>
    <row r="673" spans="16:29" x14ac:dyDescent="0.25"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53"/>
      <c r="AB673" s="9"/>
      <c r="AC673" s="53"/>
    </row>
    <row r="674" spans="16:29" x14ac:dyDescent="0.25"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53"/>
      <c r="AB674" s="9"/>
      <c r="AC674" s="53"/>
    </row>
    <row r="675" spans="16:29" x14ac:dyDescent="0.25"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53"/>
      <c r="AB675" s="9"/>
      <c r="AC675" s="53"/>
    </row>
    <row r="676" spans="16:29" x14ac:dyDescent="0.25"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53"/>
      <c r="AB676" s="9"/>
      <c r="AC676" s="53"/>
    </row>
    <row r="677" spans="16:29" x14ac:dyDescent="0.25"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53"/>
      <c r="AB677" s="9"/>
      <c r="AC677" s="53"/>
    </row>
    <row r="678" spans="16:29" x14ac:dyDescent="0.25"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53"/>
      <c r="AB678" s="9"/>
      <c r="AC678" s="53"/>
    </row>
    <row r="679" spans="16:29" x14ac:dyDescent="0.25"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53"/>
      <c r="AB679" s="9"/>
      <c r="AC679" s="53"/>
    </row>
    <row r="680" spans="16:29" x14ac:dyDescent="0.25"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53"/>
      <c r="AB680" s="9"/>
      <c r="AC680" s="53"/>
    </row>
    <row r="681" spans="16:29" x14ac:dyDescent="0.25"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53"/>
      <c r="AB681" s="9"/>
      <c r="AC681" s="53"/>
    </row>
    <row r="682" spans="16:29" x14ac:dyDescent="0.25"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53"/>
      <c r="AB682" s="9"/>
      <c r="AC682" s="53"/>
    </row>
    <row r="683" spans="16:29" x14ac:dyDescent="0.25"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53"/>
      <c r="AB683" s="9"/>
      <c r="AC683" s="53"/>
    </row>
    <row r="684" spans="16:29" x14ac:dyDescent="0.25"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53"/>
      <c r="AB684" s="9"/>
      <c r="AC684" s="53"/>
    </row>
    <row r="685" spans="16:29" x14ac:dyDescent="0.25"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53"/>
      <c r="AB685" s="9"/>
      <c r="AC685" s="53"/>
    </row>
    <row r="686" spans="16:29" x14ac:dyDescent="0.25"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53"/>
      <c r="AB686" s="9"/>
      <c r="AC686" s="53"/>
    </row>
    <row r="687" spans="16:29" x14ac:dyDescent="0.25"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53"/>
      <c r="AB687" s="9"/>
      <c r="AC687" s="53"/>
    </row>
    <row r="688" spans="16:29" x14ac:dyDescent="0.25"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53"/>
      <c r="AB688" s="9"/>
      <c r="AC688" s="53"/>
    </row>
    <row r="689" spans="16:29" x14ac:dyDescent="0.25"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53"/>
      <c r="AB689" s="9"/>
      <c r="AC689" s="53"/>
    </row>
    <row r="690" spans="16:29" x14ac:dyDescent="0.25"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53"/>
      <c r="AB690" s="9"/>
      <c r="AC690" s="53"/>
    </row>
    <row r="691" spans="16:29" x14ac:dyDescent="0.25"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53"/>
      <c r="AB691" s="9"/>
      <c r="AC691" s="53"/>
    </row>
    <row r="692" spans="16:29" x14ac:dyDescent="0.25"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53"/>
      <c r="AB692" s="9"/>
      <c r="AC692" s="53"/>
    </row>
    <row r="693" spans="16:29" x14ac:dyDescent="0.25"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53"/>
      <c r="AB693" s="9"/>
      <c r="AC693" s="53"/>
    </row>
    <row r="694" spans="16:29" x14ac:dyDescent="0.25"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53"/>
      <c r="AB694" s="9"/>
      <c r="AC694" s="53"/>
    </row>
    <row r="695" spans="16:29" x14ac:dyDescent="0.25"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53"/>
      <c r="AB695" s="9"/>
      <c r="AC695" s="53"/>
    </row>
    <row r="696" spans="16:29" x14ac:dyDescent="0.25"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53"/>
      <c r="AB696" s="9"/>
      <c r="AC696" s="53"/>
    </row>
    <row r="697" spans="16:29" x14ac:dyDescent="0.25"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53"/>
      <c r="AB697" s="9"/>
      <c r="AC697" s="53"/>
    </row>
    <row r="698" spans="16:29" x14ac:dyDescent="0.25"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53"/>
      <c r="AB698" s="9"/>
      <c r="AC698" s="53"/>
    </row>
    <row r="699" spans="16:29" x14ac:dyDescent="0.25"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53"/>
      <c r="AB699" s="9"/>
      <c r="AC699" s="53"/>
    </row>
    <row r="700" spans="16:29" x14ac:dyDescent="0.25"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53"/>
      <c r="AB700" s="9"/>
      <c r="AC700" s="53"/>
    </row>
    <row r="701" spans="16:29" x14ac:dyDescent="0.25"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53"/>
      <c r="AB701" s="9"/>
      <c r="AC701" s="53"/>
    </row>
    <row r="702" spans="16:29" x14ac:dyDescent="0.25"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53"/>
      <c r="AB702" s="9"/>
      <c r="AC702" s="53"/>
    </row>
    <row r="703" spans="16:29" x14ac:dyDescent="0.25"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53"/>
      <c r="AB703" s="9"/>
      <c r="AC703" s="53"/>
    </row>
    <row r="704" spans="16:29" x14ac:dyDescent="0.25"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53"/>
      <c r="AB704" s="9"/>
      <c r="AC704" s="53"/>
    </row>
    <row r="705" spans="16:29" x14ac:dyDescent="0.25"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53"/>
      <c r="AB705" s="9"/>
      <c r="AC705" s="53"/>
    </row>
    <row r="706" spans="16:29" x14ac:dyDescent="0.25"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53"/>
      <c r="AB706" s="9"/>
      <c r="AC706" s="53"/>
    </row>
    <row r="707" spans="16:29" x14ac:dyDescent="0.25"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53"/>
      <c r="AB707" s="9"/>
      <c r="AC707" s="53"/>
    </row>
    <row r="708" spans="16:29" x14ac:dyDescent="0.25"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53"/>
      <c r="AB708" s="9"/>
      <c r="AC708" s="53"/>
    </row>
    <row r="709" spans="16:29" x14ac:dyDescent="0.25"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53"/>
      <c r="AB709" s="9"/>
      <c r="AC709" s="53"/>
    </row>
    <row r="710" spans="16:29" x14ac:dyDescent="0.25"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53"/>
      <c r="AB710" s="9"/>
      <c r="AC710" s="53"/>
    </row>
    <row r="711" spans="16:29" x14ac:dyDescent="0.25"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53"/>
      <c r="AB711" s="9"/>
      <c r="AC711" s="53"/>
    </row>
    <row r="712" spans="16:29" x14ac:dyDescent="0.25"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53"/>
      <c r="AB712" s="9"/>
      <c r="AC712" s="53"/>
    </row>
    <row r="713" spans="16:29" x14ac:dyDescent="0.25"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53"/>
      <c r="AB713" s="9"/>
      <c r="AC713" s="53"/>
    </row>
    <row r="714" spans="16:29" x14ac:dyDescent="0.25"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53"/>
      <c r="AB714" s="9"/>
      <c r="AC714" s="53"/>
    </row>
    <row r="715" spans="16:29" x14ac:dyDescent="0.25"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53"/>
      <c r="AB715" s="9"/>
      <c r="AC715" s="53"/>
    </row>
    <row r="716" spans="16:29" x14ac:dyDescent="0.25"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53"/>
      <c r="AB716" s="9"/>
      <c r="AC716" s="53"/>
    </row>
    <row r="717" spans="16:29" x14ac:dyDescent="0.25"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53"/>
      <c r="AB717" s="9"/>
      <c r="AC717" s="53"/>
    </row>
    <row r="718" spans="16:29" x14ac:dyDescent="0.25"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53"/>
      <c r="AB718" s="9"/>
      <c r="AC718" s="53"/>
    </row>
    <row r="719" spans="16:29" x14ac:dyDescent="0.25"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53"/>
      <c r="AB719" s="9"/>
      <c r="AC719" s="53"/>
    </row>
    <row r="720" spans="16:29" x14ac:dyDescent="0.25"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53"/>
      <c r="AB720" s="9"/>
      <c r="AC720" s="53"/>
    </row>
    <row r="721" spans="16:29" x14ac:dyDescent="0.25"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53"/>
      <c r="AB721" s="9"/>
      <c r="AC721" s="53"/>
    </row>
    <row r="722" spans="16:29" x14ac:dyDescent="0.25"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53"/>
      <c r="AB722" s="9"/>
      <c r="AC722" s="53"/>
    </row>
    <row r="723" spans="16:29" x14ac:dyDescent="0.25"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53"/>
      <c r="AB723" s="9"/>
      <c r="AC723" s="53"/>
    </row>
    <row r="724" spans="16:29" x14ac:dyDescent="0.25"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53"/>
      <c r="AB724" s="9"/>
      <c r="AC724" s="53"/>
    </row>
    <row r="725" spans="16:29" x14ac:dyDescent="0.25"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53"/>
      <c r="AB725" s="9"/>
      <c r="AC725" s="53"/>
    </row>
    <row r="726" spans="16:29" x14ac:dyDescent="0.25"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53"/>
      <c r="AB726" s="9"/>
      <c r="AC726" s="53"/>
    </row>
    <row r="727" spans="16:29" x14ac:dyDescent="0.25"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53"/>
      <c r="AB727" s="9"/>
      <c r="AC727" s="53"/>
    </row>
    <row r="728" spans="16:29" x14ac:dyDescent="0.25"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53"/>
      <c r="AB728" s="9"/>
      <c r="AC728" s="53"/>
    </row>
    <row r="729" spans="16:29" x14ac:dyDescent="0.25"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53"/>
      <c r="AB729" s="9"/>
      <c r="AC729" s="53"/>
    </row>
    <row r="730" spans="16:29" x14ac:dyDescent="0.25"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53"/>
      <c r="AB730" s="9"/>
      <c r="AC730" s="53"/>
    </row>
    <row r="731" spans="16:29" x14ac:dyDescent="0.25"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53"/>
      <c r="AB731" s="9"/>
      <c r="AC731" s="53"/>
    </row>
    <row r="732" spans="16:29" x14ac:dyDescent="0.25"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53"/>
      <c r="AB732" s="9"/>
      <c r="AC732" s="53"/>
    </row>
    <row r="733" spans="16:29" x14ac:dyDescent="0.25"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53"/>
      <c r="AB733" s="9"/>
      <c r="AC733" s="53"/>
    </row>
    <row r="734" spans="16:29" x14ac:dyDescent="0.25"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53"/>
      <c r="AB734" s="9"/>
      <c r="AC734" s="53"/>
    </row>
    <row r="735" spans="16:29" x14ac:dyDescent="0.25"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53"/>
      <c r="AB735" s="9"/>
      <c r="AC735" s="53"/>
    </row>
    <row r="736" spans="16:29" x14ac:dyDescent="0.25"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53"/>
      <c r="AB736" s="9"/>
      <c r="AC736" s="53"/>
    </row>
    <row r="737" spans="16:29" x14ac:dyDescent="0.25"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53"/>
      <c r="AB737" s="9"/>
      <c r="AC737" s="53"/>
    </row>
    <row r="738" spans="16:29" x14ac:dyDescent="0.25"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53"/>
      <c r="AB738" s="9"/>
      <c r="AC738" s="53"/>
    </row>
    <row r="739" spans="16:29" x14ac:dyDescent="0.25"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53"/>
      <c r="AB739" s="9"/>
      <c r="AC739" s="53"/>
    </row>
    <row r="740" spans="16:29" x14ac:dyDescent="0.25"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53"/>
      <c r="AB740" s="9"/>
      <c r="AC740" s="53"/>
    </row>
    <row r="741" spans="16:29" x14ac:dyDescent="0.25"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53"/>
      <c r="AB741" s="9"/>
      <c r="AC741" s="53"/>
    </row>
    <row r="742" spans="16:29" x14ac:dyDescent="0.25"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53"/>
      <c r="AB742" s="9"/>
      <c r="AC742" s="53"/>
    </row>
    <row r="743" spans="16:29" x14ac:dyDescent="0.25"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53"/>
      <c r="AB743" s="9"/>
      <c r="AC743" s="53"/>
    </row>
    <row r="744" spans="16:29" x14ac:dyDescent="0.25"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53"/>
      <c r="AB744" s="9"/>
      <c r="AC744" s="53"/>
    </row>
    <row r="745" spans="16:29" x14ac:dyDescent="0.25"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53"/>
      <c r="AB745" s="9"/>
      <c r="AC745" s="53"/>
    </row>
    <row r="746" spans="16:29" x14ac:dyDescent="0.25"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53"/>
      <c r="AB746" s="9"/>
      <c r="AC746" s="53"/>
    </row>
    <row r="747" spans="16:29" x14ac:dyDescent="0.25"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53"/>
      <c r="AB747" s="9"/>
      <c r="AC747" s="53"/>
    </row>
    <row r="748" spans="16:29" x14ac:dyDescent="0.25"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53"/>
      <c r="AB748" s="9"/>
      <c r="AC748" s="53"/>
    </row>
    <row r="749" spans="16:29" x14ac:dyDescent="0.25"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53"/>
      <c r="AB749" s="9"/>
      <c r="AC749" s="53"/>
    </row>
    <row r="750" spans="16:29" x14ac:dyDescent="0.25"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53"/>
      <c r="AB750" s="9"/>
      <c r="AC750" s="53"/>
    </row>
    <row r="751" spans="16:29" x14ac:dyDescent="0.25"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53"/>
      <c r="AB751" s="9"/>
      <c r="AC751" s="53"/>
    </row>
    <row r="752" spans="16:29" x14ac:dyDescent="0.25"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53"/>
      <c r="AB752" s="9"/>
      <c r="AC752" s="53"/>
    </row>
    <row r="753" spans="16:29" x14ac:dyDescent="0.25"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53"/>
      <c r="AB753" s="9"/>
      <c r="AC753" s="53"/>
    </row>
    <row r="754" spans="16:29" x14ac:dyDescent="0.25"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53"/>
      <c r="AB754" s="9"/>
      <c r="AC754" s="53"/>
    </row>
    <row r="755" spans="16:29" x14ac:dyDescent="0.25"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53"/>
      <c r="AB755" s="9"/>
      <c r="AC755" s="53"/>
    </row>
    <row r="756" spans="16:29" x14ac:dyDescent="0.25"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53"/>
      <c r="AB756" s="9"/>
      <c r="AC756" s="53"/>
    </row>
    <row r="757" spans="16:29" x14ac:dyDescent="0.25"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53"/>
      <c r="AB757" s="9"/>
      <c r="AC757" s="53"/>
    </row>
    <row r="758" spans="16:29" x14ac:dyDescent="0.25"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53"/>
      <c r="AB758" s="9"/>
      <c r="AC758" s="53"/>
    </row>
    <row r="759" spans="16:29" x14ac:dyDescent="0.25"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53"/>
      <c r="AB759" s="9"/>
      <c r="AC759" s="53"/>
    </row>
    <row r="760" spans="16:29" x14ac:dyDescent="0.25"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53"/>
      <c r="AB760" s="9"/>
      <c r="AC760" s="53"/>
    </row>
    <row r="761" spans="16:29" x14ac:dyDescent="0.25"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53"/>
      <c r="AB761" s="9"/>
      <c r="AC761" s="53"/>
    </row>
    <row r="762" spans="16:29" x14ac:dyDescent="0.25"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53"/>
      <c r="AB762" s="9"/>
      <c r="AC762" s="53"/>
    </row>
    <row r="763" spans="16:29" x14ac:dyDescent="0.25"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53"/>
      <c r="AB763" s="9"/>
      <c r="AC763" s="53"/>
    </row>
    <row r="764" spans="16:29" x14ac:dyDescent="0.25"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53"/>
      <c r="AB764" s="9"/>
      <c r="AC764" s="53"/>
    </row>
    <row r="765" spans="16:29" x14ac:dyDescent="0.25"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53"/>
      <c r="AB765" s="9"/>
      <c r="AC765" s="53"/>
    </row>
    <row r="766" spans="16:29" x14ac:dyDescent="0.25"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53"/>
      <c r="AB766" s="9"/>
      <c r="AC766" s="53"/>
    </row>
    <row r="767" spans="16:29" x14ac:dyDescent="0.25"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53"/>
      <c r="AB767" s="9"/>
      <c r="AC767" s="53"/>
    </row>
    <row r="768" spans="16:29" x14ac:dyDescent="0.25"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53"/>
      <c r="AB768" s="9"/>
      <c r="AC768" s="53"/>
    </row>
    <row r="769" spans="16:29" x14ac:dyDescent="0.25"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53"/>
      <c r="AB769" s="9"/>
      <c r="AC769" s="53"/>
    </row>
    <row r="770" spans="16:29" x14ac:dyDescent="0.25"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53"/>
      <c r="AB770" s="9"/>
      <c r="AC770" s="53"/>
    </row>
    <row r="771" spans="16:29" x14ac:dyDescent="0.25"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53"/>
      <c r="AB771" s="9"/>
      <c r="AC771" s="53"/>
    </row>
    <row r="772" spans="16:29" x14ac:dyDescent="0.25"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53"/>
      <c r="AB772" s="9"/>
      <c r="AC772" s="53"/>
    </row>
    <row r="773" spans="16:29" x14ac:dyDescent="0.25"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53"/>
      <c r="AB773" s="9"/>
      <c r="AC773" s="53"/>
    </row>
    <row r="774" spans="16:29" x14ac:dyDescent="0.25"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53"/>
      <c r="AB774" s="9"/>
      <c r="AC774" s="53"/>
    </row>
    <row r="775" spans="16:29" x14ac:dyDescent="0.25"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53"/>
      <c r="AB775" s="9"/>
      <c r="AC775" s="53"/>
    </row>
    <row r="776" spans="16:29" x14ac:dyDescent="0.25"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53"/>
      <c r="AB776" s="9"/>
      <c r="AC776" s="53"/>
    </row>
    <row r="777" spans="16:29" x14ac:dyDescent="0.25"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53"/>
      <c r="AB777" s="9"/>
      <c r="AC777" s="53"/>
    </row>
    <row r="778" spans="16:29" x14ac:dyDescent="0.25"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53"/>
      <c r="AB778" s="9"/>
      <c r="AC778" s="53"/>
    </row>
    <row r="779" spans="16:29" x14ac:dyDescent="0.25"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53"/>
      <c r="AB779" s="9"/>
      <c r="AC779" s="53"/>
    </row>
    <row r="780" spans="16:29" x14ac:dyDescent="0.25"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53"/>
      <c r="AB780" s="9"/>
      <c r="AC780" s="53"/>
    </row>
    <row r="781" spans="16:29" x14ac:dyDescent="0.25"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53"/>
      <c r="AB781" s="9"/>
      <c r="AC781" s="53"/>
    </row>
    <row r="782" spans="16:29" x14ac:dyDescent="0.25"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53"/>
      <c r="AB782" s="9"/>
      <c r="AC782" s="53"/>
    </row>
    <row r="783" spans="16:29" x14ac:dyDescent="0.25"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53"/>
      <c r="AB783" s="9"/>
      <c r="AC783" s="53"/>
    </row>
    <row r="784" spans="16:29" x14ac:dyDescent="0.25"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53"/>
      <c r="AB784" s="9"/>
      <c r="AC784" s="53"/>
    </row>
    <row r="785" spans="16:29" x14ac:dyDescent="0.25"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53"/>
      <c r="AB785" s="9"/>
      <c r="AC785" s="53"/>
    </row>
    <row r="786" spans="16:29" x14ac:dyDescent="0.25"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53"/>
      <c r="AB786" s="9"/>
      <c r="AC786" s="53"/>
    </row>
    <row r="787" spans="16:29" x14ac:dyDescent="0.25"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53"/>
      <c r="AB787" s="9"/>
      <c r="AC787" s="53"/>
    </row>
    <row r="788" spans="16:29" x14ac:dyDescent="0.25"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53"/>
      <c r="AB788" s="9"/>
      <c r="AC788" s="53"/>
    </row>
    <row r="789" spans="16:29" x14ac:dyDescent="0.25"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53"/>
      <c r="AB789" s="9"/>
      <c r="AC789" s="53"/>
    </row>
    <row r="790" spans="16:29" x14ac:dyDescent="0.25"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53"/>
      <c r="AB790" s="9"/>
      <c r="AC790" s="53"/>
    </row>
    <row r="791" spans="16:29" x14ac:dyDescent="0.25"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53"/>
      <c r="AB791" s="9"/>
      <c r="AC791" s="53"/>
    </row>
    <row r="792" spans="16:29" x14ac:dyDescent="0.25"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53"/>
      <c r="AB792" s="9"/>
      <c r="AC792" s="53"/>
    </row>
    <row r="793" spans="16:29" x14ac:dyDescent="0.25"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53"/>
      <c r="AB793" s="9"/>
      <c r="AC793" s="53"/>
    </row>
    <row r="794" spans="16:29" x14ac:dyDescent="0.25"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53"/>
      <c r="AB794" s="9"/>
      <c r="AC794" s="53"/>
    </row>
    <row r="795" spans="16:29" x14ac:dyDescent="0.25"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53"/>
      <c r="AB795" s="9"/>
      <c r="AC795" s="53"/>
    </row>
    <row r="796" spans="16:29" x14ac:dyDescent="0.25"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53"/>
      <c r="AB796" s="9"/>
      <c r="AC796" s="53"/>
    </row>
    <row r="797" spans="16:29" x14ac:dyDescent="0.25"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53"/>
      <c r="AB797" s="9"/>
      <c r="AC797" s="53"/>
    </row>
    <row r="798" spans="16:29" x14ac:dyDescent="0.25"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53"/>
      <c r="AB798" s="9"/>
      <c r="AC798" s="53"/>
    </row>
    <row r="799" spans="16:29" x14ac:dyDescent="0.25"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53"/>
      <c r="AB799" s="9"/>
      <c r="AC799" s="53"/>
    </row>
    <row r="800" spans="16:29" x14ac:dyDescent="0.25"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53"/>
      <c r="AB800" s="9"/>
      <c r="AC800" s="53"/>
    </row>
    <row r="801" spans="16:29" x14ac:dyDescent="0.25"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53"/>
      <c r="AB801" s="9"/>
      <c r="AC801" s="53"/>
    </row>
    <row r="802" spans="16:29" x14ac:dyDescent="0.25"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53"/>
      <c r="AB802" s="9"/>
      <c r="AC802" s="53"/>
    </row>
    <row r="803" spans="16:29" x14ac:dyDescent="0.25"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53"/>
      <c r="AB803" s="9"/>
      <c r="AC803" s="53"/>
    </row>
    <row r="804" spans="16:29" x14ac:dyDescent="0.25"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53"/>
      <c r="AB804" s="9"/>
      <c r="AC804" s="53"/>
    </row>
    <row r="805" spans="16:29" x14ac:dyDescent="0.25"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53"/>
      <c r="AB805" s="9"/>
      <c r="AC805" s="53"/>
    </row>
    <row r="806" spans="16:29" x14ac:dyDescent="0.25"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53"/>
      <c r="AB806" s="9"/>
      <c r="AC806" s="53"/>
    </row>
    <row r="807" spans="16:29" x14ac:dyDescent="0.25"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53"/>
      <c r="AB807" s="9"/>
      <c r="AC807" s="53"/>
    </row>
    <row r="808" spans="16:29" x14ac:dyDescent="0.25"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53"/>
      <c r="AB808" s="9"/>
      <c r="AC808" s="53"/>
    </row>
    <row r="809" spans="16:29" x14ac:dyDescent="0.25"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53"/>
      <c r="AB809" s="9"/>
      <c r="AC809" s="53"/>
    </row>
    <row r="810" spans="16:29" x14ac:dyDescent="0.25"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53"/>
      <c r="AB810" s="9"/>
      <c r="AC810" s="53"/>
    </row>
    <row r="811" spans="16:29" x14ac:dyDescent="0.25"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53"/>
      <c r="AB811" s="9"/>
      <c r="AC811" s="53"/>
    </row>
    <row r="812" spans="16:29" x14ac:dyDescent="0.25"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53"/>
      <c r="AB812" s="9"/>
      <c r="AC812" s="53"/>
    </row>
    <row r="813" spans="16:29" x14ac:dyDescent="0.25"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53"/>
      <c r="AB813" s="9"/>
      <c r="AC813" s="53"/>
    </row>
    <row r="814" spans="16:29" x14ac:dyDescent="0.25"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53"/>
      <c r="AB814" s="9"/>
      <c r="AC814" s="53"/>
    </row>
    <row r="815" spans="16:29" x14ac:dyDescent="0.25"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53"/>
      <c r="AB815" s="9"/>
      <c r="AC815" s="53"/>
    </row>
    <row r="816" spans="16:29" x14ac:dyDescent="0.25"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53"/>
      <c r="AB816" s="9"/>
      <c r="AC816" s="53"/>
    </row>
    <row r="817" spans="16:29" x14ac:dyDescent="0.25"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53"/>
      <c r="AB817" s="9"/>
      <c r="AC817" s="53"/>
    </row>
    <row r="818" spans="16:29" x14ac:dyDescent="0.25"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53"/>
      <c r="AB818" s="9"/>
      <c r="AC818" s="53"/>
    </row>
    <row r="819" spans="16:29" x14ac:dyDescent="0.25"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53"/>
      <c r="AB819" s="9"/>
      <c r="AC819" s="53"/>
    </row>
    <row r="820" spans="16:29" x14ac:dyDescent="0.25"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53"/>
      <c r="AB820" s="9"/>
      <c r="AC820" s="53"/>
    </row>
    <row r="821" spans="16:29" x14ac:dyDescent="0.25"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53"/>
      <c r="AB821" s="9"/>
      <c r="AC821" s="53"/>
    </row>
    <row r="822" spans="16:29" x14ac:dyDescent="0.25"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53"/>
      <c r="AB822" s="9"/>
      <c r="AC822" s="53"/>
    </row>
    <row r="823" spans="16:29" x14ac:dyDescent="0.25"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53"/>
      <c r="AB823" s="9"/>
      <c r="AC823" s="53"/>
    </row>
    <row r="824" spans="16:29" x14ac:dyDescent="0.25"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53"/>
      <c r="AB824" s="9"/>
      <c r="AC824" s="53"/>
    </row>
    <row r="825" spans="16:29" x14ac:dyDescent="0.25"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53"/>
      <c r="AB825" s="9"/>
      <c r="AC825" s="53"/>
    </row>
    <row r="826" spans="16:29" x14ac:dyDescent="0.25"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53"/>
      <c r="AB826" s="9"/>
      <c r="AC826" s="53"/>
    </row>
    <row r="827" spans="16:29" x14ac:dyDescent="0.25"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53"/>
      <c r="AB827" s="9"/>
      <c r="AC827" s="53"/>
    </row>
    <row r="828" spans="16:29" x14ac:dyDescent="0.25"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53"/>
      <c r="AB828" s="9"/>
      <c r="AC828" s="53"/>
    </row>
    <row r="829" spans="16:29" x14ac:dyDescent="0.25"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53"/>
      <c r="AB829" s="9"/>
      <c r="AC829" s="53"/>
    </row>
    <row r="830" spans="16:29" x14ac:dyDescent="0.25"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53"/>
      <c r="AB830" s="9"/>
      <c r="AC830" s="53"/>
    </row>
    <row r="831" spans="16:29" x14ac:dyDescent="0.25"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53"/>
      <c r="AB831" s="9"/>
      <c r="AC831" s="53"/>
    </row>
    <row r="832" spans="16:29" x14ac:dyDescent="0.25"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53"/>
      <c r="AB832" s="9"/>
      <c r="AC832" s="53"/>
    </row>
    <row r="833" spans="16:29" x14ac:dyDescent="0.25"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53"/>
      <c r="AB833" s="9"/>
      <c r="AC833" s="53"/>
    </row>
    <row r="834" spans="16:29" x14ac:dyDescent="0.25"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53"/>
      <c r="AB834" s="9"/>
      <c r="AC834" s="53"/>
    </row>
    <row r="835" spans="16:29" x14ac:dyDescent="0.25"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53"/>
      <c r="AB835" s="9"/>
      <c r="AC835" s="53"/>
    </row>
    <row r="836" spans="16:29" x14ac:dyDescent="0.25"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53"/>
      <c r="AB836" s="9"/>
      <c r="AC836" s="53"/>
    </row>
    <row r="837" spans="16:29" x14ac:dyDescent="0.25"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53"/>
      <c r="AB837" s="9"/>
      <c r="AC837" s="53"/>
    </row>
    <row r="838" spans="16:29" x14ac:dyDescent="0.25"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53"/>
      <c r="AB838" s="9"/>
      <c r="AC838" s="53"/>
    </row>
    <row r="839" spans="16:29" x14ac:dyDescent="0.25"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53"/>
      <c r="AB839" s="9"/>
      <c r="AC839" s="53"/>
    </row>
    <row r="840" spans="16:29" x14ac:dyDescent="0.25"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53"/>
      <c r="AB840" s="9"/>
      <c r="AC840" s="53"/>
    </row>
    <row r="841" spans="16:29" x14ac:dyDescent="0.25"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53"/>
      <c r="AB841" s="9"/>
      <c r="AC841" s="53"/>
    </row>
    <row r="842" spans="16:29" x14ac:dyDescent="0.25"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53"/>
      <c r="AB842" s="9"/>
      <c r="AC842" s="53"/>
    </row>
    <row r="843" spans="16:29" x14ac:dyDescent="0.25"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53"/>
      <c r="AB843" s="9"/>
      <c r="AC843" s="53"/>
    </row>
    <row r="844" spans="16:29" x14ac:dyDescent="0.25"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53"/>
      <c r="AB844" s="9"/>
      <c r="AC844" s="53"/>
    </row>
    <row r="845" spans="16:29" x14ac:dyDescent="0.25"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53"/>
      <c r="AB845" s="9"/>
      <c r="AC845" s="53"/>
    </row>
    <row r="846" spans="16:29" x14ac:dyDescent="0.25"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53"/>
      <c r="AB846" s="9"/>
      <c r="AC846" s="53"/>
    </row>
    <row r="847" spans="16:29" x14ac:dyDescent="0.25"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53"/>
      <c r="AB847" s="9"/>
      <c r="AC847" s="53"/>
    </row>
    <row r="848" spans="16:29" x14ac:dyDescent="0.25"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53"/>
      <c r="AB848" s="9"/>
      <c r="AC848" s="53"/>
    </row>
    <row r="849" spans="16:29" x14ac:dyDescent="0.25"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53"/>
      <c r="AB849" s="9"/>
      <c r="AC849" s="53"/>
    </row>
    <row r="850" spans="16:29" x14ac:dyDescent="0.25"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53"/>
      <c r="AB850" s="9"/>
      <c r="AC850" s="53"/>
    </row>
    <row r="851" spans="16:29" x14ac:dyDescent="0.25"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53"/>
      <c r="AB851" s="9"/>
      <c r="AC851" s="53"/>
    </row>
    <row r="852" spans="16:29" x14ac:dyDescent="0.25"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53"/>
      <c r="AB852" s="9"/>
      <c r="AC852" s="53"/>
    </row>
    <row r="853" spans="16:29" x14ac:dyDescent="0.25"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53"/>
      <c r="AB853" s="9"/>
      <c r="AC853" s="53"/>
    </row>
    <row r="854" spans="16:29" x14ac:dyDescent="0.25"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53"/>
      <c r="AB854" s="9"/>
      <c r="AC854" s="53"/>
    </row>
    <row r="855" spans="16:29" x14ac:dyDescent="0.25"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53"/>
      <c r="AB855" s="9"/>
      <c r="AC855" s="53"/>
    </row>
    <row r="856" spans="16:29" x14ac:dyDescent="0.25"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53"/>
      <c r="AB856" s="9"/>
      <c r="AC856" s="53"/>
    </row>
    <row r="857" spans="16:29" x14ac:dyDescent="0.25"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53"/>
      <c r="AB857" s="9"/>
      <c r="AC857" s="53"/>
    </row>
    <row r="858" spans="16:29" x14ac:dyDescent="0.25"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53"/>
      <c r="AB858" s="9"/>
      <c r="AC858" s="53"/>
    </row>
    <row r="859" spans="16:29" x14ac:dyDescent="0.25"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53"/>
      <c r="AB859" s="9"/>
      <c r="AC859" s="53"/>
    </row>
    <row r="860" spans="16:29" x14ac:dyDescent="0.25"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53"/>
      <c r="AB860" s="9"/>
      <c r="AC860" s="53"/>
    </row>
    <row r="861" spans="16:29" x14ac:dyDescent="0.25"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53"/>
      <c r="AB861" s="9"/>
      <c r="AC861" s="53"/>
    </row>
    <row r="862" spans="16:29" x14ac:dyDescent="0.25"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53"/>
      <c r="AB862" s="9"/>
      <c r="AC862" s="53"/>
    </row>
    <row r="863" spans="16:29" x14ac:dyDescent="0.25"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53"/>
      <c r="AB863" s="9"/>
      <c r="AC863" s="53"/>
    </row>
    <row r="864" spans="16:29" x14ac:dyDescent="0.25"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53"/>
      <c r="AB864" s="9"/>
      <c r="AC864" s="53"/>
    </row>
    <row r="865" spans="16:29" x14ac:dyDescent="0.25"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53"/>
      <c r="AB865" s="9"/>
      <c r="AC865" s="53"/>
    </row>
    <row r="866" spans="16:29" x14ac:dyDescent="0.25"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53"/>
      <c r="AB866" s="9"/>
      <c r="AC866" s="53"/>
    </row>
    <row r="867" spans="16:29" x14ac:dyDescent="0.25"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53"/>
      <c r="AB867" s="9"/>
      <c r="AC867" s="53"/>
    </row>
    <row r="868" spans="16:29" x14ac:dyDescent="0.25"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53"/>
      <c r="AB868" s="9"/>
      <c r="AC868" s="53"/>
    </row>
    <row r="869" spans="16:29" x14ac:dyDescent="0.25"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53"/>
      <c r="AB869" s="9"/>
      <c r="AC869" s="53"/>
    </row>
    <row r="870" spans="16:29" x14ac:dyDescent="0.25"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53"/>
      <c r="AB870" s="9"/>
      <c r="AC870" s="53"/>
    </row>
    <row r="871" spans="16:29" x14ac:dyDescent="0.25"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53"/>
      <c r="AB871" s="9"/>
      <c r="AC871" s="53"/>
    </row>
    <row r="872" spans="16:29" x14ac:dyDescent="0.25"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53"/>
      <c r="AB872" s="9"/>
      <c r="AC872" s="53"/>
    </row>
    <row r="873" spans="16:29" x14ac:dyDescent="0.25"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53"/>
      <c r="AB873" s="9"/>
      <c r="AC873" s="53"/>
    </row>
    <row r="874" spans="16:29" x14ac:dyDescent="0.25"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53"/>
      <c r="AB874" s="9"/>
      <c r="AC874" s="53"/>
    </row>
    <row r="875" spans="16:29" x14ac:dyDescent="0.25"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53"/>
      <c r="AB875" s="9"/>
      <c r="AC875" s="53"/>
    </row>
    <row r="876" spans="16:29" x14ac:dyDescent="0.25"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53"/>
      <c r="AB876" s="9"/>
      <c r="AC876" s="53"/>
    </row>
    <row r="877" spans="16:29" x14ac:dyDescent="0.25"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53"/>
      <c r="AB877" s="9"/>
      <c r="AC877" s="53"/>
    </row>
    <row r="878" spans="16:29" x14ac:dyDescent="0.25"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53"/>
      <c r="AB878" s="9"/>
      <c r="AC878" s="53"/>
    </row>
    <row r="879" spans="16:29" x14ac:dyDescent="0.25"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53"/>
      <c r="AB879" s="9"/>
      <c r="AC879" s="53"/>
    </row>
    <row r="880" spans="16:29" x14ac:dyDescent="0.25"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53"/>
      <c r="AB880" s="9"/>
      <c r="AC880" s="53"/>
    </row>
    <row r="881" spans="16:29" x14ac:dyDescent="0.25"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53"/>
      <c r="AB881" s="9"/>
      <c r="AC881" s="53"/>
    </row>
    <row r="882" spans="16:29" x14ac:dyDescent="0.25"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53"/>
      <c r="AB882" s="9"/>
      <c r="AC882" s="53"/>
    </row>
    <row r="883" spans="16:29" x14ac:dyDescent="0.25"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53"/>
      <c r="AB883" s="9"/>
      <c r="AC883" s="53"/>
    </row>
    <row r="884" spans="16:29" x14ac:dyDescent="0.25"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53"/>
      <c r="AB884" s="9"/>
      <c r="AC884" s="53"/>
    </row>
    <row r="885" spans="16:29" x14ac:dyDescent="0.25"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53"/>
      <c r="AB885" s="9"/>
      <c r="AC885" s="53"/>
    </row>
    <row r="886" spans="16:29" x14ac:dyDescent="0.25"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53"/>
      <c r="AB886" s="9"/>
      <c r="AC886" s="53"/>
    </row>
    <row r="887" spans="16:29" x14ac:dyDescent="0.25"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53"/>
      <c r="AB887" s="9"/>
      <c r="AC887" s="53"/>
    </row>
    <row r="888" spans="16:29" x14ac:dyDescent="0.25"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53"/>
      <c r="AB888" s="9"/>
      <c r="AC888" s="53"/>
    </row>
    <row r="889" spans="16:29" x14ac:dyDescent="0.25"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53"/>
      <c r="AB889" s="9"/>
      <c r="AC889" s="53"/>
    </row>
    <row r="890" spans="16:29" x14ac:dyDescent="0.25"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53"/>
      <c r="AB890" s="9"/>
      <c r="AC890" s="53"/>
    </row>
    <row r="891" spans="16:29" x14ac:dyDescent="0.25"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53"/>
      <c r="AB891" s="9"/>
      <c r="AC891" s="53"/>
    </row>
    <row r="892" spans="16:29" x14ac:dyDescent="0.25"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53"/>
      <c r="AB892" s="9"/>
      <c r="AC892" s="53"/>
    </row>
    <row r="893" spans="16:29" x14ac:dyDescent="0.25"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53"/>
      <c r="AB893" s="9"/>
      <c r="AC893" s="53"/>
    </row>
    <row r="894" spans="16:29" x14ac:dyDescent="0.25"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53"/>
      <c r="AB894" s="9"/>
      <c r="AC894" s="53"/>
    </row>
    <row r="895" spans="16:29" x14ac:dyDescent="0.25"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53"/>
      <c r="AB895" s="9"/>
      <c r="AC895" s="53"/>
    </row>
    <row r="896" spans="16:29" x14ac:dyDescent="0.25"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53"/>
      <c r="AB896" s="9"/>
      <c r="AC896" s="53"/>
    </row>
    <row r="897" spans="16:29" x14ac:dyDescent="0.25"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53"/>
      <c r="AB897" s="9"/>
      <c r="AC897" s="53"/>
    </row>
    <row r="898" spans="16:29" x14ac:dyDescent="0.25"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53"/>
      <c r="AB898" s="9"/>
      <c r="AC898" s="53"/>
    </row>
    <row r="899" spans="16:29" x14ac:dyDescent="0.25"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53"/>
      <c r="AB899" s="9"/>
      <c r="AC899" s="53"/>
    </row>
    <row r="900" spans="16:29" x14ac:dyDescent="0.25"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53"/>
      <c r="AB900" s="9"/>
      <c r="AC900" s="53"/>
    </row>
    <row r="901" spans="16:29" x14ac:dyDescent="0.25"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53"/>
      <c r="AB901" s="9"/>
      <c r="AC901" s="53"/>
    </row>
    <row r="902" spans="16:29" x14ac:dyDescent="0.25"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53"/>
      <c r="AB902" s="9"/>
      <c r="AC902" s="53"/>
    </row>
    <row r="903" spans="16:29" x14ac:dyDescent="0.25"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53"/>
      <c r="AB903" s="9"/>
      <c r="AC903" s="53"/>
    </row>
    <row r="904" spans="16:29" x14ac:dyDescent="0.25"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53"/>
      <c r="AB904" s="9"/>
      <c r="AC904" s="53"/>
    </row>
    <row r="905" spans="16:29" x14ac:dyDescent="0.25"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53"/>
      <c r="AB905" s="9"/>
      <c r="AC905" s="53"/>
    </row>
    <row r="906" spans="16:29" x14ac:dyDescent="0.25"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53"/>
      <c r="AB906" s="9"/>
      <c r="AC906" s="53"/>
    </row>
    <row r="907" spans="16:29" x14ac:dyDescent="0.25"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53"/>
      <c r="AB907" s="9"/>
      <c r="AC907" s="53"/>
    </row>
    <row r="908" spans="16:29" x14ac:dyDescent="0.25"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53"/>
      <c r="AB908" s="9"/>
      <c r="AC908" s="53"/>
    </row>
    <row r="909" spans="16:29" x14ac:dyDescent="0.25"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53"/>
      <c r="AB909" s="9"/>
      <c r="AC909" s="53"/>
    </row>
    <row r="910" spans="16:29" x14ac:dyDescent="0.25"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53"/>
      <c r="AB910" s="9"/>
      <c r="AC910" s="53"/>
    </row>
    <row r="911" spans="16:29" x14ac:dyDescent="0.25"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53"/>
      <c r="AB911" s="9"/>
      <c r="AC911" s="53"/>
    </row>
    <row r="912" spans="16:29" x14ac:dyDescent="0.25"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53"/>
      <c r="AB912" s="9"/>
      <c r="AC912" s="53"/>
    </row>
    <row r="913" spans="16:29" x14ac:dyDescent="0.25"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53"/>
      <c r="AB913" s="9"/>
      <c r="AC913" s="53"/>
    </row>
    <row r="914" spans="16:29" x14ac:dyDescent="0.25"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53"/>
      <c r="AB914" s="9"/>
      <c r="AC914" s="53"/>
    </row>
    <row r="915" spans="16:29" x14ac:dyDescent="0.25"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53"/>
      <c r="AB915" s="9"/>
      <c r="AC915" s="53"/>
    </row>
    <row r="916" spans="16:29" x14ac:dyDescent="0.25"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53"/>
      <c r="AB916" s="9"/>
      <c r="AC916" s="53"/>
    </row>
    <row r="917" spans="16:29" x14ac:dyDescent="0.25"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53"/>
      <c r="AB917" s="9"/>
      <c r="AC917" s="53"/>
    </row>
    <row r="918" spans="16:29" x14ac:dyDescent="0.25"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53"/>
      <c r="AB918" s="9"/>
      <c r="AC918" s="53"/>
    </row>
    <row r="919" spans="16:29" x14ac:dyDescent="0.25"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53"/>
      <c r="AB919" s="9"/>
      <c r="AC919" s="53"/>
    </row>
    <row r="920" spans="16:29" x14ac:dyDescent="0.25"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53"/>
      <c r="AB920" s="9"/>
      <c r="AC920" s="53"/>
    </row>
    <row r="921" spans="16:29" x14ac:dyDescent="0.25"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53"/>
      <c r="AB921" s="9"/>
      <c r="AC921" s="53"/>
    </row>
    <row r="922" spans="16:29" x14ac:dyDescent="0.25"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53"/>
      <c r="AB922" s="9"/>
      <c r="AC922" s="53"/>
    </row>
    <row r="923" spans="16:29" x14ac:dyDescent="0.25"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53"/>
      <c r="AB923" s="9"/>
      <c r="AC923" s="53"/>
    </row>
    <row r="924" spans="16:29" x14ac:dyDescent="0.25"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53"/>
      <c r="AB924" s="9"/>
      <c r="AC924" s="53"/>
    </row>
    <row r="925" spans="16:29" x14ac:dyDescent="0.25"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53"/>
      <c r="AB925" s="9"/>
      <c r="AC925" s="53"/>
    </row>
    <row r="926" spans="16:29" x14ac:dyDescent="0.25"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53"/>
      <c r="AB926" s="9"/>
      <c r="AC926" s="53"/>
    </row>
    <row r="927" spans="16:29" x14ac:dyDescent="0.25"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53"/>
      <c r="AB927" s="9"/>
      <c r="AC927" s="53"/>
    </row>
    <row r="928" spans="16:29" x14ac:dyDescent="0.25"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53"/>
      <c r="AB928" s="9"/>
      <c r="AC928" s="53"/>
    </row>
    <row r="929" spans="16:29" x14ac:dyDescent="0.25"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53"/>
      <c r="AB929" s="9"/>
      <c r="AC929" s="53"/>
    </row>
    <row r="930" spans="16:29" x14ac:dyDescent="0.25"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53"/>
      <c r="AB930" s="9"/>
      <c r="AC930" s="53"/>
    </row>
    <row r="931" spans="16:29" x14ac:dyDescent="0.25"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53"/>
      <c r="AB931" s="9"/>
      <c r="AC931" s="53"/>
    </row>
    <row r="932" spans="16:29" x14ac:dyDescent="0.25"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53"/>
      <c r="AB932" s="9"/>
      <c r="AC932" s="53"/>
    </row>
    <row r="933" spans="16:29" x14ac:dyDescent="0.25"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53"/>
      <c r="AB933" s="9"/>
      <c r="AC933" s="53"/>
    </row>
    <row r="934" spans="16:29" x14ac:dyDescent="0.25"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53"/>
      <c r="AB934" s="9"/>
      <c r="AC934" s="53"/>
    </row>
    <row r="935" spans="16:29" x14ac:dyDescent="0.25"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53"/>
      <c r="AB935" s="9"/>
      <c r="AC935" s="53"/>
    </row>
    <row r="936" spans="16:29" x14ac:dyDescent="0.25"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53"/>
      <c r="AB936" s="9"/>
      <c r="AC936" s="53"/>
    </row>
    <row r="937" spans="16:29" x14ac:dyDescent="0.25"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53"/>
      <c r="AB937" s="9"/>
      <c r="AC937" s="53"/>
    </row>
    <row r="938" spans="16:29" x14ac:dyDescent="0.25"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53"/>
      <c r="AB938" s="9"/>
      <c r="AC938" s="53"/>
    </row>
    <row r="939" spans="16:29" x14ac:dyDescent="0.25"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53"/>
      <c r="AB939" s="9"/>
      <c r="AC939" s="53"/>
    </row>
    <row r="940" spans="16:29" x14ac:dyDescent="0.25"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53"/>
      <c r="AB940" s="9"/>
      <c r="AC940" s="53"/>
    </row>
    <row r="941" spans="16:29" x14ac:dyDescent="0.25"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53"/>
      <c r="AB941" s="9"/>
      <c r="AC941" s="53"/>
    </row>
    <row r="942" spans="16:29" x14ac:dyDescent="0.25"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53"/>
      <c r="AB942" s="9"/>
      <c r="AC942" s="53"/>
    </row>
    <row r="943" spans="16:29" x14ac:dyDescent="0.25"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53"/>
      <c r="AB943" s="9"/>
      <c r="AC943" s="53"/>
    </row>
    <row r="944" spans="16:29" x14ac:dyDescent="0.25"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53"/>
      <c r="AB944" s="9"/>
      <c r="AC944" s="53"/>
    </row>
    <row r="945" spans="16:29" x14ac:dyDescent="0.25"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53"/>
      <c r="AB945" s="9"/>
      <c r="AC945" s="53"/>
    </row>
    <row r="946" spans="16:29" x14ac:dyDescent="0.25"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53"/>
      <c r="AB946" s="9"/>
      <c r="AC946" s="53"/>
    </row>
    <row r="947" spans="16:29" x14ac:dyDescent="0.25"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53"/>
      <c r="AB947" s="9"/>
      <c r="AC947" s="53"/>
    </row>
    <row r="948" spans="16:29" x14ac:dyDescent="0.25"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53"/>
      <c r="AB948" s="9"/>
      <c r="AC948" s="53"/>
    </row>
    <row r="949" spans="16:29" x14ac:dyDescent="0.25"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53"/>
      <c r="AB949" s="9"/>
      <c r="AC949" s="53"/>
    </row>
    <row r="950" spans="16:29" x14ac:dyDescent="0.25"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53"/>
      <c r="AB950" s="9"/>
      <c r="AC950" s="53"/>
    </row>
    <row r="951" spans="16:29" x14ac:dyDescent="0.25"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53"/>
      <c r="AB951" s="9"/>
      <c r="AC951" s="53"/>
    </row>
    <row r="952" spans="16:29" x14ac:dyDescent="0.25"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53"/>
      <c r="AB952" s="9"/>
      <c r="AC952" s="53"/>
    </row>
    <row r="953" spans="16:29" x14ac:dyDescent="0.25"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53"/>
      <c r="AB953" s="9"/>
      <c r="AC953" s="53"/>
    </row>
    <row r="954" spans="16:29" x14ac:dyDescent="0.25"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53"/>
      <c r="AB954" s="9"/>
      <c r="AC954" s="53"/>
    </row>
    <row r="955" spans="16:29" x14ac:dyDescent="0.25"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53"/>
      <c r="AB955" s="9"/>
      <c r="AC955" s="53"/>
    </row>
    <row r="956" spans="16:29" x14ac:dyDescent="0.25"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53"/>
      <c r="AB956" s="9"/>
      <c r="AC956" s="53"/>
    </row>
    <row r="957" spans="16:29" x14ac:dyDescent="0.25"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53"/>
      <c r="AB957" s="9"/>
      <c r="AC957" s="53"/>
    </row>
    <row r="958" spans="16:29" x14ac:dyDescent="0.25"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53"/>
      <c r="AB958" s="9"/>
      <c r="AC958" s="53"/>
    </row>
    <row r="959" spans="16:29" x14ac:dyDescent="0.25"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53"/>
      <c r="AB959" s="9"/>
      <c r="AC959" s="53"/>
    </row>
    <row r="960" spans="16:29" x14ac:dyDescent="0.25"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53"/>
      <c r="AB960" s="9"/>
      <c r="AC960" s="53"/>
    </row>
    <row r="961" spans="16:29" x14ac:dyDescent="0.25"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53"/>
      <c r="AB961" s="9"/>
      <c r="AC961" s="53"/>
    </row>
    <row r="962" spans="16:29" x14ac:dyDescent="0.25"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53"/>
      <c r="AB962" s="9"/>
      <c r="AC962" s="53"/>
    </row>
    <row r="963" spans="16:29" x14ac:dyDescent="0.25"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53"/>
      <c r="AB963" s="9"/>
      <c r="AC963" s="53"/>
    </row>
    <row r="964" spans="16:29" x14ac:dyDescent="0.25"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53"/>
      <c r="AB964" s="9"/>
      <c r="AC964" s="53"/>
    </row>
    <row r="965" spans="16:29" x14ac:dyDescent="0.25"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53"/>
      <c r="AB965" s="9"/>
      <c r="AC965" s="53"/>
    </row>
    <row r="966" spans="16:29" x14ac:dyDescent="0.25"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53"/>
      <c r="AB966" s="9"/>
      <c r="AC966" s="53"/>
    </row>
    <row r="967" spans="16:29" x14ac:dyDescent="0.25"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53"/>
      <c r="AB967" s="9"/>
      <c r="AC967" s="53"/>
    </row>
    <row r="968" spans="16:29" x14ac:dyDescent="0.25"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53"/>
      <c r="AB968" s="9"/>
      <c r="AC968" s="53"/>
    </row>
    <row r="969" spans="16:29" x14ac:dyDescent="0.25"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53"/>
      <c r="AB969" s="9"/>
      <c r="AC969" s="53"/>
    </row>
    <row r="970" spans="16:29" x14ac:dyDescent="0.25"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53"/>
      <c r="AB970" s="9"/>
      <c r="AC970" s="53"/>
    </row>
    <row r="971" spans="16:29" x14ac:dyDescent="0.25"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53"/>
      <c r="AB971" s="9"/>
      <c r="AC971" s="53"/>
    </row>
    <row r="972" spans="16:29" x14ac:dyDescent="0.25"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53"/>
      <c r="AB972" s="9"/>
      <c r="AC972" s="53"/>
    </row>
    <row r="973" spans="16:29" x14ac:dyDescent="0.25"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53"/>
      <c r="AB973" s="9"/>
      <c r="AC973" s="53"/>
    </row>
    <row r="974" spans="16:29" x14ac:dyDescent="0.25"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53"/>
      <c r="AB974" s="9"/>
      <c r="AC974" s="53"/>
    </row>
    <row r="975" spans="16:29" x14ac:dyDescent="0.25"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53"/>
      <c r="AB975" s="9"/>
      <c r="AC975" s="53"/>
    </row>
    <row r="976" spans="16:29" x14ac:dyDescent="0.25"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53"/>
      <c r="AB976" s="9"/>
      <c r="AC976" s="53"/>
    </row>
    <row r="977" spans="16:29" x14ac:dyDescent="0.25"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53"/>
      <c r="AB977" s="9"/>
      <c r="AC977" s="53"/>
    </row>
    <row r="978" spans="16:29" x14ac:dyDescent="0.25"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53"/>
      <c r="AB978" s="9"/>
      <c r="AC978" s="53"/>
    </row>
    <row r="979" spans="16:29" x14ac:dyDescent="0.25"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53"/>
      <c r="AB979" s="9"/>
      <c r="AC979" s="53"/>
    </row>
    <row r="980" spans="16:29" x14ac:dyDescent="0.25"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53"/>
      <c r="AB980" s="9"/>
      <c r="AC980" s="53"/>
    </row>
    <row r="981" spans="16:29" x14ac:dyDescent="0.25"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53"/>
      <c r="AB981" s="9"/>
      <c r="AC981" s="53"/>
    </row>
    <row r="982" spans="16:29" x14ac:dyDescent="0.25"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53"/>
      <c r="AB982" s="9"/>
      <c r="AC982" s="53"/>
    </row>
    <row r="983" spans="16:29" x14ac:dyDescent="0.25"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53"/>
      <c r="AB983" s="9"/>
      <c r="AC983" s="53"/>
    </row>
    <row r="984" spans="16:29" x14ac:dyDescent="0.25"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53"/>
      <c r="AB984" s="9"/>
      <c r="AC984" s="53"/>
    </row>
    <row r="985" spans="16:29" x14ac:dyDescent="0.25"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53"/>
      <c r="AB985" s="9"/>
      <c r="AC985" s="53"/>
    </row>
    <row r="986" spans="16:29" x14ac:dyDescent="0.25"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53"/>
      <c r="AB986" s="9"/>
      <c r="AC986" s="53"/>
    </row>
    <row r="987" spans="16:29" x14ac:dyDescent="0.25"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53"/>
      <c r="AB987" s="9"/>
      <c r="AC987" s="53"/>
    </row>
    <row r="988" spans="16:29" x14ac:dyDescent="0.25"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53"/>
      <c r="AB988" s="9"/>
      <c r="AC988" s="53"/>
    </row>
    <row r="989" spans="16:29" x14ac:dyDescent="0.25"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53"/>
      <c r="AB989" s="9"/>
      <c r="AC989" s="53"/>
    </row>
    <row r="990" spans="16:29" x14ac:dyDescent="0.25"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53"/>
      <c r="AB990" s="9"/>
      <c r="AC990" s="53"/>
    </row>
    <row r="991" spans="16:29" x14ac:dyDescent="0.25"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53"/>
      <c r="AB991" s="9"/>
      <c r="AC991" s="53"/>
    </row>
    <row r="992" spans="16:29" x14ac:dyDescent="0.25"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53"/>
      <c r="AB992" s="9"/>
      <c r="AC992" s="53"/>
    </row>
    <row r="993" spans="16:29" x14ac:dyDescent="0.25"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53"/>
      <c r="AB993" s="9"/>
      <c r="AC993" s="53"/>
    </row>
    <row r="994" spans="16:29" x14ac:dyDescent="0.25"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53"/>
      <c r="AB994" s="9"/>
      <c r="AC994" s="53"/>
    </row>
    <row r="995" spans="16:29" x14ac:dyDescent="0.25"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53"/>
      <c r="AB995" s="9"/>
      <c r="AC995" s="53"/>
    </row>
    <row r="996" spans="16:29" x14ac:dyDescent="0.25"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53"/>
      <c r="AB996" s="9"/>
      <c r="AC996" s="53"/>
    </row>
    <row r="997" spans="16:29" x14ac:dyDescent="0.25"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53"/>
      <c r="AB997" s="9"/>
      <c r="AC997" s="53"/>
    </row>
    <row r="998" spans="16:29" x14ac:dyDescent="0.25"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53"/>
      <c r="AB998" s="9"/>
      <c r="AC998" s="53"/>
    </row>
    <row r="999" spans="16:29" x14ac:dyDescent="0.25"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53"/>
      <c r="AB999" s="9"/>
      <c r="AC999" s="53"/>
    </row>
    <row r="1000" spans="16:29" x14ac:dyDescent="0.25"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53"/>
      <c r="AB1000" s="9"/>
      <c r="AC1000" s="53"/>
    </row>
    <row r="1001" spans="16:29" x14ac:dyDescent="0.25"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53"/>
      <c r="AB1001" s="9"/>
      <c r="AC1001" s="53"/>
    </row>
    <row r="1002" spans="16:29" x14ac:dyDescent="0.25"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53"/>
      <c r="AB1002" s="9"/>
      <c r="AC1002" s="53"/>
    </row>
    <row r="1003" spans="16:29" x14ac:dyDescent="0.25"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53"/>
      <c r="AB1003" s="9"/>
      <c r="AC1003" s="53"/>
    </row>
    <row r="1004" spans="16:29" x14ac:dyDescent="0.25"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53"/>
      <c r="AB1004" s="9"/>
      <c r="AC1004" s="53"/>
    </row>
    <row r="1005" spans="16:29" x14ac:dyDescent="0.25"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53"/>
      <c r="AB1005" s="9"/>
      <c r="AC1005" s="53"/>
    </row>
    <row r="1006" spans="16:29" x14ac:dyDescent="0.25"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53"/>
      <c r="AB1006" s="9"/>
      <c r="AC1006" s="53"/>
    </row>
    <row r="1007" spans="16:29" x14ac:dyDescent="0.25"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53"/>
      <c r="AB1007" s="9"/>
      <c r="AC1007" s="53"/>
    </row>
    <row r="1008" spans="16:29" x14ac:dyDescent="0.25"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53"/>
      <c r="AB1008" s="9"/>
      <c r="AC1008" s="53"/>
    </row>
    <row r="1009" spans="16:29" x14ac:dyDescent="0.25"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53"/>
      <c r="AB1009" s="9"/>
      <c r="AC1009" s="53"/>
    </row>
    <row r="1010" spans="16:29" x14ac:dyDescent="0.25"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53"/>
      <c r="AB1010" s="9"/>
      <c r="AC1010" s="53"/>
    </row>
    <row r="1011" spans="16:29" x14ac:dyDescent="0.25"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53"/>
      <c r="AB1011" s="9"/>
      <c r="AC1011" s="53"/>
    </row>
    <row r="1012" spans="16:29" x14ac:dyDescent="0.25"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53"/>
      <c r="AB1012" s="9"/>
      <c r="AC1012" s="53"/>
    </row>
    <row r="1013" spans="16:29" x14ac:dyDescent="0.25"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53"/>
      <c r="AB1013" s="9"/>
      <c r="AC1013" s="53"/>
    </row>
    <row r="1014" spans="16:29" x14ac:dyDescent="0.25"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53"/>
      <c r="AB1014" s="9"/>
      <c r="AC1014" s="53"/>
    </row>
    <row r="1015" spans="16:29" x14ac:dyDescent="0.25"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53"/>
      <c r="AB1015" s="9"/>
      <c r="AC1015" s="53"/>
    </row>
    <row r="1016" spans="16:29" x14ac:dyDescent="0.25"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53"/>
      <c r="AB1016" s="9"/>
      <c r="AC1016" s="53"/>
    </row>
    <row r="1017" spans="16:29" x14ac:dyDescent="0.25"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53"/>
      <c r="AB1017" s="9"/>
      <c r="AC1017" s="53"/>
    </row>
    <row r="1018" spans="16:29" x14ac:dyDescent="0.25"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53"/>
      <c r="AB1018" s="9"/>
      <c r="AC1018" s="53"/>
    </row>
    <row r="1019" spans="16:29" x14ac:dyDescent="0.25"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53"/>
      <c r="AB1019" s="9"/>
      <c r="AC1019" s="53"/>
    </row>
    <row r="1020" spans="16:29" x14ac:dyDescent="0.25"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53"/>
      <c r="AB1020" s="9"/>
      <c r="AC1020" s="53"/>
    </row>
    <row r="1021" spans="16:29" x14ac:dyDescent="0.25"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53"/>
      <c r="AB1021" s="9"/>
      <c r="AC1021" s="53"/>
    </row>
    <row r="1022" spans="16:29" x14ac:dyDescent="0.25"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53"/>
      <c r="AB1022" s="9"/>
      <c r="AC1022" s="53"/>
    </row>
    <row r="1023" spans="16:29" x14ac:dyDescent="0.25"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53"/>
      <c r="AB1023" s="9"/>
      <c r="AC1023" s="53"/>
    </row>
    <row r="1024" spans="16:29" x14ac:dyDescent="0.25"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53"/>
      <c r="AB1024" s="9"/>
      <c r="AC1024" s="53"/>
    </row>
    <row r="1025" spans="16:29" x14ac:dyDescent="0.25"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53"/>
      <c r="AB1025" s="9"/>
      <c r="AC1025" s="53"/>
    </row>
    <row r="1026" spans="16:29" x14ac:dyDescent="0.25"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53"/>
      <c r="AB1026" s="9"/>
      <c r="AC1026" s="53"/>
    </row>
    <row r="1027" spans="16:29" x14ac:dyDescent="0.25"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53"/>
      <c r="AB1027" s="9"/>
      <c r="AC1027" s="53"/>
    </row>
    <row r="1028" spans="16:29" x14ac:dyDescent="0.25"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53"/>
      <c r="AB1028" s="9"/>
      <c r="AC1028" s="53"/>
    </row>
    <row r="1029" spans="16:29" x14ac:dyDescent="0.25"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53"/>
      <c r="AB1029" s="9"/>
      <c r="AC1029" s="53"/>
    </row>
    <row r="1030" spans="16:29" x14ac:dyDescent="0.25"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53"/>
      <c r="AB1030" s="9"/>
      <c r="AC1030" s="53"/>
    </row>
    <row r="1031" spans="16:29" x14ac:dyDescent="0.25"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53"/>
      <c r="AB1031" s="9"/>
      <c r="AC1031" s="53"/>
    </row>
    <row r="1032" spans="16:29" x14ac:dyDescent="0.25"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53"/>
      <c r="AB1032" s="9"/>
      <c r="AC1032" s="53"/>
    </row>
    <row r="1033" spans="16:29" x14ac:dyDescent="0.25"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53"/>
      <c r="AB1033" s="9"/>
      <c r="AC1033" s="53"/>
    </row>
    <row r="1034" spans="16:29" x14ac:dyDescent="0.25"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53"/>
      <c r="AB1034" s="9"/>
      <c r="AC1034" s="53"/>
    </row>
    <row r="1035" spans="16:29" x14ac:dyDescent="0.25"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53"/>
      <c r="AB1035" s="9"/>
      <c r="AC1035" s="53"/>
    </row>
    <row r="1036" spans="16:29" x14ac:dyDescent="0.25"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53"/>
      <c r="AB1036" s="9"/>
      <c r="AC1036" s="53"/>
    </row>
    <row r="1037" spans="16:29" x14ac:dyDescent="0.25"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53"/>
      <c r="AB1037" s="9"/>
      <c r="AC1037" s="53"/>
    </row>
    <row r="1038" spans="16:29" x14ac:dyDescent="0.25"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53"/>
      <c r="AB1038" s="9"/>
      <c r="AC1038" s="53"/>
    </row>
    <row r="1039" spans="16:29" x14ac:dyDescent="0.25"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53"/>
      <c r="AB1039" s="9"/>
      <c r="AC1039" s="53"/>
    </row>
    <row r="1040" spans="16:29" x14ac:dyDescent="0.25"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53"/>
      <c r="AB1040" s="9"/>
      <c r="AC1040" s="53"/>
    </row>
    <row r="1041" spans="16:29" x14ac:dyDescent="0.25"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53"/>
      <c r="AB1041" s="9"/>
      <c r="AC1041" s="53"/>
    </row>
    <row r="1042" spans="16:29" x14ac:dyDescent="0.25"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53"/>
      <c r="AB1042" s="9"/>
      <c r="AC1042" s="53"/>
    </row>
    <row r="1043" spans="16:29" x14ac:dyDescent="0.25"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53"/>
      <c r="AB1043" s="9"/>
      <c r="AC1043" s="53"/>
    </row>
    <row r="1044" spans="16:29" x14ac:dyDescent="0.25"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53"/>
      <c r="AB1044" s="9"/>
      <c r="AC1044" s="53"/>
    </row>
    <row r="1045" spans="16:29" x14ac:dyDescent="0.25"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53"/>
      <c r="AB1045" s="9"/>
      <c r="AC1045" s="53"/>
    </row>
    <row r="1046" spans="16:29" x14ac:dyDescent="0.25"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53"/>
      <c r="AB1046" s="9"/>
      <c r="AC1046" s="53"/>
    </row>
    <row r="1047" spans="16:29" x14ac:dyDescent="0.25"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53"/>
      <c r="AB1047" s="9"/>
      <c r="AC1047" s="53"/>
    </row>
    <row r="1048" spans="16:29" x14ac:dyDescent="0.25"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53"/>
      <c r="AB1048" s="9"/>
      <c r="AC1048" s="53"/>
    </row>
    <row r="1049" spans="16:29" x14ac:dyDescent="0.25"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53"/>
      <c r="AB1049" s="9"/>
      <c r="AC1049" s="53"/>
    </row>
    <row r="1050" spans="16:29" x14ac:dyDescent="0.25"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53"/>
      <c r="AB1050" s="9"/>
      <c r="AC1050" s="53"/>
    </row>
    <row r="1051" spans="16:29" x14ac:dyDescent="0.25"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53"/>
      <c r="AB1051" s="9"/>
      <c r="AC1051" s="53"/>
    </row>
    <row r="1052" spans="16:29" x14ac:dyDescent="0.25"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53"/>
      <c r="AB1052" s="9"/>
      <c r="AC1052" s="53"/>
    </row>
    <row r="1053" spans="16:29" x14ac:dyDescent="0.25"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53"/>
      <c r="AB1053" s="9"/>
      <c r="AC1053" s="53"/>
    </row>
    <row r="1054" spans="16:29" x14ac:dyDescent="0.25"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53"/>
      <c r="AB1054" s="9"/>
      <c r="AC1054" s="53"/>
    </row>
    <row r="1055" spans="16:29" x14ac:dyDescent="0.25"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53"/>
      <c r="AB1055" s="9"/>
      <c r="AC1055" s="53"/>
    </row>
    <row r="1056" spans="16:29" x14ac:dyDescent="0.25"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53"/>
      <c r="AB1056" s="9"/>
      <c r="AC1056" s="53"/>
    </row>
    <row r="1057" spans="16:29" x14ac:dyDescent="0.25"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53"/>
      <c r="AB1057" s="9"/>
      <c r="AC1057" s="53"/>
    </row>
    <row r="1058" spans="16:29" x14ac:dyDescent="0.25"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53"/>
      <c r="AB1058" s="9"/>
      <c r="AC1058" s="53"/>
    </row>
    <row r="1059" spans="16:29" x14ac:dyDescent="0.25"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53"/>
      <c r="AB1059" s="9"/>
      <c r="AC1059" s="53"/>
    </row>
    <row r="1060" spans="16:29" x14ac:dyDescent="0.25"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53"/>
      <c r="AB1060" s="9"/>
      <c r="AC1060" s="53"/>
    </row>
    <row r="1061" spans="16:29" x14ac:dyDescent="0.25"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53"/>
      <c r="AB1061" s="9"/>
      <c r="AC1061" s="53"/>
    </row>
    <row r="1062" spans="16:29" x14ac:dyDescent="0.25"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53"/>
      <c r="AB1062" s="9"/>
      <c r="AC1062" s="53"/>
    </row>
    <row r="1063" spans="16:29" x14ac:dyDescent="0.25"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53"/>
      <c r="AB1063" s="9"/>
      <c r="AC1063" s="53"/>
    </row>
    <row r="1064" spans="16:29" x14ac:dyDescent="0.25"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53"/>
      <c r="AB1064" s="9"/>
      <c r="AC1064" s="53"/>
    </row>
    <row r="1065" spans="16:29" x14ac:dyDescent="0.25"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53"/>
      <c r="AB1065" s="9"/>
      <c r="AC1065" s="53"/>
    </row>
    <row r="1066" spans="16:29" x14ac:dyDescent="0.25"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53"/>
      <c r="AB1066" s="9"/>
      <c r="AC1066" s="53"/>
    </row>
    <row r="1067" spans="16:29" x14ac:dyDescent="0.25"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53"/>
      <c r="AB1067" s="9"/>
      <c r="AC1067" s="53"/>
    </row>
    <row r="1068" spans="16:29" x14ac:dyDescent="0.25"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53"/>
      <c r="AB1068" s="9"/>
      <c r="AC1068" s="53"/>
    </row>
    <row r="1069" spans="16:29" x14ac:dyDescent="0.25"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53"/>
      <c r="AB1069" s="9"/>
      <c r="AC1069" s="53"/>
    </row>
    <row r="1070" spans="16:29" x14ac:dyDescent="0.25"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53"/>
      <c r="AB1070" s="9"/>
      <c r="AC1070" s="53"/>
    </row>
    <row r="1071" spans="16:29" x14ac:dyDescent="0.25"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53"/>
      <c r="AB1071" s="9"/>
      <c r="AC1071" s="53"/>
    </row>
    <row r="1072" spans="16:29" x14ac:dyDescent="0.25"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53"/>
      <c r="AB1072" s="9"/>
      <c r="AC1072" s="53"/>
    </row>
    <row r="1073" spans="16:29" x14ac:dyDescent="0.25"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53"/>
      <c r="AB1073" s="9"/>
      <c r="AC1073" s="53"/>
    </row>
    <row r="1074" spans="16:29" x14ac:dyDescent="0.25"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53"/>
      <c r="AB1074" s="9"/>
      <c r="AC1074" s="53"/>
    </row>
    <row r="1075" spans="16:29" x14ac:dyDescent="0.25"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53"/>
      <c r="AB1075" s="9"/>
      <c r="AC1075" s="53"/>
    </row>
    <row r="1076" spans="16:29" x14ac:dyDescent="0.25"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53"/>
      <c r="AB1076" s="9"/>
      <c r="AC1076" s="53"/>
    </row>
    <row r="1077" spans="16:29" x14ac:dyDescent="0.25"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53"/>
      <c r="AB1077" s="9"/>
      <c r="AC1077" s="53"/>
    </row>
    <row r="1078" spans="16:29" x14ac:dyDescent="0.25"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53"/>
      <c r="AB1078" s="9"/>
      <c r="AC1078" s="53"/>
    </row>
    <row r="1079" spans="16:29" x14ac:dyDescent="0.25"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53"/>
      <c r="AB1079" s="9"/>
      <c r="AC1079" s="53"/>
    </row>
    <row r="1080" spans="16:29" x14ac:dyDescent="0.25"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53"/>
      <c r="AB1080" s="9"/>
      <c r="AC1080" s="53"/>
    </row>
    <row r="1081" spans="16:29" x14ac:dyDescent="0.25"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53"/>
      <c r="AB1081" s="9"/>
      <c r="AC1081" s="53"/>
    </row>
    <row r="1082" spans="16:29" x14ac:dyDescent="0.25"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53"/>
      <c r="AB1082" s="9"/>
      <c r="AC1082" s="53"/>
    </row>
    <row r="1083" spans="16:29" x14ac:dyDescent="0.25"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53"/>
      <c r="AB1083" s="9"/>
      <c r="AC1083" s="53"/>
    </row>
    <row r="1084" spans="16:29" x14ac:dyDescent="0.25"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53"/>
      <c r="AB1084" s="9"/>
      <c r="AC1084" s="53"/>
    </row>
    <row r="1085" spans="16:29" x14ac:dyDescent="0.25"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53"/>
      <c r="AB1085" s="9"/>
      <c r="AC1085" s="53"/>
    </row>
    <row r="1086" spans="16:29" x14ac:dyDescent="0.25"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53"/>
      <c r="AB1086" s="9"/>
      <c r="AC1086" s="53"/>
    </row>
    <row r="1087" spans="16:29" x14ac:dyDescent="0.25"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53"/>
      <c r="AB1087" s="9"/>
      <c r="AC1087" s="53"/>
    </row>
    <row r="1088" spans="16:29" x14ac:dyDescent="0.25"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53"/>
      <c r="AB1088" s="9"/>
      <c r="AC1088" s="53"/>
    </row>
    <row r="1089" spans="16:29" x14ac:dyDescent="0.25"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53"/>
      <c r="AB1089" s="9"/>
      <c r="AC1089" s="53"/>
    </row>
    <row r="1090" spans="16:29" x14ac:dyDescent="0.25"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53"/>
      <c r="AB1090" s="9"/>
      <c r="AC1090" s="53"/>
    </row>
    <row r="1091" spans="16:29" x14ac:dyDescent="0.25"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53"/>
      <c r="AB1091" s="9"/>
      <c r="AC1091" s="53"/>
    </row>
    <row r="1092" spans="16:29" x14ac:dyDescent="0.25"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53"/>
      <c r="AB1092" s="9"/>
      <c r="AC1092" s="53"/>
    </row>
    <row r="1093" spans="16:29" x14ac:dyDescent="0.25"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53"/>
      <c r="AB1093" s="9"/>
      <c r="AC1093" s="53"/>
    </row>
    <row r="1094" spans="16:29" x14ac:dyDescent="0.25"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53"/>
      <c r="AB1094" s="9"/>
      <c r="AC1094" s="53"/>
    </row>
    <row r="1095" spans="16:29" x14ac:dyDescent="0.25"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53"/>
      <c r="AB1095" s="9"/>
      <c r="AC1095" s="53"/>
    </row>
    <row r="1096" spans="16:29" x14ac:dyDescent="0.25"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53"/>
      <c r="AB1096" s="9"/>
      <c r="AC1096" s="53"/>
    </row>
    <row r="1097" spans="16:29" x14ac:dyDescent="0.25"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53"/>
      <c r="AB1097" s="9"/>
      <c r="AC1097" s="53"/>
    </row>
    <row r="1098" spans="16:29" x14ac:dyDescent="0.25"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53"/>
      <c r="AB1098" s="9"/>
      <c r="AC1098" s="53"/>
    </row>
    <row r="1099" spans="16:29" x14ac:dyDescent="0.25"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53"/>
      <c r="AB1099" s="9"/>
      <c r="AC1099" s="53"/>
    </row>
    <row r="1100" spans="16:29" x14ac:dyDescent="0.25"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53"/>
      <c r="AB1100" s="9"/>
      <c r="AC1100" s="53"/>
    </row>
    <row r="1101" spans="16:29" x14ac:dyDescent="0.25"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53"/>
      <c r="AB1101" s="9"/>
      <c r="AC1101" s="53"/>
    </row>
    <row r="1102" spans="16:29" x14ac:dyDescent="0.25"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53"/>
      <c r="AB1102" s="9"/>
      <c r="AC1102" s="53"/>
    </row>
    <row r="1103" spans="16:29" x14ac:dyDescent="0.25"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53"/>
      <c r="AB1103" s="9"/>
      <c r="AC1103" s="53"/>
    </row>
    <row r="1104" spans="16:29" x14ac:dyDescent="0.25"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53"/>
      <c r="AB1104" s="9"/>
      <c r="AC1104" s="53"/>
    </row>
    <row r="1105" spans="16:29" x14ac:dyDescent="0.25"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53"/>
      <c r="AB1105" s="9"/>
      <c r="AC1105" s="53"/>
    </row>
    <row r="1106" spans="16:29" x14ac:dyDescent="0.25"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53"/>
      <c r="AB1106" s="9"/>
      <c r="AC1106" s="53"/>
    </row>
    <row r="1107" spans="16:29" x14ac:dyDescent="0.25"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53"/>
      <c r="AB1107" s="9"/>
      <c r="AC1107" s="53"/>
    </row>
    <row r="1108" spans="16:29" x14ac:dyDescent="0.25"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53"/>
      <c r="AB1108" s="9"/>
      <c r="AC1108" s="53"/>
    </row>
    <row r="1109" spans="16:29" x14ac:dyDescent="0.25"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53"/>
      <c r="AB1109" s="9"/>
      <c r="AC1109" s="53"/>
    </row>
    <row r="1110" spans="16:29" x14ac:dyDescent="0.25"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53"/>
      <c r="AB1110" s="9"/>
      <c r="AC1110" s="53"/>
    </row>
    <row r="1111" spans="16:29" x14ac:dyDescent="0.25"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53"/>
      <c r="AB1111" s="9"/>
      <c r="AC1111" s="53"/>
    </row>
    <row r="1112" spans="16:29" x14ac:dyDescent="0.25"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53"/>
      <c r="AB1112" s="9"/>
      <c r="AC1112" s="53"/>
    </row>
    <row r="1113" spans="16:29" x14ac:dyDescent="0.25"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53"/>
      <c r="AB1113" s="9"/>
      <c r="AC1113" s="53"/>
    </row>
    <row r="1114" spans="16:29" x14ac:dyDescent="0.25"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53"/>
      <c r="AB1114" s="9"/>
      <c r="AC1114" s="53"/>
    </row>
    <row r="1115" spans="16:29" x14ac:dyDescent="0.25"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53"/>
      <c r="AB1115" s="9"/>
      <c r="AC1115" s="53"/>
    </row>
    <row r="1116" spans="16:29" x14ac:dyDescent="0.25"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53"/>
      <c r="AB1116" s="9"/>
      <c r="AC1116" s="53"/>
    </row>
    <row r="1117" spans="16:29" x14ac:dyDescent="0.25"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53"/>
      <c r="AB1117" s="9"/>
      <c r="AC1117" s="53"/>
    </row>
    <row r="1118" spans="16:29" x14ac:dyDescent="0.25"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53"/>
      <c r="AB1118" s="9"/>
      <c r="AC1118" s="53"/>
    </row>
    <row r="1119" spans="16:29" x14ac:dyDescent="0.25"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53"/>
      <c r="AB1119" s="9"/>
      <c r="AC1119" s="53"/>
    </row>
    <row r="1120" spans="16:29" x14ac:dyDescent="0.25"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53"/>
      <c r="AB1120" s="9"/>
      <c r="AC1120" s="53"/>
    </row>
    <row r="1121" spans="16:29" x14ac:dyDescent="0.25"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53"/>
      <c r="AB1121" s="9"/>
      <c r="AC1121" s="53"/>
    </row>
    <row r="1122" spans="16:29" x14ac:dyDescent="0.25"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53"/>
      <c r="AB1122" s="9"/>
      <c r="AC1122" s="53"/>
    </row>
    <row r="1123" spans="16:29" x14ac:dyDescent="0.25"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53"/>
      <c r="AB1123" s="9"/>
      <c r="AC1123" s="53"/>
    </row>
    <row r="1124" spans="16:29" x14ac:dyDescent="0.25"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53"/>
      <c r="AB1124" s="9"/>
      <c r="AC1124" s="53"/>
    </row>
    <row r="1125" spans="16:29" x14ac:dyDescent="0.25"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53"/>
      <c r="AB1125" s="9"/>
      <c r="AC1125" s="53"/>
    </row>
    <row r="1126" spans="16:29" x14ac:dyDescent="0.25"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53"/>
      <c r="AB1126" s="9"/>
      <c r="AC1126" s="53"/>
    </row>
    <row r="1127" spans="16:29" x14ac:dyDescent="0.25"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53"/>
      <c r="AB1127" s="9"/>
      <c r="AC1127" s="53"/>
    </row>
    <row r="1128" spans="16:29" x14ac:dyDescent="0.25"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53"/>
      <c r="AB1128" s="9"/>
      <c r="AC1128" s="53"/>
    </row>
    <row r="1129" spans="16:29" x14ac:dyDescent="0.25"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53"/>
      <c r="AB1129" s="9"/>
      <c r="AC1129" s="53"/>
    </row>
    <row r="1130" spans="16:29" x14ac:dyDescent="0.25"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53"/>
      <c r="AB1130" s="9"/>
      <c r="AC1130" s="53"/>
    </row>
    <row r="1131" spans="16:29" x14ac:dyDescent="0.25"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53"/>
      <c r="AB1131" s="9"/>
      <c r="AC1131" s="53"/>
    </row>
    <row r="1132" spans="16:29" x14ac:dyDescent="0.25"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53"/>
      <c r="AB1132" s="9"/>
      <c r="AC1132" s="53"/>
    </row>
    <row r="1133" spans="16:29" x14ac:dyDescent="0.25"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53"/>
      <c r="AB1133" s="9"/>
      <c r="AC1133" s="53"/>
    </row>
    <row r="1134" spans="16:29" x14ac:dyDescent="0.25"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53"/>
      <c r="AB1134" s="9"/>
      <c r="AC1134" s="53"/>
    </row>
    <row r="1135" spans="16:29" x14ac:dyDescent="0.25"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53"/>
      <c r="AB1135" s="9"/>
      <c r="AC1135" s="53"/>
    </row>
    <row r="1136" spans="16:29" x14ac:dyDescent="0.25"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53"/>
      <c r="AB1136" s="9"/>
      <c r="AC1136" s="53"/>
    </row>
    <row r="1137" spans="16:29" x14ac:dyDescent="0.25"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53"/>
      <c r="AB1137" s="9"/>
      <c r="AC1137" s="53"/>
    </row>
    <row r="1138" spans="16:29" x14ac:dyDescent="0.25"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53"/>
      <c r="AB1138" s="9"/>
      <c r="AC1138" s="53"/>
    </row>
    <row r="1139" spans="16:29" x14ac:dyDescent="0.25"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53"/>
      <c r="AB1139" s="9"/>
      <c r="AC1139" s="53"/>
    </row>
    <row r="1140" spans="16:29" x14ac:dyDescent="0.25"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53"/>
      <c r="AB1140" s="9"/>
      <c r="AC1140" s="53"/>
    </row>
    <row r="1141" spans="16:29" x14ac:dyDescent="0.25"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53"/>
      <c r="AB1141" s="9"/>
      <c r="AC1141" s="53"/>
    </row>
    <row r="1142" spans="16:29" x14ac:dyDescent="0.25"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53"/>
      <c r="AB1142" s="9"/>
      <c r="AC1142" s="53"/>
    </row>
    <row r="1143" spans="16:29" x14ac:dyDescent="0.25"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53"/>
      <c r="AB1143" s="9"/>
      <c r="AC1143" s="53"/>
    </row>
    <row r="1144" spans="16:29" x14ac:dyDescent="0.25"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53"/>
      <c r="AB1144" s="9"/>
      <c r="AC1144" s="53"/>
    </row>
    <row r="1145" spans="16:29" x14ac:dyDescent="0.25"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53"/>
      <c r="AB1145" s="9"/>
      <c r="AC1145" s="53"/>
    </row>
    <row r="1146" spans="16:29" x14ac:dyDescent="0.25"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53"/>
      <c r="AB1146" s="9"/>
      <c r="AC1146" s="53"/>
    </row>
    <row r="1147" spans="16:29" x14ac:dyDescent="0.25"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53"/>
      <c r="AB1147" s="9"/>
      <c r="AC1147" s="53"/>
    </row>
    <row r="1148" spans="16:29" x14ac:dyDescent="0.25"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53"/>
      <c r="AB1148" s="9"/>
      <c r="AC1148" s="53"/>
    </row>
    <row r="1149" spans="16:29" x14ac:dyDescent="0.25"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53"/>
      <c r="AB1149" s="9"/>
      <c r="AC1149" s="53"/>
    </row>
    <row r="1150" spans="16:29" x14ac:dyDescent="0.25"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53"/>
      <c r="AB1150" s="9"/>
      <c r="AC1150" s="53"/>
    </row>
    <row r="1151" spans="16:29" x14ac:dyDescent="0.25"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53"/>
      <c r="AB1151" s="9"/>
      <c r="AC1151" s="53"/>
    </row>
    <row r="1152" spans="16:29" x14ac:dyDescent="0.25"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53"/>
      <c r="AB1152" s="9"/>
      <c r="AC1152" s="53"/>
    </row>
    <row r="1153" spans="16:29" x14ac:dyDescent="0.25"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53"/>
      <c r="AB1153" s="9"/>
      <c r="AC1153" s="53"/>
    </row>
    <row r="1154" spans="16:29" x14ac:dyDescent="0.25"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53"/>
      <c r="AB1154" s="9"/>
      <c r="AC1154" s="53"/>
    </row>
    <row r="1155" spans="16:29" x14ac:dyDescent="0.25"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53"/>
      <c r="AB1155" s="9"/>
      <c r="AC1155" s="53"/>
    </row>
    <row r="1156" spans="16:29" x14ac:dyDescent="0.25"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53"/>
      <c r="AB1156" s="9"/>
      <c r="AC1156" s="53"/>
    </row>
    <row r="1157" spans="16:29" x14ac:dyDescent="0.25"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53"/>
      <c r="AB1157" s="9"/>
      <c r="AC1157" s="53"/>
    </row>
    <row r="1158" spans="16:29" x14ac:dyDescent="0.25"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53"/>
      <c r="AB1158" s="9"/>
      <c r="AC1158" s="53"/>
    </row>
    <row r="1159" spans="16:29" x14ac:dyDescent="0.25"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53"/>
      <c r="AB1159" s="9"/>
      <c r="AC1159" s="53"/>
    </row>
    <row r="1160" spans="16:29" x14ac:dyDescent="0.25"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53"/>
      <c r="AB1160" s="9"/>
      <c r="AC1160" s="53"/>
    </row>
    <row r="1161" spans="16:29" x14ac:dyDescent="0.25"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53"/>
      <c r="AB1161" s="9"/>
      <c r="AC1161" s="53"/>
    </row>
    <row r="1162" spans="16:29" x14ac:dyDescent="0.25"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53"/>
      <c r="AB1162" s="9"/>
      <c r="AC1162" s="53"/>
    </row>
    <row r="1163" spans="16:29" x14ac:dyDescent="0.25"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53"/>
      <c r="AB1163" s="9"/>
      <c r="AC1163" s="53"/>
    </row>
    <row r="1164" spans="16:29" x14ac:dyDescent="0.25"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53"/>
      <c r="AB1164" s="9"/>
      <c r="AC1164" s="53"/>
    </row>
    <row r="1165" spans="16:29" x14ac:dyDescent="0.25"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53"/>
      <c r="AB1165" s="9"/>
      <c r="AC1165" s="53"/>
    </row>
    <row r="1166" spans="16:29" x14ac:dyDescent="0.25"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53"/>
      <c r="AB1166" s="9"/>
      <c r="AC1166" s="53"/>
    </row>
    <row r="1167" spans="16:29" x14ac:dyDescent="0.25"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53"/>
      <c r="AB1167" s="9"/>
      <c r="AC1167" s="53"/>
    </row>
    <row r="1168" spans="16:29" x14ac:dyDescent="0.25"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53"/>
      <c r="AB1168" s="9"/>
      <c r="AC1168" s="53"/>
    </row>
    <row r="1169" spans="16:29" x14ac:dyDescent="0.25"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53"/>
      <c r="AB1169" s="9"/>
      <c r="AC1169" s="53"/>
    </row>
    <row r="1170" spans="16:29" x14ac:dyDescent="0.25"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53"/>
      <c r="AB1170" s="9"/>
      <c r="AC1170" s="53"/>
    </row>
    <row r="1171" spans="16:29" x14ac:dyDescent="0.25"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53"/>
      <c r="AB1171" s="9"/>
      <c r="AC1171" s="53"/>
    </row>
    <row r="1172" spans="16:29" x14ac:dyDescent="0.25"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53"/>
      <c r="AB1172" s="9"/>
      <c r="AC1172" s="53"/>
    </row>
    <row r="1173" spans="16:29" x14ac:dyDescent="0.25"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53"/>
      <c r="AB1173" s="9"/>
      <c r="AC1173" s="53"/>
    </row>
    <row r="1174" spans="16:29" x14ac:dyDescent="0.25"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53"/>
      <c r="AB1174" s="9"/>
      <c r="AC1174" s="53"/>
    </row>
    <row r="1175" spans="16:29" x14ac:dyDescent="0.25"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53"/>
      <c r="AB1175" s="9"/>
      <c r="AC1175" s="53"/>
    </row>
    <row r="1176" spans="16:29" x14ac:dyDescent="0.25"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53"/>
      <c r="AB1176" s="9"/>
      <c r="AC1176" s="53"/>
    </row>
    <row r="1177" spans="16:29" x14ac:dyDescent="0.25"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53"/>
      <c r="AB1177" s="9"/>
      <c r="AC1177" s="53"/>
    </row>
    <row r="1178" spans="16:29" x14ac:dyDescent="0.25"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53"/>
      <c r="AB1178" s="9"/>
      <c r="AC1178" s="53"/>
    </row>
    <row r="1179" spans="16:29" x14ac:dyDescent="0.25"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53"/>
      <c r="AB1179" s="9"/>
      <c r="AC1179" s="53"/>
    </row>
    <row r="1180" spans="16:29" x14ac:dyDescent="0.25"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53"/>
      <c r="AB1180" s="9"/>
      <c r="AC1180" s="53"/>
    </row>
    <row r="1181" spans="16:29" x14ac:dyDescent="0.25"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53"/>
      <c r="AB1181" s="9"/>
      <c r="AC1181" s="53"/>
    </row>
    <row r="1182" spans="16:29" x14ac:dyDescent="0.25"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53"/>
      <c r="AB1182" s="9"/>
      <c r="AC1182" s="53"/>
    </row>
    <row r="1183" spans="16:29" x14ac:dyDescent="0.25"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53"/>
      <c r="AB1183" s="9"/>
      <c r="AC1183" s="53"/>
    </row>
    <row r="1184" spans="16:29" x14ac:dyDescent="0.25"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53"/>
      <c r="AB1184" s="9"/>
      <c r="AC1184" s="53"/>
    </row>
    <row r="1185" spans="16:29" x14ac:dyDescent="0.25"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53"/>
      <c r="AB1185" s="9"/>
      <c r="AC1185" s="53"/>
    </row>
    <row r="1186" spans="16:29" x14ac:dyDescent="0.25"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53"/>
      <c r="AB1186" s="9"/>
      <c r="AC1186" s="53"/>
    </row>
    <row r="1187" spans="16:29" x14ac:dyDescent="0.25"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53"/>
      <c r="AB1187" s="9"/>
      <c r="AC1187" s="53"/>
    </row>
    <row r="1188" spans="16:29" x14ac:dyDescent="0.25"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53"/>
      <c r="AB1188" s="9"/>
      <c r="AC1188" s="53"/>
    </row>
    <row r="1189" spans="16:29" x14ac:dyDescent="0.25"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53"/>
      <c r="AB1189" s="9"/>
      <c r="AC1189" s="53"/>
    </row>
    <row r="1190" spans="16:29" x14ac:dyDescent="0.25"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53"/>
      <c r="AB1190" s="9"/>
      <c r="AC1190" s="53"/>
    </row>
    <row r="1191" spans="16:29" x14ac:dyDescent="0.25"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53"/>
      <c r="AB1191" s="9"/>
      <c r="AC1191" s="53"/>
    </row>
    <row r="1192" spans="16:29" x14ac:dyDescent="0.25"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53"/>
      <c r="AB1192" s="9"/>
      <c r="AC1192" s="53"/>
    </row>
    <row r="1193" spans="16:29" x14ac:dyDescent="0.25"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53"/>
      <c r="AB1193" s="9"/>
      <c r="AC1193" s="53"/>
    </row>
    <row r="1194" spans="16:29" x14ac:dyDescent="0.25"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53"/>
      <c r="AB1194" s="9"/>
      <c r="AC1194" s="53"/>
    </row>
    <row r="1195" spans="16:29" x14ac:dyDescent="0.25"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53"/>
      <c r="AB1195" s="9"/>
      <c r="AC1195" s="53"/>
    </row>
    <row r="1196" spans="16:29" x14ac:dyDescent="0.25"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53"/>
      <c r="AB1196" s="9"/>
      <c r="AC1196" s="53"/>
    </row>
    <row r="1197" spans="16:29" x14ac:dyDescent="0.25"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53"/>
      <c r="AB1197" s="9"/>
      <c r="AC1197" s="53"/>
    </row>
    <row r="1198" spans="16:29" x14ac:dyDescent="0.25"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53"/>
      <c r="AB1198" s="9"/>
      <c r="AC1198" s="53"/>
    </row>
    <row r="1199" spans="16:29" x14ac:dyDescent="0.25"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53"/>
      <c r="AB1199" s="9"/>
      <c r="AC1199" s="53"/>
    </row>
    <row r="1200" spans="16:29" x14ac:dyDescent="0.25"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53"/>
      <c r="AB1200" s="9"/>
      <c r="AC1200" s="53"/>
    </row>
    <row r="1201" spans="16:29" x14ac:dyDescent="0.25"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53"/>
      <c r="AB1201" s="9"/>
      <c r="AC1201" s="53"/>
    </row>
    <row r="1202" spans="16:29" x14ac:dyDescent="0.25"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53"/>
      <c r="AB1202" s="9"/>
      <c r="AC1202" s="53"/>
    </row>
    <row r="1203" spans="16:29" x14ac:dyDescent="0.25"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53"/>
      <c r="AB1203" s="9"/>
      <c r="AC1203" s="53"/>
    </row>
    <row r="1204" spans="16:29" x14ac:dyDescent="0.25"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53"/>
      <c r="AB1204" s="9"/>
      <c r="AC1204" s="53"/>
    </row>
    <row r="1205" spans="16:29" x14ac:dyDescent="0.25"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53"/>
      <c r="AB1205" s="9"/>
      <c r="AC1205" s="53"/>
    </row>
    <row r="1206" spans="16:29" x14ac:dyDescent="0.25"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53"/>
      <c r="AB1206" s="9"/>
      <c r="AC1206" s="53"/>
    </row>
    <row r="1207" spans="16:29" x14ac:dyDescent="0.25"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53"/>
      <c r="AB1207" s="9"/>
      <c r="AC1207" s="53"/>
    </row>
    <row r="1208" spans="16:29" x14ac:dyDescent="0.25"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53"/>
      <c r="AB1208" s="9"/>
      <c r="AC1208" s="53"/>
    </row>
    <row r="1209" spans="16:29" x14ac:dyDescent="0.25"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53"/>
      <c r="AB1209" s="9"/>
      <c r="AC1209" s="53"/>
    </row>
    <row r="1210" spans="16:29" x14ac:dyDescent="0.25"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53"/>
      <c r="AB1210" s="9"/>
      <c r="AC1210" s="53"/>
    </row>
    <row r="1211" spans="16:29" x14ac:dyDescent="0.25"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53"/>
      <c r="AB1211" s="9"/>
      <c r="AC1211" s="53"/>
    </row>
    <row r="1212" spans="16:29" x14ac:dyDescent="0.25"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53"/>
      <c r="AB1212" s="9"/>
      <c r="AC1212" s="53"/>
    </row>
    <row r="1213" spans="16:29" x14ac:dyDescent="0.25"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53"/>
      <c r="AB1213" s="9"/>
      <c r="AC1213" s="53"/>
    </row>
    <row r="1214" spans="16:29" x14ac:dyDescent="0.25"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53"/>
      <c r="AB1214" s="9"/>
      <c r="AC1214" s="53"/>
    </row>
    <row r="1215" spans="16:29" x14ac:dyDescent="0.25"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53"/>
      <c r="AB1215" s="9"/>
      <c r="AC1215" s="53"/>
    </row>
    <row r="1216" spans="16:29" x14ac:dyDescent="0.25"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53"/>
      <c r="AB1216" s="9"/>
      <c r="AC1216" s="53"/>
    </row>
    <row r="1217" spans="16:29" x14ac:dyDescent="0.25"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53"/>
      <c r="AB1217" s="9"/>
      <c r="AC1217" s="53"/>
    </row>
    <row r="1218" spans="16:29" x14ac:dyDescent="0.25"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53"/>
      <c r="AB1218" s="9"/>
      <c r="AC1218" s="53"/>
    </row>
    <row r="1219" spans="16:29" x14ac:dyDescent="0.25"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53"/>
      <c r="AB1219" s="9"/>
      <c r="AC1219" s="53"/>
    </row>
    <row r="1220" spans="16:29" x14ac:dyDescent="0.25"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53"/>
      <c r="AB1220" s="9"/>
      <c r="AC1220" s="53"/>
    </row>
    <row r="1221" spans="16:29" x14ac:dyDescent="0.25"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53"/>
      <c r="AB1221" s="9"/>
      <c r="AC1221" s="53"/>
    </row>
    <row r="1222" spans="16:29" x14ac:dyDescent="0.25"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53"/>
      <c r="AB1222" s="9"/>
      <c r="AC1222" s="53"/>
    </row>
    <row r="1223" spans="16:29" x14ac:dyDescent="0.25"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53"/>
      <c r="AB1223" s="9"/>
      <c r="AC1223" s="53"/>
    </row>
    <row r="1224" spans="16:29" x14ac:dyDescent="0.25"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53"/>
      <c r="AB1224" s="9"/>
      <c r="AC1224" s="53"/>
    </row>
    <row r="1225" spans="16:29" x14ac:dyDescent="0.25"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53"/>
      <c r="AB1225" s="9"/>
      <c r="AC1225" s="53"/>
    </row>
    <row r="1226" spans="16:29" x14ac:dyDescent="0.25"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53"/>
      <c r="AB1226" s="9"/>
      <c r="AC1226" s="53"/>
    </row>
    <row r="1227" spans="16:29" x14ac:dyDescent="0.25"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53"/>
      <c r="AB1227" s="9"/>
      <c r="AC1227" s="53"/>
    </row>
    <row r="1228" spans="16:29" x14ac:dyDescent="0.25"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53"/>
      <c r="AB1228" s="9"/>
      <c r="AC1228" s="53"/>
    </row>
    <row r="1229" spans="16:29" x14ac:dyDescent="0.25"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53"/>
      <c r="AB1229" s="9"/>
      <c r="AC1229" s="53"/>
    </row>
    <row r="1230" spans="16:29" x14ac:dyDescent="0.25"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53"/>
      <c r="AB1230" s="9"/>
      <c r="AC1230" s="53"/>
    </row>
    <row r="1231" spans="16:29" x14ac:dyDescent="0.25"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53"/>
      <c r="AB1231" s="9"/>
      <c r="AC1231" s="53"/>
    </row>
    <row r="1232" spans="16:29" x14ac:dyDescent="0.25"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53"/>
      <c r="AB1232" s="9"/>
      <c r="AC1232" s="53"/>
    </row>
    <row r="1233" spans="16:29" x14ac:dyDescent="0.25"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53"/>
      <c r="AB1233" s="9"/>
      <c r="AC1233" s="53"/>
    </row>
    <row r="1234" spans="16:29" x14ac:dyDescent="0.25"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53"/>
      <c r="AB1234" s="9"/>
      <c r="AC1234" s="53"/>
    </row>
    <row r="1235" spans="16:29" x14ac:dyDescent="0.25"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53"/>
      <c r="AB1235" s="9"/>
      <c r="AC1235" s="53"/>
    </row>
    <row r="1236" spans="16:29" x14ac:dyDescent="0.25"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53"/>
      <c r="AB1236" s="9"/>
      <c r="AC1236" s="53"/>
    </row>
    <row r="1237" spans="16:29" x14ac:dyDescent="0.25"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53"/>
      <c r="AB1237" s="9"/>
      <c r="AC1237" s="53"/>
    </row>
    <row r="1238" spans="16:29" x14ac:dyDescent="0.25"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53"/>
      <c r="AB1238" s="9"/>
      <c r="AC1238" s="53"/>
    </row>
    <row r="1239" spans="16:29" x14ac:dyDescent="0.25"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53"/>
      <c r="AB1239" s="9"/>
      <c r="AC1239" s="53"/>
    </row>
    <row r="1240" spans="16:29" x14ac:dyDescent="0.25"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53"/>
      <c r="AB1240" s="9"/>
      <c r="AC1240" s="53"/>
    </row>
    <row r="1241" spans="16:29" x14ac:dyDescent="0.25"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53"/>
      <c r="AB1241" s="9"/>
      <c r="AC1241" s="53"/>
    </row>
    <row r="1242" spans="16:29" x14ac:dyDescent="0.25"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53"/>
      <c r="AB1242" s="9"/>
      <c r="AC1242" s="53"/>
    </row>
    <row r="1243" spans="16:29" x14ac:dyDescent="0.25"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53"/>
      <c r="AB1243" s="9"/>
      <c r="AC1243" s="53"/>
    </row>
    <row r="1244" spans="16:29" x14ac:dyDescent="0.25"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53"/>
      <c r="AB1244" s="9"/>
      <c r="AC1244" s="53"/>
    </row>
    <row r="1245" spans="16:29" x14ac:dyDescent="0.25"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53"/>
      <c r="AB1245" s="9"/>
      <c r="AC1245" s="53"/>
    </row>
    <row r="1246" spans="16:29" x14ac:dyDescent="0.25"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53"/>
      <c r="AB1246" s="9"/>
      <c r="AC1246" s="53"/>
    </row>
    <row r="1247" spans="16:29" x14ac:dyDescent="0.25"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53"/>
      <c r="AB1247" s="9"/>
      <c r="AC1247" s="53"/>
    </row>
    <row r="1248" spans="16:29" x14ac:dyDescent="0.25"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53"/>
      <c r="AB1248" s="9"/>
      <c r="AC1248" s="53"/>
    </row>
    <row r="1249" spans="16:29" x14ac:dyDescent="0.25"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53"/>
      <c r="AB1249" s="9"/>
      <c r="AC1249" s="53"/>
    </row>
    <row r="1250" spans="16:29" x14ac:dyDescent="0.25"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53"/>
      <c r="AB1250" s="9"/>
      <c r="AC1250" s="53"/>
    </row>
    <row r="1251" spans="16:29" x14ac:dyDescent="0.25"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53"/>
      <c r="AB1251" s="9"/>
      <c r="AC1251" s="53"/>
    </row>
    <row r="1252" spans="16:29" x14ac:dyDescent="0.25"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53"/>
      <c r="AB1252" s="9"/>
      <c r="AC1252" s="53"/>
    </row>
    <row r="1253" spans="16:29" x14ac:dyDescent="0.25"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53"/>
      <c r="AB1253" s="9"/>
      <c r="AC1253" s="53"/>
    </row>
    <row r="1254" spans="16:29" x14ac:dyDescent="0.25"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53"/>
      <c r="AB1254" s="9"/>
      <c r="AC1254" s="53"/>
    </row>
    <row r="1255" spans="16:29" x14ac:dyDescent="0.25"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53"/>
      <c r="AB1255" s="9"/>
      <c r="AC1255" s="53"/>
    </row>
    <row r="1256" spans="16:29" x14ac:dyDescent="0.25"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53"/>
      <c r="AB1256" s="9"/>
      <c r="AC1256" s="53"/>
    </row>
    <row r="1257" spans="16:29" x14ac:dyDescent="0.25"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53"/>
      <c r="AB1257" s="9"/>
      <c r="AC1257" s="53"/>
    </row>
    <row r="1258" spans="16:29" x14ac:dyDescent="0.25"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53"/>
      <c r="AB1258" s="9"/>
      <c r="AC1258" s="53"/>
    </row>
    <row r="1259" spans="16:29" x14ac:dyDescent="0.25"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53"/>
      <c r="AB1259" s="9"/>
      <c r="AC1259" s="53"/>
    </row>
    <row r="1260" spans="16:29" x14ac:dyDescent="0.25"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53"/>
      <c r="AB1260" s="9"/>
      <c r="AC1260" s="53"/>
    </row>
    <row r="1261" spans="16:29" x14ac:dyDescent="0.25"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53"/>
      <c r="AB1261" s="9"/>
      <c r="AC1261" s="53"/>
    </row>
    <row r="1262" spans="16:29" x14ac:dyDescent="0.25"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53"/>
      <c r="AB1262" s="9"/>
      <c r="AC1262" s="53"/>
    </row>
    <row r="1263" spans="16:29" x14ac:dyDescent="0.25"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53"/>
      <c r="AB1263" s="9"/>
      <c r="AC1263" s="53"/>
    </row>
    <row r="1264" spans="16:29" x14ac:dyDescent="0.25"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53"/>
      <c r="AB1264" s="9"/>
      <c r="AC1264" s="53"/>
    </row>
    <row r="1265" spans="16:29" x14ac:dyDescent="0.25"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53"/>
      <c r="AB1265" s="9"/>
      <c r="AC1265" s="53"/>
    </row>
    <row r="1266" spans="16:29" x14ac:dyDescent="0.25"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53"/>
      <c r="AB1266" s="9"/>
      <c r="AC1266" s="53"/>
    </row>
    <row r="1267" spans="16:29" x14ac:dyDescent="0.25"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53"/>
      <c r="AB1267" s="9"/>
      <c r="AC1267" s="53"/>
    </row>
    <row r="1268" spans="16:29" x14ac:dyDescent="0.25"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53"/>
      <c r="AB1268" s="9"/>
      <c r="AC1268" s="53"/>
    </row>
    <row r="1269" spans="16:29" x14ac:dyDescent="0.25"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53"/>
      <c r="AB1269" s="9"/>
      <c r="AC1269" s="53"/>
    </row>
    <row r="1270" spans="16:29" x14ac:dyDescent="0.25"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53"/>
      <c r="AB1270" s="9"/>
      <c r="AC1270" s="53"/>
    </row>
    <row r="1271" spans="16:29" x14ac:dyDescent="0.25"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53"/>
      <c r="AB1271" s="9"/>
      <c r="AC1271" s="53"/>
    </row>
    <row r="1272" spans="16:29" x14ac:dyDescent="0.25"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53"/>
      <c r="AB1272" s="9"/>
      <c r="AC1272" s="53"/>
    </row>
    <row r="1273" spans="16:29" x14ac:dyDescent="0.25"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53"/>
      <c r="AB1273" s="9"/>
      <c r="AC1273" s="53"/>
    </row>
    <row r="1274" spans="16:29" x14ac:dyDescent="0.25"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53"/>
      <c r="AB1274" s="9"/>
      <c r="AC1274" s="53"/>
    </row>
    <row r="1275" spans="16:29" x14ac:dyDescent="0.25"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53"/>
      <c r="AB1275" s="9"/>
      <c r="AC1275" s="53"/>
    </row>
    <row r="1276" spans="16:29" x14ac:dyDescent="0.25"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53"/>
      <c r="AB1276" s="9"/>
      <c r="AC1276" s="53"/>
    </row>
    <row r="1277" spans="16:29" x14ac:dyDescent="0.25"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53"/>
      <c r="AB1277" s="9"/>
      <c r="AC1277" s="53"/>
    </row>
    <row r="1278" spans="16:29" x14ac:dyDescent="0.25"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53"/>
      <c r="AB1278" s="9"/>
      <c r="AC1278" s="53"/>
    </row>
    <row r="1279" spans="16:29" x14ac:dyDescent="0.25"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53"/>
      <c r="AB1279" s="9"/>
      <c r="AC1279" s="53"/>
    </row>
    <row r="1280" spans="16:29" x14ac:dyDescent="0.25"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53"/>
      <c r="AB1280" s="9"/>
      <c r="AC1280" s="53"/>
    </row>
    <row r="1281" spans="16:29" x14ac:dyDescent="0.25"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53"/>
      <c r="AB1281" s="9"/>
      <c r="AC1281" s="53"/>
    </row>
    <row r="1282" spans="16:29" x14ac:dyDescent="0.25"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53"/>
      <c r="AB1282" s="9"/>
      <c r="AC1282" s="53"/>
    </row>
    <row r="1283" spans="16:29" x14ac:dyDescent="0.25"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53"/>
      <c r="AB1283" s="9"/>
      <c r="AC1283" s="53"/>
    </row>
    <row r="1284" spans="16:29" x14ac:dyDescent="0.25"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53"/>
      <c r="AB1284" s="9"/>
      <c r="AC1284" s="53"/>
    </row>
    <row r="1285" spans="16:29" x14ac:dyDescent="0.25"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53"/>
      <c r="AB1285" s="9"/>
      <c r="AC1285" s="53"/>
    </row>
    <row r="1286" spans="16:29" x14ac:dyDescent="0.25"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53"/>
      <c r="AB1286" s="9"/>
      <c r="AC1286" s="53"/>
    </row>
    <row r="1287" spans="16:29" x14ac:dyDescent="0.25"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53"/>
      <c r="AB1287" s="9"/>
      <c r="AC1287" s="53"/>
    </row>
    <row r="1288" spans="16:29" x14ac:dyDescent="0.25"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53"/>
      <c r="AB1288" s="9"/>
      <c r="AC1288" s="53"/>
    </row>
    <row r="1289" spans="16:29" x14ac:dyDescent="0.25"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53"/>
      <c r="AB1289" s="9"/>
      <c r="AC1289" s="53"/>
    </row>
    <row r="1290" spans="16:29" x14ac:dyDescent="0.25"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53"/>
      <c r="AB1290" s="9"/>
      <c r="AC1290" s="53"/>
    </row>
    <row r="1291" spans="16:29" x14ac:dyDescent="0.25"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53"/>
      <c r="AB1291" s="9"/>
      <c r="AC1291" s="53"/>
    </row>
    <row r="1292" spans="16:29" x14ac:dyDescent="0.25"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53"/>
      <c r="AB1292" s="9"/>
      <c r="AC1292" s="53"/>
    </row>
    <row r="1293" spans="16:29" x14ac:dyDescent="0.25"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53"/>
      <c r="AB1293" s="9"/>
      <c r="AC1293" s="53"/>
    </row>
    <row r="1294" spans="16:29" x14ac:dyDescent="0.25"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53"/>
      <c r="AB1294" s="9"/>
      <c r="AC1294" s="53"/>
    </row>
    <row r="1295" spans="16:29" x14ac:dyDescent="0.25"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53"/>
      <c r="AB1295" s="9"/>
      <c r="AC1295" s="53"/>
    </row>
    <row r="1296" spans="16:29" x14ac:dyDescent="0.25"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53"/>
      <c r="AB1296" s="9"/>
      <c r="AC1296" s="53"/>
    </row>
    <row r="1297" spans="16:29" x14ac:dyDescent="0.25"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53"/>
      <c r="AB1297" s="9"/>
      <c r="AC1297" s="53"/>
    </row>
    <row r="1298" spans="16:29" x14ac:dyDescent="0.25"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53"/>
      <c r="AB1298" s="9"/>
      <c r="AC1298" s="53"/>
    </row>
    <row r="1299" spans="16:29" x14ac:dyDescent="0.25"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53"/>
      <c r="AB1299" s="9"/>
      <c r="AC1299" s="53"/>
    </row>
    <row r="1300" spans="16:29" x14ac:dyDescent="0.25"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53"/>
      <c r="AB1300" s="9"/>
      <c r="AC1300" s="53"/>
    </row>
    <row r="1301" spans="16:29" x14ac:dyDescent="0.25"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53"/>
      <c r="AB1301" s="9"/>
      <c r="AC1301" s="53"/>
    </row>
    <row r="1302" spans="16:29" x14ac:dyDescent="0.25"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53"/>
      <c r="AB1302" s="9"/>
      <c r="AC1302" s="53"/>
    </row>
    <row r="1303" spans="16:29" x14ac:dyDescent="0.25"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53"/>
      <c r="AB1303" s="9"/>
      <c r="AC1303" s="53"/>
    </row>
    <row r="1304" spans="16:29" x14ac:dyDescent="0.25"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53"/>
      <c r="AB1304" s="9"/>
      <c r="AC1304" s="53"/>
    </row>
    <row r="1305" spans="16:29" x14ac:dyDescent="0.25"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53"/>
      <c r="AB1305" s="9"/>
      <c r="AC1305" s="53"/>
    </row>
    <row r="1306" spans="16:29" x14ac:dyDescent="0.25"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53"/>
      <c r="AB1306" s="9"/>
      <c r="AC1306" s="53"/>
    </row>
    <row r="1307" spans="16:29" x14ac:dyDescent="0.25"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53"/>
      <c r="AB1307" s="9"/>
      <c r="AC1307" s="53"/>
    </row>
    <row r="1308" spans="16:29" x14ac:dyDescent="0.25"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53"/>
      <c r="AB1308" s="9"/>
      <c r="AC1308" s="53"/>
    </row>
    <row r="1309" spans="16:29" x14ac:dyDescent="0.25"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53"/>
      <c r="AB1309" s="9"/>
      <c r="AC1309" s="53"/>
    </row>
    <row r="1310" spans="16:29" x14ac:dyDescent="0.25"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53"/>
      <c r="AB1310" s="9"/>
      <c r="AC1310" s="53"/>
    </row>
    <row r="1311" spans="16:29" x14ac:dyDescent="0.25"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53"/>
      <c r="AB1311" s="9"/>
      <c r="AC1311" s="53"/>
    </row>
    <row r="1312" spans="16:29" x14ac:dyDescent="0.25"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53"/>
      <c r="AB1312" s="9"/>
      <c r="AC1312" s="53"/>
    </row>
    <row r="1313" spans="16:29" x14ac:dyDescent="0.25"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53"/>
      <c r="AB1313" s="9"/>
      <c r="AC1313" s="53"/>
    </row>
    <row r="1314" spans="16:29" x14ac:dyDescent="0.25"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53"/>
      <c r="AB1314" s="9"/>
      <c r="AC1314" s="53"/>
    </row>
    <row r="1315" spans="16:29" x14ac:dyDescent="0.25"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53"/>
      <c r="AB1315" s="9"/>
      <c r="AC1315" s="53"/>
    </row>
    <row r="1316" spans="16:29" x14ac:dyDescent="0.25"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53"/>
      <c r="AB1316" s="9"/>
      <c r="AC1316" s="53"/>
    </row>
    <row r="1317" spans="16:29" x14ac:dyDescent="0.25"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53"/>
      <c r="AB1317" s="9"/>
      <c r="AC1317" s="53"/>
    </row>
    <row r="1318" spans="16:29" x14ac:dyDescent="0.25"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53"/>
      <c r="AB1318" s="9"/>
      <c r="AC1318" s="53"/>
    </row>
    <row r="1319" spans="16:29" x14ac:dyDescent="0.25"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53"/>
      <c r="AB1319" s="9"/>
      <c r="AC1319" s="53"/>
    </row>
    <row r="1320" spans="16:29" x14ac:dyDescent="0.25"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53"/>
      <c r="AB1320" s="9"/>
      <c r="AC1320" s="53"/>
    </row>
    <row r="1321" spans="16:29" x14ac:dyDescent="0.25"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53"/>
      <c r="AB1321" s="9"/>
      <c r="AC1321" s="53"/>
    </row>
    <row r="1322" spans="16:29" x14ac:dyDescent="0.25"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53"/>
      <c r="AB1322" s="9"/>
      <c r="AC1322" s="53"/>
    </row>
    <row r="1323" spans="16:29" x14ac:dyDescent="0.25"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53"/>
      <c r="AB1323" s="9"/>
      <c r="AC1323" s="53"/>
    </row>
    <row r="1324" spans="16:29" x14ac:dyDescent="0.25"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53"/>
      <c r="AB1324" s="9"/>
      <c r="AC1324" s="53"/>
    </row>
    <row r="1325" spans="16:29" x14ac:dyDescent="0.25"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53"/>
      <c r="AB1325" s="9"/>
      <c r="AC1325" s="53"/>
    </row>
    <row r="1326" spans="16:29" x14ac:dyDescent="0.25"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53"/>
      <c r="AB1326" s="9"/>
      <c r="AC1326" s="53"/>
    </row>
    <row r="1327" spans="16:29" x14ac:dyDescent="0.25"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53"/>
      <c r="AB1327" s="9"/>
      <c r="AC1327" s="53"/>
    </row>
    <row r="1328" spans="16:29" x14ac:dyDescent="0.25"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53"/>
      <c r="AB1328" s="9"/>
      <c r="AC1328" s="53"/>
    </row>
    <row r="1329" spans="16:29" x14ac:dyDescent="0.25"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53"/>
      <c r="AB1329" s="9"/>
      <c r="AC1329" s="53"/>
    </row>
    <row r="1330" spans="16:29" x14ac:dyDescent="0.25"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53"/>
      <c r="AB1330" s="9"/>
      <c r="AC1330" s="53"/>
    </row>
    <row r="1331" spans="16:29" x14ac:dyDescent="0.25"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53"/>
      <c r="AB1331" s="9"/>
      <c r="AC1331" s="53"/>
    </row>
    <row r="1332" spans="16:29" x14ac:dyDescent="0.25"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53"/>
      <c r="AB1332" s="9"/>
      <c r="AC1332" s="53"/>
    </row>
    <row r="1333" spans="16:29" x14ac:dyDescent="0.25"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53"/>
      <c r="AB1333" s="9"/>
      <c r="AC1333" s="53"/>
    </row>
    <row r="1334" spans="16:29" x14ac:dyDescent="0.25"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53"/>
      <c r="AB1334" s="9"/>
      <c r="AC1334" s="53"/>
    </row>
    <row r="1335" spans="16:29" x14ac:dyDescent="0.25"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53"/>
      <c r="AB1335" s="9"/>
      <c r="AC1335" s="53"/>
    </row>
    <row r="1336" spans="16:29" x14ac:dyDescent="0.25"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53"/>
      <c r="AB1336" s="9"/>
      <c r="AC1336" s="53"/>
    </row>
    <row r="1337" spans="16:29" x14ac:dyDescent="0.25"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53"/>
      <c r="AB1337" s="9"/>
      <c r="AC1337" s="53"/>
    </row>
    <row r="1338" spans="16:29" x14ac:dyDescent="0.25"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53"/>
      <c r="AB1338" s="9"/>
      <c r="AC1338" s="53"/>
    </row>
    <row r="1339" spans="16:29" x14ac:dyDescent="0.25"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53"/>
      <c r="AB1339" s="9"/>
      <c r="AC1339" s="53"/>
    </row>
    <row r="1340" spans="16:29" x14ac:dyDescent="0.25"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53"/>
      <c r="AB1340" s="9"/>
      <c r="AC1340" s="53"/>
    </row>
    <row r="1341" spans="16:29" x14ac:dyDescent="0.25"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53"/>
      <c r="AB1341" s="9"/>
      <c r="AC1341" s="53"/>
    </row>
    <row r="1342" spans="16:29" x14ac:dyDescent="0.25"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53"/>
      <c r="AB1342" s="9"/>
      <c r="AC1342" s="53"/>
    </row>
    <row r="1343" spans="16:29" x14ac:dyDescent="0.25"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53"/>
      <c r="AB1343" s="9"/>
      <c r="AC1343" s="53"/>
    </row>
    <row r="1344" spans="16:29" x14ac:dyDescent="0.25"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53"/>
      <c r="AB1344" s="9"/>
      <c r="AC1344" s="53"/>
    </row>
    <row r="1345" spans="16:29" x14ac:dyDescent="0.25"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53"/>
      <c r="AB1345" s="9"/>
      <c r="AC1345" s="53"/>
    </row>
    <row r="1346" spans="16:29" x14ac:dyDescent="0.25"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53"/>
      <c r="AB1346" s="9"/>
      <c r="AC1346" s="53"/>
    </row>
    <row r="1347" spans="16:29" x14ac:dyDescent="0.25"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53"/>
      <c r="AB1347" s="9"/>
      <c r="AC1347" s="53"/>
    </row>
    <row r="1348" spans="16:29" x14ac:dyDescent="0.25"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53"/>
      <c r="AB1348" s="9"/>
      <c r="AC1348" s="53"/>
    </row>
    <row r="1349" spans="16:29" x14ac:dyDescent="0.25"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53"/>
      <c r="AB1349" s="9"/>
      <c r="AC1349" s="53"/>
    </row>
    <row r="1350" spans="16:29" x14ac:dyDescent="0.25"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53"/>
      <c r="AB1350" s="9"/>
      <c r="AC1350" s="53"/>
    </row>
    <row r="1351" spans="16:29" x14ac:dyDescent="0.25"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53"/>
      <c r="AB1351" s="9"/>
      <c r="AC1351" s="53"/>
    </row>
    <row r="1352" spans="16:29" x14ac:dyDescent="0.25"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53"/>
      <c r="AB1352" s="9"/>
      <c r="AC1352" s="53"/>
    </row>
    <row r="1353" spans="16:29" x14ac:dyDescent="0.25"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53"/>
      <c r="AB1353" s="9"/>
      <c r="AC1353" s="53"/>
    </row>
    <row r="1354" spans="16:29" x14ac:dyDescent="0.25"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53"/>
      <c r="AB1354" s="9"/>
      <c r="AC1354" s="53"/>
    </row>
    <row r="1355" spans="16:29" x14ac:dyDescent="0.25"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53"/>
      <c r="AB1355" s="9"/>
      <c r="AC1355" s="53"/>
    </row>
    <row r="1356" spans="16:29" x14ac:dyDescent="0.25"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53"/>
      <c r="AB1356" s="9"/>
      <c r="AC1356" s="53"/>
    </row>
    <row r="1357" spans="16:29" x14ac:dyDescent="0.25"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53"/>
      <c r="AB1357" s="9"/>
      <c r="AC1357" s="53"/>
    </row>
    <row r="1358" spans="16:29" x14ac:dyDescent="0.25"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53"/>
      <c r="AB1358" s="9"/>
      <c r="AC1358" s="53"/>
    </row>
    <row r="1359" spans="16:29" x14ac:dyDescent="0.25"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53"/>
      <c r="AB1359" s="9"/>
      <c r="AC1359" s="53"/>
    </row>
    <row r="1360" spans="16:29" x14ac:dyDescent="0.25"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53"/>
      <c r="AB1360" s="9"/>
      <c r="AC1360" s="53"/>
    </row>
    <row r="1361" spans="16:29" x14ac:dyDescent="0.25"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53"/>
      <c r="AB1361" s="9"/>
      <c r="AC1361" s="53"/>
    </row>
    <row r="1362" spans="16:29" x14ac:dyDescent="0.25"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53"/>
      <c r="AB1362" s="9"/>
      <c r="AC1362" s="53"/>
    </row>
    <row r="1363" spans="16:29" x14ac:dyDescent="0.25"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53"/>
      <c r="AB1363" s="9"/>
      <c r="AC1363" s="53"/>
    </row>
    <row r="1364" spans="16:29" x14ac:dyDescent="0.25"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53"/>
      <c r="AB1364" s="9"/>
      <c r="AC1364" s="53"/>
    </row>
    <row r="1365" spans="16:29" x14ac:dyDescent="0.25"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53"/>
      <c r="AB1365" s="9"/>
      <c r="AC1365" s="53"/>
    </row>
    <row r="1366" spans="16:29" x14ac:dyDescent="0.25"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53"/>
      <c r="AB1366" s="9"/>
      <c r="AC1366" s="53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workbookViewId="0">
      <selection activeCell="N25" sqref="N25"/>
    </sheetView>
  </sheetViews>
  <sheetFormatPr defaultRowHeight="15" x14ac:dyDescent="0.25"/>
  <cols>
    <col min="1" max="1" width="18.28515625" style="27" customWidth="1"/>
    <col min="2" max="16384" width="9.140625" style="26"/>
  </cols>
  <sheetData>
    <row r="1" spans="1:32" s="27" customFormat="1" x14ac:dyDescent="0.25">
      <c r="B1" s="27" t="s">
        <v>140</v>
      </c>
      <c r="C1" s="27" t="s">
        <v>141</v>
      </c>
      <c r="D1" s="27" t="s">
        <v>142</v>
      </c>
      <c r="E1" s="27" t="s">
        <v>143</v>
      </c>
      <c r="F1" s="27" t="s">
        <v>144</v>
      </c>
      <c r="G1" s="27" t="s">
        <v>145</v>
      </c>
      <c r="H1" s="27" t="s">
        <v>146</v>
      </c>
      <c r="I1" s="27" t="s">
        <v>147</v>
      </c>
      <c r="J1" s="27" t="s">
        <v>148</v>
      </c>
      <c r="K1" s="27" t="s">
        <v>149</v>
      </c>
      <c r="L1" s="27" t="s">
        <v>150</v>
      </c>
      <c r="M1" s="27" t="s">
        <v>151</v>
      </c>
      <c r="N1" s="27" t="s">
        <v>152</v>
      </c>
      <c r="O1" s="27" t="s">
        <v>153</v>
      </c>
      <c r="P1" s="27" t="s">
        <v>154</v>
      </c>
      <c r="Q1" s="27" t="s">
        <v>155</v>
      </c>
      <c r="R1" s="27" t="s">
        <v>156</v>
      </c>
      <c r="S1" s="27" t="s">
        <v>157</v>
      </c>
      <c r="T1" s="27" t="s">
        <v>158</v>
      </c>
      <c r="U1" s="27" t="s">
        <v>159</v>
      </c>
      <c r="V1" s="27" t="s">
        <v>160</v>
      </c>
      <c r="W1" s="27" t="s">
        <v>161</v>
      </c>
      <c r="X1" s="27" t="s">
        <v>162</v>
      </c>
      <c r="Y1" s="27" t="s">
        <v>163</v>
      </c>
      <c r="Z1" s="27" t="s">
        <v>164</v>
      </c>
      <c r="AA1" s="27" t="s">
        <v>165</v>
      </c>
      <c r="AB1" s="27" t="s">
        <v>166</v>
      </c>
      <c r="AC1" s="27" t="s">
        <v>167</v>
      </c>
      <c r="AD1" s="27" t="s">
        <v>168</v>
      </c>
      <c r="AE1" s="27" t="s">
        <v>169</v>
      </c>
      <c r="AF1" s="27" t="s">
        <v>170</v>
      </c>
    </row>
    <row r="2" spans="1:32" x14ac:dyDescent="0.25">
      <c r="A2" s="27" t="s">
        <v>95</v>
      </c>
      <c r="B2" s="26" t="s">
        <v>2367</v>
      </c>
      <c r="C2" s="26" t="s">
        <v>2368</v>
      </c>
      <c r="D2" s="26" t="s">
        <v>2369</v>
      </c>
      <c r="E2" s="26" t="s">
        <v>2370</v>
      </c>
      <c r="F2" s="26" t="s">
        <v>2371</v>
      </c>
      <c r="G2" s="26" t="s">
        <v>2372</v>
      </c>
      <c r="H2" s="26" t="s">
        <v>2373</v>
      </c>
      <c r="I2" s="26" t="s">
        <v>2374</v>
      </c>
      <c r="J2" s="26" t="s">
        <v>2375</v>
      </c>
      <c r="K2" s="26" t="s">
        <v>2376</v>
      </c>
      <c r="L2" s="26" t="s">
        <v>2377</v>
      </c>
      <c r="M2" s="26" t="s">
        <v>2378</v>
      </c>
      <c r="N2" s="26" t="s">
        <v>2379</v>
      </c>
      <c r="O2" s="26" t="s">
        <v>2380</v>
      </c>
      <c r="P2" s="26" t="s">
        <v>2381</v>
      </c>
      <c r="Q2" s="26" t="s">
        <v>2382</v>
      </c>
      <c r="R2" s="26" t="s">
        <v>2383</v>
      </c>
      <c r="S2" s="26" t="s">
        <v>2384</v>
      </c>
      <c r="T2" s="26" t="s">
        <v>2385</v>
      </c>
      <c r="U2" s="26" t="s">
        <v>2386</v>
      </c>
      <c r="V2" s="26" t="s">
        <v>2387</v>
      </c>
      <c r="W2" s="26" t="s">
        <v>2388</v>
      </c>
      <c r="X2" s="26" t="s">
        <v>2389</v>
      </c>
      <c r="Y2" s="26" t="s">
        <v>2390</v>
      </c>
      <c r="Z2" s="26" t="s">
        <v>2391</v>
      </c>
      <c r="AA2" s="26" t="s">
        <v>2392</v>
      </c>
      <c r="AB2" s="26" t="s">
        <v>2393</v>
      </c>
      <c r="AC2" s="26" t="s">
        <v>2394</v>
      </c>
      <c r="AD2" s="26" t="s">
        <v>2395</v>
      </c>
      <c r="AE2" s="26" t="s">
        <v>2396</v>
      </c>
      <c r="AF2" s="26" t="s">
        <v>2397</v>
      </c>
    </row>
    <row r="3" spans="1:32" x14ac:dyDescent="0.25">
      <c r="A3" s="27" t="s">
        <v>96</v>
      </c>
      <c r="B3" s="26" t="s">
        <v>2398</v>
      </c>
      <c r="C3" s="26" t="s">
        <v>2399</v>
      </c>
      <c r="D3" s="26" t="s">
        <v>2400</v>
      </c>
      <c r="E3" s="26" t="s">
        <v>2401</v>
      </c>
      <c r="F3" s="26" t="s">
        <v>2402</v>
      </c>
      <c r="G3" s="26" t="s">
        <v>2403</v>
      </c>
      <c r="H3" s="26" t="s">
        <v>2404</v>
      </c>
      <c r="I3" s="26" t="s">
        <v>2405</v>
      </c>
      <c r="J3" s="26" t="s">
        <v>2406</v>
      </c>
      <c r="K3" s="26" t="s">
        <v>2407</v>
      </c>
      <c r="L3" s="26" t="s">
        <v>2408</v>
      </c>
      <c r="M3" s="26" t="s">
        <v>2409</v>
      </c>
      <c r="N3" s="26" t="s">
        <v>2410</v>
      </c>
      <c r="O3" s="26" t="s">
        <v>2411</v>
      </c>
      <c r="P3" s="26" t="s">
        <v>2412</v>
      </c>
      <c r="Q3" s="26" t="s">
        <v>2413</v>
      </c>
      <c r="R3" s="26" t="s">
        <v>2414</v>
      </c>
      <c r="S3" s="26" t="s">
        <v>2415</v>
      </c>
      <c r="T3" s="26" t="s">
        <v>2416</v>
      </c>
      <c r="U3" s="26" t="s">
        <v>2417</v>
      </c>
      <c r="V3" s="26" t="s">
        <v>2418</v>
      </c>
      <c r="W3" s="26" t="s">
        <v>2419</v>
      </c>
      <c r="X3" s="26" t="s">
        <v>2420</v>
      </c>
      <c r="Y3" s="26" t="s">
        <v>2421</v>
      </c>
      <c r="Z3" s="26" t="s">
        <v>2422</v>
      </c>
      <c r="AA3" s="26" t="s">
        <v>2423</v>
      </c>
      <c r="AB3" s="26" t="s">
        <v>2424</v>
      </c>
      <c r="AC3" s="26" t="s">
        <v>2425</v>
      </c>
      <c r="AD3" s="26" t="s">
        <v>2426</v>
      </c>
      <c r="AE3" s="26" t="s">
        <v>2427</v>
      </c>
      <c r="AF3" s="26" t="s">
        <v>2428</v>
      </c>
    </row>
    <row r="4" spans="1:32" x14ac:dyDescent="0.25">
      <c r="A4" s="27" t="s">
        <v>97</v>
      </c>
      <c r="B4" s="26" t="s">
        <v>2429</v>
      </c>
      <c r="C4" s="26" t="s">
        <v>2430</v>
      </c>
      <c r="D4" s="26" t="s">
        <v>2431</v>
      </c>
      <c r="E4" s="26" t="s">
        <v>2432</v>
      </c>
      <c r="F4" s="26" t="s">
        <v>2433</v>
      </c>
      <c r="G4" s="26" t="s">
        <v>2434</v>
      </c>
      <c r="H4" s="26" t="s">
        <v>2435</v>
      </c>
      <c r="I4" s="26" t="s">
        <v>2436</v>
      </c>
      <c r="J4" s="26" t="s">
        <v>2437</v>
      </c>
      <c r="K4" s="26" t="s">
        <v>2438</v>
      </c>
      <c r="L4" s="26" t="s">
        <v>2439</v>
      </c>
      <c r="M4" s="26" t="s">
        <v>2440</v>
      </c>
      <c r="N4" s="26" t="s">
        <v>2441</v>
      </c>
      <c r="O4" s="26" t="s">
        <v>2442</v>
      </c>
      <c r="P4" s="26" t="s">
        <v>2443</v>
      </c>
      <c r="Q4" s="26" t="s">
        <v>2444</v>
      </c>
      <c r="R4" s="26" t="s">
        <v>2445</v>
      </c>
      <c r="S4" s="26" t="s">
        <v>2446</v>
      </c>
      <c r="T4" s="26" t="s">
        <v>2447</v>
      </c>
      <c r="U4" s="26" t="s">
        <v>2448</v>
      </c>
      <c r="V4" s="26" t="s">
        <v>2449</v>
      </c>
      <c r="W4" s="26" t="s">
        <v>2450</v>
      </c>
      <c r="X4" s="26" t="s">
        <v>2451</v>
      </c>
      <c r="Y4" s="26" t="s">
        <v>2452</v>
      </c>
      <c r="Z4" s="26" t="s">
        <v>2453</v>
      </c>
      <c r="AA4" s="26" t="s">
        <v>2454</v>
      </c>
      <c r="AB4" s="26" t="s">
        <v>2455</v>
      </c>
      <c r="AC4" s="26" t="s">
        <v>2456</v>
      </c>
      <c r="AD4" s="26" t="s">
        <v>2457</v>
      </c>
      <c r="AE4" s="26" t="s">
        <v>2458</v>
      </c>
      <c r="AF4" s="26" t="s">
        <v>2459</v>
      </c>
    </row>
    <row r="5" spans="1:32" x14ac:dyDescent="0.25">
      <c r="A5" s="27" t="s">
        <v>98</v>
      </c>
      <c r="B5" s="26" t="s">
        <v>2460</v>
      </c>
      <c r="C5" s="26" t="s">
        <v>2461</v>
      </c>
      <c r="D5" s="26" t="s">
        <v>2462</v>
      </c>
      <c r="E5" s="26" t="s">
        <v>2463</v>
      </c>
      <c r="F5" s="26" t="s">
        <v>2464</v>
      </c>
      <c r="G5" s="26" t="s">
        <v>2465</v>
      </c>
      <c r="H5" s="26" t="s">
        <v>2466</v>
      </c>
      <c r="I5" s="26" t="s">
        <v>2467</v>
      </c>
      <c r="J5" s="26" t="s">
        <v>2468</v>
      </c>
      <c r="K5" s="26" t="s">
        <v>2469</v>
      </c>
      <c r="L5" s="26" t="s">
        <v>2470</v>
      </c>
      <c r="M5" s="26" t="s">
        <v>2471</v>
      </c>
      <c r="N5" s="26" t="s">
        <v>2472</v>
      </c>
      <c r="O5" s="26" t="s">
        <v>2473</v>
      </c>
      <c r="P5" s="26" t="s">
        <v>2474</v>
      </c>
      <c r="Q5" s="26" t="s">
        <v>2475</v>
      </c>
      <c r="R5" s="26" t="s">
        <v>2476</v>
      </c>
      <c r="S5" s="26" t="s">
        <v>2477</v>
      </c>
      <c r="T5" s="26" t="s">
        <v>2478</v>
      </c>
      <c r="U5" s="26" t="s">
        <v>2479</v>
      </c>
      <c r="V5" s="26" t="s">
        <v>2480</v>
      </c>
      <c r="W5" s="26" t="s">
        <v>2481</v>
      </c>
      <c r="X5" s="26" t="s">
        <v>2482</v>
      </c>
      <c r="Y5" s="26" t="s">
        <v>2483</v>
      </c>
      <c r="Z5" s="26" t="s">
        <v>2484</v>
      </c>
      <c r="AA5" s="26" t="s">
        <v>2485</v>
      </c>
      <c r="AB5" s="26" t="s">
        <v>2486</v>
      </c>
      <c r="AC5" s="26" t="s">
        <v>2487</v>
      </c>
      <c r="AD5" s="26" t="s">
        <v>2488</v>
      </c>
      <c r="AE5" s="26" t="s">
        <v>2489</v>
      </c>
      <c r="AF5" s="26" t="s">
        <v>2490</v>
      </c>
    </row>
    <row r="6" spans="1:32" x14ac:dyDescent="0.25">
      <c r="A6" s="27" t="s">
        <v>99</v>
      </c>
      <c r="B6" s="26" t="s">
        <v>752</v>
      </c>
      <c r="C6" s="26" t="s">
        <v>2491</v>
      </c>
      <c r="D6" s="26" t="s">
        <v>2492</v>
      </c>
      <c r="E6" s="26" t="s">
        <v>2493</v>
      </c>
      <c r="F6" s="26" t="s">
        <v>2494</v>
      </c>
      <c r="G6" s="26" t="s">
        <v>2495</v>
      </c>
      <c r="H6" s="26" t="s">
        <v>2496</v>
      </c>
      <c r="I6" s="26" t="s">
        <v>2497</v>
      </c>
      <c r="J6" s="26" t="s">
        <v>2498</v>
      </c>
      <c r="K6" s="26" t="s">
        <v>2499</v>
      </c>
      <c r="L6" s="26" t="s">
        <v>2500</v>
      </c>
      <c r="M6" s="26" t="s">
        <v>2501</v>
      </c>
      <c r="N6" s="26" t="s">
        <v>2502</v>
      </c>
      <c r="O6" s="26" t="s">
        <v>2503</v>
      </c>
      <c r="P6" s="26" t="s">
        <v>2504</v>
      </c>
      <c r="Q6" s="26" t="s">
        <v>2505</v>
      </c>
      <c r="R6" s="26" t="s">
        <v>2506</v>
      </c>
      <c r="S6" s="26" t="s">
        <v>2507</v>
      </c>
      <c r="T6" s="26" t="s">
        <v>2508</v>
      </c>
      <c r="U6" s="26" t="s">
        <v>2509</v>
      </c>
      <c r="V6" s="26" t="s">
        <v>2510</v>
      </c>
      <c r="W6" s="26" t="s">
        <v>2511</v>
      </c>
      <c r="X6" s="26" t="s">
        <v>2512</v>
      </c>
      <c r="Y6" s="26" t="s">
        <v>2513</v>
      </c>
      <c r="Z6" s="26" t="s">
        <v>2514</v>
      </c>
      <c r="AA6" s="26" t="s">
        <v>2515</v>
      </c>
      <c r="AB6" s="26" t="s">
        <v>2516</v>
      </c>
      <c r="AC6" s="26" t="s">
        <v>2517</v>
      </c>
      <c r="AD6" s="26" t="s">
        <v>2518</v>
      </c>
      <c r="AE6" s="26" t="s">
        <v>2519</v>
      </c>
      <c r="AF6" s="26" t="s">
        <v>2520</v>
      </c>
    </row>
    <row r="7" spans="1:32" x14ac:dyDescent="0.25">
      <c r="A7" s="27" t="s">
        <v>100</v>
      </c>
      <c r="B7" s="26" t="s">
        <v>2521</v>
      </c>
      <c r="C7" s="26" t="s">
        <v>2522</v>
      </c>
      <c r="D7" s="26" t="s">
        <v>2523</v>
      </c>
      <c r="E7" s="26" t="s">
        <v>2524</v>
      </c>
      <c r="F7" s="26" t="s">
        <v>2525</v>
      </c>
      <c r="G7" s="26" t="s">
        <v>2526</v>
      </c>
      <c r="H7" s="26" t="s">
        <v>2527</v>
      </c>
      <c r="I7" s="26" t="s">
        <v>2528</v>
      </c>
      <c r="J7" s="26" t="s">
        <v>2529</v>
      </c>
      <c r="K7" s="26" t="s">
        <v>2530</v>
      </c>
      <c r="L7" s="26" t="s">
        <v>2531</v>
      </c>
      <c r="M7" s="26" t="s">
        <v>2532</v>
      </c>
      <c r="N7" s="26" t="s">
        <v>2533</v>
      </c>
      <c r="O7" s="26" t="s">
        <v>2534</v>
      </c>
      <c r="P7" s="26" t="s">
        <v>2535</v>
      </c>
      <c r="Q7" s="26" t="s">
        <v>2536</v>
      </c>
      <c r="R7" s="26" t="s">
        <v>2537</v>
      </c>
      <c r="S7" s="26" t="s">
        <v>2538</v>
      </c>
      <c r="T7" s="26" t="s">
        <v>2539</v>
      </c>
      <c r="U7" s="26" t="s">
        <v>414</v>
      </c>
      <c r="V7" s="26" t="s">
        <v>2540</v>
      </c>
      <c r="W7" s="26" t="s">
        <v>2541</v>
      </c>
      <c r="X7" s="26" t="s">
        <v>2542</v>
      </c>
      <c r="Y7" s="26" t="s">
        <v>2543</v>
      </c>
      <c r="Z7" s="26" t="s">
        <v>2544</v>
      </c>
      <c r="AA7" s="26" t="s">
        <v>2545</v>
      </c>
      <c r="AB7" s="26" t="s">
        <v>2546</v>
      </c>
      <c r="AC7" s="26" t="s">
        <v>2547</v>
      </c>
      <c r="AD7" s="26" t="s">
        <v>2548</v>
      </c>
      <c r="AE7" s="26" t="s">
        <v>2549</v>
      </c>
      <c r="AF7" s="26" t="s">
        <v>2550</v>
      </c>
    </row>
    <row r="8" spans="1:32" x14ac:dyDescent="0.25">
      <c r="A8" s="27" t="s">
        <v>101</v>
      </c>
      <c r="B8" s="26" t="s">
        <v>2551</v>
      </c>
      <c r="C8" s="26" t="s">
        <v>2552</v>
      </c>
      <c r="D8" s="26" t="s">
        <v>2553</v>
      </c>
      <c r="E8" s="26" t="s">
        <v>2554</v>
      </c>
      <c r="F8" s="26" t="s">
        <v>2555</v>
      </c>
      <c r="G8" s="26" t="s">
        <v>2556</v>
      </c>
      <c r="H8" s="26" t="s">
        <v>2557</v>
      </c>
      <c r="I8" s="26" t="s">
        <v>2558</v>
      </c>
      <c r="J8" s="26" t="s">
        <v>2559</v>
      </c>
      <c r="K8" s="26" t="s">
        <v>2560</v>
      </c>
      <c r="L8" s="26" t="s">
        <v>2561</v>
      </c>
      <c r="M8" s="26" t="s">
        <v>2562</v>
      </c>
      <c r="N8" s="26" t="s">
        <v>2563</v>
      </c>
      <c r="O8" s="26" t="s">
        <v>2564</v>
      </c>
      <c r="P8" s="26" t="s">
        <v>2565</v>
      </c>
      <c r="Q8" s="26" t="s">
        <v>2566</v>
      </c>
      <c r="R8" s="26" t="s">
        <v>2567</v>
      </c>
      <c r="S8" s="26" t="s">
        <v>2568</v>
      </c>
      <c r="T8" s="26" t="s">
        <v>2569</v>
      </c>
      <c r="U8" s="26" t="s">
        <v>2570</v>
      </c>
      <c r="V8" s="26" t="s">
        <v>2571</v>
      </c>
      <c r="W8" s="26" t="s">
        <v>2572</v>
      </c>
      <c r="X8" s="26" t="s">
        <v>2573</v>
      </c>
      <c r="Y8" s="26" t="s">
        <v>2574</v>
      </c>
      <c r="Z8" s="26" t="s">
        <v>2575</v>
      </c>
      <c r="AA8" s="26" t="s">
        <v>2576</v>
      </c>
      <c r="AB8" s="26" t="s">
        <v>2577</v>
      </c>
      <c r="AC8" s="26" t="s">
        <v>2578</v>
      </c>
      <c r="AD8" s="26" t="s">
        <v>2579</v>
      </c>
      <c r="AE8" s="26" t="s">
        <v>2580</v>
      </c>
      <c r="AF8" s="26" t="s">
        <v>2581</v>
      </c>
    </row>
    <row r="9" spans="1:32" x14ac:dyDescent="0.25">
      <c r="A9" s="27" t="s">
        <v>102</v>
      </c>
      <c r="B9" s="26" t="s">
        <v>2582</v>
      </c>
      <c r="C9" s="26" t="s">
        <v>2583</v>
      </c>
      <c r="D9" s="26" t="s">
        <v>2584</v>
      </c>
      <c r="E9" s="26" t="s">
        <v>2585</v>
      </c>
      <c r="F9" s="26" t="s">
        <v>2586</v>
      </c>
      <c r="G9" s="26" t="s">
        <v>2587</v>
      </c>
      <c r="H9" s="26" t="s">
        <v>2588</v>
      </c>
      <c r="I9" s="26" t="s">
        <v>2589</v>
      </c>
      <c r="J9" s="26" t="s">
        <v>2590</v>
      </c>
      <c r="K9" s="26" t="s">
        <v>2591</v>
      </c>
      <c r="L9" s="26" t="s">
        <v>2592</v>
      </c>
      <c r="M9" s="26" t="s">
        <v>2593</v>
      </c>
      <c r="N9" s="26" t="s">
        <v>2594</v>
      </c>
      <c r="O9" s="26" t="s">
        <v>2595</v>
      </c>
      <c r="P9" s="26" t="s">
        <v>2596</v>
      </c>
      <c r="Q9" s="26" t="s">
        <v>2597</v>
      </c>
      <c r="R9" s="26" t="s">
        <v>420</v>
      </c>
      <c r="S9" s="26" t="s">
        <v>2598</v>
      </c>
      <c r="T9" s="26" t="s">
        <v>2599</v>
      </c>
      <c r="U9" s="26" t="s">
        <v>2600</v>
      </c>
      <c r="V9" s="26" t="s">
        <v>2601</v>
      </c>
      <c r="W9" s="26" t="s">
        <v>2602</v>
      </c>
      <c r="X9" s="26" t="s">
        <v>2603</v>
      </c>
      <c r="Y9" s="26" t="s">
        <v>2604</v>
      </c>
      <c r="Z9" s="26" t="s">
        <v>2605</v>
      </c>
      <c r="AA9" s="26" t="s">
        <v>2606</v>
      </c>
      <c r="AB9" s="26" t="s">
        <v>2607</v>
      </c>
      <c r="AC9" s="26" t="s">
        <v>2608</v>
      </c>
      <c r="AD9" s="26" t="s">
        <v>2609</v>
      </c>
      <c r="AE9" s="26" t="s">
        <v>2610</v>
      </c>
      <c r="AF9" s="26" t="s">
        <v>2611</v>
      </c>
    </row>
    <row r="10" spans="1:32" x14ac:dyDescent="0.25">
      <c r="A10" s="27" t="s">
        <v>103</v>
      </c>
      <c r="B10" s="26" t="s">
        <v>2612</v>
      </c>
      <c r="C10" s="26" t="s">
        <v>2613</v>
      </c>
      <c r="D10" s="26" t="s">
        <v>2614</v>
      </c>
      <c r="E10" s="26" t="s">
        <v>2615</v>
      </c>
      <c r="F10" s="26" t="s">
        <v>2447</v>
      </c>
      <c r="G10" s="26" t="s">
        <v>2616</v>
      </c>
      <c r="H10" s="26" t="s">
        <v>2617</v>
      </c>
      <c r="I10" s="26" t="s">
        <v>2618</v>
      </c>
      <c r="J10" s="26" t="s">
        <v>2619</v>
      </c>
      <c r="K10" s="26" t="s">
        <v>2620</v>
      </c>
      <c r="L10" s="26" t="s">
        <v>2621</v>
      </c>
      <c r="M10" s="26" t="s">
        <v>2622</v>
      </c>
      <c r="N10" s="26" t="s">
        <v>2623</v>
      </c>
      <c r="O10" s="26" t="s">
        <v>2624</v>
      </c>
      <c r="P10" s="26" t="s">
        <v>2625</v>
      </c>
      <c r="Q10" s="26" t="s">
        <v>2626</v>
      </c>
      <c r="R10" s="26" t="s">
        <v>2627</v>
      </c>
      <c r="S10" s="26" t="s">
        <v>2628</v>
      </c>
      <c r="T10" s="26" t="s">
        <v>2629</v>
      </c>
      <c r="U10" s="26" t="s">
        <v>2630</v>
      </c>
      <c r="V10" s="26" t="s">
        <v>2631</v>
      </c>
      <c r="W10" s="26" t="s">
        <v>2632</v>
      </c>
      <c r="X10" s="26" t="s">
        <v>2633</v>
      </c>
      <c r="Y10" s="26" t="s">
        <v>2634</v>
      </c>
      <c r="Z10" s="26" t="s">
        <v>2635</v>
      </c>
      <c r="AA10" s="26" t="s">
        <v>2636</v>
      </c>
      <c r="AB10" s="26" t="s">
        <v>2637</v>
      </c>
      <c r="AC10" s="26" t="s">
        <v>2638</v>
      </c>
      <c r="AD10" s="26" t="s">
        <v>2639</v>
      </c>
      <c r="AE10" s="26" t="s">
        <v>2640</v>
      </c>
      <c r="AF10" s="26" t="s">
        <v>2641</v>
      </c>
    </row>
    <row r="11" spans="1:32" x14ac:dyDescent="0.25">
      <c r="A11" s="27" t="s">
        <v>104</v>
      </c>
      <c r="B11" s="26" t="s">
        <v>2642</v>
      </c>
      <c r="C11" s="26" t="s">
        <v>2643</v>
      </c>
      <c r="D11" s="26" t="s">
        <v>2644</v>
      </c>
      <c r="E11" s="26" t="s">
        <v>2645</v>
      </c>
      <c r="F11" s="26" t="s">
        <v>2646</v>
      </c>
      <c r="G11" s="26" t="s">
        <v>2647</v>
      </c>
      <c r="H11" s="26" t="s">
        <v>2648</v>
      </c>
      <c r="I11" s="26" t="s">
        <v>2649</v>
      </c>
      <c r="J11" s="26" t="s">
        <v>2650</v>
      </c>
      <c r="K11" s="26" t="s">
        <v>2651</v>
      </c>
      <c r="L11" s="26" t="s">
        <v>2652</v>
      </c>
      <c r="M11" s="26" t="s">
        <v>2653</v>
      </c>
      <c r="N11" s="26" t="s">
        <v>2654</v>
      </c>
      <c r="O11" s="26" t="s">
        <v>2655</v>
      </c>
      <c r="P11" s="26" t="s">
        <v>2656</v>
      </c>
      <c r="Q11" s="26" t="s">
        <v>2657</v>
      </c>
      <c r="R11" s="26" t="s">
        <v>2658</v>
      </c>
      <c r="S11" s="26" t="s">
        <v>2659</v>
      </c>
      <c r="T11" s="26" t="s">
        <v>2660</v>
      </c>
      <c r="U11" s="26" t="s">
        <v>2661</v>
      </c>
      <c r="V11" s="26" t="s">
        <v>2662</v>
      </c>
      <c r="W11" s="26" t="s">
        <v>2663</v>
      </c>
      <c r="X11" s="26" t="s">
        <v>2664</v>
      </c>
      <c r="Y11" s="26" t="s">
        <v>2665</v>
      </c>
      <c r="Z11" s="26" t="s">
        <v>2666</v>
      </c>
      <c r="AA11" s="26" t="s">
        <v>2667</v>
      </c>
      <c r="AB11" s="26" t="s">
        <v>2668</v>
      </c>
      <c r="AC11" s="26" t="s">
        <v>2669</v>
      </c>
      <c r="AD11" s="26" t="s">
        <v>2670</v>
      </c>
      <c r="AE11" s="26" t="s">
        <v>2671</v>
      </c>
      <c r="AF11" s="26" t="s">
        <v>2672</v>
      </c>
    </row>
    <row r="12" spans="1:32" x14ac:dyDescent="0.25">
      <c r="A12" s="27" t="s">
        <v>105</v>
      </c>
      <c r="B12" s="26" t="s">
        <v>2673</v>
      </c>
      <c r="C12" s="26" t="s">
        <v>2674</v>
      </c>
      <c r="D12" s="26" t="s">
        <v>2675</v>
      </c>
      <c r="E12" s="26" t="s">
        <v>2676</v>
      </c>
      <c r="F12" s="26" t="s">
        <v>2677</v>
      </c>
      <c r="G12" s="26" t="s">
        <v>2678</v>
      </c>
      <c r="H12" s="26" t="s">
        <v>2679</v>
      </c>
      <c r="I12" s="26" t="s">
        <v>2680</v>
      </c>
      <c r="J12" s="26" t="s">
        <v>2681</v>
      </c>
      <c r="K12" s="26" t="s">
        <v>2682</v>
      </c>
      <c r="L12" s="26" t="s">
        <v>2683</v>
      </c>
      <c r="M12" s="26" t="s">
        <v>2684</v>
      </c>
      <c r="N12" s="26" t="s">
        <v>2685</v>
      </c>
      <c r="O12" s="26" t="s">
        <v>2686</v>
      </c>
      <c r="P12" s="26" t="s">
        <v>2687</v>
      </c>
      <c r="Q12" s="26" t="s">
        <v>2688</v>
      </c>
      <c r="R12" s="26" t="s">
        <v>2689</v>
      </c>
      <c r="S12" s="26" t="s">
        <v>2690</v>
      </c>
      <c r="T12" s="26" t="s">
        <v>2691</v>
      </c>
      <c r="U12" s="26" t="s">
        <v>2692</v>
      </c>
      <c r="V12" s="26" t="s">
        <v>1066</v>
      </c>
      <c r="W12" s="26" t="s">
        <v>2693</v>
      </c>
      <c r="X12" s="26" t="s">
        <v>2694</v>
      </c>
      <c r="Y12" s="26" t="s">
        <v>2695</v>
      </c>
      <c r="Z12" s="26" t="s">
        <v>2696</v>
      </c>
      <c r="AA12" s="26" t="s">
        <v>2697</v>
      </c>
      <c r="AB12" s="26" t="s">
        <v>2698</v>
      </c>
      <c r="AC12" s="26" t="s">
        <v>2699</v>
      </c>
      <c r="AD12" s="26" t="s">
        <v>2700</v>
      </c>
      <c r="AE12" s="26" t="s">
        <v>2701</v>
      </c>
      <c r="AF12" s="26" t="s">
        <v>2702</v>
      </c>
    </row>
    <row r="13" spans="1:32" x14ac:dyDescent="0.25">
      <c r="A13" s="27" t="s">
        <v>106</v>
      </c>
      <c r="B13" s="26" t="s">
        <v>2703</v>
      </c>
      <c r="C13" s="26" t="s">
        <v>2704</v>
      </c>
      <c r="D13" s="26" t="s">
        <v>2705</v>
      </c>
      <c r="E13" s="26" t="s">
        <v>2706</v>
      </c>
      <c r="F13" s="26" t="s">
        <v>2707</v>
      </c>
      <c r="G13" s="26" t="s">
        <v>2708</v>
      </c>
      <c r="H13" s="26" t="s">
        <v>2709</v>
      </c>
      <c r="I13" s="26" t="s">
        <v>2710</v>
      </c>
      <c r="J13" s="26" t="s">
        <v>2711</v>
      </c>
      <c r="K13" s="26" t="s">
        <v>2712</v>
      </c>
      <c r="L13" s="26" t="s">
        <v>2713</v>
      </c>
      <c r="M13" s="26" t="s">
        <v>2714</v>
      </c>
      <c r="N13" s="26" t="s">
        <v>2715</v>
      </c>
      <c r="O13" s="26" t="s">
        <v>2716</v>
      </c>
      <c r="P13" s="26" t="s">
        <v>2717</v>
      </c>
      <c r="Q13" s="26" t="s">
        <v>2718</v>
      </c>
      <c r="R13" s="26" t="s">
        <v>2719</v>
      </c>
      <c r="S13" s="26" t="s">
        <v>2720</v>
      </c>
      <c r="T13" s="26" t="s">
        <v>2721</v>
      </c>
      <c r="U13" s="26" t="s">
        <v>2722</v>
      </c>
      <c r="V13" s="26" t="s">
        <v>2723</v>
      </c>
      <c r="W13" s="26" t="s">
        <v>2724</v>
      </c>
      <c r="X13" s="26" t="s">
        <v>2725</v>
      </c>
      <c r="Y13" s="26" t="s">
        <v>2726</v>
      </c>
      <c r="Z13" s="26" t="s">
        <v>2727</v>
      </c>
      <c r="AA13" s="26" t="s">
        <v>2728</v>
      </c>
      <c r="AB13" s="26" t="s">
        <v>2729</v>
      </c>
      <c r="AC13" s="26" t="s">
        <v>2730</v>
      </c>
      <c r="AD13" s="26" t="s">
        <v>2731</v>
      </c>
      <c r="AE13" s="26" t="s">
        <v>2732</v>
      </c>
      <c r="AF13" s="26" t="s">
        <v>2733</v>
      </c>
    </row>
    <row r="14" spans="1:32" x14ac:dyDescent="0.25">
      <c r="A14" s="27" t="s">
        <v>107</v>
      </c>
      <c r="B14" s="26" t="s">
        <v>2734</v>
      </c>
      <c r="C14" s="26" t="s">
        <v>2735</v>
      </c>
      <c r="D14" s="26" t="s">
        <v>2736</v>
      </c>
      <c r="E14" s="26" t="s">
        <v>2737</v>
      </c>
      <c r="F14" s="26" t="s">
        <v>2738</v>
      </c>
      <c r="G14" s="26" t="s">
        <v>2739</v>
      </c>
      <c r="H14" s="26" t="s">
        <v>2740</v>
      </c>
      <c r="I14" s="26" t="s">
        <v>2741</v>
      </c>
      <c r="J14" s="26" t="s">
        <v>2742</v>
      </c>
      <c r="K14" s="26" t="s">
        <v>2743</v>
      </c>
      <c r="L14" s="26" t="s">
        <v>2744</v>
      </c>
      <c r="M14" s="26" t="s">
        <v>2745</v>
      </c>
      <c r="N14" s="26" t="s">
        <v>2746</v>
      </c>
      <c r="O14" s="26" t="s">
        <v>2747</v>
      </c>
      <c r="P14" s="26" t="s">
        <v>2748</v>
      </c>
      <c r="Q14" s="26" t="s">
        <v>2749</v>
      </c>
      <c r="R14" s="26" t="s">
        <v>2750</v>
      </c>
      <c r="S14" s="26" t="s">
        <v>2751</v>
      </c>
      <c r="T14" s="26" t="s">
        <v>2752</v>
      </c>
      <c r="U14" s="26" t="s">
        <v>2753</v>
      </c>
      <c r="V14" s="26" t="s">
        <v>2754</v>
      </c>
      <c r="W14" s="26" t="s">
        <v>2755</v>
      </c>
      <c r="X14" s="26" t="s">
        <v>2756</v>
      </c>
      <c r="Y14" s="26" t="s">
        <v>2757</v>
      </c>
      <c r="Z14" s="26" t="s">
        <v>2758</v>
      </c>
      <c r="AA14" s="26" t="s">
        <v>2759</v>
      </c>
      <c r="AB14" s="26" t="s">
        <v>2760</v>
      </c>
      <c r="AC14" s="26" t="s">
        <v>2761</v>
      </c>
      <c r="AD14" s="26" t="s">
        <v>2762</v>
      </c>
      <c r="AE14" s="26" t="s">
        <v>2763</v>
      </c>
      <c r="AF14" s="26" t="s">
        <v>2764</v>
      </c>
    </row>
    <row r="15" spans="1:32" x14ac:dyDescent="0.25">
      <c r="A15" s="27" t="s">
        <v>108</v>
      </c>
      <c r="B15" s="26" t="s">
        <v>2765</v>
      </c>
      <c r="C15" s="26" t="s">
        <v>2766</v>
      </c>
      <c r="D15" s="26" t="s">
        <v>2767</v>
      </c>
      <c r="E15" s="26" t="s">
        <v>2768</v>
      </c>
      <c r="F15" s="26" t="s">
        <v>2769</v>
      </c>
      <c r="G15" s="26" t="s">
        <v>2770</v>
      </c>
      <c r="H15" s="26" t="s">
        <v>2771</v>
      </c>
      <c r="I15" s="26" t="s">
        <v>2772</v>
      </c>
      <c r="J15" s="26" t="s">
        <v>2773</v>
      </c>
      <c r="K15" s="26" t="s">
        <v>2774</v>
      </c>
      <c r="L15" s="26" t="s">
        <v>2775</v>
      </c>
      <c r="M15" s="26" t="s">
        <v>2776</v>
      </c>
      <c r="N15" s="26" t="s">
        <v>2777</v>
      </c>
      <c r="O15" s="26" t="s">
        <v>2778</v>
      </c>
      <c r="P15" s="26" t="s">
        <v>2779</v>
      </c>
      <c r="Q15" s="26" t="s">
        <v>2780</v>
      </c>
      <c r="R15" s="26" t="s">
        <v>2781</v>
      </c>
      <c r="S15" s="26" t="s">
        <v>2782</v>
      </c>
      <c r="T15" s="26" t="s">
        <v>2783</v>
      </c>
      <c r="U15" s="26" t="s">
        <v>2784</v>
      </c>
      <c r="V15" s="26" t="s">
        <v>2785</v>
      </c>
      <c r="W15" s="26" t="s">
        <v>2786</v>
      </c>
      <c r="X15" s="26" t="s">
        <v>2787</v>
      </c>
      <c r="Y15" s="26" t="s">
        <v>2788</v>
      </c>
      <c r="Z15" s="26" t="s">
        <v>2789</v>
      </c>
      <c r="AA15" s="26" t="s">
        <v>2790</v>
      </c>
      <c r="AB15" s="26" t="s">
        <v>2791</v>
      </c>
      <c r="AC15" s="26" t="s">
        <v>2792</v>
      </c>
      <c r="AD15" s="26" t="s">
        <v>2793</v>
      </c>
      <c r="AE15" s="26" t="s">
        <v>2794</v>
      </c>
      <c r="AF15" s="26" t="s">
        <v>2795</v>
      </c>
    </row>
    <row r="16" spans="1:32" x14ac:dyDescent="0.25">
      <c r="A16" s="27" t="s">
        <v>109</v>
      </c>
      <c r="B16" s="26" t="s">
        <v>2796</v>
      </c>
      <c r="C16" s="26" t="s">
        <v>2797</v>
      </c>
      <c r="D16" s="26" t="s">
        <v>2798</v>
      </c>
      <c r="E16" s="26" t="s">
        <v>2799</v>
      </c>
      <c r="F16" s="26" t="s">
        <v>2800</v>
      </c>
      <c r="G16" s="26" t="s">
        <v>2801</v>
      </c>
      <c r="H16" s="26" t="s">
        <v>2802</v>
      </c>
      <c r="I16" s="26" t="s">
        <v>2803</v>
      </c>
      <c r="J16" s="26" t="s">
        <v>2804</v>
      </c>
      <c r="K16" s="26" t="s">
        <v>2805</v>
      </c>
      <c r="L16" s="26" t="s">
        <v>2806</v>
      </c>
      <c r="M16" s="26" t="s">
        <v>2807</v>
      </c>
      <c r="N16" s="26" t="s">
        <v>2808</v>
      </c>
      <c r="O16" s="26" t="s">
        <v>2809</v>
      </c>
      <c r="P16" s="26" t="s">
        <v>2810</v>
      </c>
      <c r="Q16" s="26" t="s">
        <v>2811</v>
      </c>
      <c r="R16" s="26" t="s">
        <v>2812</v>
      </c>
      <c r="S16" s="26" t="s">
        <v>2813</v>
      </c>
      <c r="T16" s="26" t="s">
        <v>2814</v>
      </c>
      <c r="U16" s="26" t="s">
        <v>2815</v>
      </c>
      <c r="V16" s="26" t="s">
        <v>2816</v>
      </c>
      <c r="W16" s="26" t="s">
        <v>2817</v>
      </c>
      <c r="X16" s="26" t="s">
        <v>2818</v>
      </c>
      <c r="Y16" s="26" t="s">
        <v>2819</v>
      </c>
      <c r="Z16" s="26" t="s">
        <v>2820</v>
      </c>
      <c r="AA16" s="26" t="s">
        <v>2821</v>
      </c>
      <c r="AB16" s="26" t="s">
        <v>2822</v>
      </c>
      <c r="AC16" s="26" t="s">
        <v>2823</v>
      </c>
      <c r="AD16" s="26" t="s">
        <v>2824</v>
      </c>
      <c r="AE16" s="26" t="s">
        <v>2825</v>
      </c>
      <c r="AF16" s="26" t="s">
        <v>2826</v>
      </c>
    </row>
    <row r="17" spans="1:32" x14ac:dyDescent="0.25">
      <c r="A17" s="27" t="s">
        <v>110</v>
      </c>
      <c r="B17" s="26" t="s">
        <v>2827</v>
      </c>
      <c r="C17" s="26" t="s">
        <v>2828</v>
      </c>
      <c r="D17" s="26" t="s">
        <v>2829</v>
      </c>
      <c r="E17" s="26" t="s">
        <v>2830</v>
      </c>
      <c r="F17" s="26" t="s">
        <v>2831</v>
      </c>
      <c r="G17" s="26" t="s">
        <v>2832</v>
      </c>
      <c r="H17" s="26" t="s">
        <v>2833</v>
      </c>
      <c r="I17" s="26" t="s">
        <v>2834</v>
      </c>
      <c r="J17" s="26" t="s">
        <v>2835</v>
      </c>
      <c r="K17" s="26" t="s">
        <v>2836</v>
      </c>
      <c r="L17" s="26" t="s">
        <v>2837</v>
      </c>
      <c r="M17" s="26" t="s">
        <v>2838</v>
      </c>
      <c r="N17" s="26" t="s">
        <v>2839</v>
      </c>
      <c r="O17" s="26" t="s">
        <v>2840</v>
      </c>
      <c r="P17" s="26" t="s">
        <v>2841</v>
      </c>
      <c r="Q17" s="26" t="s">
        <v>2842</v>
      </c>
      <c r="R17" s="26" t="s">
        <v>2843</v>
      </c>
      <c r="S17" s="26" t="s">
        <v>2844</v>
      </c>
      <c r="T17" s="26" t="s">
        <v>2845</v>
      </c>
      <c r="U17" s="26" t="s">
        <v>2846</v>
      </c>
      <c r="V17" s="26" t="s">
        <v>2847</v>
      </c>
      <c r="W17" s="26" t="s">
        <v>2848</v>
      </c>
      <c r="X17" s="26" t="s">
        <v>2849</v>
      </c>
      <c r="Y17" s="26" t="s">
        <v>2850</v>
      </c>
      <c r="Z17" s="26" t="s">
        <v>2851</v>
      </c>
      <c r="AA17" s="26" t="s">
        <v>2852</v>
      </c>
      <c r="AB17" s="26" t="s">
        <v>2853</v>
      </c>
      <c r="AC17" s="26" t="s">
        <v>2854</v>
      </c>
      <c r="AD17" s="26" t="s">
        <v>2855</v>
      </c>
      <c r="AE17" s="26" t="s">
        <v>2856</v>
      </c>
      <c r="AF17" s="26" t="s">
        <v>2857</v>
      </c>
    </row>
    <row r="18" spans="1:32" x14ac:dyDescent="0.25">
      <c r="A18" s="27" t="s">
        <v>111</v>
      </c>
      <c r="B18" s="26" t="s">
        <v>2858</v>
      </c>
      <c r="C18" s="26" t="s">
        <v>2859</v>
      </c>
      <c r="D18" s="26" t="s">
        <v>2860</v>
      </c>
      <c r="E18" s="26" t="s">
        <v>2861</v>
      </c>
      <c r="F18" s="26" t="s">
        <v>2862</v>
      </c>
      <c r="G18" s="26" t="s">
        <v>2863</v>
      </c>
      <c r="H18" s="26" t="s">
        <v>2864</v>
      </c>
      <c r="I18" s="26" t="s">
        <v>2865</v>
      </c>
      <c r="J18" s="26" t="s">
        <v>2866</v>
      </c>
      <c r="K18" s="26" t="s">
        <v>2867</v>
      </c>
      <c r="L18" s="26" t="s">
        <v>2868</v>
      </c>
      <c r="M18" s="26" t="s">
        <v>2869</v>
      </c>
      <c r="N18" s="26" t="s">
        <v>2870</v>
      </c>
      <c r="O18" s="26" t="s">
        <v>2871</v>
      </c>
      <c r="P18" s="26" t="s">
        <v>2872</v>
      </c>
      <c r="Q18" s="26" t="s">
        <v>2873</v>
      </c>
      <c r="R18" s="26" t="s">
        <v>2874</v>
      </c>
      <c r="S18" s="26" t="s">
        <v>2875</v>
      </c>
      <c r="T18" s="26" t="s">
        <v>2876</v>
      </c>
      <c r="U18" s="26" t="s">
        <v>2877</v>
      </c>
      <c r="V18" s="26" t="s">
        <v>2878</v>
      </c>
      <c r="W18" s="26" t="s">
        <v>2879</v>
      </c>
      <c r="X18" s="26" t="s">
        <v>2880</v>
      </c>
      <c r="Y18" s="26" t="s">
        <v>2881</v>
      </c>
      <c r="Z18" s="26" t="s">
        <v>2882</v>
      </c>
      <c r="AA18" s="26" t="s">
        <v>2883</v>
      </c>
      <c r="AB18" s="26" t="s">
        <v>2884</v>
      </c>
      <c r="AC18" s="26" t="s">
        <v>2885</v>
      </c>
      <c r="AD18" s="26" t="s">
        <v>2886</v>
      </c>
      <c r="AE18" s="26" t="s">
        <v>2887</v>
      </c>
      <c r="AF18" s="26" t="s">
        <v>2888</v>
      </c>
    </row>
    <row r="19" spans="1:32" x14ac:dyDescent="0.25">
      <c r="A19" s="27" t="s">
        <v>112</v>
      </c>
      <c r="B19" s="26" t="s">
        <v>2889</v>
      </c>
      <c r="C19" s="26" t="s">
        <v>2890</v>
      </c>
      <c r="D19" s="26" t="s">
        <v>2891</v>
      </c>
      <c r="E19" s="26" t="s">
        <v>2892</v>
      </c>
      <c r="F19" s="26" t="s">
        <v>2893</v>
      </c>
      <c r="G19" s="26" t="s">
        <v>2894</v>
      </c>
      <c r="H19" s="26" t="s">
        <v>2895</v>
      </c>
      <c r="I19" s="26" t="s">
        <v>2896</v>
      </c>
      <c r="J19" s="26" t="s">
        <v>2897</v>
      </c>
      <c r="K19" s="26" t="s">
        <v>2898</v>
      </c>
      <c r="L19" s="26" t="s">
        <v>2899</v>
      </c>
      <c r="M19" s="26" t="s">
        <v>2900</v>
      </c>
      <c r="N19" s="26" t="s">
        <v>2901</v>
      </c>
      <c r="O19" s="26" t="s">
        <v>2902</v>
      </c>
      <c r="P19" s="26" t="s">
        <v>2903</v>
      </c>
      <c r="Q19" s="26" t="s">
        <v>2904</v>
      </c>
      <c r="R19" s="26" t="s">
        <v>914</v>
      </c>
      <c r="S19" s="26" t="s">
        <v>2905</v>
      </c>
      <c r="T19" s="26" t="s">
        <v>2906</v>
      </c>
      <c r="U19" s="26" t="s">
        <v>2907</v>
      </c>
      <c r="V19" s="26" t="s">
        <v>2908</v>
      </c>
      <c r="W19" s="26" t="s">
        <v>2909</v>
      </c>
      <c r="X19" s="26" t="s">
        <v>2910</v>
      </c>
      <c r="Y19" s="26" t="s">
        <v>2911</v>
      </c>
      <c r="Z19" s="26" t="s">
        <v>2912</v>
      </c>
      <c r="AA19" s="26" t="s">
        <v>2913</v>
      </c>
      <c r="AB19" s="26" t="s">
        <v>2914</v>
      </c>
      <c r="AC19" s="26" t="s">
        <v>1079</v>
      </c>
      <c r="AD19" s="26" t="s">
        <v>2915</v>
      </c>
      <c r="AE19" s="26" t="s">
        <v>2916</v>
      </c>
      <c r="AF19" s="26" t="s">
        <v>2917</v>
      </c>
    </row>
    <row r="20" spans="1:32" x14ac:dyDescent="0.25">
      <c r="A20" s="27" t="s">
        <v>113</v>
      </c>
      <c r="B20" s="26" t="s">
        <v>2918</v>
      </c>
      <c r="C20" s="26" t="s">
        <v>2919</v>
      </c>
      <c r="D20" s="26" t="s">
        <v>2920</v>
      </c>
      <c r="E20" s="26" t="s">
        <v>2921</v>
      </c>
      <c r="F20" s="26" t="s">
        <v>2922</v>
      </c>
      <c r="G20" s="26" t="s">
        <v>367</v>
      </c>
      <c r="H20" s="26" t="s">
        <v>2923</v>
      </c>
      <c r="I20" s="26" t="s">
        <v>2924</v>
      </c>
      <c r="J20" s="26" t="s">
        <v>2925</v>
      </c>
      <c r="K20" s="26" t="s">
        <v>2926</v>
      </c>
      <c r="L20" s="26" t="s">
        <v>2927</v>
      </c>
      <c r="M20" s="26" t="s">
        <v>2928</v>
      </c>
      <c r="N20" s="26" t="s">
        <v>2749</v>
      </c>
      <c r="O20" s="26" t="s">
        <v>2929</v>
      </c>
      <c r="P20" s="26" t="s">
        <v>2930</v>
      </c>
      <c r="Q20" s="26" t="s">
        <v>2931</v>
      </c>
      <c r="R20" s="26" t="s">
        <v>2932</v>
      </c>
      <c r="S20" s="26" t="s">
        <v>2933</v>
      </c>
      <c r="T20" s="26" t="s">
        <v>2934</v>
      </c>
      <c r="U20" s="26" t="s">
        <v>2935</v>
      </c>
      <c r="V20" s="26" t="s">
        <v>2936</v>
      </c>
      <c r="W20" s="26" t="s">
        <v>2937</v>
      </c>
      <c r="X20" s="26" t="s">
        <v>2938</v>
      </c>
      <c r="Y20" s="26" t="s">
        <v>2939</v>
      </c>
      <c r="Z20" s="26" t="s">
        <v>2940</v>
      </c>
      <c r="AA20" s="26" t="s">
        <v>2941</v>
      </c>
      <c r="AB20" s="26" t="s">
        <v>2942</v>
      </c>
      <c r="AC20" s="26" t="s">
        <v>2943</v>
      </c>
      <c r="AD20" s="26" t="s">
        <v>2944</v>
      </c>
      <c r="AE20" s="26" t="s">
        <v>2945</v>
      </c>
      <c r="AF20" s="26" t="s">
        <v>2946</v>
      </c>
    </row>
    <row r="21" spans="1:32" x14ac:dyDescent="0.25">
      <c r="A21" s="27" t="s">
        <v>114</v>
      </c>
      <c r="B21" s="26" t="s">
        <v>2947</v>
      </c>
      <c r="C21" s="26" t="s">
        <v>2948</v>
      </c>
      <c r="D21" s="26" t="s">
        <v>2949</v>
      </c>
      <c r="E21" s="26" t="s">
        <v>2950</v>
      </c>
      <c r="F21" s="26" t="s">
        <v>2951</v>
      </c>
      <c r="G21" s="26" t="s">
        <v>2952</v>
      </c>
      <c r="H21" s="26" t="s">
        <v>2953</v>
      </c>
      <c r="I21" s="26" t="s">
        <v>2954</v>
      </c>
      <c r="J21" s="26" t="s">
        <v>2955</v>
      </c>
      <c r="K21" s="26" t="s">
        <v>2956</v>
      </c>
      <c r="L21" s="26" t="s">
        <v>2957</v>
      </c>
      <c r="M21" s="26" t="s">
        <v>2958</v>
      </c>
      <c r="N21" s="26" t="s">
        <v>2959</v>
      </c>
      <c r="O21" s="26" t="s">
        <v>2960</v>
      </c>
      <c r="P21" s="26" t="s">
        <v>2961</v>
      </c>
      <c r="Q21" s="26" t="s">
        <v>2962</v>
      </c>
      <c r="R21" s="26" t="s">
        <v>1447</v>
      </c>
      <c r="S21" s="26" t="s">
        <v>1124</v>
      </c>
      <c r="T21" s="26" t="s">
        <v>2963</v>
      </c>
      <c r="U21" s="26" t="s">
        <v>2964</v>
      </c>
      <c r="V21" s="26" t="s">
        <v>2965</v>
      </c>
      <c r="W21" s="26" t="s">
        <v>2966</v>
      </c>
      <c r="X21" s="26" t="s">
        <v>2967</v>
      </c>
      <c r="Y21" s="26" t="s">
        <v>2968</v>
      </c>
      <c r="Z21" s="26" t="s">
        <v>2969</v>
      </c>
      <c r="AA21" s="26" t="s">
        <v>2970</v>
      </c>
      <c r="AB21" s="26" t="s">
        <v>2971</v>
      </c>
      <c r="AC21" s="26" t="s">
        <v>2972</v>
      </c>
      <c r="AD21" s="26" t="s">
        <v>2973</v>
      </c>
      <c r="AE21" s="26" t="s">
        <v>2974</v>
      </c>
      <c r="AF21" s="26" t="s">
        <v>2975</v>
      </c>
    </row>
    <row r="22" spans="1:32" x14ac:dyDescent="0.25">
      <c r="A22" s="27" t="s">
        <v>115</v>
      </c>
      <c r="B22" s="26" t="s">
        <v>2976</v>
      </c>
      <c r="C22" s="26" t="s">
        <v>2977</v>
      </c>
      <c r="D22" s="26" t="s">
        <v>2978</v>
      </c>
      <c r="E22" s="26" t="s">
        <v>2979</v>
      </c>
      <c r="F22" s="26" t="s">
        <v>2980</v>
      </c>
      <c r="G22" s="26" t="s">
        <v>2981</v>
      </c>
      <c r="H22" s="26" t="s">
        <v>2982</v>
      </c>
      <c r="I22" s="26" t="s">
        <v>2983</v>
      </c>
      <c r="J22" s="26" t="s">
        <v>2984</v>
      </c>
      <c r="K22" s="26" t="s">
        <v>2985</v>
      </c>
      <c r="L22" s="26" t="s">
        <v>2986</v>
      </c>
      <c r="M22" s="26" t="s">
        <v>2987</v>
      </c>
      <c r="N22" s="26" t="s">
        <v>2988</v>
      </c>
      <c r="O22" s="26" t="s">
        <v>2989</v>
      </c>
      <c r="P22" s="26" t="s">
        <v>2990</v>
      </c>
      <c r="Q22" s="26" t="s">
        <v>2991</v>
      </c>
      <c r="R22" s="26" t="s">
        <v>2992</v>
      </c>
      <c r="S22" s="26" t="s">
        <v>2993</v>
      </c>
      <c r="T22" s="26" t="s">
        <v>2994</v>
      </c>
      <c r="U22" s="26" t="s">
        <v>2995</v>
      </c>
      <c r="V22" s="26" t="s">
        <v>2996</v>
      </c>
      <c r="W22" s="26" t="s">
        <v>2997</v>
      </c>
      <c r="X22" s="26" t="s">
        <v>415</v>
      </c>
      <c r="Y22" s="26" t="s">
        <v>2998</v>
      </c>
      <c r="Z22" s="26" t="s">
        <v>2999</v>
      </c>
      <c r="AA22" s="26" t="s">
        <v>3000</v>
      </c>
      <c r="AB22" s="26" t="s">
        <v>3001</v>
      </c>
      <c r="AC22" s="26" t="s">
        <v>3002</v>
      </c>
      <c r="AD22" s="26" t="s">
        <v>3003</v>
      </c>
      <c r="AE22" s="26" t="s">
        <v>3004</v>
      </c>
      <c r="AF22" s="26" t="s">
        <v>3005</v>
      </c>
    </row>
    <row r="23" spans="1:32" x14ac:dyDescent="0.25">
      <c r="A23" s="27" t="s">
        <v>116</v>
      </c>
      <c r="B23" s="26" t="s">
        <v>3006</v>
      </c>
      <c r="C23" s="26" t="s">
        <v>3007</v>
      </c>
      <c r="D23" s="26" t="s">
        <v>3008</v>
      </c>
      <c r="E23" s="26" t="s">
        <v>3009</v>
      </c>
      <c r="F23" s="26" t="s">
        <v>3010</v>
      </c>
      <c r="G23" s="26" t="s">
        <v>3011</v>
      </c>
      <c r="H23" s="26" t="s">
        <v>3012</v>
      </c>
      <c r="I23" s="26" t="s">
        <v>3013</v>
      </c>
      <c r="J23" s="26" t="s">
        <v>3014</v>
      </c>
      <c r="K23" s="26" t="s">
        <v>3015</v>
      </c>
      <c r="L23" s="26" t="s">
        <v>3016</v>
      </c>
      <c r="M23" s="26" t="s">
        <v>3017</v>
      </c>
      <c r="N23" s="26" t="s">
        <v>3018</v>
      </c>
      <c r="O23" s="26" t="s">
        <v>3019</v>
      </c>
      <c r="P23" s="26" t="s">
        <v>3020</v>
      </c>
      <c r="Q23" s="26" t="s">
        <v>3021</v>
      </c>
      <c r="R23" s="26" t="s">
        <v>3022</v>
      </c>
      <c r="S23" s="26" t="s">
        <v>3023</v>
      </c>
      <c r="T23" s="26" t="s">
        <v>3024</v>
      </c>
      <c r="U23" s="26" t="s">
        <v>3025</v>
      </c>
      <c r="V23" s="26" t="s">
        <v>3026</v>
      </c>
      <c r="W23" s="26" t="s">
        <v>3027</v>
      </c>
      <c r="X23" s="26" t="s">
        <v>3028</v>
      </c>
      <c r="Y23" s="26" t="s">
        <v>3029</v>
      </c>
      <c r="Z23" s="26" t="s">
        <v>3030</v>
      </c>
      <c r="AA23" s="26" t="s">
        <v>3031</v>
      </c>
      <c r="AB23" s="26" t="s">
        <v>3032</v>
      </c>
      <c r="AC23" s="26" t="s">
        <v>3033</v>
      </c>
      <c r="AD23" s="26" t="s">
        <v>3034</v>
      </c>
      <c r="AE23" s="26" t="s">
        <v>3035</v>
      </c>
      <c r="AF23" s="26" t="s">
        <v>3036</v>
      </c>
    </row>
    <row r="24" spans="1:32" x14ac:dyDescent="0.25">
      <c r="A24" s="27" t="s">
        <v>117</v>
      </c>
      <c r="B24" s="26" t="s">
        <v>3037</v>
      </c>
      <c r="C24" s="26" t="s">
        <v>3038</v>
      </c>
      <c r="D24" s="26" t="s">
        <v>3039</v>
      </c>
      <c r="E24" s="26" t="s">
        <v>3040</v>
      </c>
      <c r="F24" s="26" t="s">
        <v>3041</v>
      </c>
      <c r="G24" s="26" t="s">
        <v>3042</v>
      </c>
      <c r="H24" s="26" t="s">
        <v>3043</v>
      </c>
      <c r="I24" s="26" t="s">
        <v>3044</v>
      </c>
      <c r="J24" s="26" t="s">
        <v>3045</v>
      </c>
      <c r="K24" s="26" t="s">
        <v>3046</v>
      </c>
      <c r="L24" s="26" t="s">
        <v>3047</v>
      </c>
      <c r="M24" s="26" t="s">
        <v>3048</v>
      </c>
      <c r="N24" s="26" t="s">
        <v>3049</v>
      </c>
      <c r="O24" s="26" t="s">
        <v>3050</v>
      </c>
      <c r="P24" s="26" t="s">
        <v>3051</v>
      </c>
      <c r="Q24" s="26" t="s">
        <v>3052</v>
      </c>
      <c r="R24" s="26" t="s">
        <v>3053</v>
      </c>
      <c r="S24" s="26" t="s">
        <v>3054</v>
      </c>
      <c r="T24" s="26" t="s">
        <v>3055</v>
      </c>
      <c r="U24" s="26" t="s">
        <v>3056</v>
      </c>
      <c r="V24" s="26" t="s">
        <v>1352</v>
      </c>
      <c r="W24" s="26" t="s">
        <v>3057</v>
      </c>
      <c r="X24" s="26" t="s">
        <v>3058</v>
      </c>
      <c r="Y24" s="26" t="s">
        <v>3059</v>
      </c>
      <c r="Z24" s="26" t="s">
        <v>3060</v>
      </c>
      <c r="AA24" s="26" t="s">
        <v>3061</v>
      </c>
      <c r="AB24" s="26" t="s">
        <v>3062</v>
      </c>
      <c r="AC24" s="26" t="s">
        <v>3063</v>
      </c>
      <c r="AD24" s="26" t="s">
        <v>3064</v>
      </c>
      <c r="AE24" s="26" t="s">
        <v>3065</v>
      </c>
      <c r="AF24" s="26" t="s">
        <v>3066</v>
      </c>
    </row>
    <row r="25" spans="1:32" x14ac:dyDescent="0.25">
      <c r="A25" s="27" t="s">
        <v>118</v>
      </c>
      <c r="B25" s="26" t="s">
        <v>3067</v>
      </c>
      <c r="C25" s="26" t="s">
        <v>3068</v>
      </c>
      <c r="D25" s="26" t="s">
        <v>3069</v>
      </c>
      <c r="E25" s="26" t="s">
        <v>3070</v>
      </c>
      <c r="F25" s="26" t="s">
        <v>3071</v>
      </c>
      <c r="G25" s="26" t="s">
        <v>3072</v>
      </c>
      <c r="H25" s="26" t="s">
        <v>3073</v>
      </c>
      <c r="I25" s="26" t="s">
        <v>3074</v>
      </c>
      <c r="J25" s="26" t="s">
        <v>3075</v>
      </c>
      <c r="K25" s="26" t="s">
        <v>3076</v>
      </c>
      <c r="L25" s="26" t="s">
        <v>3077</v>
      </c>
      <c r="M25" s="26" t="s">
        <v>3078</v>
      </c>
      <c r="N25" s="26" t="s">
        <v>3079</v>
      </c>
      <c r="O25" s="26" t="s">
        <v>3080</v>
      </c>
      <c r="P25" s="26" t="s">
        <v>3081</v>
      </c>
      <c r="Q25" s="26" t="s">
        <v>3082</v>
      </c>
      <c r="R25" s="26" t="s">
        <v>3083</v>
      </c>
      <c r="S25" s="26" t="s">
        <v>3084</v>
      </c>
      <c r="T25" s="26" t="s">
        <v>3085</v>
      </c>
      <c r="U25" s="26" t="s">
        <v>3086</v>
      </c>
      <c r="V25" s="26" t="s">
        <v>3087</v>
      </c>
      <c r="W25" s="26" t="s">
        <v>3088</v>
      </c>
      <c r="X25" s="26" t="s">
        <v>3089</v>
      </c>
      <c r="Y25" s="26" t="s">
        <v>3090</v>
      </c>
      <c r="Z25" s="26" t="s">
        <v>3091</v>
      </c>
      <c r="AA25" s="26" t="s">
        <v>3091</v>
      </c>
      <c r="AB25" s="26" t="s">
        <v>3092</v>
      </c>
      <c r="AC25" s="26" t="s">
        <v>3093</v>
      </c>
      <c r="AD25" s="26" t="s">
        <v>3094</v>
      </c>
      <c r="AE25" s="26" t="s">
        <v>3095</v>
      </c>
      <c r="AF25" s="26" t="s">
        <v>3096</v>
      </c>
    </row>
    <row r="26" spans="1:32" x14ac:dyDescent="0.25">
      <c r="A26" s="27" t="s">
        <v>119</v>
      </c>
      <c r="B26" s="26" t="s">
        <v>3097</v>
      </c>
      <c r="C26" s="26" t="s">
        <v>3098</v>
      </c>
      <c r="D26" s="26" t="s">
        <v>3099</v>
      </c>
      <c r="E26" s="26" t="s">
        <v>3100</v>
      </c>
      <c r="F26" s="26" t="s">
        <v>3101</v>
      </c>
      <c r="G26" s="26" t="s">
        <v>3102</v>
      </c>
      <c r="H26" s="26" t="s">
        <v>3103</v>
      </c>
      <c r="I26" s="26" t="s">
        <v>3104</v>
      </c>
      <c r="J26" s="26" t="s">
        <v>3105</v>
      </c>
      <c r="K26" s="26" t="s">
        <v>3106</v>
      </c>
      <c r="L26" s="26" t="s">
        <v>3107</v>
      </c>
      <c r="M26" s="26" t="s">
        <v>3108</v>
      </c>
      <c r="N26" s="26" t="s">
        <v>3109</v>
      </c>
      <c r="O26" s="26" t="s">
        <v>3110</v>
      </c>
      <c r="P26" s="26" t="s">
        <v>3111</v>
      </c>
      <c r="Q26" s="26" t="s">
        <v>3112</v>
      </c>
      <c r="R26" s="26" t="s">
        <v>3113</v>
      </c>
      <c r="S26" s="26" t="s">
        <v>3114</v>
      </c>
      <c r="T26" s="26" t="s">
        <v>3115</v>
      </c>
      <c r="U26" s="26" t="s">
        <v>3116</v>
      </c>
      <c r="V26" s="26" t="s">
        <v>3117</v>
      </c>
      <c r="W26" s="26" t="s">
        <v>3118</v>
      </c>
      <c r="X26" s="26" t="s">
        <v>3119</v>
      </c>
      <c r="Y26" s="26" t="s">
        <v>3120</v>
      </c>
      <c r="Z26" s="26" t="s">
        <v>3121</v>
      </c>
      <c r="AA26" s="26" t="s">
        <v>3122</v>
      </c>
      <c r="AB26" s="26" t="s">
        <v>3123</v>
      </c>
      <c r="AC26" s="26" t="s">
        <v>3124</v>
      </c>
      <c r="AD26" s="26" t="s">
        <v>3125</v>
      </c>
      <c r="AE26" s="26" t="s">
        <v>3126</v>
      </c>
      <c r="AF26" s="26" t="s">
        <v>3127</v>
      </c>
    </row>
    <row r="27" spans="1:32" x14ac:dyDescent="0.25">
      <c r="A27" s="27" t="s">
        <v>120</v>
      </c>
      <c r="B27" s="26" t="s">
        <v>3128</v>
      </c>
      <c r="C27" s="26" t="s">
        <v>3129</v>
      </c>
      <c r="D27" s="26" t="s">
        <v>3130</v>
      </c>
      <c r="E27" s="26" t="s">
        <v>3131</v>
      </c>
      <c r="F27" s="26" t="s">
        <v>3132</v>
      </c>
      <c r="G27" s="26" t="s">
        <v>3133</v>
      </c>
      <c r="H27" s="26" t="s">
        <v>3134</v>
      </c>
      <c r="I27" s="26" t="s">
        <v>3135</v>
      </c>
      <c r="J27" s="26" t="s">
        <v>3136</v>
      </c>
      <c r="K27" s="26" t="s">
        <v>3137</v>
      </c>
      <c r="L27" s="26" t="s">
        <v>3138</v>
      </c>
      <c r="M27" s="26" t="s">
        <v>3139</v>
      </c>
      <c r="N27" s="26" t="s">
        <v>3140</v>
      </c>
      <c r="O27" s="26" t="s">
        <v>3141</v>
      </c>
      <c r="P27" s="26" t="s">
        <v>3142</v>
      </c>
      <c r="Q27" s="26" t="s">
        <v>3143</v>
      </c>
      <c r="R27" s="26" t="s">
        <v>3144</v>
      </c>
      <c r="S27" s="26" t="s">
        <v>3145</v>
      </c>
      <c r="T27" s="26" t="s">
        <v>3146</v>
      </c>
      <c r="U27" s="26" t="s">
        <v>3147</v>
      </c>
      <c r="V27" s="26" t="s">
        <v>3148</v>
      </c>
      <c r="W27" s="26" t="s">
        <v>3149</v>
      </c>
      <c r="X27" s="26" t="s">
        <v>3150</v>
      </c>
      <c r="Y27" s="26" t="s">
        <v>3151</v>
      </c>
      <c r="Z27" s="26" t="s">
        <v>3152</v>
      </c>
      <c r="AA27" s="26" t="s">
        <v>3153</v>
      </c>
      <c r="AB27" s="26" t="s">
        <v>3154</v>
      </c>
      <c r="AC27" s="26" t="s">
        <v>3155</v>
      </c>
      <c r="AD27" s="26" t="s">
        <v>3156</v>
      </c>
      <c r="AE27" s="26" t="s">
        <v>3157</v>
      </c>
      <c r="AF27" s="26" t="s">
        <v>3158</v>
      </c>
    </row>
    <row r="28" spans="1:32" x14ac:dyDescent="0.25">
      <c r="A28" s="27" t="s">
        <v>121</v>
      </c>
      <c r="B28" s="26" t="s">
        <v>3159</v>
      </c>
      <c r="C28" s="26" t="s">
        <v>3160</v>
      </c>
      <c r="D28" s="26" t="s">
        <v>3161</v>
      </c>
      <c r="E28" s="26" t="s">
        <v>3162</v>
      </c>
      <c r="F28" s="26" t="s">
        <v>3163</v>
      </c>
      <c r="G28" s="26" t="s">
        <v>3164</v>
      </c>
      <c r="H28" s="26" t="s">
        <v>3165</v>
      </c>
      <c r="I28" s="26" t="s">
        <v>3166</v>
      </c>
      <c r="J28" s="26" t="s">
        <v>3167</v>
      </c>
      <c r="K28" s="26" t="s">
        <v>3168</v>
      </c>
      <c r="L28" s="26" t="s">
        <v>3169</v>
      </c>
      <c r="M28" s="26" t="s">
        <v>3170</v>
      </c>
      <c r="N28" s="26" t="s">
        <v>3171</v>
      </c>
      <c r="O28" s="26" t="s">
        <v>3172</v>
      </c>
      <c r="P28" s="26" t="s">
        <v>3173</v>
      </c>
      <c r="Q28" s="26" t="s">
        <v>3174</v>
      </c>
      <c r="R28" s="26" t="s">
        <v>3175</v>
      </c>
      <c r="S28" s="26" t="s">
        <v>3176</v>
      </c>
      <c r="T28" s="26" t="s">
        <v>3177</v>
      </c>
      <c r="U28" s="26" t="s">
        <v>3178</v>
      </c>
      <c r="V28" s="26" t="s">
        <v>3179</v>
      </c>
      <c r="W28" s="26" t="s">
        <v>3180</v>
      </c>
      <c r="X28" s="26" t="s">
        <v>3181</v>
      </c>
      <c r="Y28" s="26" t="s">
        <v>3182</v>
      </c>
      <c r="Z28" s="26" t="s">
        <v>3183</v>
      </c>
      <c r="AA28" s="26" t="s">
        <v>3184</v>
      </c>
      <c r="AB28" s="26" t="s">
        <v>3185</v>
      </c>
      <c r="AC28" s="26" t="s">
        <v>3186</v>
      </c>
      <c r="AD28" s="26" t="s">
        <v>3187</v>
      </c>
      <c r="AE28" s="26" t="s">
        <v>3188</v>
      </c>
      <c r="AF28" s="26" t="s">
        <v>3189</v>
      </c>
    </row>
    <row r="29" spans="1:32" x14ac:dyDescent="0.25">
      <c r="A29" s="27" t="s">
        <v>122</v>
      </c>
      <c r="B29" s="26" t="s">
        <v>3190</v>
      </c>
      <c r="C29" s="26" t="s">
        <v>3191</v>
      </c>
      <c r="D29" s="26" t="s">
        <v>3192</v>
      </c>
      <c r="E29" s="26" t="s">
        <v>3193</v>
      </c>
      <c r="F29" s="26" t="s">
        <v>354</v>
      </c>
      <c r="G29" s="26" t="s">
        <v>3194</v>
      </c>
      <c r="H29" s="26" t="s">
        <v>3195</v>
      </c>
      <c r="I29" s="26" t="s">
        <v>3196</v>
      </c>
      <c r="J29" s="26" t="s">
        <v>3197</v>
      </c>
      <c r="K29" s="26" t="s">
        <v>3198</v>
      </c>
      <c r="L29" s="26" t="s">
        <v>3199</v>
      </c>
      <c r="M29" s="26" t="s">
        <v>3200</v>
      </c>
      <c r="N29" s="26" t="s">
        <v>3201</v>
      </c>
      <c r="O29" s="26" t="s">
        <v>3202</v>
      </c>
      <c r="P29" s="26" t="s">
        <v>3203</v>
      </c>
      <c r="Q29" s="26" t="s">
        <v>3204</v>
      </c>
      <c r="R29" s="26" t="s">
        <v>3205</v>
      </c>
      <c r="S29" s="26" t="s">
        <v>3206</v>
      </c>
      <c r="T29" s="26" t="s">
        <v>3207</v>
      </c>
      <c r="U29" s="26" t="s">
        <v>3208</v>
      </c>
      <c r="V29" s="26" t="s">
        <v>3209</v>
      </c>
      <c r="W29" s="26" t="s">
        <v>2838</v>
      </c>
      <c r="X29" s="26" t="s">
        <v>3210</v>
      </c>
      <c r="Y29" s="26" t="s">
        <v>3211</v>
      </c>
      <c r="Z29" s="26" t="s">
        <v>3212</v>
      </c>
      <c r="AA29" s="26" t="s">
        <v>3213</v>
      </c>
      <c r="AB29" s="26" t="s">
        <v>3214</v>
      </c>
      <c r="AC29" s="26" t="s">
        <v>3215</v>
      </c>
      <c r="AD29" s="26" t="s">
        <v>3216</v>
      </c>
      <c r="AE29" s="26" t="s">
        <v>3217</v>
      </c>
      <c r="AF29" s="26" t="s">
        <v>3218</v>
      </c>
    </row>
    <row r="30" spans="1:32" x14ac:dyDescent="0.25">
      <c r="A30" s="27" t="s">
        <v>123</v>
      </c>
      <c r="B30" s="26" t="s">
        <v>3219</v>
      </c>
      <c r="C30" s="26" t="s">
        <v>3220</v>
      </c>
      <c r="D30" s="26" t="s">
        <v>3221</v>
      </c>
      <c r="E30" s="26" t="s">
        <v>3222</v>
      </c>
      <c r="F30" s="26" t="s">
        <v>3223</v>
      </c>
      <c r="G30" s="26" t="s">
        <v>3224</v>
      </c>
      <c r="H30" s="26" t="s">
        <v>3225</v>
      </c>
      <c r="I30" s="26" t="s">
        <v>3226</v>
      </c>
      <c r="J30" s="26" t="s">
        <v>3227</v>
      </c>
      <c r="K30" s="26" t="s">
        <v>3228</v>
      </c>
      <c r="L30" s="26" t="s">
        <v>3229</v>
      </c>
      <c r="M30" s="26" t="s">
        <v>3230</v>
      </c>
      <c r="N30" s="26" t="s">
        <v>3231</v>
      </c>
      <c r="O30" s="26" t="s">
        <v>3232</v>
      </c>
      <c r="P30" s="26" t="s">
        <v>3233</v>
      </c>
      <c r="Q30" s="26" t="s">
        <v>3234</v>
      </c>
      <c r="R30" s="26" t="s">
        <v>3235</v>
      </c>
      <c r="S30" s="26" t="s">
        <v>3236</v>
      </c>
      <c r="T30" s="26" t="s">
        <v>3237</v>
      </c>
      <c r="U30" s="26" t="s">
        <v>3238</v>
      </c>
      <c r="V30" s="26" t="s">
        <v>3239</v>
      </c>
      <c r="W30" s="26" t="s">
        <v>3240</v>
      </c>
      <c r="X30" s="26" t="s">
        <v>3241</v>
      </c>
      <c r="Y30" s="26" t="s">
        <v>3242</v>
      </c>
      <c r="Z30" s="26" t="s">
        <v>3243</v>
      </c>
      <c r="AA30" s="26" t="s">
        <v>3244</v>
      </c>
      <c r="AB30" s="26" t="s">
        <v>3245</v>
      </c>
      <c r="AC30" s="26" t="s">
        <v>3246</v>
      </c>
      <c r="AD30" s="26" t="s">
        <v>3247</v>
      </c>
      <c r="AE30" s="26" t="s">
        <v>3248</v>
      </c>
      <c r="AF30" s="26" t="s">
        <v>3249</v>
      </c>
    </row>
    <row r="31" spans="1:32" x14ac:dyDescent="0.25">
      <c r="A31" s="27" t="s">
        <v>124</v>
      </c>
      <c r="B31" s="26" t="s">
        <v>3250</v>
      </c>
      <c r="C31" s="26" t="s">
        <v>3251</v>
      </c>
      <c r="D31" s="26" t="s">
        <v>3252</v>
      </c>
      <c r="E31" s="26" t="s">
        <v>3253</v>
      </c>
      <c r="F31" s="26" t="s">
        <v>3254</v>
      </c>
      <c r="G31" s="26" t="s">
        <v>3255</v>
      </c>
      <c r="H31" s="26" t="s">
        <v>3256</v>
      </c>
      <c r="I31" s="26" t="s">
        <v>3257</v>
      </c>
      <c r="J31" s="26" t="s">
        <v>3258</v>
      </c>
      <c r="K31" s="26" t="s">
        <v>3259</v>
      </c>
      <c r="L31" s="26" t="s">
        <v>3260</v>
      </c>
      <c r="M31" s="26" t="s">
        <v>3261</v>
      </c>
      <c r="N31" s="26" t="s">
        <v>3262</v>
      </c>
      <c r="O31" s="26" t="s">
        <v>3263</v>
      </c>
      <c r="P31" s="26" t="s">
        <v>3264</v>
      </c>
      <c r="Q31" s="26" t="s">
        <v>3265</v>
      </c>
      <c r="R31" s="26" t="s">
        <v>3266</v>
      </c>
      <c r="S31" s="26" t="s">
        <v>3267</v>
      </c>
      <c r="T31" s="26" t="s">
        <v>3268</v>
      </c>
      <c r="U31" s="26" t="s">
        <v>3269</v>
      </c>
      <c r="V31" s="26" t="s">
        <v>3270</v>
      </c>
      <c r="W31" s="26" t="s">
        <v>3271</v>
      </c>
      <c r="X31" s="26" t="s">
        <v>3272</v>
      </c>
      <c r="Y31" s="26" t="s">
        <v>3273</v>
      </c>
      <c r="Z31" s="26" t="s">
        <v>3274</v>
      </c>
      <c r="AA31" s="26" t="s">
        <v>3275</v>
      </c>
      <c r="AB31" s="26" t="s">
        <v>3276</v>
      </c>
      <c r="AC31" s="26" t="s">
        <v>3277</v>
      </c>
      <c r="AD31" s="26" t="s">
        <v>3278</v>
      </c>
      <c r="AE31" s="26" t="s">
        <v>2108</v>
      </c>
      <c r="AF31" s="26" t="s">
        <v>3279</v>
      </c>
    </row>
    <row r="32" spans="1:32" x14ac:dyDescent="0.25">
      <c r="A32" s="27" t="s">
        <v>125</v>
      </c>
      <c r="B32" s="26" t="s">
        <v>3280</v>
      </c>
      <c r="C32" s="26" t="s">
        <v>3281</v>
      </c>
      <c r="D32" s="26" t="s">
        <v>3282</v>
      </c>
      <c r="E32" s="26" t="s">
        <v>3283</v>
      </c>
      <c r="F32" s="26" t="s">
        <v>3284</v>
      </c>
      <c r="G32" s="26" t="s">
        <v>3285</v>
      </c>
      <c r="H32" s="26" t="s">
        <v>3286</v>
      </c>
      <c r="I32" s="26" t="s">
        <v>3287</v>
      </c>
      <c r="J32" s="26" t="s">
        <v>3288</v>
      </c>
      <c r="K32" s="26" t="s">
        <v>3289</v>
      </c>
      <c r="L32" s="26" t="s">
        <v>3290</v>
      </c>
      <c r="M32" s="26" t="s">
        <v>3291</v>
      </c>
      <c r="N32" s="26" t="s">
        <v>3292</v>
      </c>
      <c r="O32" s="26" t="s">
        <v>3293</v>
      </c>
      <c r="P32" s="26" t="s">
        <v>3294</v>
      </c>
      <c r="Q32" s="26" t="s">
        <v>3295</v>
      </c>
      <c r="R32" s="26" t="s">
        <v>3296</v>
      </c>
      <c r="S32" s="26" t="s">
        <v>3297</v>
      </c>
      <c r="T32" s="26" t="s">
        <v>3298</v>
      </c>
      <c r="U32" s="26" t="s">
        <v>3299</v>
      </c>
      <c r="V32" s="26" t="s">
        <v>3300</v>
      </c>
      <c r="W32" s="26" t="s">
        <v>3301</v>
      </c>
      <c r="X32" s="26" t="s">
        <v>3302</v>
      </c>
      <c r="Y32" s="26" t="s">
        <v>3303</v>
      </c>
      <c r="Z32" s="26" t="s">
        <v>3304</v>
      </c>
      <c r="AA32" s="26" t="s">
        <v>3305</v>
      </c>
      <c r="AB32" s="26" t="s">
        <v>3306</v>
      </c>
      <c r="AC32" s="26" t="s">
        <v>3307</v>
      </c>
      <c r="AD32" s="26" t="s">
        <v>3308</v>
      </c>
      <c r="AE32" s="26" t="s">
        <v>3309</v>
      </c>
      <c r="AF32" s="26" t="s">
        <v>3310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4" sqref="T14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/>
  </sheetViews>
  <sheetFormatPr defaultRowHeight="15" x14ac:dyDescent="0.25"/>
  <cols>
    <col min="1" max="1" width="9.140625" style="28"/>
    <col min="2" max="3" width="18.28515625" customWidth="1"/>
  </cols>
  <sheetData>
    <row r="1" spans="1:7" s="28" customFormat="1" x14ac:dyDescent="0.25">
      <c r="A1" s="27" t="s">
        <v>137</v>
      </c>
      <c r="B1" s="27" t="s">
        <v>138</v>
      </c>
      <c r="C1" s="27" t="s">
        <v>139</v>
      </c>
    </row>
    <row r="2" spans="1:7" x14ac:dyDescent="0.25">
      <c r="A2" s="65">
        <v>1</v>
      </c>
      <c r="B2" s="26" t="s">
        <v>437</v>
      </c>
      <c r="C2" s="26" t="s">
        <v>438</v>
      </c>
    </row>
    <row r="3" spans="1:7" x14ac:dyDescent="0.25">
      <c r="A3" s="65">
        <v>2</v>
      </c>
      <c r="B3" s="26" t="s">
        <v>439</v>
      </c>
      <c r="C3" s="26" t="s">
        <v>440</v>
      </c>
    </row>
    <row r="4" spans="1:7" x14ac:dyDescent="0.25">
      <c r="A4" s="65">
        <v>3</v>
      </c>
      <c r="B4" s="26" t="s">
        <v>441</v>
      </c>
      <c r="C4" s="26" t="s">
        <v>442</v>
      </c>
    </row>
    <row r="5" spans="1:7" x14ac:dyDescent="0.25">
      <c r="A5" s="65">
        <v>4</v>
      </c>
      <c r="B5" s="26" t="s">
        <v>443</v>
      </c>
      <c r="C5" s="26" t="s">
        <v>493</v>
      </c>
    </row>
    <row r="6" spans="1:7" x14ac:dyDescent="0.25">
      <c r="A6" s="65">
        <v>5</v>
      </c>
      <c r="B6" s="26" t="s">
        <v>444</v>
      </c>
      <c r="C6" s="26" t="s">
        <v>494</v>
      </c>
    </row>
    <row r="7" spans="1:7" x14ac:dyDescent="0.25">
      <c r="A7" s="65">
        <v>6</v>
      </c>
      <c r="B7" s="26" t="s">
        <v>445</v>
      </c>
      <c r="C7" s="26" t="s">
        <v>495</v>
      </c>
    </row>
    <row r="8" spans="1:7" x14ac:dyDescent="0.25">
      <c r="A8" s="65">
        <v>7</v>
      </c>
      <c r="B8" s="26" t="s">
        <v>446</v>
      </c>
      <c r="C8" s="26" t="s">
        <v>496</v>
      </c>
      <c r="G8" s="64"/>
    </row>
    <row r="9" spans="1:7" x14ac:dyDescent="0.25">
      <c r="A9" s="65">
        <v>8</v>
      </c>
      <c r="B9" s="26" t="s">
        <v>447</v>
      </c>
      <c r="C9" s="26" t="s">
        <v>497</v>
      </c>
      <c r="G9" s="64"/>
    </row>
    <row r="10" spans="1:7" x14ac:dyDescent="0.25">
      <c r="A10" s="65">
        <v>9</v>
      </c>
      <c r="B10" s="26" t="s">
        <v>448</v>
      </c>
      <c r="C10" s="26" t="s">
        <v>498</v>
      </c>
      <c r="G10" s="26"/>
    </row>
    <row r="11" spans="1:7" x14ac:dyDescent="0.25">
      <c r="A11" s="65">
        <v>10</v>
      </c>
      <c r="B11" s="26" t="s">
        <v>449</v>
      </c>
      <c r="C11" s="26" t="s">
        <v>450</v>
      </c>
      <c r="G11" s="64"/>
    </row>
    <row r="12" spans="1:7" x14ac:dyDescent="0.25">
      <c r="A12" s="65">
        <v>11</v>
      </c>
      <c r="B12" s="26" t="s">
        <v>451</v>
      </c>
      <c r="C12" s="26" t="s">
        <v>452</v>
      </c>
      <c r="G12" s="64"/>
    </row>
    <row r="13" spans="1:7" x14ac:dyDescent="0.25">
      <c r="A13" s="65">
        <v>12</v>
      </c>
      <c r="B13" s="26" t="s">
        <v>453</v>
      </c>
      <c r="C13" s="26" t="s">
        <v>454</v>
      </c>
      <c r="G13" s="64"/>
    </row>
    <row r="14" spans="1:7" x14ac:dyDescent="0.25">
      <c r="A14" s="65">
        <v>13</v>
      </c>
      <c r="B14" s="26" t="s">
        <v>455</v>
      </c>
      <c r="C14" s="26" t="s">
        <v>456</v>
      </c>
    </row>
    <row r="15" spans="1:7" x14ac:dyDescent="0.25">
      <c r="A15" s="65">
        <v>14</v>
      </c>
      <c r="B15" s="26" t="s">
        <v>457</v>
      </c>
      <c r="C15" s="26" t="s">
        <v>458</v>
      </c>
    </row>
    <row r="16" spans="1:7" x14ac:dyDescent="0.25">
      <c r="A16" s="65">
        <v>15</v>
      </c>
      <c r="B16" s="26" t="s">
        <v>459</v>
      </c>
      <c r="C16" s="26" t="s">
        <v>460</v>
      </c>
    </row>
    <row r="17" spans="1:3" x14ac:dyDescent="0.25">
      <c r="A17" s="65">
        <v>16</v>
      </c>
      <c r="B17" s="26" t="s">
        <v>461</v>
      </c>
      <c r="C17" s="26" t="s">
        <v>462</v>
      </c>
    </row>
    <row r="18" spans="1:3" x14ac:dyDescent="0.25">
      <c r="A18" s="65">
        <v>17</v>
      </c>
      <c r="B18" s="26" t="s">
        <v>463</v>
      </c>
      <c r="C18" s="26" t="s">
        <v>464</v>
      </c>
    </row>
    <row r="19" spans="1:3" x14ac:dyDescent="0.25">
      <c r="A19" s="65">
        <v>18</v>
      </c>
      <c r="B19" s="26" t="s">
        <v>465</v>
      </c>
      <c r="C19" s="26" t="s">
        <v>466</v>
      </c>
    </row>
    <row r="20" spans="1:3" x14ac:dyDescent="0.25">
      <c r="A20" s="65">
        <v>19</v>
      </c>
      <c r="B20" s="26" t="s">
        <v>467</v>
      </c>
      <c r="C20" s="26" t="s">
        <v>468</v>
      </c>
    </row>
    <row r="21" spans="1:3" x14ac:dyDescent="0.25">
      <c r="A21" s="65">
        <v>20</v>
      </c>
      <c r="B21" s="26" t="s">
        <v>469</v>
      </c>
      <c r="C21" s="26" t="s">
        <v>470</v>
      </c>
    </row>
    <row r="22" spans="1:3" x14ac:dyDescent="0.25">
      <c r="A22" s="65">
        <v>21</v>
      </c>
      <c r="B22" s="26" t="s">
        <v>471</v>
      </c>
      <c r="C22" s="26" t="s">
        <v>472</v>
      </c>
    </row>
    <row r="23" spans="1:3" x14ac:dyDescent="0.25">
      <c r="A23" s="65">
        <v>22</v>
      </c>
      <c r="B23" s="26" t="s">
        <v>473</v>
      </c>
      <c r="C23" s="26" t="s">
        <v>474</v>
      </c>
    </row>
    <row r="24" spans="1:3" x14ac:dyDescent="0.25">
      <c r="A24" s="65">
        <v>23</v>
      </c>
      <c r="B24" s="26" t="s">
        <v>475</v>
      </c>
      <c r="C24" s="26" t="s">
        <v>476</v>
      </c>
    </row>
    <row r="25" spans="1:3" x14ac:dyDescent="0.25">
      <c r="A25" s="65">
        <v>24</v>
      </c>
      <c r="B25" s="26" t="s">
        <v>477</v>
      </c>
      <c r="C25" s="26" t="s">
        <v>478</v>
      </c>
    </row>
    <row r="26" spans="1:3" x14ac:dyDescent="0.25">
      <c r="A26" s="65">
        <v>25</v>
      </c>
      <c r="B26" s="26" t="s">
        <v>479</v>
      </c>
      <c r="C26" s="26" t="s">
        <v>480</v>
      </c>
    </row>
    <row r="27" spans="1:3" x14ac:dyDescent="0.25">
      <c r="A27" s="65">
        <v>26</v>
      </c>
      <c r="B27" s="26" t="s">
        <v>481</v>
      </c>
      <c r="C27" s="26" t="s">
        <v>482</v>
      </c>
    </row>
    <row r="28" spans="1:3" x14ac:dyDescent="0.25">
      <c r="A28" s="65">
        <v>27</v>
      </c>
      <c r="B28" s="26" t="s">
        <v>483</v>
      </c>
      <c r="C28" s="26" t="s">
        <v>484</v>
      </c>
    </row>
    <row r="29" spans="1:3" x14ac:dyDescent="0.25">
      <c r="A29" s="65">
        <v>28</v>
      </c>
      <c r="B29" s="26" t="s">
        <v>485</v>
      </c>
      <c r="C29" s="26" t="s">
        <v>486</v>
      </c>
    </row>
    <row r="30" spans="1:3" x14ac:dyDescent="0.25">
      <c r="A30" s="65">
        <v>29</v>
      </c>
      <c r="B30" s="26" t="s">
        <v>487</v>
      </c>
      <c r="C30" s="26" t="s">
        <v>488</v>
      </c>
    </row>
    <row r="31" spans="1:3" x14ac:dyDescent="0.25">
      <c r="A31" s="65">
        <v>30</v>
      </c>
      <c r="B31" s="26" t="s">
        <v>489</v>
      </c>
      <c r="C31" s="26" t="s">
        <v>490</v>
      </c>
    </row>
    <row r="32" spans="1:3" x14ac:dyDescent="0.25">
      <c r="A32" s="65">
        <v>31</v>
      </c>
      <c r="B32" s="26" t="s">
        <v>491</v>
      </c>
      <c r="C32" s="26" t="s">
        <v>492</v>
      </c>
    </row>
    <row r="33" spans="1:3" x14ac:dyDescent="0.25">
      <c r="A33" s="27"/>
      <c r="B33" s="26"/>
      <c r="C33" s="26"/>
    </row>
    <row r="34" spans="1:3" x14ac:dyDescent="0.25">
      <c r="A34" s="27"/>
      <c r="B34" s="26"/>
      <c r="C34" s="26"/>
    </row>
    <row r="35" spans="1:3" x14ac:dyDescent="0.25">
      <c r="A35" s="27"/>
      <c r="B35" s="26"/>
      <c r="C35" s="26"/>
    </row>
    <row r="36" spans="1:3" x14ac:dyDescent="0.25">
      <c r="A36" s="27"/>
      <c r="B36" s="26"/>
      <c r="C36" s="26"/>
    </row>
  </sheetData>
  <phoneticPr fontId="19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workbookViewId="0"/>
  </sheetViews>
  <sheetFormatPr defaultRowHeight="15" x14ac:dyDescent="0.25"/>
  <cols>
    <col min="1" max="1" width="36.5703125" style="27" customWidth="1"/>
    <col min="2" max="16384" width="9.140625" style="26"/>
  </cols>
  <sheetData>
    <row r="1" spans="1:36" s="27" customFormat="1" x14ac:dyDescent="0.25">
      <c r="B1" s="27" t="s">
        <v>140</v>
      </c>
      <c r="C1" s="27" t="s">
        <v>141</v>
      </c>
      <c r="D1" s="27" t="s">
        <v>142</v>
      </c>
      <c r="E1" s="27" t="s">
        <v>143</v>
      </c>
      <c r="F1" s="27" t="s">
        <v>144</v>
      </c>
      <c r="G1" s="27" t="s">
        <v>145</v>
      </c>
      <c r="H1" s="27" t="s">
        <v>146</v>
      </c>
      <c r="I1" s="27" t="s">
        <v>147</v>
      </c>
      <c r="J1" s="27" t="s">
        <v>148</v>
      </c>
      <c r="K1" s="27" t="s">
        <v>149</v>
      </c>
      <c r="L1" s="27" t="s">
        <v>150</v>
      </c>
      <c r="M1" s="27" t="s">
        <v>151</v>
      </c>
      <c r="N1" s="27" t="s">
        <v>152</v>
      </c>
      <c r="O1" s="27" t="s">
        <v>153</v>
      </c>
      <c r="P1" s="27" t="s">
        <v>154</v>
      </c>
      <c r="Q1" s="27" t="s">
        <v>155</v>
      </c>
      <c r="R1" s="27" t="s">
        <v>156</v>
      </c>
      <c r="S1" s="27" t="s">
        <v>157</v>
      </c>
      <c r="T1" s="27" t="s">
        <v>158</v>
      </c>
      <c r="U1" s="27" t="s">
        <v>159</v>
      </c>
      <c r="V1" s="27" t="s">
        <v>160</v>
      </c>
      <c r="W1" s="27" t="s">
        <v>161</v>
      </c>
      <c r="X1" s="27" t="s">
        <v>162</v>
      </c>
      <c r="Y1" s="27" t="s">
        <v>163</v>
      </c>
      <c r="Z1" s="27" t="s">
        <v>164</v>
      </c>
      <c r="AA1" s="27" t="s">
        <v>165</v>
      </c>
      <c r="AB1" s="27" t="s">
        <v>166</v>
      </c>
      <c r="AC1" s="27" t="s">
        <v>167</v>
      </c>
      <c r="AD1" s="27" t="s">
        <v>168</v>
      </c>
      <c r="AE1" s="27" t="s">
        <v>169</v>
      </c>
      <c r="AF1" s="27" t="s">
        <v>170</v>
      </c>
      <c r="AG1" s="27" t="s">
        <v>171</v>
      </c>
      <c r="AH1" s="27" t="s">
        <v>172</v>
      </c>
      <c r="AI1" s="27" t="s">
        <v>173</v>
      </c>
      <c r="AJ1" s="27" t="s">
        <v>174</v>
      </c>
    </row>
    <row r="2" spans="1:36" x14ac:dyDescent="0.25">
      <c r="A2" s="27" t="s">
        <v>29</v>
      </c>
      <c r="B2" s="26" t="s">
        <v>499</v>
      </c>
      <c r="C2" s="26" t="s">
        <v>500</v>
      </c>
      <c r="D2" s="26" t="s">
        <v>501</v>
      </c>
      <c r="E2" s="26" t="s">
        <v>502</v>
      </c>
      <c r="F2" s="26" t="s">
        <v>503</v>
      </c>
      <c r="G2" s="26" t="s">
        <v>504</v>
      </c>
      <c r="H2" s="26" t="s">
        <v>505</v>
      </c>
      <c r="I2" s="26" t="s">
        <v>506</v>
      </c>
      <c r="J2" s="26" t="s">
        <v>507</v>
      </c>
      <c r="K2" s="26" t="s">
        <v>508</v>
      </c>
      <c r="L2" s="26" t="s">
        <v>509</v>
      </c>
      <c r="M2" s="26" t="s">
        <v>510</v>
      </c>
      <c r="N2" s="26" t="s">
        <v>511</v>
      </c>
      <c r="O2" s="26" t="s">
        <v>512</v>
      </c>
      <c r="P2" s="26" t="s">
        <v>513</v>
      </c>
      <c r="Q2" s="26" t="s">
        <v>514</v>
      </c>
      <c r="R2" s="26" t="s">
        <v>515</v>
      </c>
      <c r="S2" s="26" t="s">
        <v>516</v>
      </c>
      <c r="T2" s="26" t="s">
        <v>517</v>
      </c>
      <c r="U2" s="26" t="s">
        <v>518</v>
      </c>
      <c r="V2" s="26" t="s">
        <v>519</v>
      </c>
      <c r="W2" s="26" t="s">
        <v>520</v>
      </c>
      <c r="X2" s="26" t="s">
        <v>521</v>
      </c>
      <c r="Y2" s="26" t="s">
        <v>522</v>
      </c>
      <c r="Z2" s="26" t="s">
        <v>523</v>
      </c>
      <c r="AA2" s="26" t="s">
        <v>524</v>
      </c>
      <c r="AB2" s="26" t="s">
        <v>525</v>
      </c>
      <c r="AC2" s="26" t="s">
        <v>526</v>
      </c>
      <c r="AD2" s="26" t="s">
        <v>527</v>
      </c>
      <c r="AE2" s="26" t="s">
        <v>528</v>
      </c>
      <c r="AF2" s="26" t="s">
        <v>529</v>
      </c>
      <c r="AG2" s="26" t="s">
        <v>176</v>
      </c>
      <c r="AH2" s="26" t="s">
        <v>177</v>
      </c>
      <c r="AI2" s="26" t="s">
        <v>178</v>
      </c>
      <c r="AJ2" s="26" t="s">
        <v>179</v>
      </c>
    </row>
    <row r="3" spans="1:36" x14ac:dyDescent="0.25">
      <c r="A3" s="27" t="s">
        <v>30</v>
      </c>
      <c r="B3" s="26" t="s">
        <v>530</v>
      </c>
      <c r="C3" s="26" t="s">
        <v>531</v>
      </c>
      <c r="D3" s="26" t="s">
        <v>532</v>
      </c>
      <c r="E3" s="26" t="s">
        <v>533</v>
      </c>
      <c r="F3" s="26" t="s">
        <v>534</v>
      </c>
      <c r="G3" s="26" t="s">
        <v>535</v>
      </c>
      <c r="H3" s="26" t="s">
        <v>536</v>
      </c>
      <c r="I3" s="26" t="s">
        <v>537</v>
      </c>
      <c r="J3" s="26" t="s">
        <v>538</v>
      </c>
      <c r="K3" s="26" t="s">
        <v>539</v>
      </c>
      <c r="L3" s="26" t="s">
        <v>540</v>
      </c>
      <c r="M3" s="26" t="s">
        <v>541</v>
      </c>
      <c r="N3" s="26" t="s">
        <v>542</v>
      </c>
      <c r="O3" s="26" t="s">
        <v>543</v>
      </c>
      <c r="P3" s="26" t="s">
        <v>544</v>
      </c>
      <c r="Q3" s="26" t="s">
        <v>545</v>
      </c>
      <c r="R3" s="26" t="s">
        <v>546</v>
      </c>
      <c r="S3" s="26" t="s">
        <v>547</v>
      </c>
      <c r="T3" s="26" t="s">
        <v>548</v>
      </c>
      <c r="U3" s="26" t="s">
        <v>549</v>
      </c>
      <c r="V3" s="26" t="s">
        <v>550</v>
      </c>
      <c r="W3" s="26" t="s">
        <v>551</v>
      </c>
      <c r="X3" s="26" t="s">
        <v>552</v>
      </c>
      <c r="Y3" s="26" t="s">
        <v>553</v>
      </c>
      <c r="Z3" s="26" t="s">
        <v>554</v>
      </c>
      <c r="AA3" s="26" t="s">
        <v>555</v>
      </c>
      <c r="AB3" s="26" t="s">
        <v>556</v>
      </c>
      <c r="AC3" s="26" t="s">
        <v>557</v>
      </c>
      <c r="AD3" s="26" t="s">
        <v>558</v>
      </c>
      <c r="AE3" s="26" t="s">
        <v>559</v>
      </c>
      <c r="AF3" s="26" t="s">
        <v>560</v>
      </c>
      <c r="AG3" s="26" t="s">
        <v>180</v>
      </c>
      <c r="AH3" s="26" t="s">
        <v>181</v>
      </c>
      <c r="AI3" s="26" t="s">
        <v>182</v>
      </c>
      <c r="AJ3" s="26" t="s">
        <v>183</v>
      </c>
    </row>
    <row r="4" spans="1:36" x14ac:dyDescent="0.25">
      <c r="A4" s="27" t="s">
        <v>31</v>
      </c>
      <c r="B4" s="26" t="s">
        <v>561</v>
      </c>
      <c r="C4" s="26" t="s">
        <v>562</v>
      </c>
      <c r="D4" s="26" t="s">
        <v>563</v>
      </c>
      <c r="E4" s="26" t="s">
        <v>564</v>
      </c>
      <c r="F4" s="26" t="s">
        <v>565</v>
      </c>
      <c r="G4" s="26" t="s">
        <v>566</v>
      </c>
      <c r="H4" s="26" t="s">
        <v>567</v>
      </c>
      <c r="I4" s="26" t="s">
        <v>568</v>
      </c>
      <c r="J4" s="26" t="s">
        <v>569</v>
      </c>
      <c r="K4" s="26" t="s">
        <v>570</v>
      </c>
      <c r="L4" s="26" t="s">
        <v>571</v>
      </c>
      <c r="M4" s="26" t="s">
        <v>572</v>
      </c>
      <c r="N4" s="26" t="s">
        <v>573</v>
      </c>
      <c r="O4" s="26" t="s">
        <v>367</v>
      </c>
      <c r="P4" s="26" t="s">
        <v>574</v>
      </c>
      <c r="Q4" s="26" t="s">
        <v>575</v>
      </c>
      <c r="R4" s="26" t="s">
        <v>576</v>
      </c>
      <c r="S4" s="26" t="s">
        <v>577</v>
      </c>
      <c r="T4" s="26" t="s">
        <v>578</v>
      </c>
      <c r="U4" s="26" t="s">
        <v>579</v>
      </c>
      <c r="V4" s="26" t="s">
        <v>580</v>
      </c>
      <c r="W4" s="26" t="s">
        <v>581</v>
      </c>
      <c r="X4" s="26" t="s">
        <v>582</v>
      </c>
      <c r="Y4" s="26" t="s">
        <v>583</v>
      </c>
      <c r="Z4" s="26" t="s">
        <v>584</v>
      </c>
      <c r="AA4" s="26" t="s">
        <v>585</v>
      </c>
      <c r="AB4" s="26" t="s">
        <v>586</v>
      </c>
      <c r="AC4" s="26" t="s">
        <v>587</v>
      </c>
      <c r="AD4" s="26" t="s">
        <v>588</v>
      </c>
      <c r="AE4" s="26" t="s">
        <v>589</v>
      </c>
      <c r="AF4" s="26" t="s">
        <v>590</v>
      </c>
      <c r="AG4" s="26" t="s">
        <v>184</v>
      </c>
      <c r="AH4" s="26" t="s">
        <v>185</v>
      </c>
      <c r="AI4" s="26" t="s">
        <v>186</v>
      </c>
      <c r="AJ4" s="26" t="s">
        <v>187</v>
      </c>
    </row>
    <row r="5" spans="1:36" x14ac:dyDescent="0.25">
      <c r="A5" s="27" t="s">
        <v>32</v>
      </c>
      <c r="B5" s="26" t="s">
        <v>591</v>
      </c>
      <c r="C5" s="26" t="s">
        <v>592</v>
      </c>
      <c r="D5" s="26" t="s">
        <v>593</v>
      </c>
      <c r="E5" s="26" t="s">
        <v>594</v>
      </c>
      <c r="F5" s="26" t="s">
        <v>595</v>
      </c>
      <c r="G5" s="26" t="s">
        <v>596</v>
      </c>
      <c r="H5" s="26" t="s">
        <v>597</v>
      </c>
      <c r="I5" s="26" t="s">
        <v>598</v>
      </c>
      <c r="J5" s="26" t="s">
        <v>599</v>
      </c>
      <c r="K5" s="26" t="s">
        <v>600</v>
      </c>
      <c r="L5" s="26" t="s">
        <v>601</v>
      </c>
      <c r="M5" s="26" t="s">
        <v>602</v>
      </c>
      <c r="N5" s="26" t="s">
        <v>603</v>
      </c>
      <c r="O5" s="26" t="s">
        <v>604</v>
      </c>
      <c r="P5" s="26" t="s">
        <v>605</v>
      </c>
      <c r="Q5" s="26" t="s">
        <v>606</v>
      </c>
      <c r="R5" s="26" t="s">
        <v>607</v>
      </c>
      <c r="S5" s="26" t="s">
        <v>608</v>
      </c>
      <c r="T5" s="26" t="s">
        <v>609</v>
      </c>
      <c r="U5" s="26" t="s">
        <v>610</v>
      </c>
      <c r="V5" s="26" t="s">
        <v>611</v>
      </c>
      <c r="W5" s="26" t="s">
        <v>612</v>
      </c>
      <c r="X5" s="26" t="s">
        <v>613</v>
      </c>
      <c r="Y5" s="26" t="s">
        <v>614</v>
      </c>
      <c r="Z5" s="26" t="s">
        <v>615</v>
      </c>
      <c r="AA5" s="26" t="s">
        <v>616</v>
      </c>
      <c r="AB5" s="26" t="s">
        <v>617</v>
      </c>
      <c r="AC5" s="26" t="s">
        <v>618</v>
      </c>
      <c r="AD5" s="26" t="s">
        <v>619</v>
      </c>
      <c r="AE5" s="26" t="s">
        <v>620</v>
      </c>
      <c r="AF5" s="26" t="s">
        <v>621</v>
      </c>
      <c r="AG5" s="26" t="s">
        <v>188</v>
      </c>
      <c r="AH5" s="26" t="s">
        <v>189</v>
      </c>
      <c r="AI5" s="26" t="s">
        <v>190</v>
      </c>
      <c r="AJ5" s="26" t="s">
        <v>191</v>
      </c>
    </row>
    <row r="6" spans="1:36" x14ac:dyDescent="0.25">
      <c r="A6" s="27" t="s">
        <v>33</v>
      </c>
      <c r="B6" s="26" t="s">
        <v>622</v>
      </c>
      <c r="C6" s="26" t="s">
        <v>623</v>
      </c>
      <c r="D6" s="26" t="s">
        <v>624</v>
      </c>
      <c r="E6" s="26" t="s">
        <v>625</v>
      </c>
      <c r="F6" s="26" t="s">
        <v>626</v>
      </c>
      <c r="G6" s="26" t="s">
        <v>627</v>
      </c>
      <c r="H6" s="26" t="s">
        <v>628</v>
      </c>
      <c r="I6" s="26" t="s">
        <v>629</v>
      </c>
      <c r="J6" s="26" t="s">
        <v>630</v>
      </c>
      <c r="K6" s="26" t="s">
        <v>631</v>
      </c>
      <c r="L6" s="26" t="s">
        <v>632</v>
      </c>
      <c r="M6" s="26" t="s">
        <v>633</v>
      </c>
      <c r="N6" s="26" t="s">
        <v>634</v>
      </c>
      <c r="O6" s="26" t="s">
        <v>635</v>
      </c>
      <c r="P6" s="26" t="s">
        <v>636</v>
      </c>
      <c r="Q6" s="26" t="s">
        <v>637</v>
      </c>
      <c r="R6" s="26" t="s">
        <v>638</v>
      </c>
      <c r="S6" s="26" t="s">
        <v>639</v>
      </c>
      <c r="T6" s="26" t="s">
        <v>640</v>
      </c>
      <c r="U6" s="26" t="s">
        <v>641</v>
      </c>
      <c r="V6" s="26" t="s">
        <v>642</v>
      </c>
      <c r="W6" s="26" t="s">
        <v>643</v>
      </c>
      <c r="X6" s="26" t="s">
        <v>644</v>
      </c>
      <c r="Y6" s="26" t="s">
        <v>645</v>
      </c>
      <c r="Z6" s="26" t="s">
        <v>646</v>
      </c>
      <c r="AA6" s="26" t="s">
        <v>647</v>
      </c>
      <c r="AB6" s="26" t="s">
        <v>648</v>
      </c>
      <c r="AC6" s="26" t="s">
        <v>649</v>
      </c>
      <c r="AD6" s="26" t="s">
        <v>650</v>
      </c>
      <c r="AE6" s="26" t="s">
        <v>651</v>
      </c>
      <c r="AF6" s="26" t="s">
        <v>652</v>
      </c>
      <c r="AG6" s="26" t="s">
        <v>192</v>
      </c>
      <c r="AH6" s="26" t="s">
        <v>193</v>
      </c>
      <c r="AI6" s="26" t="s">
        <v>194</v>
      </c>
      <c r="AJ6" s="26" t="s">
        <v>195</v>
      </c>
    </row>
    <row r="7" spans="1:36" x14ac:dyDescent="0.25">
      <c r="A7" s="27" t="s">
        <v>34</v>
      </c>
      <c r="B7" s="26" t="s">
        <v>653</v>
      </c>
      <c r="C7" s="26" t="s">
        <v>654</v>
      </c>
      <c r="D7" s="26" t="s">
        <v>655</v>
      </c>
      <c r="E7" s="26" t="s">
        <v>656</v>
      </c>
      <c r="F7" s="26" t="s">
        <v>376</v>
      </c>
      <c r="G7" s="26" t="s">
        <v>657</v>
      </c>
      <c r="H7" s="26" t="s">
        <v>658</v>
      </c>
      <c r="I7" s="26" t="s">
        <v>659</v>
      </c>
      <c r="J7" s="26" t="s">
        <v>660</v>
      </c>
      <c r="K7" s="26" t="s">
        <v>661</v>
      </c>
      <c r="L7" s="26" t="s">
        <v>662</v>
      </c>
      <c r="M7" s="26" t="s">
        <v>663</v>
      </c>
      <c r="N7" s="26" t="s">
        <v>664</v>
      </c>
      <c r="O7" s="26" t="s">
        <v>665</v>
      </c>
      <c r="P7" s="26" t="s">
        <v>666</v>
      </c>
      <c r="Q7" s="26" t="s">
        <v>667</v>
      </c>
      <c r="R7" s="26" t="s">
        <v>668</v>
      </c>
      <c r="S7" s="26" t="s">
        <v>669</v>
      </c>
      <c r="T7" s="26" t="s">
        <v>670</v>
      </c>
      <c r="U7" s="26" t="s">
        <v>418</v>
      </c>
      <c r="V7" s="26" t="s">
        <v>671</v>
      </c>
      <c r="W7" s="26" t="s">
        <v>672</v>
      </c>
      <c r="X7" s="26" t="s">
        <v>673</v>
      </c>
      <c r="Y7" s="26" t="s">
        <v>674</v>
      </c>
      <c r="Z7" s="26" t="s">
        <v>675</v>
      </c>
      <c r="AA7" s="26" t="s">
        <v>676</v>
      </c>
      <c r="AB7" s="26" t="s">
        <v>677</v>
      </c>
      <c r="AC7" s="26" t="s">
        <v>678</v>
      </c>
      <c r="AD7" s="26" t="s">
        <v>679</v>
      </c>
      <c r="AE7" s="26" t="s">
        <v>680</v>
      </c>
      <c r="AF7" s="26" t="s">
        <v>681</v>
      </c>
      <c r="AG7" s="26" t="s">
        <v>196</v>
      </c>
      <c r="AH7" s="26" t="s">
        <v>197</v>
      </c>
      <c r="AI7" s="26" t="s">
        <v>198</v>
      </c>
      <c r="AJ7" s="26" t="s">
        <v>199</v>
      </c>
    </row>
    <row r="8" spans="1:36" x14ac:dyDescent="0.25">
      <c r="A8" s="27" t="s">
        <v>35</v>
      </c>
      <c r="B8" s="26" t="s">
        <v>682</v>
      </c>
      <c r="C8" s="26" t="s">
        <v>683</v>
      </c>
      <c r="D8" s="26" t="s">
        <v>684</v>
      </c>
      <c r="E8" s="26" t="s">
        <v>685</v>
      </c>
      <c r="F8" s="26" t="s">
        <v>686</v>
      </c>
      <c r="G8" s="26" t="s">
        <v>687</v>
      </c>
      <c r="H8" s="26" t="s">
        <v>688</v>
      </c>
      <c r="I8" s="26" t="s">
        <v>689</v>
      </c>
      <c r="J8" s="26" t="s">
        <v>690</v>
      </c>
      <c r="K8" s="26" t="s">
        <v>691</v>
      </c>
      <c r="L8" s="26" t="s">
        <v>692</v>
      </c>
      <c r="M8" s="26" t="s">
        <v>693</v>
      </c>
      <c r="N8" s="26" t="s">
        <v>694</v>
      </c>
      <c r="O8" s="26" t="s">
        <v>695</v>
      </c>
      <c r="P8" s="26" t="s">
        <v>696</v>
      </c>
      <c r="Q8" s="26" t="s">
        <v>417</v>
      </c>
      <c r="R8" s="26" t="s">
        <v>697</v>
      </c>
      <c r="S8" s="26" t="s">
        <v>698</v>
      </c>
      <c r="T8" s="26" t="s">
        <v>699</v>
      </c>
      <c r="U8" s="26" t="s">
        <v>700</v>
      </c>
      <c r="V8" s="26" t="s">
        <v>701</v>
      </c>
      <c r="W8" s="26" t="s">
        <v>702</v>
      </c>
      <c r="X8" s="26" t="s">
        <v>703</v>
      </c>
      <c r="Y8" s="26" t="s">
        <v>704</v>
      </c>
      <c r="Z8" s="26" t="s">
        <v>705</v>
      </c>
      <c r="AA8" s="26" t="s">
        <v>706</v>
      </c>
      <c r="AB8" s="26" t="s">
        <v>707</v>
      </c>
      <c r="AC8" s="26" t="s">
        <v>708</v>
      </c>
      <c r="AD8" s="26" t="s">
        <v>709</v>
      </c>
      <c r="AE8" s="26" t="s">
        <v>710</v>
      </c>
      <c r="AF8" s="26" t="s">
        <v>711</v>
      </c>
      <c r="AG8" s="26" t="s">
        <v>200</v>
      </c>
      <c r="AH8" s="26" t="s">
        <v>201</v>
      </c>
      <c r="AI8" s="26" t="s">
        <v>202</v>
      </c>
      <c r="AJ8" s="26" t="s">
        <v>203</v>
      </c>
    </row>
    <row r="9" spans="1:36" x14ac:dyDescent="0.25">
      <c r="A9" s="27" t="s">
        <v>36</v>
      </c>
      <c r="B9" s="26" t="s">
        <v>712</v>
      </c>
      <c r="C9" s="26" t="s">
        <v>713</v>
      </c>
      <c r="D9" s="26" t="s">
        <v>714</v>
      </c>
      <c r="E9" s="26" t="s">
        <v>715</v>
      </c>
      <c r="F9" s="26" t="s">
        <v>716</v>
      </c>
      <c r="G9" s="26" t="s">
        <v>717</v>
      </c>
      <c r="H9" s="26" t="s">
        <v>718</v>
      </c>
      <c r="I9" s="26" t="s">
        <v>719</v>
      </c>
      <c r="J9" s="26" t="s">
        <v>720</v>
      </c>
      <c r="K9" s="26" t="s">
        <v>721</v>
      </c>
      <c r="L9" s="26" t="s">
        <v>722</v>
      </c>
      <c r="M9" s="26" t="s">
        <v>723</v>
      </c>
      <c r="N9" s="26" t="s">
        <v>724</v>
      </c>
      <c r="O9" s="26" t="s">
        <v>725</v>
      </c>
      <c r="P9" s="26" t="s">
        <v>726</v>
      </c>
      <c r="Q9" s="26" t="s">
        <v>727</v>
      </c>
      <c r="R9" s="26" t="s">
        <v>728</v>
      </c>
      <c r="S9" s="26" t="s">
        <v>729</v>
      </c>
      <c r="T9" s="26" t="s">
        <v>730</v>
      </c>
      <c r="U9" s="26" t="s">
        <v>731</v>
      </c>
      <c r="V9" s="26" t="s">
        <v>732</v>
      </c>
      <c r="W9" s="26" t="s">
        <v>733</v>
      </c>
      <c r="X9" s="26" t="s">
        <v>734</v>
      </c>
      <c r="Y9" s="26" t="s">
        <v>735</v>
      </c>
      <c r="Z9" s="26" t="s">
        <v>736</v>
      </c>
      <c r="AA9" s="26" t="s">
        <v>737</v>
      </c>
      <c r="AB9" s="26" t="s">
        <v>738</v>
      </c>
      <c r="AC9" s="26" t="s">
        <v>739</v>
      </c>
      <c r="AD9" s="26" t="s">
        <v>740</v>
      </c>
      <c r="AE9" s="26" t="s">
        <v>741</v>
      </c>
      <c r="AF9" s="26" t="s">
        <v>742</v>
      </c>
      <c r="AG9" s="26" t="s">
        <v>204</v>
      </c>
      <c r="AH9" s="26" t="s">
        <v>205</v>
      </c>
      <c r="AI9" s="26" t="s">
        <v>206</v>
      </c>
      <c r="AJ9" s="26" t="s">
        <v>207</v>
      </c>
    </row>
    <row r="10" spans="1:36" x14ac:dyDescent="0.25">
      <c r="A10" s="27" t="s">
        <v>37</v>
      </c>
      <c r="B10" s="26" t="s">
        <v>743</v>
      </c>
      <c r="C10" s="26" t="s">
        <v>744</v>
      </c>
      <c r="D10" s="26" t="s">
        <v>745</v>
      </c>
      <c r="E10" s="26" t="s">
        <v>746</v>
      </c>
      <c r="F10" s="26" t="s">
        <v>747</v>
      </c>
      <c r="G10" s="26" t="s">
        <v>748</v>
      </c>
      <c r="H10" s="26" t="s">
        <v>749</v>
      </c>
      <c r="I10" s="26" t="s">
        <v>750</v>
      </c>
      <c r="J10" s="26" t="s">
        <v>751</v>
      </c>
      <c r="K10" s="26" t="s">
        <v>752</v>
      </c>
      <c r="L10" s="26" t="s">
        <v>753</v>
      </c>
      <c r="M10" s="26" t="s">
        <v>754</v>
      </c>
      <c r="N10" s="26" t="s">
        <v>755</v>
      </c>
      <c r="O10" s="26" t="s">
        <v>756</v>
      </c>
      <c r="P10" s="26" t="s">
        <v>757</v>
      </c>
      <c r="Q10" s="26" t="s">
        <v>758</v>
      </c>
      <c r="R10" s="26" t="s">
        <v>759</v>
      </c>
      <c r="S10" s="26" t="s">
        <v>760</v>
      </c>
      <c r="T10" s="26" t="s">
        <v>761</v>
      </c>
      <c r="U10" s="26" t="s">
        <v>762</v>
      </c>
      <c r="V10" s="26" t="s">
        <v>763</v>
      </c>
      <c r="W10" s="26" t="s">
        <v>764</v>
      </c>
      <c r="X10" s="26" t="s">
        <v>765</v>
      </c>
      <c r="Y10" s="26" t="s">
        <v>766</v>
      </c>
      <c r="Z10" s="26" t="s">
        <v>767</v>
      </c>
      <c r="AA10" s="26" t="s">
        <v>768</v>
      </c>
      <c r="AB10" s="26" t="s">
        <v>769</v>
      </c>
      <c r="AC10" s="26" t="s">
        <v>770</v>
      </c>
      <c r="AD10" s="26" t="s">
        <v>771</v>
      </c>
      <c r="AE10" s="26" t="s">
        <v>772</v>
      </c>
      <c r="AF10" s="26" t="s">
        <v>773</v>
      </c>
      <c r="AG10" s="26" t="s">
        <v>208</v>
      </c>
      <c r="AH10" s="26" t="s">
        <v>209</v>
      </c>
      <c r="AI10" s="26" t="s">
        <v>210</v>
      </c>
      <c r="AJ10" s="26" t="s">
        <v>211</v>
      </c>
    </row>
    <row r="11" spans="1:36" x14ac:dyDescent="0.25">
      <c r="A11" s="27" t="s">
        <v>38</v>
      </c>
      <c r="B11" s="26" t="s">
        <v>774</v>
      </c>
      <c r="C11" s="26" t="s">
        <v>775</v>
      </c>
      <c r="D11" s="26" t="s">
        <v>776</v>
      </c>
      <c r="E11" s="26" t="s">
        <v>419</v>
      </c>
      <c r="F11" s="26" t="s">
        <v>777</v>
      </c>
      <c r="G11" s="26" t="s">
        <v>778</v>
      </c>
      <c r="H11" s="26" t="s">
        <v>779</v>
      </c>
      <c r="I11" s="26" t="s">
        <v>780</v>
      </c>
      <c r="J11" s="26" t="s">
        <v>781</v>
      </c>
      <c r="K11" s="26" t="s">
        <v>782</v>
      </c>
      <c r="L11" s="26" t="s">
        <v>783</v>
      </c>
      <c r="M11" s="26" t="s">
        <v>784</v>
      </c>
      <c r="N11" s="26" t="s">
        <v>785</v>
      </c>
      <c r="O11" s="26" t="s">
        <v>786</v>
      </c>
      <c r="P11" s="26" t="s">
        <v>787</v>
      </c>
      <c r="Q11" s="26" t="s">
        <v>788</v>
      </c>
      <c r="R11" s="26" t="s">
        <v>789</v>
      </c>
      <c r="S11" s="26" t="s">
        <v>790</v>
      </c>
      <c r="T11" s="26" t="s">
        <v>791</v>
      </c>
      <c r="U11" s="26" t="s">
        <v>792</v>
      </c>
      <c r="V11" s="26" t="s">
        <v>793</v>
      </c>
      <c r="W11" s="26" t="s">
        <v>794</v>
      </c>
      <c r="X11" s="26" t="s">
        <v>795</v>
      </c>
      <c r="Y11" s="26" t="s">
        <v>796</v>
      </c>
      <c r="Z11" s="26" t="s">
        <v>797</v>
      </c>
      <c r="AA11" s="26" t="s">
        <v>798</v>
      </c>
      <c r="AB11" s="26" t="s">
        <v>799</v>
      </c>
      <c r="AC11" s="26" t="s">
        <v>800</v>
      </c>
      <c r="AD11" s="26" t="s">
        <v>801</v>
      </c>
      <c r="AE11" s="26" t="s">
        <v>802</v>
      </c>
      <c r="AF11" s="26" t="s">
        <v>803</v>
      </c>
      <c r="AG11" s="26" t="s">
        <v>212</v>
      </c>
      <c r="AH11" s="26" t="s">
        <v>213</v>
      </c>
      <c r="AI11" s="26" t="s">
        <v>214</v>
      </c>
      <c r="AJ11" s="26" t="s">
        <v>215</v>
      </c>
    </row>
    <row r="12" spans="1:36" x14ac:dyDescent="0.25">
      <c r="A12" s="27" t="s">
        <v>39</v>
      </c>
      <c r="B12" s="26" t="s">
        <v>804</v>
      </c>
      <c r="C12" s="26" t="s">
        <v>805</v>
      </c>
      <c r="D12" s="26" t="s">
        <v>806</v>
      </c>
      <c r="E12" s="26" t="s">
        <v>807</v>
      </c>
      <c r="F12" s="26" t="s">
        <v>808</v>
      </c>
      <c r="G12" s="26" t="s">
        <v>809</v>
      </c>
      <c r="H12" s="26" t="s">
        <v>810</v>
      </c>
      <c r="I12" s="26" t="s">
        <v>811</v>
      </c>
      <c r="J12" s="26" t="s">
        <v>812</v>
      </c>
      <c r="K12" s="26" t="s">
        <v>813</v>
      </c>
      <c r="L12" s="26" t="s">
        <v>814</v>
      </c>
      <c r="M12" s="26" t="s">
        <v>815</v>
      </c>
      <c r="N12" s="26" t="s">
        <v>816</v>
      </c>
      <c r="O12" s="26" t="s">
        <v>817</v>
      </c>
      <c r="P12" s="26" t="s">
        <v>818</v>
      </c>
      <c r="Q12" s="26" t="s">
        <v>819</v>
      </c>
      <c r="R12" s="26" t="s">
        <v>820</v>
      </c>
      <c r="S12" s="26" t="s">
        <v>821</v>
      </c>
      <c r="T12" s="26" t="s">
        <v>822</v>
      </c>
      <c r="U12" s="26" t="s">
        <v>823</v>
      </c>
      <c r="V12" s="26" t="s">
        <v>824</v>
      </c>
      <c r="W12" s="26" t="s">
        <v>825</v>
      </c>
      <c r="X12" s="26" t="s">
        <v>826</v>
      </c>
      <c r="Y12" s="26" t="s">
        <v>827</v>
      </c>
      <c r="Z12" s="26" t="s">
        <v>828</v>
      </c>
      <c r="AA12" s="26" t="s">
        <v>829</v>
      </c>
      <c r="AB12" s="26" t="s">
        <v>830</v>
      </c>
      <c r="AC12" s="26" t="s">
        <v>831</v>
      </c>
      <c r="AD12" s="26" t="s">
        <v>832</v>
      </c>
      <c r="AE12" s="26" t="s">
        <v>833</v>
      </c>
      <c r="AF12" s="26" t="s">
        <v>834</v>
      </c>
      <c r="AG12" s="26" t="s">
        <v>216</v>
      </c>
      <c r="AH12" s="26" t="s">
        <v>217</v>
      </c>
      <c r="AI12" s="26" t="s">
        <v>218</v>
      </c>
      <c r="AJ12" s="26" t="s">
        <v>219</v>
      </c>
    </row>
    <row r="13" spans="1:36" x14ac:dyDescent="0.25">
      <c r="A13" s="27" t="s">
        <v>40</v>
      </c>
      <c r="B13" s="26" t="s">
        <v>835</v>
      </c>
      <c r="C13" s="26" t="s">
        <v>836</v>
      </c>
      <c r="D13" s="26" t="s">
        <v>837</v>
      </c>
      <c r="E13" s="26" t="s">
        <v>838</v>
      </c>
      <c r="F13" s="26" t="s">
        <v>839</v>
      </c>
      <c r="G13" s="26" t="s">
        <v>840</v>
      </c>
      <c r="H13" s="26" t="s">
        <v>841</v>
      </c>
      <c r="I13" s="26" t="s">
        <v>842</v>
      </c>
      <c r="J13" s="26" t="s">
        <v>843</v>
      </c>
      <c r="K13" s="26" t="s">
        <v>844</v>
      </c>
      <c r="L13" s="26" t="s">
        <v>845</v>
      </c>
      <c r="M13" s="26" t="s">
        <v>846</v>
      </c>
      <c r="N13" s="26" t="s">
        <v>847</v>
      </c>
      <c r="O13" s="26" t="s">
        <v>848</v>
      </c>
      <c r="P13" s="26" t="s">
        <v>849</v>
      </c>
      <c r="Q13" s="26" t="s">
        <v>850</v>
      </c>
      <c r="R13" s="26" t="s">
        <v>851</v>
      </c>
      <c r="S13" s="26" t="s">
        <v>852</v>
      </c>
      <c r="T13" s="26" t="s">
        <v>853</v>
      </c>
      <c r="U13" s="26" t="s">
        <v>854</v>
      </c>
      <c r="V13" s="26" t="s">
        <v>855</v>
      </c>
      <c r="W13" s="26" t="s">
        <v>856</v>
      </c>
      <c r="X13" s="26" t="s">
        <v>857</v>
      </c>
      <c r="Y13" s="26" t="s">
        <v>858</v>
      </c>
      <c r="Z13" s="26" t="s">
        <v>859</v>
      </c>
      <c r="AA13" s="26" t="s">
        <v>860</v>
      </c>
      <c r="AB13" s="26" t="s">
        <v>861</v>
      </c>
      <c r="AC13" s="26" t="s">
        <v>862</v>
      </c>
      <c r="AD13" s="26" t="s">
        <v>863</v>
      </c>
      <c r="AE13" s="26" t="s">
        <v>864</v>
      </c>
      <c r="AF13" s="26" t="s">
        <v>865</v>
      </c>
      <c r="AG13" s="26" t="s">
        <v>220</v>
      </c>
      <c r="AH13" s="26" t="s">
        <v>221</v>
      </c>
      <c r="AI13" s="26" t="s">
        <v>222</v>
      </c>
      <c r="AJ13" s="26" t="s">
        <v>223</v>
      </c>
    </row>
    <row r="14" spans="1:36" x14ac:dyDescent="0.25">
      <c r="A14" s="27" t="s">
        <v>41</v>
      </c>
      <c r="B14" s="26" t="s">
        <v>866</v>
      </c>
      <c r="C14" s="26" t="s">
        <v>867</v>
      </c>
      <c r="D14" s="26" t="s">
        <v>868</v>
      </c>
      <c r="E14" s="26" t="s">
        <v>869</v>
      </c>
      <c r="F14" s="26" t="s">
        <v>870</v>
      </c>
      <c r="G14" s="26" t="s">
        <v>871</v>
      </c>
      <c r="H14" s="26" t="s">
        <v>872</v>
      </c>
      <c r="I14" s="26" t="s">
        <v>873</v>
      </c>
      <c r="J14" s="26" t="s">
        <v>874</v>
      </c>
      <c r="K14" s="26" t="s">
        <v>875</v>
      </c>
      <c r="L14" s="26" t="s">
        <v>876</v>
      </c>
      <c r="M14" s="26" t="s">
        <v>877</v>
      </c>
      <c r="N14" s="26" t="s">
        <v>878</v>
      </c>
      <c r="O14" s="26" t="s">
        <v>879</v>
      </c>
      <c r="P14" s="26" t="s">
        <v>880</v>
      </c>
      <c r="Q14" s="26" t="s">
        <v>881</v>
      </c>
      <c r="R14" s="26" t="s">
        <v>882</v>
      </c>
      <c r="S14" s="26" t="s">
        <v>883</v>
      </c>
      <c r="T14" s="26" t="s">
        <v>884</v>
      </c>
      <c r="U14" s="26" t="s">
        <v>885</v>
      </c>
      <c r="V14" s="26" t="s">
        <v>886</v>
      </c>
      <c r="W14" s="26" t="s">
        <v>887</v>
      </c>
      <c r="X14" s="26" t="s">
        <v>888</v>
      </c>
      <c r="Y14" s="26" t="s">
        <v>889</v>
      </c>
      <c r="Z14" s="26" t="s">
        <v>890</v>
      </c>
      <c r="AA14" s="26" t="s">
        <v>891</v>
      </c>
      <c r="AB14" s="26" t="s">
        <v>892</v>
      </c>
      <c r="AC14" s="26" t="s">
        <v>893</v>
      </c>
      <c r="AD14" s="26" t="s">
        <v>894</v>
      </c>
      <c r="AE14" s="26" t="s">
        <v>895</v>
      </c>
      <c r="AF14" s="26" t="s">
        <v>896</v>
      </c>
      <c r="AG14" s="26" t="s">
        <v>224</v>
      </c>
      <c r="AH14" s="26" t="s">
        <v>225</v>
      </c>
      <c r="AI14" s="26" t="s">
        <v>226</v>
      </c>
      <c r="AJ14" s="26" t="s">
        <v>227</v>
      </c>
    </row>
    <row r="15" spans="1:36" x14ac:dyDescent="0.25">
      <c r="A15" s="27" t="s">
        <v>42</v>
      </c>
      <c r="B15" s="26" t="s">
        <v>897</v>
      </c>
      <c r="C15" s="26" t="s">
        <v>898</v>
      </c>
      <c r="D15" s="26" t="s">
        <v>899</v>
      </c>
      <c r="E15" s="26" t="s">
        <v>900</v>
      </c>
      <c r="F15" s="26" t="s">
        <v>901</v>
      </c>
      <c r="G15" s="26" t="s">
        <v>902</v>
      </c>
      <c r="H15" s="26" t="s">
        <v>903</v>
      </c>
      <c r="I15" s="26" t="s">
        <v>904</v>
      </c>
      <c r="J15" s="26" t="s">
        <v>905</v>
      </c>
      <c r="K15" s="26" t="s">
        <v>906</v>
      </c>
      <c r="L15" s="26" t="s">
        <v>907</v>
      </c>
      <c r="M15" s="26" t="s">
        <v>908</v>
      </c>
      <c r="N15" s="26" t="s">
        <v>909</v>
      </c>
      <c r="O15" s="26" t="s">
        <v>910</v>
      </c>
      <c r="P15" s="26" t="s">
        <v>911</v>
      </c>
      <c r="Q15" s="26" t="s">
        <v>912</v>
      </c>
      <c r="R15" s="26" t="s">
        <v>913</v>
      </c>
      <c r="S15" s="26" t="s">
        <v>914</v>
      </c>
      <c r="T15" s="26" t="s">
        <v>915</v>
      </c>
      <c r="U15" s="26" t="s">
        <v>916</v>
      </c>
      <c r="V15" s="26" t="s">
        <v>917</v>
      </c>
      <c r="W15" s="26" t="s">
        <v>918</v>
      </c>
      <c r="X15" s="26" t="s">
        <v>919</v>
      </c>
      <c r="Y15" s="26" t="s">
        <v>920</v>
      </c>
      <c r="Z15" s="26" t="s">
        <v>921</v>
      </c>
      <c r="AA15" s="26" t="s">
        <v>922</v>
      </c>
      <c r="AB15" s="26" t="s">
        <v>923</v>
      </c>
      <c r="AC15" s="26" t="s">
        <v>924</v>
      </c>
      <c r="AD15" s="26" t="s">
        <v>925</v>
      </c>
      <c r="AE15" s="26" t="s">
        <v>926</v>
      </c>
      <c r="AF15" s="26" t="s">
        <v>927</v>
      </c>
      <c r="AG15" s="26" t="s">
        <v>228</v>
      </c>
      <c r="AH15" s="26" t="s">
        <v>229</v>
      </c>
      <c r="AI15" s="26" t="s">
        <v>230</v>
      </c>
      <c r="AJ15" s="26" t="s">
        <v>231</v>
      </c>
    </row>
    <row r="16" spans="1:36" x14ac:dyDescent="0.25">
      <c r="A16" s="27" t="s">
        <v>43</v>
      </c>
      <c r="B16" s="26" t="s">
        <v>928</v>
      </c>
      <c r="C16" s="26" t="s">
        <v>929</v>
      </c>
      <c r="D16" s="26" t="s">
        <v>930</v>
      </c>
      <c r="E16" s="26" t="s">
        <v>931</v>
      </c>
      <c r="F16" s="26" t="s">
        <v>932</v>
      </c>
      <c r="G16" s="26" t="s">
        <v>933</v>
      </c>
      <c r="H16" s="26" t="s">
        <v>656</v>
      </c>
      <c r="I16" s="26" t="s">
        <v>934</v>
      </c>
      <c r="J16" s="26" t="s">
        <v>935</v>
      </c>
      <c r="K16" s="26" t="s">
        <v>936</v>
      </c>
      <c r="L16" s="26" t="s">
        <v>937</v>
      </c>
      <c r="M16" s="26" t="s">
        <v>938</v>
      </c>
      <c r="N16" s="26" t="s">
        <v>939</v>
      </c>
      <c r="O16" s="26" t="s">
        <v>940</v>
      </c>
      <c r="P16" s="26" t="s">
        <v>941</v>
      </c>
      <c r="Q16" s="26" t="s">
        <v>942</v>
      </c>
      <c r="R16" s="26" t="s">
        <v>943</v>
      </c>
      <c r="S16" s="26" t="s">
        <v>944</v>
      </c>
      <c r="T16" s="26" t="s">
        <v>945</v>
      </c>
      <c r="U16" s="26" t="s">
        <v>946</v>
      </c>
      <c r="V16" s="26" t="s">
        <v>947</v>
      </c>
      <c r="W16" s="26" t="s">
        <v>948</v>
      </c>
      <c r="X16" s="26" t="s">
        <v>949</v>
      </c>
      <c r="Y16" s="26" t="s">
        <v>950</v>
      </c>
      <c r="Z16" s="26" t="s">
        <v>951</v>
      </c>
      <c r="AA16" s="26" t="s">
        <v>952</v>
      </c>
      <c r="AB16" s="26" t="s">
        <v>953</v>
      </c>
      <c r="AC16" s="26" t="s">
        <v>954</v>
      </c>
      <c r="AD16" s="26" t="s">
        <v>955</v>
      </c>
      <c r="AE16" s="26" t="s">
        <v>956</v>
      </c>
      <c r="AF16" s="26" t="s">
        <v>957</v>
      </c>
      <c r="AG16" s="26" t="s">
        <v>232</v>
      </c>
      <c r="AH16" s="26" t="s">
        <v>233</v>
      </c>
      <c r="AI16" s="26" t="s">
        <v>234</v>
      </c>
      <c r="AJ16" s="26" t="s">
        <v>235</v>
      </c>
    </row>
    <row r="17" spans="1:36" x14ac:dyDescent="0.25">
      <c r="A17" s="27" t="s">
        <v>44</v>
      </c>
      <c r="B17" s="26" t="s">
        <v>958</v>
      </c>
      <c r="C17" s="26" t="s">
        <v>959</v>
      </c>
      <c r="D17" s="26" t="s">
        <v>960</v>
      </c>
      <c r="E17" s="26" t="s">
        <v>961</v>
      </c>
      <c r="F17" s="26" t="s">
        <v>962</v>
      </c>
      <c r="G17" s="26" t="s">
        <v>963</v>
      </c>
      <c r="H17" s="26" t="s">
        <v>964</v>
      </c>
      <c r="I17" s="26" t="s">
        <v>965</v>
      </c>
      <c r="J17" s="26" t="s">
        <v>966</v>
      </c>
      <c r="K17" s="26" t="s">
        <v>967</v>
      </c>
      <c r="L17" s="26" t="s">
        <v>968</v>
      </c>
      <c r="M17" s="26" t="s">
        <v>969</v>
      </c>
      <c r="N17" s="26" t="s">
        <v>970</v>
      </c>
      <c r="O17" s="26" t="s">
        <v>971</v>
      </c>
      <c r="P17" s="26" t="s">
        <v>972</v>
      </c>
      <c r="Q17" s="26" t="s">
        <v>973</v>
      </c>
      <c r="R17" s="26" t="s">
        <v>974</v>
      </c>
      <c r="S17" s="26" t="s">
        <v>975</v>
      </c>
      <c r="T17" s="26" t="s">
        <v>976</v>
      </c>
      <c r="U17" s="26" t="s">
        <v>977</v>
      </c>
      <c r="V17" s="26" t="s">
        <v>978</v>
      </c>
      <c r="W17" s="26" t="s">
        <v>979</v>
      </c>
      <c r="X17" s="26" t="s">
        <v>980</v>
      </c>
      <c r="Y17" s="26" t="s">
        <v>981</v>
      </c>
      <c r="Z17" s="26" t="s">
        <v>982</v>
      </c>
      <c r="AA17" s="26" t="s">
        <v>983</v>
      </c>
      <c r="AB17" s="26" t="s">
        <v>984</v>
      </c>
      <c r="AC17" s="26" t="s">
        <v>985</v>
      </c>
      <c r="AD17" s="26" t="s">
        <v>986</v>
      </c>
      <c r="AE17" s="26" t="s">
        <v>987</v>
      </c>
      <c r="AF17" s="26" t="s">
        <v>988</v>
      </c>
      <c r="AG17" s="26" t="s">
        <v>236</v>
      </c>
      <c r="AH17" s="26" t="s">
        <v>237</v>
      </c>
      <c r="AI17" s="26" t="s">
        <v>238</v>
      </c>
      <c r="AJ17" s="26" t="s">
        <v>239</v>
      </c>
    </row>
    <row r="18" spans="1:36" x14ac:dyDescent="0.25">
      <c r="A18" s="27" t="s">
        <v>45</v>
      </c>
      <c r="B18" s="26" t="s">
        <v>989</v>
      </c>
      <c r="C18" s="26" t="s">
        <v>990</v>
      </c>
      <c r="D18" s="26" t="s">
        <v>991</v>
      </c>
      <c r="E18" s="26" t="s">
        <v>992</v>
      </c>
      <c r="F18" s="26" t="s">
        <v>993</v>
      </c>
      <c r="G18" s="26" t="s">
        <v>994</v>
      </c>
      <c r="H18" s="26" t="s">
        <v>175</v>
      </c>
      <c r="I18" s="26" t="s">
        <v>995</v>
      </c>
      <c r="J18" s="26" t="s">
        <v>996</v>
      </c>
      <c r="K18" s="26" t="s">
        <v>997</v>
      </c>
      <c r="L18" s="26" t="s">
        <v>998</v>
      </c>
      <c r="M18" s="26" t="s">
        <v>999</v>
      </c>
      <c r="N18" s="26" t="s">
        <v>1000</v>
      </c>
      <c r="O18" s="26" t="s">
        <v>1001</v>
      </c>
      <c r="P18" s="26" t="s">
        <v>1002</v>
      </c>
      <c r="Q18" s="26" t="s">
        <v>1003</v>
      </c>
      <c r="R18" s="26" t="s">
        <v>1004</v>
      </c>
      <c r="S18" s="26" t="s">
        <v>1005</v>
      </c>
      <c r="T18" s="26" t="s">
        <v>1006</v>
      </c>
      <c r="U18" s="26" t="s">
        <v>1007</v>
      </c>
      <c r="V18" s="26" t="s">
        <v>1008</v>
      </c>
      <c r="W18" s="26" t="s">
        <v>1009</v>
      </c>
      <c r="X18" s="26" t="s">
        <v>1010</v>
      </c>
      <c r="Y18" s="26" t="s">
        <v>1011</v>
      </c>
      <c r="Z18" s="26" t="s">
        <v>1012</v>
      </c>
      <c r="AA18" s="26" t="s">
        <v>1013</v>
      </c>
      <c r="AB18" s="26" t="s">
        <v>1014</v>
      </c>
      <c r="AC18" s="26" t="s">
        <v>1015</v>
      </c>
      <c r="AD18" s="26" t="s">
        <v>1016</v>
      </c>
      <c r="AE18" s="26" t="s">
        <v>1017</v>
      </c>
      <c r="AF18" s="26" t="s">
        <v>1018</v>
      </c>
      <c r="AG18" s="26" t="s">
        <v>240</v>
      </c>
      <c r="AH18" s="26" t="s">
        <v>241</v>
      </c>
      <c r="AI18" s="26" t="s">
        <v>242</v>
      </c>
      <c r="AJ18" s="26" t="s">
        <v>243</v>
      </c>
    </row>
    <row r="19" spans="1:36" x14ac:dyDescent="0.25">
      <c r="A19" s="27" t="s">
        <v>46</v>
      </c>
      <c r="B19" s="26" t="s">
        <v>1019</v>
      </c>
      <c r="C19" s="26" t="s">
        <v>1020</v>
      </c>
      <c r="D19" s="26" t="s">
        <v>1021</v>
      </c>
      <c r="E19" s="26" t="s">
        <v>1022</v>
      </c>
      <c r="F19" s="26" t="s">
        <v>1023</v>
      </c>
      <c r="G19" s="26" t="s">
        <v>1024</v>
      </c>
      <c r="H19" s="26" t="s">
        <v>1025</v>
      </c>
      <c r="I19" s="26" t="s">
        <v>1026</v>
      </c>
      <c r="J19" s="26" t="s">
        <v>1027</v>
      </c>
      <c r="K19" s="26" t="s">
        <v>1028</v>
      </c>
      <c r="L19" s="26" t="s">
        <v>1029</v>
      </c>
      <c r="M19" s="26" t="s">
        <v>1030</v>
      </c>
      <c r="N19" s="26" t="s">
        <v>1031</v>
      </c>
      <c r="O19" s="26" t="s">
        <v>1032</v>
      </c>
      <c r="P19" s="26" t="s">
        <v>1033</v>
      </c>
      <c r="Q19" s="26" t="s">
        <v>1034</v>
      </c>
      <c r="R19" s="26" t="s">
        <v>1035</v>
      </c>
      <c r="S19" s="26" t="s">
        <v>1036</v>
      </c>
      <c r="T19" s="26" t="s">
        <v>1037</v>
      </c>
      <c r="U19" s="26" t="s">
        <v>1038</v>
      </c>
      <c r="V19" s="26" t="s">
        <v>1039</v>
      </c>
      <c r="W19" s="26" t="s">
        <v>1040</v>
      </c>
      <c r="X19" s="26" t="s">
        <v>1041</v>
      </c>
      <c r="Y19" s="26" t="s">
        <v>1042</v>
      </c>
      <c r="Z19" s="26" t="s">
        <v>1043</v>
      </c>
      <c r="AA19" s="26" t="s">
        <v>1044</v>
      </c>
      <c r="AB19" s="26" t="s">
        <v>1045</v>
      </c>
      <c r="AC19" s="26" t="s">
        <v>1046</v>
      </c>
      <c r="AD19" s="26" t="s">
        <v>1047</v>
      </c>
      <c r="AE19" s="26" t="s">
        <v>1048</v>
      </c>
      <c r="AF19" s="26" t="s">
        <v>1049</v>
      </c>
      <c r="AG19" s="26" t="s">
        <v>244</v>
      </c>
      <c r="AH19" s="26" t="s">
        <v>245</v>
      </c>
      <c r="AI19" s="26" t="s">
        <v>246</v>
      </c>
      <c r="AJ19" s="26" t="s">
        <v>247</v>
      </c>
    </row>
    <row r="20" spans="1:36" x14ac:dyDescent="0.25">
      <c r="A20" s="27" t="s">
        <v>47</v>
      </c>
      <c r="B20" s="26" t="s">
        <v>1050</v>
      </c>
      <c r="C20" s="26" t="s">
        <v>1051</v>
      </c>
      <c r="D20" s="26" t="s">
        <v>1052</v>
      </c>
      <c r="E20" s="26" t="s">
        <v>1053</v>
      </c>
      <c r="F20" s="26" t="s">
        <v>1054</v>
      </c>
      <c r="G20" s="26" t="s">
        <v>1055</v>
      </c>
      <c r="H20" s="26" t="s">
        <v>1056</v>
      </c>
      <c r="I20" s="26" t="s">
        <v>1057</v>
      </c>
      <c r="J20" s="26" t="s">
        <v>1058</v>
      </c>
      <c r="K20" s="26" t="s">
        <v>1059</v>
      </c>
      <c r="L20" s="26" t="s">
        <v>1060</v>
      </c>
      <c r="M20" s="26" t="s">
        <v>1061</v>
      </c>
      <c r="N20" s="26" t="s">
        <v>1062</v>
      </c>
      <c r="O20" s="26" t="s">
        <v>1063</v>
      </c>
      <c r="P20" s="26" t="s">
        <v>1064</v>
      </c>
      <c r="Q20" s="26" t="s">
        <v>1065</v>
      </c>
      <c r="R20" s="26" t="s">
        <v>1066</v>
      </c>
      <c r="S20" s="26" t="s">
        <v>1067</v>
      </c>
      <c r="T20" s="26" t="s">
        <v>1068</v>
      </c>
      <c r="U20" s="26" t="s">
        <v>1069</v>
      </c>
      <c r="V20" s="26" t="s">
        <v>1070</v>
      </c>
      <c r="W20" s="26" t="s">
        <v>1071</v>
      </c>
      <c r="X20" s="26" t="s">
        <v>1072</v>
      </c>
      <c r="Y20" s="26" t="s">
        <v>1073</v>
      </c>
      <c r="Z20" s="26" t="s">
        <v>1074</v>
      </c>
      <c r="AA20" s="26" t="s">
        <v>1075</v>
      </c>
      <c r="AB20" s="26" t="s">
        <v>1076</v>
      </c>
      <c r="AC20" s="26" t="s">
        <v>1077</v>
      </c>
      <c r="AD20" s="26" t="s">
        <v>1078</v>
      </c>
      <c r="AE20" s="26" t="s">
        <v>1079</v>
      </c>
      <c r="AF20" s="26" t="s">
        <v>1080</v>
      </c>
      <c r="AG20" s="26" t="s">
        <v>248</v>
      </c>
      <c r="AH20" s="26" t="s">
        <v>249</v>
      </c>
      <c r="AI20" s="26" t="s">
        <v>250</v>
      </c>
      <c r="AJ20" s="26" t="s">
        <v>251</v>
      </c>
    </row>
    <row r="21" spans="1:36" x14ac:dyDescent="0.25">
      <c r="A21" s="27" t="s">
        <v>48</v>
      </c>
      <c r="B21" s="26" t="s">
        <v>1081</v>
      </c>
      <c r="C21" s="26" t="s">
        <v>1082</v>
      </c>
      <c r="D21" s="26" t="s">
        <v>1083</v>
      </c>
      <c r="E21" s="26" t="s">
        <v>1084</v>
      </c>
      <c r="F21" s="26" t="s">
        <v>1085</v>
      </c>
      <c r="G21" s="26" t="s">
        <v>1086</v>
      </c>
      <c r="H21" s="26" t="s">
        <v>1087</v>
      </c>
      <c r="I21" s="26" t="s">
        <v>1088</v>
      </c>
      <c r="J21" s="26" t="s">
        <v>1089</v>
      </c>
      <c r="K21" s="26" t="s">
        <v>1090</v>
      </c>
      <c r="L21" s="26" t="s">
        <v>1091</v>
      </c>
      <c r="M21" s="26" t="s">
        <v>1092</v>
      </c>
      <c r="N21" s="26" t="s">
        <v>1093</v>
      </c>
      <c r="O21" s="26" t="s">
        <v>1094</v>
      </c>
      <c r="P21" s="26" t="s">
        <v>1095</v>
      </c>
      <c r="Q21" s="26" t="s">
        <v>1096</v>
      </c>
      <c r="R21" s="26" t="s">
        <v>1097</v>
      </c>
      <c r="S21" s="26" t="s">
        <v>1098</v>
      </c>
      <c r="T21" s="26" t="s">
        <v>1099</v>
      </c>
      <c r="U21" s="26" t="s">
        <v>1100</v>
      </c>
      <c r="V21" s="26" t="s">
        <v>1101</v>
      </c>
      <c r="W21" s="26" t="s">
        <v>1102</v>
      </c>
      <c r="X21" s="26" t="s">
        <v>1103</v>
      </c>
      <c r="Y21" s="26" t="s">
        <v>1104</v>
      </c>
      <c r="Z21" s="26" t="s">
        <v>1105</v>
      </c>
      <c r="AA21" s="26" t="s">
        <v>1106</v>
      </c>
      <c r="AB21" s="26" t="s">
        <v>1107</v>
      </c>
      <c r="AC21" s="26" t="s">
        <v>1108</v>
      </c>
      <c r="AD21" s="26" t="s">
        <v>1109</v>
      </c>
      <c r="AE21" s="26" t="s">
        <v>1110</v>
      </c>
      <c r="AF21" s="26" t="s">
        <v>1111</v>
      </c>
      <c r="AG21" s="26" t="s">
        <v>252</v>
      </c>
      <c r="AH21" s="26" t="s">
        <v>253</v>
      </c>
      <c r="AI21" s="26" t="s">
        <v>254</v>
      </c>
      <c r="AJ21" s="26" t="s">
        <v>255</v>
      </c>
    </row>
    <row r="22" spans="1:36" x14ac:dyDescent="0.25">
      <c r="A22" s="27" t="s">
        <v>49</v>
      </c>
      <c r="B22" s="26" t="s">
        <v>1112</v>
      </c>
      <c r="C22" s="26" t="s">
        <v>1113</v>
      </c>
      <c r="D22" s="26" t="s">
        <v>1114</v>
      </c>
      <c r="E22" s="26" t="s">
        <v>1115</v>
      </c>
      <c r="F22" s="26" t="s">
        <v>1116</v>
      </c>
      <c r="G22" s="26" t="s">
        <v>1117</v>
      </c>
      <c r="H22" s="26" t="s">
        <v>1118</v>
      </c>
      <c r="I22" s="26" t="s">
        <v>1119</v>
      </c>
      <c r="J22" s="26" t="s">
        <v>1120</v>
      </c>
      <c r="K22" s="26" t="s">
        <v>1121</v>
      </c>
      <c r="L22" s="26" t="s">
        <v>1122</v>
      </c>
      <c r="M22" s="26" t="s">
        <v>1123</v>
      </c>
      <c r="N22" s="26" t="s">
        <v>1124</v>
      </c>
      <c r="O22" s="26" t="s">
        <v>1125</v>
      </c>
      <c r="P22" s="26" t="s">
        <v>1126</v>
      </c>
      <c r="Q22" s="26" t="s">
        <v>1127</v>
      </c>
      <c r="R22" s="26" t="s">
        <v>1128</v>
      </c>
      <c r="S22" s="26" t="s">
        <v>1129</v>
      </c>
      <c r="T22" s="26" t="s">
        <v>1130</v>
      </c>
      <c r="U22" s="26" t="s">
        <v>1131</v>
      </c>
      <c r="V22" s="26" t="s">
        <v>1132</v>
      </c>
      <c r="W22" s="26" t="s">
        <v>1133</v>
      </c>
      <c r="X22" s="26" t="s">
        <v>1134</v>
      </c>
      <c r="Y22" s="26" t="s">
        <v>1135</v>
      </c>
      <c r="Z22" s="26" t="s">
        <v>1136</v>
      </c>
      <c r="AA22" s="26" t="s">
        <v>1137</v>
      </c>
      <c r="AB22" s="26" t="s">
        <v>1138</v>
      </c>
      <c r="AC22" s="26" t="s">
        <v>1139</v>
      </c>
      <c r="AD22" s="26" t="s">
        <v>1140</v>
      </c>
      <c r="AE22" s="26" t="s">
        <v>1141</v>
      </c>
      <c r="AF22" s="26" t="s">
        <v>1142</v>
      </c>
      <c r="AG22" s="26" t="s">
        <v>256</v>
      </c>
      <c r="AH22" s="26" t="s">
        <v>257</v>
      </c>
      <c r="AI22" s="26" t="s">
        <v>258</v>
      </c>
      <c r="AJ22" s="26" t="s">
        <v>259</v>
      </c>
    </row>
    <row r="23" spans="1:36" x14ac:dyDescent="0.25">
      <c r="A23" s="27" t="s">
        <v>50</v>
      </c>
      <c r="B23" s="26" t="s">
        <v>1143</v>
      </c>
      <c r="C23" s="26" t="s">
        <v>1144</v>
      </c>
      <c r="D23" s="26" t="s">
        <v>1145</v>
      </c>
      <c r="E23" s="26" t="s">
        <v>1146</v>
      </c>
      <c r="F23" s="26" t="s">
        <v>1147</v>
      </c>
      <c r="G23" s="26" t="s">
        <v>1148</v>
      </c>
      <c r="H23" s="26" t="s">
        <v>1149</v>
      </c>
      <c r="I23" s="26" t="s">
        <v>1150</v>
      </c>
      <c r="J23" s="26" t="s">
        <v>1151</v>
      </c>
      <c r="K23" s="26" t="s">
        <v>1152</v>
      </c>
      <c r="L23" s="26" t="s">
        <v>1153</v>
      </c>
      <c r="M23" s="26" t="s">
        <v>1154</v>
      </c>
      <c r="N23" s="26" t="s">
        <v>1155</v>
      </c>
      <c r="O23" s="26" t="s">
        <v>1156</v>
      </c>
      <c r="P23" s="26" t="s">
        <v>1157</v>
      </c>
      <c r="Q23" s="26" t="s">
        <v>1158</v>
      </c>
      <c r="R23" s="26" t="s">
        <v>1159</v>
      </c>
      <c r="S23" s="26" t="s">
        <v>1160</v>
      </c>
      <c r="T23" s="26" t="s">
        <v>1161</v>
      </c>
      <c r="U23" s="26" t="s">
        <v>1162</v>
      </c>
      <c r="V23" s="26" t="s">
        <v>1163</v>
      </c>
      <c r="W23" s="26" t="s">
        <v>1164</v>
      </c>
      <c r="X23" s="26" t="s">
        <v>1165</v>
      </c>
      <c r="Y23" s="26" t="s">
        <v>1166</v>
      </c>
      <c r="Z23" s="26" t="s">
        <v>1167</v>
      </c>
      <c r="AA23" s="26" t="s">
        <v>1168</v>
      </c>
      <c r="AB23" s="26" t="s">
        <v>1169</v>
      </c>
      <c r="AC23" s="26" t="s">
        <v>1170</v>
      </c>
      <c r="AD23" s="26" t="s">
        <v>1171</v>
      </c>
      <c r="AE23" s="26" t="s">
        <v>1172</v>
      </c>
      <c r="AF23" s="26" t="s">
        <v>1173</v>
      </c>
      <c r="AG23" s="26" t="s">
        <v>261</v>
      </c>
      <c r="AH23" s="26" t="s">
        <v>262</v>
      </c>
      <c r="AI23" s="26" t="s">
        <v>263</v>
      </c>
      <c r="AJ23" s="26" t="s">
        <v>264</v>
      </c>
    </row>
    <row r="24" spans="1:36" x14ac:dyDescent="0.25">
      <c r="A24" s="27" t="s">
        <v>51</v>
      </c>
      <c r="B24" s="26" t="s">
        <v>1174</v>
      </c>
      <c r="C24" s="26" t="s">
        <v>1175</v>
      </c>
      <c r="D24" s="26" t="s">
        <v>1176</v>
      </c>
      <c r="E24" s="26" t="s">
        <v>1177</v>
      </c>
      <c r="F24" s="26" t="s">
        <v>1178</v>
      </c>
      <c r="G24" s="26" t="s">
        <v>1179</v>
      </c>
      <c r="H24" s="26" t="s">
        <v>1180</v>
      </c>
      <c r="I24" s="26" t="s">
        <v>1181</v>
      </c>
      <c r="J24" s="26" t="s">
        <v>1182</v>
      </c>
      <c r="K24" s="26" t="s">
        <v>1183</v>
      </c>
      <c r="L24" s="26" t="s">
        <v>1184</v>
      </c>
      <c r="M24" s="26" t="s">
        <v>1185</v>
      </c>
      <c r="N24" s="26" t="s">
        <v>1186</v>
      </c>
      <c r="O24" s="26" t="s">
        <v>1187</v>
      </c>
      <c r="P24" s="26" t="s">
        <v>1188</v>
      </c>
      <c r="Q24" s="26" t="s">
        <v>1189</v>
      </c>
      <c r="R24" s="26" t="s">
        <v>1190</v>
      </c>
      <c r="S24" s="26" t="s">
        <v>1191</v>
      </c>
      <c r="T24" s="26" t="s">
        <v>1192</v>
      </c>
      <c r="U24" s="26" t="s">
        <v>1193</v>
      </c>
      <c r="V24" s="26" t="s">
        <v>1194</v>
      </c>
      <c r="W24" s="26" t="s">
        <v>1195</v>
      </c>
      <c r="X24" s="26" t="s">
        <v>1196</v>
      </c>
      <c r="Y24" s="26" t="s">
        <v>1197</v>
      </c>
      <c r="Z24" s="26" t="s">
        <v>1198</v>
      </c>
      <c r="AA24" s="26" t="s">
        <v>1199</v>
      </c>
      <c r="AB24" s="26" t="s">
        <v>1200</v>
      </c>
      <c r="AC24" s="26" t="s">
        <v>1201</v>
      </c>
      <c r="AD24" s="26" t="s">
        <v>1202</v>
      </c>
      <c r="AE24" s="26" t="s">
        <v>1203</v>
      </c>
      <c r="AF24" s="26" t="s">
        <v>1204</v>
      </c>
      <c r="AG24" s="26" t="s">
        <v>265</v>
      </c>
      <c r="AH24" s="26" t="s">
        <v>266</v>
      </c>
      <c r="AI24" s="26" t="s">
        <v>267</v>
      </c>
      <c r="AJ24" s="26" t="s">
        <v>268</v>
      </c>
    </row>
    <row r="25" spans="1:36" x14ac:dyDescent="0.25">
      <c r="A25" s="27" t="s">
        <v>52</v>
      </c>
      <c r="B25" s="26" t="s">
        <v>1205</v>
      </c>
      <c r="C25" s="26" t="s">
        <v>1206</v>
      </c>
      <c r="D25" s="26" t="s">
        <v>1207</v>
      </c>
      <c r="E25" s="26" t="s">
        <v>1208</v>
      </c>
      <c r="F25" s="26" t="s">
        <v>1209</v>
      </c>
      <c r="G25" s="26" t="s">
        <v>1210</v>
      </c>
      <c r="H25" s="26" t="s">
        <v>1211</v>
      </c>
      <c r="I25" s="26" t="s">
        <v>1212</v>
      </c>
      <c r="J25" s="26" t="s">
        <v>1213</v>
      </c>
      <c r="K25" s="26" t="s">
        <v>1214</v>
      </c>
      <c r="L25" s="26" t="s">
        <v>1215</v>
      </c>
      <c r="M25" s="26" t="s">
        <v>1216</v>
      </c>
      <c r="N25" s="26" t="s">
        <v>1217</v>
      </c>
      <c r="O25" s="26" t="s">
        <v>1218</v>
      </c>
      <c r="P25" s="26" t="s">
        <v>1219</v>
      </c>
      <c r="Q25" s="26" t="s">
        <v>1220</v>
      </c>
      <c r="R25" s="26" t="s">
        <v>1221</v>
      </c>
      <c r="S25" s="26" t="s">
        <v>1222</v>
      </c>
      <c r="T25" s="26" t="s">
        <v>1223</v>
      </c>
      <c r="U25" s="26" t="s">
        <v>1224</v>
      </c>
      <c r="V25" s="26" t="s">
        <v>1225</v>
      </c>
      <c r="W25" s="26" t="s">
        <v>1226</v>
      </c>
      <c r="X25" s="26" t="s">
        <v>1227</v>
      </c>
      <c r="Y25" s="26" t="s">
        <v>1228</v>
      </c>
      <c r="Z25" s="26" t="s">
        <v>1229</v>
      </c>
      <c r="AA25" s="26" t="s">
        <v>1230</v>
      </c>
      <c r="AB25" s="26" t="s">
        <v>1231</v>
      </c>
      <c r="AC25" s="26" t="s">
        <v>1232</v>
      </c>
      <c r="AD25" s="26" t="s">
        <v>1233</v>
      </c>
      <c r="AE25" s="26" t="s">
        <v>1234</v>
      </c>
      <c r="AF25" s="26" t="s">
        <v>1235</v>
      </c>
      <c r="AG25" s="26" t="s">
        <v>269</v>
      </c>
      <c r="AH25" s="26" t="s">
        <v>270</v>
      </c>
      <c r="AI25" s="26" t="s">
        <v>271</v>
      </c>
      <c r="AJ25" s="26" t="s">
        <v>272</v>
      </c>
    </row>
    <row r="26" spans="1:36" x14ac:dyDescent="0.25">
      <c r="A26" s="27" t="s">
        <v>53</v>
      </c>
      <c r="B26" s="26" t="s">
        <v>1236</v>
      </c>
      <c r="C26" s="26" t="s">
        <v>1237</v>
      </c>
      <c r="D26" s="26" t="s">
        <v>1238</v>
      </c>
      <c r="E26" s="26" t="s">
        <v>1239</v>
      </c>
      <c r="F26" s="26" t="s">
        <v>1240</v>
      </c>
      <c r="G26" s="26" t="s">
        <v>1241</v>
      </c>
      <c r="H26" s="26" t="s">
        <v>1242</v>
      </c>
      <c r="I26" s="26" t="s">
        <v>1243</v>
      </c>
      <c r="J26" s="26" t="s">
        <v>1244</v>
      </c>
      <c r="K26" s="26" t="s">
        <v>1245</v>
      </c>
      <c r="L26" s="26" t="s">
        <v>1246</v>
      </c>
      <c r="M26" s="26" t="s">
        <v>1247</v>
      </c>
      <c r="N26" s="26" t="s">
        <v>1248</v>
      </c>
      <c r="O26" s="26" t="s">
        <v>1249</v>
      </c>
      <c r="P26" s="26" t="s">
        <v>1250</v>
      </c>
      <c r="Q26" s="26" t="s">
        <v>1251</v>
      </c>
      <c r="R26" s="26" t="s">
        <v>1252</v>
      </c>
      <c r="S26" s="26" t="s">
        <v>1253</v>
      </c>
      <c r="T26" s="26" t="s">
        <v>1254</v>
      </c>
      <c r="U26" s="26" t="s">
        <v>1255</v>
      </c>
      <c r="V26" s="26" t="s">
        <v>1256</v>
      </c>
      <c r="W26" s="26" t="s">
        <v>1257</v>
      </c>
      <c r="X26" s="26" t="s">
        <v>1258</v>
      </c>
      <c r="Y26" s="26" t="s">
        <v>1259</v>
      </c>
      <c r="Z26" s="26" t="s">
        <v>1260</v>
      </c>
      <c r="AA26" s="26" t="s">
        <v>1261</v>
      </c>
      <c r="AB26" s="26" t="s">
        <v>1262</v>
      </c>
      <c r="AC26" s="26" t="s">
        <v>1263</v>
      </c>
      <c r="AD26" s="26" t="s">
        <v>1264</v>
      </c>
      <c r="AE26" s="26" t="s">
        <v>1265</v>
      </c>
      <c r="AF26" s="26" t="s">
        <v>1266</v>
      </c>
      <c r="AG26" s="26" t="s">
        <v>273</v>
      </c>
      <c r="AH26" s="26" t="s">
        <v>274</v>
      </c>
      <c r="AI26" s="26" t="s">
        <v>275</v>
      </c>
      <c r="AJ26" s="26" t="s">
        <v>276</v>
      </c>
    </row>
    <row r="27" spans="1:36" x14ac:dyDescent="0.25">
      <c r="A27" s="27" t="s">
        <v>54</v>
      </c>
      <c r="B27" s="26" t="s">
        <v>1267</v>
      </c>
      <c r="C27" s="26" t="s">
        <v>1268</v>
      </c>
      <c r="D27" s="26" t="s">
        <v>421</v>
      </c>
      <c r="E27" s="26" t="s">
        <v>1269</v>
      </c>
      <c r="F27" s="26" t="s">
        <v>1270</v>
      </c>
      <c r="G27" s="26" t="s">
        <v>1271</v>
      </c>
      <c r="H27" s="26" t="s">
        <v>1272</v>
      </c>
      <c r="I27" s="26" t="s">
        <v>1273</v>
      </c>
      <c r="J27" s="26" t="s">
        <v>1274</v>
      </c>
      <c r="K27" s="26" t="s">
        <v>1275</v>
      </c>
      <c r="L27" s="26" t="s">
        <v>1276</v>
      </c>
      <c r="M27" s="26" t="s">
        <v>1277</v>
      </c>
      <c r="N27" s="26" t="s">
        <v>1278</v>
      </c>
      <c r="O27" s="26" t="s">
        <v>1279</v>
      </c>
      <c r="P27" s="26" t="s">
        <v>1280</v>
      </c>
      <c r="Q27" s="26" t="s">
        <v>1281</v>
      </c>
      <c r="R27" s="26" t="s">
        <v>1282</v>
      </c>
      <c r="S27" s="26" t="s">
        <v>1283</v>
      </c>
      <c r="T27" s="26" t="s">
        <v>1284</v>
      </c>
      <c r="U27" s="26" t="s">
        <v>1285</v>
      </c>
      <c r="V27" s="26" t="s">
        <v>1286</v>
      </c>
      <c r="W27" s="26" t="s">
        <v>1287</v>
      </c>
      <c r="X27" s="26" t="s">
        <v>1288</v>
      </c>
      <c r="Y27" s="26" t="s">
        <v>1289</v>
      </c>
      <c r="Z27" s="26" t="s">
        <v>1290</v>
      </c>
      <c r="AA27" s="26" t="s">
        <v>1291</v>
      </c>
      <c r="AB27" s="26" t="s">
        <v>1292</v>
      </c>
      <c r="AC27" s="26" t="s">
        <v>1293</v>
      </c>
      <c r="AD27" s="26" t="s">
        <v>1294</v>
      </c>
      <c r="AE27" s="26" t="s">
        <v>1295</v>
      </c>
      <c r="AF27" s="26" t="s">
        <v>1296</v>
      </c>
      <c r="AG27" s="26" t="s">
        <v>277</v>
      </c>
      <c r="AH27" s="26" t="s">
        <v>278</v>
      </c>
      <c r="AI27" s="26" t="s">
        <v>279</v>
      </c>
      <c r="AJ27" s="26" t="s">
        <v>280</v>
      </c>
    </row>
    <row r="28" spans="1:36" x14ac:dyDescent="0.25">
      <c r="A28" s="27" t="s">
        <v>55</v>
      </c>
      <c r="B28" s="26" t="s">
        <v>1297</v>
      </c>
      <c r="C28" s="26" t="s">
        <v>1298</v>
      </c>
      <c r="D28" s="26" t="s">
        <v>1299</v>
      </c>
      <c r="E28" s="26" t="s">
        <v>1300</v>
      </c>
      <c r="F28" s="26" t="s">
        <v>1301</v>
      </c>
      <c r="G28" s="26" t="s">
        <v>1302</v>
      </c>
      <c r="H28" s="26" t="s">
        <v>1303</v>
      </c>
      <c r="I28" s="26" t="s">
        <v>1304</v>
      </c>
      <c r="J28" s="26" t="s">
        <v>1305</v>
      </c>
      <c r="K28" s="26" t="s">
        <v>1306</v>
      </c>
      <c r="L28" s="26" t="s">
        <v>1307</v>
      </c>
      <c r="M28" s="26" t="s">
        <v>1308</v>
      </c>
      <c r="N28" s="26" t="s">
        <v>1309</v>
      </c>
      <c r="O28" s="26" t="s">
        <v>1310</v>
      </c>
      <c r="P28" s="26" t="s">
        <v>1311</v>
      </c>
      <c r="Q28" s="26" t="s">
        <v>1312</v>
      </c>
      <c r="R28" s="26" t="s">
        <v>1313</v>
      </c>
      <c r="S28" s="26" t="s">
        <v>1314</v>
      </c>
      <c r="T28" s="26" t="s">
        <v>1315</v>
      </c>
      <c r="U28" s="26" t="s">
        <v>1316</v>
      </c>
      <c r="V28" s="26" t="s">
        <v>1317</v>
      </c>
      <c r="W28" s="26" t="s">
        <v>1318</v>
      </c>
      <c r="X28" s="26" t="s">
        <v>1319</v>
      </c>
      <c r="Y28" s="26" t="s">
        <v>613</v>
      </c>
      <c r="Z28" s="26" t="s">
        <v>1320</v>
      </c>
      <c r="AA28" s="26" t="s">
        <v>1321</v>
      </c>
      <c r="AB28" s="26" t="s">
        <v>1322</v>
      </c>
      <c r="AC28" s="26" t="s">
        <v>1323</v>
      </c>
      <c r="AD28" s="26" t="s">
        <v>1324</v>
      </c>
      <c r="AE28" s="26" t="s">
        <v>1325</v>
      </c>
      <c r="AF28" s="26" t="s">
        <v>1326</v>
      </c>
      <c r="AG28" s="26" t="s">
        <v>281</v>
      </c>
      <c r="AH28" s="26" t="s">
        <v>282</v>
      </c>
      <c r="AI28" s="26" t="s">
        <v>283</v>
      </c>
      <c r="AJ28" s="26" t="s">
        <v>284</v>
      </c>
    </row>
    <row r="29" spans="1:36" x14ac:dyDescent="0.25">
      <c r="A29" s="27" t="s">
        <v>56</v>
      </c>
      <c r="B29" s="26" t="s">
        <v>1327</v>
      </c>
      <c r="C29" s="26" t="s">
        <v>1328</v>
      </c>
      <c r="D29" s="26" t="s">
        <v>1329</v>
      </c>
      <c r="E29" s="26" t="s">
        <v>1330</v>
      </c>
      <c r="F29" s="26" t="s">
        <v>1331</v>
      </c>
      <c r="G29" s="26" t="s">
        <v>317</v>
      </c>
      <c r="H29" s="26" t="s">
        <v>1332</v>
      </c>
      <c r="I29" s="26" t="s">
        <v>1333</v>
      </c>
      <c r="J29" s="26" t="s">
        <v>1334</v>
      </c>
      <c r="K29" s="26" t="s">
        <v>1335</v>
      </c>
      <c r="L29" s="26" t="s">
        <v>1336</v>
      </c>
      <c r="M29" s="26" t="s">
        <v>1337</v>
      </c>
      <c r="N29" s="26" t="s">
        <v>1338</v>
      </c>
      <c r="O29" s="26" t="s">
        <v>1339</v>
      </c>
      <c r="P29" s="26" t="s">
        <v>1340</v>
      </c>
      <c r="Q29" s="26" t="s">
        <v>1341</v>
      </c>
      <c r="R29" s="26" t="s">
        <v>1342</v>
      </c>
      <c r="S29" s="26" t="s">
        <v>1343</v>
      </c>
      <c r="T29" s="26" t="s">
        <v>1344</v>
      </c>
      <c r="U29" s="26" t="s">
        <v>1345</v>
      </c>
      <c r="V29" s="26" t="s">
        <v>1346</v>
      </c>
      <c r="W29" s="26" t="s">
        <v>1347</v>
      </c>
      <c r="X29" s="26" t="s">
        <v>1348</v>
      </c>
      <c r="Y29" s="26" t="s">
        <v>1349</v>
      </c>
      <c r="Z29" s="26" t="s">
        <v>1350</v>
      </c>
      <c r="AA29" s="26" t="s">
        <v>1351</v>
      </c>
      <c r="AB29" s="26" t="s">
        <v>1352</v>
      </c>
      <c r="AC29" s="26" t="s">
        <v>1353</v>
      </c>
      <c r="AD29" s="26" t="s">
        <v>1354</v>
      </c>
      <c r="AE29" s="26" t="s">
        <v>1355</v>
      </c>
      <c r="AF29" s="26" t="s">
        <v>1356</v>
      </c>
      <c r="AG29" s="26" t="s">
        <v>285</v>
      </c>
      <c r="AH29" s="26" t="s">
        <v>286</v>
      </c>
      <c r="AI29" s="26" t="s">
        <v>287</v>
      </c>
      <c r="AJ29" s="26" t="s">
        <v>288</v>
      </c>
    </row>
    <row r="30" spans="1:36" x14ac:dyDescent="0.25">
      <c r="A30" s="27" t="s">
        <v>57</v>
      </c>
      <c r="B30" s="26" t="s">
        <v>1357</v>
      </c>
      <c r="C30" s="26" t="s">
        <v>654</v>
      </c>
      <c r="D30" s="26" t="s">
        <v>1358</v>
      </c>
      <c r="E30" s="26" t="s">
        <v>1359</v>
      </c>
      <c r="F30" s="26" t="s">
        <v>1360</v>
      </c>
      <c r="G30" s="26" t="s">
        <v>1361</v>
      </c>
      <c r="H30" s="26" t="s">
        <v>1362</v>
      </c>
      <c r="I30" s="26" t="s">
        <v>1363</v>
      </c>
      <c r="J30" s="26" t="s">
        <v>1364</v>
      </c>
      <c r="K30" s="26" t="s">
        <v>1365</v>
      </c>
      <c r="L30" s="26" t="s">
        <v>1357</v>
      </c>
      <c r="M30" s="26" t="s">
        <v>1366</v>
      </c>
      <c r="N30" s="26" t="s">
        <v>1367</v>
      </c>
      <c r="O30" s="26" t="s">
        <v>1368</v>
      </c>
      <c r="P30" s="26" t="s">
        <v>1369</v>
      </c>
      <c r="Q30" s="26" t="s">
        <v>1370</v>
      </c>
      <c r="R30" s="26" t="s">
        <v>1371</v>
      </c>
      <c r="S30" s="26" t="s">
        <v>1372</v>
      </c>
      <c r="T30" s="26" t="s">
        <v>1373</v>
      </c>
      <c r="U30" s="26" t="s">
        <v>1374</v>
      </c>
      <c r="V30" s="26" t="s">
        <v>1375</v>
      </c>
      <c r="W30" s="26" t="s">
        <v>1376</v>
      </c>
      <c r="X30" s="26" t="s">
        <v>1377</v>
      </c>
      <c r="Y30" s="26" t="s">
        <v>1378</v>
      </c>
      <c r="Z30" s="26" t="s">
        <v>1379</v>
      </c>
      <c r="AA30" s="26" t="s">
        <v>1380</v>
      </c>
      <c r="AB30" s="26" t="s">
        <v>1381</v>
      </c>
      <c r="AC30" s="26" t="s">
        <v>1382</v>
      </c>
      <c r="AD30" s="26" t="s">
        <v>1383</v>
      </c>
      <c r="AE30" s="26" t="s">
        <v>1384</v>
      </c>
      <c r="AF30" s="26" t="s">
        <v>1385</v>
      </c>
      <c r="AG30" s="26" t="s">
        <v>289</v>
      </c>
      <c r="AH30" s="26" t="s">
        <v>290</v>
      </c>
      <c r="AI30" s="26" t="s">
        <v>291</v>
      </c>
      <c r="AJ30" s="26" t="s">
        <v>292</v>
      </c>
    </row>
    <row r="31" spans="1:36" x14ac:dyDescent="0.25">
      <c r="A31" s="27" t="s">
        <v>58</v>
      </c>
      <c r="B31" s="26" t="s">
        <v>1386</v>
      </c>
      <c r="C31" s="26" t="s">
        <v>1387</v>
      </c>
      <c r="D31" s="26" t="s">
        <v>1388</v>
      </c>
      <c r="E31" s="26" t="s">
        <v>423</v>
      </c>
      <c r="F31" s="26" t="s">
        <v>1389</v>
      </c>
      <c r="G31" s="26" t="s">
        <v>1390</v>
      </c>
      <c r="H31" s="26" t="s">
        <v>1391</v>
      </c>
      <c r="I31" s="26" t="s">
        <v>1392</v>
      </c>
      <c r="J31" s="26" t="s">
        <v>1393</v>
      </c>
      <c r="K31" s="26" t="s">
        <v>1394</v>
      </c>
      <c r="L31" s="26" t="s">
        <v>1395</v>
      </c>
      <c r="M31" s="26" t="s">
        <v>1396</v>
      </c>
      <c r="N31" s="26" t="s">
        <v>1397</v>
      </c>
      <c r="O31" s="26" t="s">
        <v>1398</v>
      </c>
      <c r="P31" s="26" t="s">
        <v>1399</v>
      </c>
      <c r="Q31" s="26" t="s">
        <v>1400</v>
      </c>
      <c r="R31" s="26" t="s">
        <v>1401</v>
      </c>
      <c r="S31" s="26" t="s">
        <v>1402</v>
      </c>
      <c r="T31" s="26" t="s">
        <v>1403</v>
      </c>
      <c r="U31" s="26" t="s">
        <v>1404</v>
      </c>
      <c r="V31" s="26" t="s">
        <v>1405</v>
      </c>
      <c r="W31" s="26" t="s">
        <v>1406</v>
      </c>
      <c r="X31" s="26" t="s">
        <v>1407</v>
      </c>
      <c r="Y31" s="26" t="s">
        <v>1408</v>
      </c>
      <c r="Z31" s="26" t="s">
        <v>1409</v>
      </c>
      <c r="AA31" s="26" t="s">
        <v>1410</v>
      </c>
      <c r="AB31" s="26" t="s">
        <v>1411</v>
      </c>
      <c r="AC31" s="26" t="s">
        <v>1412</v>
      </c>
      <c r="AD31" s="26" t="s">
        <v>1413</v>
      </c>
      <c r="AE31" s="26" t="s">
        <v>1414</v>
      </c>
      <c r="AF31" s="26" t="s">
        <v>1415</v>
      </c>
      <c r="AG31" s="26" t="s">
        <v>293</v>
      </c>
      <c r="AH31" s="26" t="s">
        <v>294</v>
      </c>
      <c r="AI31" s="26" t="s">
        <v>295</v>
      </c>
      <c r="AJ31" s="26" t="s">
        <v>296</v>
      </c>
    </row>
    <row r="32" spans="1:36" x14ac:dyDescent="0.25">
      <c r="A32" s="27" t="s">
        <v>59</v>
      </c>
      <c r="B32" s="26" t="s">
        <v>1416</v>
      </c>
      <c r="C32" s="26" t="s">
        <v>1417</v>
      </c>
      <c r="D32" s="26" t="s">
        <v>1418</v>
      </c>
      <c r="E32" s="26" t="s">
        <v>1419</v>
      </c>
      <c r="F32" s="26" t="s">
        <v>1420</v>
      </c>
      <c r="G32" s="26" t="s">
        <v>1421</v>
      </c>
      <c r="H32" s="26" t="s">
        <v>1422</v>
      </c>
      <c r="I32" s="26" t="s">
        <v>1423</v>
      </c>
      <c r="J32" s="26" t="s">
        <v>1424</v>
      </c>
      <c r="K32" s="26" t="s">
        <v>1425</v>
      </c>
      <c r="L32" s="26" t="s">
        <v>1426</v>
      </c>
      <c r="M32" s="26" t="s">
        <v>1427</v>
      </c>
      <c r="N32" s="26" t="s">
        <v>1428</v>
      </c>
      <c r="O32" s="26" t="s">
        <v>1429</v>
      </c>
      <c r="P32" s="26" t="s">
        <v>1430</v>
      </c>
      <c r="Q32" s="26" t="s">
        <v>1431</v>
      </c>
      <c r="R32" s="26" t="s">
        <v>1432</v>
      </c>
      <c r="S32" s="26" t="s">
        <v>1433</v>
      </c>
      <c r="T32" s="26" t="s">
        <v>1434</v>
      </c>
      <c r="U32" s="26" t="s">
        <v>1435</v>
      </c>
      <c r="V32" s="26" t="s">
        <v>1436</v>
      </c>
      <c r="W32" s="26" t="s">
        <v>1437</v>
      </c>
      <c r="X32" s="26" t="s">
        <v>1438</v>
      </c>
      <c r="Y32" s="26" t="s">
        <v>1439</v>
      </c>
      <c r="Z32" s="26" t="s">
        <v>1440</v>
      </c>
      <c r="AA32" s="26" t="s">
        <v>1441</v>
      </c>
      <c r="AB32" s="26" t="s">
        <v>1442</v>
      </c>
      <c r="AC32" s="26" t="s">
        <v>1443</v>
      </c>
      <c r="AD32" s="26" t="s">
        <v>1444</v>
      </c>
      <c r="AE32" s="26" t="s">
        <v>1445</v>
      </c>
      <c r="AF32" s="26" t="s">
        <v>1446</v>
      </c>
      <c r="AG32" s="26" t="s">
        <v>297</v>
      </c>
      <c r="AH32" s="26" t="s">
        <v>298</v>
      </c>
      <c r="AI32" s="26" t="s">
        <v>299</v>
      </c>
      <c r="AJ32" s="26" t="s">
        <v>300</v>
      </c>
    </row>
    <row r="33" spans="1:36" x14ac:dyDescent="0.25">
      <c r="A33" s="27" t="s">
        <v>60</v>
      </c>
      <c r="B33" s="26" t="s">
        <v>1447</v>
      </c>
      <c r="C33" s="26" t="s">
        <v>1448</v>
      </c>
      <c r="D33" s="26" t="s">
        <v>1449</v>
      </c>
      <c r="E33" s="26" t="s">
        <v>1450</v>
      </c>
      <c r="F33" s="26" t="s">
        <v>1451</v>
      </c>
      <c r="G33" s="26" t="s">
        <v>1452</v>
      </c>
      <c r="H33" s="26" t="s">
        <v>1453</v>
      </c>
      <c r="I33" s="26" t="s">
        <v>1454</v>
      </c>
      <c r="J33" s="26" t="s">
        <v>1455</v>
      </c>
      <c r="K33" s="26" t="s">
        <v>1456</v>
      </c>
      <c r="L33" s="26" t="s">
        <v>1457</v>
      </c>
      <c r="M33" s="26" t="s">
        <v>1458</v>
      </c>
      <c r="N33" s="26" t="s">
        <v>1459</v>
      </c>
      <c r="O33" s="26" t="s">
        <v>1460</v>
      </c>
      <c r="P33" s="26" t="s">
        <v>1461</v>
      </c>
      <c r="Q33" s="26" t="s">
        <v>1462</v>
      </c>
      <c r="R33" s="26" t="s">
        <v>1463</v>
      </c>
      <c r="S33" s="26" t="s">
        <v>1464</v>
      </c>
      <c r="T33" s="26" t="s">
        <v>1465</v>
      </c>
      <c r="U33" s="26" t="s">
        <v>1466</v>
      </c>
      <c r="V33" s="26" t="s">
        <v>1467</v>
      </c>
      <c r="W33" s="26" t="s">
        <v>1468</v>
      </c>
      <c r="X33" s="26" t="s">
        <v>1469</v>
      </c>
      <c r="Y33" s="26" t="s">
        <v>1470</v>
      </c>
      <c r="Z33" s="26" t="s">
        <v>1471</v>
      </c>
      <c r="AA33" s="26" t="s">
        <v>1472</v>
      </c>
      <c r="AB33" s="26" t="s">
        <v>1473</v>
      </c>
      <c r="AC33" s="26" t="s">
        <v>1474</v>
      </c>
      <c r="AD33" s="26" t="s">
        <v>1475</v>
      </c>
      <c r="AE33" s="26" t="s">
        <v>1476</v>
      </c>
      <c r="AF33" s="26" t="s">
        <v>1477</v>
      </c>
      <c r="AG33" s="26" t="s">
        <v>301</v>
      </c>
      <c r="AH33" s="26" t="s">
        <v>302</v>
      </c>
      <c r="AI33" s="26" t="s">
        <v>303</v>
      </c>
      <c r="AJ33" s="26" t="s">
        <v>304</v>
      </c>
    </row>
    <row r="34" spans="1:36" x14ac:dyDescent="0.25">
      <c r="A34" s="27" t="s">
        <v>61</v>
      </c>
      <c r="B34" s="26" t="s">
        <v>1478</v>
      </c>
      <c r="C34" s="26" t="s">
        <v>1479</v>
      </c>
      <c r="D34" s="26" t="s">
        <v>1480</v>
      </c>
      <c r="E34" s="26" t="s">
        <v>1481</v>
      </c>
      <c r="F34" s="26" t="s">
        <v>1482</v>
      </c>
      <c r="G34" s="26" t="s">
        <v>1483</v>
      </c>
      <c r="H34" s="26" t="s">
        <v>1484</v>
      </c>
      <c r="I34" s="26" t="s">
        <v>1485</v>
      </c>
      <c r="J34" s="26" t="s">
        <v>1486</v>
      </c>
      <c r="K34" s="26" t="s">
        <v>1487</v>
      </c>
      <c r="L34" s="26" t="s">
        <v>1488</v>
      </c>
      <c r="M34" s="26" t="s">
        <v>1489</v>
      </c>
      <c r="N34" s="26" t="s">
        <v>1490</v>
      </c>
      <c r="O34" s="26" t="s">
        <v>1491</v>
      </c>
      <c r="P34" s="26" t="s">
        <v>413</v>
      </c>
      <c r="Q34" s="26" t="s">
        <v>1492</v>
      </c>
      <c r="R34" s="26" t="s">
        <v>1493</v>
      </c>
      <c r="S34" s="26" t="s">
        <v>1494</v>
      </c>
      <c r="T34" s="26" t="s">
        <v>1495</v>
      </c>
      <c r="U34" s="26" t="s">
        <v>1496</v>
      </c>
      <c r="V34" s="26" t="s">
        <v>1497</v>
      </c>
      <c r="W34" s="26" t="s">
        <v>1498</v>
      </c>
      <c r="X34" s="26" t="s">
        <v>1499</v>
      </c>
      <c r="Y34" s="26" t="s">
        <v>408</v>
      </c>
      <c r="Z34" s="26" t="s">
        <v>1500</v>
      </c>
      <c r="AA34" s="26" t="s">
        <v>1501</v>
      </c>
      <c r="AB34" s="26" t="s">
        <v>1502</v>
      </c>
      <c r="AC34" s="26" t="s">
        <v>1503</v>
      </c>
      <c r="AD34" s="26" t="s">
        <v>1504</v>
      </c>
      <c r="AE34" s="26" t="s">
        <v>1505</v>
      </c>
      <c r="AF34" s="26" t="s">
        <v>1506</v>
      </c>
      <c r="AG34" s="26" t="s">
        <v>305</v>
      </c>
      <c r="AH34" s="26" t="s">
        <v>306</v>
      </c>
      <c r="AI34" s="26" t="s">
        <v>307</v>
      </c>
      <c r="AJ34" s="26" t="s">
        <v>308</v>
      </c>
    </row>
    <row r="35" spans="1:36" x14ac:dyDescent="0.25">
      <c r="A35" s="27" t="s">
        <v>62</v>
      </c>
      <c r="B35" s="26" t="s">
        <v>1507</v>
      </c>
      <c r="C35" s="26" t="s">
        <v>1508</v>
      </c>
      <c r="D35" s="26" t="s">
        <v>1509</v>
      </c>
      <c r="E35" s="26" t="s">
        <v>1510</v>
      </c>
      <c r="F35" s="26" t="s">
        <v>1511</v>
      </c>
      <c r="G35" s="26" t="s">
        <v>1512</v>
      </c>
      <c r="H35" s="26" t="s">
        <v>1513</v>
      </c>
      <c r="I35" s="26" t="s">
        <v>1514</v>
      </c>
      <c r="J35" s="26" t="s">
        <v>1515</v>
      </c>
      <c r="K35" s="26" t="s">
        <v>1516</v>
      </c>
      <c r="L35" s="26" t="s">
        <v>1517</v>
      </c>
      <c r="M35" s="26" t="s">
        <v>1518</v>
      </c>
      <c r="N35" s="26" t="s">
        <v>1519</v>
      </c>
      <c r="O35" s="26" t="s">
        <v>1520</v>
      </c>
      <c r="P35" s="26" t="s">
        <v>1521</v>
      </c>
      <c r="Q35" s="26" t="s">
        <v>1522</v>
      </c>
      <c r="R35" s="26" t="s">
        <v>1523</v>
      </c>
      <c r="S35" s="26" t="s">
        <v>1524</v>
      </c>
      <c r="T35" s="26" t="s">
        <v>1525</v>
      </c>
      <c r="U35" s="26" t="s">
        <v>1526</v>
      </c>
      <c r="V35" s="26" t="s">
        <v>1527</v>
      </c>
      <c r="W35" s="26" t="s">
        <v>1528</v>
      </c>
      <c r="X35" s="26" t="s">
        <v>1529</v>
      </c>
      <c r="Y35" s="26" t="s">
        <v>1530</v>
      </c>
      <c r="Z35" s="26" t="s">
        <v>1531</v>
      </c>
      <c r="AA35" s="26" t="s">
        <v>1532</v>
      </c>
      <c r="AB35" s="26" t="s">
        <v>1533</v>
      </c>
      <c r="AC35" s="26" t="s">
        <v>1534</v>
      </c>
      <c r="AD35" s="26" t="s">
        <v>1535</v>
      </c>
      <c r="AE35" s="26" t="s">
        <v>1536</v>
      </c>
      <c r="AF35" s="26" t="s">
        <v>1537</v>
      </c>
      <c r="AG35" s="26" t="s">
        <v>309</v>
      </c>
      <c r="AH35" s="26" t="s">
        <v>310</v>
      </c>
      <c r="AI35" s="26" t="s">
        <v>311</v>
      </c>
      <c r="AJ35" s="26" t="s">
        <v>312</v>
      </c>
    </row>
    <row r="36" spans="1:36" x14ac:dyDescent="0.25">
      <c r="A36" s="27" t="s">
        <v>17</v>
      </c>
      <c r="B36" s="26" t="s">
        <v>1538</v>
      </c>
      <c r="C36" s="26" t="s">
        <v>1539</v>
      </c>
      <c r="D36" s="26" t="s">
        <v>1540</v>
      </c>
      <c r="E36" s="26" t="s">
        <v>1541</v>
      </c>
      <c r="F36" s="26" t="s">
        <v>1542</v>
      </c>
      <c r="G36" s="26" t="s">
        <v>1543</v>
      </c>
      <c r="H36" s="26" t="s">
        <v>1544</v>
      </c>
      <c r="I36" s="26" t="s">
        <v>1545</v>
      </c>
      <c r="J36" s="26" t="s">
        <v>1546</v>
      </c>
      <c r="K36" s="26" t="s">
        <v>1547</v>
      </c>
      <c r="L36" s="26" t="s">
        <v>1548</v>
      </c>
      <c r="M36" s="26" t="s">
        <v>1549</v>
      </c>
      <c r="N36" s="26" t="s">
        <v>1550</v>
      </c>
      <c r="O36" s="26" t="s">
        <v>1551</v>
      </c>
      <c r="P36" s="26" t="s">
        <v>1552</v>
      </c>
      <c r="Q36" s="26" t="s">
        <v>1553</v>
      </c>
      <c r="R36" s="26" t="s">
        <v>1554</v>
      </c>
      <c r="S36" s="26" t="s">
        <v>1555</v>
      </c>
      <c r="T36" s="26" t="s">
        <v>1556</v>
      </c>
      <c r="U36" s="26" t="s">
        <v>1557</v>
      </c>
      <c r="V36" s="26" t="s">
        <v>1558</v>
      </c>
      <c r="W36" s="26" t="s">
        <v>1559</v>
      </c>
      <c r="X36" s="26" t="s">
        <v>1560</v>
      </c>
      <c r="Y36" s="26" t="s">
        <v>1561</v>
      </c>
      <c r="Z36" s="26" t="s">
        <v>1562</v>
      </c>
      <c r="AA36" s="26" t="s">
        <v>1563</v>
      </c>
      <c r="AB36" s="26" t="s">
        <v>1564</v>
      </c>
      <c r="AC36" s="26" t="s">
        <v>1565</v>
      </c>
      <c r="AD36" s="26" t="s">
        <v>1566</v>
      </c>
      <c r="AE36" s="26" t="s">
        <v>1567</v>
      </c>
      <c r="AF36" s="26" t="s">
        <v>1568</v>
      </c>
      <c r="AG36" s="26" t="s">
        <v>313</v>
      </c>
      <c r="AH36" s="26" t="s">
        <v>314</v>
      </c>
      <c r="AI36" s="26" t="s">
        <v>315</v>
      </c>
      <c r="AJ36" s="26" t="s">
        <v>316</v>
      </c>
    </row>
    <row r="37" spans="1:36" x14ac:dyDescent="0.25">
      <c r="A37" s="27" t="s">
        <v>18</v>
      </c>
      <c r="B37" s="26" t="s">
        <v>1569</v>
      </c>
      <c r="C37" s="26" t="s">
        <v>1570</v>
      </c>
      <c r="D37" s="26" t="s">
        <v>1571</v>
      </c>
      <c r="E37" s="26" t="s">
        <v>1572</v>
      </c>
      <c r="F37" s="26" t="s">
        <v>1573</v>
      </c>
      <c r="G37" s="26" t="s">
        <v>1574</v>
      </c>
      <c r="H37" s="26" t="s">
        <v>1575</v>
      </c>
      <c r="I37" s="26" t="s">
        <v>1576</v>
      </c>
      <c r="J37" s="26" t="s">
        <v>1577</v>
      </c>
      <c r="K37" s="26" t="s">
        <v>1578</v>
      </c>
      <c r="L37" s="26" t="s">
        <v>1579</v>
      </c>
      <c r="M37" s="26" t="s">
        <v>1580</v>
      </c>
      <c r="N37" s="26" t="s">
        <v>1581</v>
      </c>
      <c r="O37" s="26" t="s">
        <v>1582</v>
      </c>
      <c r="P37" s="26" t="s">
        <v>1583</v>
      </c>
      <c r="Q37" s="26" t="s">
        <v>1584</v>
      </c>
      <c r="R37" s="26" t="s">
        <v>1585</v>
      </c>
      <c r="S37" s="26" t="s">
        <v>1586</v>
      </c>
      <c r="T37" s="26" t="s">
        <v>1587</v>
      </c>
      <c r="U37" s="26" t="s">
        <v>1588</v>
      </c>
      <c r="V37" s="26" t="s">
        <v>1589</v>
      </c>
      <c r="W37" s="26" t="s">
        <v>1590</v>
      </c>
      <c r="X37" s="26" t="s">
        <v>1591</v>
      </c>
      <c r="Y37" s="26" t="s">
        <v>1592</v>
      </c>
      <c r="Z37" s="26" t="s">
        <v>1593</v>
      </c>
      <c r="AA37" s="26" t="s">
        <v>1594</v>
      </c>
      <c r="AB37" s="26" t="s">
        <v>1595</v>
      </c>
      <c r="AC37" s="26" t="s">
        <v>1596</v>
      </c>
      <c r="AD37" s="26" t="s">
        <v>1597</v>
      </c>
      <c r="AE37" s="26" t="s">
        <v>1598</v>
      </c>
      <c r="AF37" s="26" t="s">
        <v>1599</v>
      </c>
      <c r="AG37" s="26" t="s">
        <v>318</v>
      </c>
      <c r="AH37" s="26" t="s">
        <v>319</v>
      </c>
      <c r="AI37" s="26" t="s">
        <v>320</v>
      </c>
      <c r="AJ37" s="26" t="s">
        <v>321</v>
      </c>
    </row>
    <row r="38" spans="1:36" x14ac:dyDescent="0.25">
      <c r="A38" s="27" t="s">
        <v>19</v>
      </c>
      <c r="B38" s="26" t="s">
        <v>1600</v>
      </c>
      <c r="C38" s="26" t="s">
        <v>1601</v>
      </c>
      <c r="D38" s="26" t="s">
        <v>1602</v>
      </c>
      <c r="E38" s="26" t="s">
        <v>1603</v>
      </c>
      <c r="F38" s="26" t="s">
        <v>1604</v>
      </c>
      <c r="G38" s="26" t="s">
        <v>1605</v>
      </c>
      <c r="H38" s="26" t="s">
        <v>1606</v>
      </c>
      <c r="I38" s="26" t="s">
        <v>1607</v>
      </c>
      <c r="J38" s="26" t="s">
        <v>1608</v>
      </c>
      <c r="K38" s="26" t="s">
        <v>1609</v>
      </c>
      <c r="L38" s="26" t="s">
        <v>1610</v>
      </c>
      <c r="M38" s="26" t="s">
        <v>1611</v>
      </c>
      <c r="N38" s="26" t="s">
        <v>1612</v>
      </c>
      <c r="O38" s="26" t="s">
        <v>1613</v>
      </c>
      <c r="P38" s="26" t="s">
        <v>1614</v>
      </c>
      <c r="Q38" s="26" t="s">
        <v>1615</v>
      </c>
      <c r="R38" s="26" t="s">
        <v>1616</v>
      </c>
      <c r="S38" s="26" t="s">
        <v>1617</v>
      </c>
      <c r="T38" s="26" t="s">
        <v>1618</v>
      </c>
      <c r="U38" s="26" t="s">
        <v>1619</v>
      </c>
      <c r="V38" s="26" t="s">
        <v>1620</v>
      </c>
      <c r="W38" s="26" t="s">
        <v>1621</v>
      </c>
      <c r="X38" s="26" t="s">
        <v>1622</v>
      </c>
      <c r="Y38" s="26" t="s">
        <v>1623</v>
      </c>
      <c r="Z38" s="26" t="s">
        <v>1624</v>
      </c>
      <c r="AA38" s="26" t="s">
        <v>1625</v>
      </c>
      <c r="AB38" s="26" t="s">
        <v>1626</v>
      </c>
      <c r="AC38" s="26" t="s">
        <v>1627</v>
      </c>
      <c r="AD38" s="26" t="s">
        <v>1628</v>
      </c>
      <c r="AE38" s="26" t="s">
        <v>1629</v>
      </c>
      <c r="AF38" s="26" t="s">
        <v>1630</v>
      </c>
      <c r="AG38" s="26" t="s">
        <v>322</v>
      </c>
      <c r="AH38" s="26" t="s">
        <v>323</v>
      </c>
      <c r="AI38" s="26" t="s">
        <v>324</v>
      </c>
      <c r="AJ38" s="26" t="s">
        <v>325</v>
      </c>
    </row>
    <row r="39" spans="1:36" x14ac:dyDescent="0.25">
      <c r="A39" s="27" t="s">
        <v>435</v>
      </c>
      <c r="B39" s="26" t="s">
        <v>1631</v>
      </c>
      <c r="C39" s="26" t="s">
        <v>1632</v>
      </c>
      <c r="D39" s="26" t="s">
        <v>1633</v>
      </c>
      <c r="E39" s="26" t="s">
        <v>1634</v>
      </c>
      <c r="F39" s="26" t="s">
        <v>1635</v>
      </c>
      <c r="G39" s="26" t="s">
        <v>1636</v>
      </c>
      <c r="H39" s="26" t="s">
        <v>1637</v>
      </c>
      <c r="I39" s="26" t="s">
        <v>1638</v>
      </c>
      <c r="J39" s="26" t="s">
        <v>260</v>
      </c>
      <c r="K39" s="26" t="s">
        <v>1639</v>
      </c>
      <c r="L39" s="26" t="s">
        <v>1640</v>
      </c>
      <c r="M39" s="26" t="s">
        <v>1641</v>
      </c>
      <c r="N39" s="26" t="s">
        <v>1642</v>
      </c>
      <c r="O39" s="26" t="s">
        <v>1643</v>
      </c>
      <c r="P39" s="26" t="s">
        <v>1644</v>
      </c>
      <c r="Q39" s="26" t="s">
        <v>1645</v>
      </c>
      <c r="R39" s="26" t="s">
        <v>1646</v>
      </c>
      <c r="S39" s="26" t="s">
        <v>719</v>
      </c>
      <c r="T39" s="26" t="s">
        <v>1647</v>
      </c>
      <c r="U39" s="26" t="s">
        <v>1648</v>
      </c>
      <c r="V39" s="26" t="s">
        <v>1649</v>
      </c>
      <c r="W39" s="26" t="s">
        <v>1650</v>
      </c>
      <c r="X39" s="26" t="s">
        <v>1651</v>
      </c>
      <c r="Y39" s="26" t="s">
        <v>1652</v>
      </c>
      <c r="Z39" s="26" t="s">
        <v>1653</v>
      </c>
      <c r="AA39" s="26" t="s">
        <v>1654</v>
      </c>
      <c r="AB39" s="26" t="s">
        <v>1655</v>
      </c>
      <c r="AC39" s="26" t="s">
        <v>1656</v>
      </c>
      <c r="AD39" s="26" t="s">
        <v>1657</v>
      </c>
      <c r="AE39" s="26" t="s">
        <v>1658</v>
      </c>
      <c r="AF39" s="26" t="s">
        <v>1659</v>
      </c>
      <c r="AG39" s="26" t="s">
        <v>326</v>
      </c>
      <c r="AH39" s="26" t="s">
        <v>327</v>
      </c>
      <c r="AI39" s="26" t="s">
        <v>328</v>
      </c>
      <c r="AJ39" s="26" t="s">
        <v>329</v>
      </c>
    </row>
    <row r="40" spans="1:36" x14ac:dyDescent="0.25">
      <c r="A40" s="27" t="s">
        <v>432</v>
      </c>
      <c r="B40" s="26" t="s">
        <v>1660</v>
      </c>
      <c r="C40" s="26" t="s">
        <v>1661</v>
      </c>
      <c r="D40" s="26" t="s">
        <v>1662</v>
      </c>
      <c r="E40" s="26" t="s">
        <v>1663</v>
      </c>
      <c r="F40" s="26" t="s">
        <v>1664</v>
      </c>
      <c r="G40" s="26" t="s">
        <v>1665</v>
      </c>
      <c r="H40" s="26" t="s">
        <v>1666</v>
      </c>
      <c r="I40" s="26" t="s">
        <v>1667</v>
      </c>
      <c r="J40" s="26" t="s">
        <v>1668</v>
      </c>
      <c r="K40" s="26" t="s">
        <v>1669</v>
      </c>
      <c r="L40" s="26" t="s">
        <v>565</v>
      </c>
      <c r="M40" s="26" t="s">
        <v>1670</v>
      </c>
      <c r="N40" s="26" t="s">
        <v>1671</v>
      </c>
      <c r="O40" s="26" t="s">
        <v>1672</v>
      </c>
      <c r="P40" s="26" t="s">
        <v>1673</v>
      </c>
      <c r="Q40" s="26" t="s">
        <v>1674</v>
      </c>
      <c r="R40" s="26" t="s">
        <v>1675</v>
      </c>
      <c r="S40" s="26" t="s">
        <v>1676</v>
      </c>
      <c r="T40" s="26" t="s">
        <v>1677</v>
      </c>
      <c r="U40" s="26" t="s">
        <v>1678</v>
      </c>
      <c r="V40" s="26" t="s">
        <v>1679</v>
      </c>
      <c r="W40" s="26" t="s">
        <v>1680</v>
      </c>
      <c r="X40" s="26" t="s">
        <v>1681</v>
      </c>
      <c r="Y40" s="26" t="s">
        <v>1682</v>
      </c>
      <c r="Z40" s="26" t="s">
        <v>1683</v>
      </c>
      <c r="AA40" s="26" t="s">
        <v>1684</v>
      </c>
      <c r="AB40" s="26" t="s">
        <v>1685</v>
      </c>
      <c r="AC40" s="26" t="s">
        <v>1686</v>
      </c>
      <c r="AD40" s="26" t="s">
        <v>1687</v>
      </c>
      <c r="AE40" s="26" t="s">
        <v>1688</v>
      </c>
      <c r="AF40" s="26" t="s">
        <v>1689</v>
      </c>
      <c r="AG40" s="26" t="s">
        <v>330</v>
      </c>
      <c r="AH40" s="26" t="s">
        <v>331</v>
      </c>
      <c r="AI40" s="26" t="s">
        <v>332</v>
      </c>
      <c r="AJ40" s="26" t="s">
        <v>333</v>
      </c>
    </row>
    <row r="41" spans="1:36" x14ac:dyDescent="0.25">
      <c r="A41" s="27" t="s">
        <v>14</v>
      </c>
      <c r="B41" s="26" t="s">
        <v>1690</v>
      </c>
      <c r="C41" s="26" t="s">
        <v>1691</v>
      </c>
      <c r="D41" s="26" t="s">
        <v>1692</v>
      </c>
      <c r="E41" s="26" t="s">
        <v>1693</v>
      </c>
      <c r="F41" s="26" t="s">
        <v>1694</v>
      </c>
      <c r="G41" s="26" t="s">
        <v>1695</v>
      </c>
      <c r="H41" s="26" t="s">
        <v>1696</v>
      </c>
      <c r="I41" s="26" t="s">
        <v>1697</v>
      </c>
      <c r="J41" s="26" t="s">
        <v>1698</v>
      </c>
      <c r="K41" s="26" t="s">
        <v>1699</v>
      </c>
      <c r="L41" s="26" t="s">
        <v>1700</v>
      </c>
      <c r="M41" s="26" t="s">
        <v>1701</v>
      </c>
      <c r="N41" s="26" t="s">
        <v>1702</v>
      </c>
      <c r="O41" s="26" t="s">
        <v>1703</v>
      </c>
      <c r="P41" s="26" t="s">
        <v>1704</v>
      </c>
      <c r="Q41" s="26" t="s">
        <v>1705</v>
      </c>
      <c r="R41" s="26" t="s">
        <v>1706</v>
      </c>
      <c r="S41" s="26" t="s">
        <v>1707</v>
      </c>
      <c r="T41" s="26" t="s">
        <v>1708</v>
      </c>
      <c r="U41" s="26" t="s">
        <v>1709</v>
      </c>
      <c r="V41" s="26" t="s">
        <v>1710</v>
      </c>
      <c r="W41" s="26" t="s">
        <v>1711</v>
      </c>
      <c r="X41" s="26" t="s">
        <v>1712</v>
      </c>
      <c r="Y41" s="26" t="s">
        <v>1713</v>
      </c>
      <c r="Z41" s="26" t="s">
        <v>1714</v>
      </c>
      <c r="AA41" s="26" t="s">
        <v>1715</v>
      </c>
      <c r="AB41" s="26" t="s">
        <v>1716</v>
      </c>
      <c r="AC41" s="26" t="s">
        <v>1717</v>
      </c>
      <c r="AD41" s="26" t="s">
        <v>1718</v>
      </c>
      <c r="AE41" s="26" t="s">
        <v>1719</v>
      </c>
      <c r="AF41" s="26" t="s">
        <v>1720</v>
      </c>
      <c r="AG41" s="26" t="s">
        <v>334</v>
      </c>
      <c r="AH41" s="26" t="s">
        <v>335</v>
      </c>
      <c r="AI41" s="26" t="s">
        <v>336</v>
      </c>
      <c r="AJ41" s="26" t="s">
        <v>337</v>
      </c>
    </row>
    <row r="42" spans="1:36" x14ac:dyDescent="0.25">
      <c r="A42" s="27" t="s">
        <v>15</v>
      </c>
      <c r="B42" s="26" t="s">
        <v>1721</v>
      </c>
      <c r="C42" s="26" t="s">
        <v>1722</v>
      </c>
      <c r="D42" s="26" t="s">
        <v>1723</v>
      </c>
      <c r="E42" s="26" t="s">
        <v>1724</v>
      </c>
      <c r="F42" s="26" t="s">
        <v>1725</v>
      </c>
      <c r="G42" s="26" t="s">
        <v>1726</v>
      </c>
      <c r="H42" s="26" t="s">
        <v>1727</v>
      </c>
      <c r="I42" s="26" t="s">
        <v>1728</v>
      </c>
      <c r="J42" s="26" t="s">
        <v>1729</v>
      </c>
      <c r="K42" s="26" t="s">
        <v>1730</v>
      </c>
      <c r="L42" s="26" t="s">
        <v>1731</v>
      </c>
      <c r="M42" s="26" t="s">
        <v>1732</v>
      </c>
      <c r="N42" s="26" t="s">
        <v>1733</v>
      </c>
      <c r="O42" s="26" t="s">
        <v>1734</v>
      </c>
      <c r="P42" s="26" t="s">
        <v>1735</v>
      </c>
      <c r="Q42" s="26" t="s">
        <v>1736</v>
      </c>
      <c r="R42" s="26" t="s">
        <v>1737</v>
      </c>
      <c r="S42" s="26" t="s">
        <v>1738</v>
      </c>
      <c r="T42" s="26" t="s">
        <v>1739</v>
      </c>
      <c r="U42" s="26" t="s">
        <v>1740</v>
      </c>
      <c r="V42" s="26" t="s">
        <v>1741</v>
      </c>
      <c r="W42" s="26" t="s">
        <v>1742</v>
      </c>
      <c r="X42" s="26" t="s">
        <v>1743</v>
      </c>
      <c r="Y42" s="26" t="s">
        <v>1744</v>
      </c>
      <c r="Z42" s="26" t="s">
        <v>1745</v>
      </c>
      <c r="AA42" s="26" t="s">
        <v>1746</v>
      </c>
      <c r="AB42" s="26" t="s">
        <v>1747</v>
      </c>
      <c r="AC42" s="26" t="s">
        <v>1748</v>
      </c>
      <c r="AD42" s="26" t="s">
        <v>1749</v>
      </c>
      <c r="AE42" s="26" t="s">
        <v>1750</v>
      </c>
      <c r="AF42" s="26" t="s">
        <v>1751</v>
      </c>
      <c r="AG42" s="26" t="s">
        <v>338</v>
      </c>
      <c r="AH42" s="26" t="s">
        <v>339</v>
      </c>
      <c r="AI42" s="26" t="s">
        <v>340</v>
      </c>
      <c r="AJ42" s="26" t="s">
        <v>341</v>
      </c>
    </row>
    <row r="43" spans="1:36" x14ac:dyDescent="0.25">
      <c r="A43" s="27" t="s">
        <v>16</v>
      </c>
      <c r="B43" s="26" t="s">
        <v>1752</v>
      </c>
      <c r="C43" s="26" t="s">
        <v>1753</v>
      </c>
      <c r="D43" s="26" t="s">
        <v>1754</v>
      </c>
      <c r="E43" s="26" t="s">
        <v>1755</v>
      </c>
      <c r="F43" s="26" t="s">
        <v>1756</v>
      </c>
      <c r="G43" s="26" t="s">
        <v>1757</v>
      </c>
      <c r="H43" s="26" t="s">
        <v>1758</v>
      </c>
      <c r="I43" s="26" t="s">
        <v>1759</v>
      </c>
      <c r="J43" s="26" t="s">
        <v>1760</v>
      </c>
      <c r="K43" s="26" t="s">
        <v>1761</v>
      </c>
      <c r="L43" s="26" t="s">
        <v>1762</v>
      </c>
      <c r="M43" s="26" t="s">
        <v>1763</v>
      </c>
      <c r="N43" s="26" t="s">
        <v>1764</v>
      </c>
      <c r="O43" s="26" t="s">
        <v>1765</v>
      </c>
      <c r="P43" s="26" t="s">
        <v>1766</v>
      </c>
      <c r="Q43" s="26" t="s">
        <v>1767</v>
      </c>
      <c r="R43" s="26" t="s">
        <v>1768</v>
      </c>
      <c r="S43" s="26" t="s">
        <v>1769</v>
      </c>
      <c r="T43" s="26" t="s">
        <v>1770</v>
      </c>
      <c r="U43" s="26" t="s">
        <v>1771</v>
      </c>
      <c r="V43" s="26" t="s">
        <v>1772</v>
      </c>
      <c r="W43" s="26" t="s">
        <v>1773</v>
      </c>
      <c r="X43" s="26" t="s">
        <v>1774</v>
      </c>
      <c r="Y43" s="26" t="s">
        <v>1775</v>
      </c>
      <c r="Z43" s="26" t="s">
        <v>1776</v>
      </c>
      <c r="AA43" s="26" t="s">
        <v>1777</v>
      </c>
      <c r="AB43" s="26" t="s">
        <v>1778</v>
      </c>
      <c r="AC43" s="26" t="s">
        <v>1779</v>
      </c>
      <c r="AD43" s="26" t="s">
        <v>1780</v>
      </c>
      <c r="AE43" s="26" t="s">
        <v>1781</v>
      </c>
      <c r="AF43" s="26" t="s">
        <v>1782</v>
      </c>
      <c r="AG43" s="26" t="s">
        <v>342</v>
      </c>
      <c r="AH43" s="26" t="s">
        <v>343</v>
      </c>
      <c r="AI43" s="26" t="s">
        <v>344</v>
      </c>
      <c r="AJ43" s="26" t="s">
        <v>345</v>
      </c>
    </row>
    <row r="44" spans="1:36" x14ac:dyDescent="0.25">
      <c r="A44" s="27" t="s">
        <v>85</v>
      </c>
      <c r="B44" s="26" t="s">
        <v>1783</v>
      </c>
      <c r="C44" s="26" t="s">
        <v>1784</v>
      </c>
      <c r="D44" s="26" t="s">
        <v>1785</v>
      </c>
      <c r="E44" s="26" t="s">
        <v>1786</v>
      </c>
      <c r="F44" s="26" t="s">
        <v>1787</v>
      </c>
      <c r="G44" s="26" t="s">
        <v>1788</v>
      </c>
      <c r="H44" s="26" t="s">
        <v>1789</v>
      </c>
      <c r="I44" s="26" t="s">
        <v>1790</v>
      </c>
      <c r="J44" s="26" t="s">
        <v>1791</v>
      </c>
      <c r="K44" s="26" t="s">
        <v>1792</v>
      </c>
      <c r="L44" s="26" t="s">
        <v>1793</v>
      </c>
      <c r="M44" s="26" t="s">
        <v>1794</v>
      </c>
      <c r="N44" s="26" t="s">
        <v>1795</v>
      </c>
      <c r="O44" s="26" t="s">
        <v>1796</v>
      </c>
      <c r="P44" s="26" t="s">
        <v>1797</v>
      </c>
      <c r="Q44" s="26" t="s">
        <v>1798</v>
      </c>
      <c r="R44" s="26" t="s">
        <v>1799</v>
      </c>
      <c r="S44" s="26" t="s">
        <v>1800</v>
      </c>
      <c r="T44" s="26" t="s">
        <v>1801</v>
      </c>
      <c r="U44" s="26" t="s">
        <v>1802</v>
      </c>
      <c r="V44" s="26" t="s">
        <v>1803</v>
      </c>
      <c r="W44" s="26" t="s">
        <v>1804</v>
      </c>
      <c r="X44" s="26" t="s">
        <v>1805</v>
      </c>
      <c r="Y44" s="26" t="s">
        <v>1806</v>
      </c>
      <c r="Z44" s="26" t="s">
        <v>1807</v>
      </c>
      <c r="AA44" s="26" t="s">
        <v>1808</v>
      </c>
      <c r="AB44" s="26" t="s">
        <v>1809</v>
      </c>
      <c r="AC44" s="26" t="s">
        <v>1810</v>
      </c>
      <c r="AD44" s="26" t="s">
        <v>1811</v>
      </c>
      <c r="AE44" s="26" t="s">
        <v>1812</v>
      </c>
      <c r="AF44" s="26" t="s">
        <v>1813</v>
      </c>
      <c r="AG44" s="26" t="s">
        <v>346</v>
      </c>
      <c r="AH44" s="26" t="s">
        <v>347</v>
      </c>
      <c r="AI44" s="26" t="s">
        <v>348</v>
      </c>
      <c r="AJ44" s="26" t="s">
        <v>349</v>
      </c>
    </row>
    <row r="45" spans="1:36" x14ac:dyDescent="0.25">
      <c r="A45" s="27" t="s">
        <v>86</v>
      </c>
      <c r="B45" s="26" t="s">
        <v>1814</v>
      </c>
      <c r="C45" s="26" t="s">
        <v>1815</v>
      </c>
      <c r="D45" s="26" t="s">
        <v>1816</v>
      </c>
      <c r="E45" s="26" t="s">
        <v>1817</v>
      </c>
      <c r="F45" s="26" t="s">
        <v>1818</v>
      </c>
      <c r="G45" s="26" t="s">
        <v>1819</v>
      </c>
      <c r="H45" s="26" t="s">
        <v>1820</v>
      </c>
      <c r="I45" s="26" t="s">
        <v>1821</v>
      </c>
      <c r="J45" s="26" t="s">
        <v>1822</v>
      </c>
      <c r="K45" s="26" t="s">
        <v>1823</v>
      </c>
      <c r="L45" s="26" t="s">
        <v>1824</v>
      </c>
      <c r="M45" s="26" t="s">
        <v>1825</v>
      </c>
      <c r="N45" s="26" t="s">
        <v>1826</v>
      </c>
      <c r="O45" s="26" t="s">
        <v>1827</v>
      </c>
      <c r="P45" s="26" t="s">
        <v>1828</v>
      </c>
      <c r="Q45" s="26" t="s">
        <v>1829</v>
      </c>
      <c r="R45" s="26" t="s">
        <v>1830</v>
      </c>
      <c r="S45" s="26" t="s">
        <v>1831</v>
      </c>
      <c r="T45" s="26" t="s">
        <v>1832</v>
      </c>
      <c r="U45" s="26" t="s">
        <v>1833</v>
      </c>
      <c r="V45" s="26" t="s">
        <v>1834</v>
      </c>
      <c r="W45" s="26" t="s">
        <v>1835</v>
      </c>
      <c r="X45" s="26" t="s">
        <v>1836</v>
      </c>
      <c r="Y45" s="26" t="s">
        <v>1837</v>
      </c>
      <c r="Z45" s="26" t="s">
        <v>1838</v>
      </c>
      <c r="AA45" s="26" t="s">
        <v>1839</v>
      </c>
      <c r="AB45" s="26" t="s">
        <v>1840</v>
      </c>
      <c r="AC45" s="26" t="s">
        <v>1841</v>
      </c>
      <c r="AD45" s="26" t="s">
        <v>1842</v>
      </c>
      <c r="AE45" s="26" t="s">
        <v>1843</v>
      </c>
      <c r="AF45" s="26" t="s">
        <v>1844</v>
      </c>
      <c r="AG45" s="26" t="s">
        <v>350</v>
      </c>
      <c r="AH45" s="26" t="s">
        <v>351</v>
      </c>
      <c r="AI45" s="26" t="s">
        <v>352</v>
      </c>
      <c r="AJ45" s="26" t="s">
        <v>353</v>
      </c>
    </row>
    <row r="46" spans="1:36" x14ac:dyDescent="0.25">
      <c r="A46" s="27" t="s">
        <v>27</v>
      </c>
      <c r="B46" s="26" t="s">
        <v>1845</v>
      </c>
      <c r="C46" s="26" t="s">
        <v>1846</v>
      </c>
      <c r="D46" s="26" t="s">
        <v>1847</v>
      </c>
      <c r="E46" s="26" t="s">
        <v>1848</v>
      </c>
      <c r="F46" s="26" t="s">
        <v>1849</v>
      </c>
      <c r="G46" s="26" t="s">
        <v>1850</v>
      </c>
      <c r="H46" s="26" t="s">
        <v>1851</v>
      </c>
      <c r="I46" s="26" t="s">
        <v>1852</v>
      </c>
      <c r="J46" s="26" t="s">
        <v>1853</v>
      </c>
      <c r="K46" s="26" t="s">
        <v>1854</v>
      </c>
      <c r="L46" s="26" t="s">
        <v>1855</v>
      </c>
      <c r="M46" s="26" t="s">
        <v>1856</v>
      </c>
      <c r="N46" s="26" t="s">
        <v>1857</v>
      </c>
      <c r="O46" s="26" t="s">
        <v>1858</v>
      </c>
      <c r="P46" s="26" t="s">
        <v>1859</v>
      </c>
      <c r="Q46" s="26" t="s">
        <v>1860</v>
      </c>
      <c r="R46" s="26" t="s">
        <v>1861</v>
      </c>
      <c r="S46" s="26" t="s">
        <v>1862</v>
      </c>
      <c r="T46" s="26" t="s">
        <v>1863</v>
      </c>
      <c r="U46" s="26" t="s">
        <v>1864</v>
      </c>
      <c r="V46" s="26" t="s">
        <v>1865</v>
      </c>
      <c r="W46" s="26" t="s">
        <v>1866</v>
      </c>
      <c r="X46" s="26" t="s">
        <v>1867</v>
      </c>
      <c r="Y46" s="26" t="s">
        <v>1868</v>
      </c>
      <c r="Z46" s="26" t="s">
        <v>1869</v>
      </c>
      <c r="AA46" s="26" t="s">
        <v>1870</v>
      </c>
      <c r="AB46" s="26" t="s">
        <v>1871</v>
      </c>
      <c r="AC46" s="26" t="s">
        <v>1872</v>
      </c>
      <c r="AD46" s="26" t="s">
        <v>1873</v>
      </c>
      <c r="AE46" s="26" t="s">
        <v>1874</v>
      </c>
      <c r="AF46" s="26" t="s">
        <v>1875</v>
      </c>
      <c r="AG46" s="26" t="s">
        <v>355</v>
      </c>
      <c r="AH46" s="26" t="s">
        <v>356</v>
      </c>
      <c r="AI46" s="26" t="s">
        <v>357</v>
      </c>
      <c r="AJ46" s="26" t="s">
        <v>358</v>
      </c>
    </row>
    <row r="47" spans="1:36" x14ac:dyDescent="0.25">
      <c r="A47" s="27" t="s">
        <v>28</v>
      </c>
      <c r="B47" s="26" t="s">
        <v>1876</v>
      </c>
      <c r="C47" s="26" t="s">
        <v>1877</v>
      </c>
      <c r="D47" s="26" t="s">
        <v>1878</v>
      </c>
      <c r="E47" s="26" t="s">
        <v>1879</v>
      </c>
      <c r="F47" s="26" t="s">
        <v>1880</v>
      </c>
      <c r="G47" s="26" t="s">
        <v>1881</v>
      </c>
      <c r="H47" s="26" t="s">
        <v>1882</v>
      </c>
      <c r="I47" s="26" t="s">
        <v>1883</v>
      </c>
      <c r="J47" s="26" t="s">
        <v>1884</v>
      </c>
      <c r="K47" s="26" t="s">
        <v>1885</v>
      </c>
      <c r="L47" s="26" t="s">
        <v>1886</v>
      </c>
      <c r="M47" s="26" t="s">
        <v>1887</v>
      </c>
      <c r="N47" s="26" t="s">
        <v>1888</v>
      </c>
      <c r="O47" s="26" t="s">
        <v>1889</v>
      </c>
      <c r="P47" s="26" t="s">
        <v>1890</v>
      </c>
      <c r="Q47" s="26" t="s">
        <v>1891</v>
      </c>
      <c r="R47" s="26" t="s">
        <v>1892</v>
      </c>
      <c r="S47" s="26" t="s">
        <v>1893</v>
      </c>
      <c r="T47" s="26" t="s">
        <v>1894</v>
      </c>
      <c r="U47" s="26" t="s">
        <v>1895</v>
      </c>
      <c r="V47" s="26" t="s">
        <v>1896</v>
      </c>
      <c r="W47" s="26" t="s">
        <v>1154</v>
      </c>
      <c r="X47" s="26" t="s">
        <v>1897</v>
      </c>
      <c r="Y47" s="26" t="s">
        <v>1898</v>
      </c>
      <c r="Z47" s="26" t="s">
        <v>1899</v>
      </c>
      <c r="AA47" s="26" t="s">
        <v>1900</v>
      </c>
      <c r="AB47" s="26" t="s">
        <v>1901</v>
      </c>
      <c r="AC47" s="26" t="s">
        <v>1902</v>
      </c>
      <c r="AD47" s="26" t="s">
        <v>1903</v>
      </c>
      <c r="AE47" s="26" t="s">
        <v>1904</v>
      </c>
      <c r="AF47" s="26" t="s">
        <v>1905</v>
      </c>
      <c r="AG47" s="26" t="s">
        <v>359</v>
      </c>
      <c r="AH47" s="26" t="s">
        <v>360</v>
      </c>
      <c r="AI47" s="26" t="s">
        <v>361</v>
      </c>
      <c r="AJ47" s="26" t="s">
        <v>362</v>
      </c>
    </row>
    <row r="48" spans="1:36" x14ac:dyDescent="0.25">
      <c r="A48" s="27" t="s">
        <v>84</v>
      </c>
      <c r="B48" s="26" t="s">
        <v>1906</v>
      </c>
      <c r="C48" s="26" t="s">
        <v>1907</v>
      </c>
      <c r="D48" s="26" t="s">
        <v>1908</v>
      </c>
      <c r="E48" s="26" t="s">
        <v>1909</v>
      </c>
      <c r="F48" s="26" t="s">
        <v>1910</v>
      </c>
      <c r="G48" s="26" t="s">
        <v>1911</v>
      </c>
      <c r="H48" s="26" t="s">
        <v>1912</v>
      </c>
      <c r="I48" s="26" t="s">
        <v>1913</v>
      </c>
      <c r="J48" s="26" t="s">
        <v>1914</v>
      </c>
      <c r="K48" s="26" t="s">
        <v>1915</v>
      </c>
      <c r="L48" s="26" t="s">
        <v>1916</v>
      </c>
      <c r="M48" s="26" t="s">
        <v>1917</v>
      </c>
      <c r="N48" s="26" t="s">
        <v>1918</v>
      </c>
      <c r="O48" s="26" t="s">
        <v>1919</v>
      </c>
      <c r="P48" s="26" t="s">
        <v>1920</v>
      </c>
      <c r="Q48" s="26" t="s">
        <v>1921</v>
      </c>
      <c r="R48" s="26" t="s">
        <v>1922</v>
      </c>
      <c r="S48" s="26" t="s">
        <v>1923</v>
      </c>
      <c r="T48" s="26" t="s">
        <v>1924</v>
      </c>
      <c r="U48" s="26" t="s">
        <v>1925</v>
      </c>
      <c r="V48" s="26" t="s">
        <v>1926</v>
      </c>
      <c r="W48" s="26" t="s">
        <v>1927</v>
      </c>
      <c r="X48" s="26" t="s">
        <v>1928</v>
      </c>
      <c r="Y48" s="26" t="s">
        <v>1929</v>
      </c>
      <c r="Z48" s="26" t="s">
        <v>1930</v>
      </c>
      <c r="AA48" s="26" t="s">
        <v>1931</v>
      </c>
      <c r="AB48" s="26" t="s">
        <v>1330</v>
      </c>
      <c r="AC48" s="26" t="s">
        <v>1932</v>
      </c>
      <c r="AD48" s="26" t="s">
        <v>1933</v>
      </c>
      <c r="AE48" s="26" t="s">
        <v>1934</v>
      </c>
      <c r="AF48" s="26" t="s">
        <v>1935</v>
      </c>
      <c r="AG48" s="26" t="s">
        <v>363</v>
      </c>
      <c r="AH48" s="26" t="s">
        <v>364</v>
      </c>
      <c r="AI48" s="26" t="s">
        <v>365</v>
      </c>
      <c r="AJ48" s="26" t="s">
        <v>366</v>
      </c>
    </row>
    <row r="49" spans="1:36" x14ac:dyDescent="0.25">
      <c r="A49" s="27" t="s">
        <v>431</v>
      </c>
      <c r="B49" s="26" t="s">
        <v>1936</v>
      </c>
      <c r="C49" s="26" t="s">
        <v>1937</v>
      </c>
      <c r="D49" s="26" t="s">
        <v>1938</v>
      </c>
      <c r="E49" s="26" t="s">
        <v>1939</v>
      </c>
      <c r="F49" s="26" t="s">
        <v>1940</v>
      </c>
      <c r="G49" s="26" t="s">
        <v>1941</v>
      </c>
      <c r="H49" s="26" t="s">
        <v>1942</v>
      </c>
      <c r="I49" s="26" t="s">
        <v>1943</v>
      </c>
      <c r="J49" s="26" t="s">
        <v>1944</v>
      </c>
      <c r="K49" s="26" t="s">
        <v>1945</v>
      </c>
      <c r="L49" s="26" t="s">
        <v>1946</v>
      </c>
      <c r="M49" s="26" t="s">
        <v>1947</v>
      </c>
      <c r="N49" s="26" t="s">
        <v>1948</v>
      </c>
      <c r="O49" s="26" t="s">
        <v>1949</v>
      </c>
      <c r="P49" s="26" t="s">
        <v>1950</v>
      </c>
      <c r="Q49" s="26" t="s">
        <v>1951</v>
      </c>
      <c r="R49" s="26" t="s">
        <v>1952</v>
      </c>
      <c r="S49" s="26" t="s">
        <v>1953</v>
      </c>
      <c r="T49" s="26" t="s">
        <v>1954</v>
      </c>
      <c r="U49" s="26" t="s">
        <v>1955</v>
      </c>
      <c r="V49" s="26" t="s">
        <v>1956</v>
      </c>
      <c r="W49" s="26" t="s">
        <v>1957</v>
      </c>
      <c r="X49" s="26" t="s">
        <v>1958</v>
      </c>
      <c r="Y49" s="26" t="s">
        <v>1959</v>
      </c>
      <c r="Z49" s="26" t="s">
        <v>1960</v>
      </c>
      <c r="AA49" s="26" t="s">
        <v>1961</v>
      </c>
      <c r="AB49" s="26" t="s">
        <v>1962</v>
      </c>
      <c r="AC49" s="26" t="s">
        <v>1963</v>
      </c>
      <c r="AD49" s="26" t="s">
        <v>1964</v>
      </c>
      <c r="AE49" s="26" t="s">
        <v>1965</v>
      </c>
      <c r="AF49" s="26" t="s">
        <v>1966</v>
      </c>
      <c r="AG49" s="26" t="s">
        <v>368</v>
      </c>
      <c r="AH49" s="26" t="s">
        <v>369</v>
      </c>
      <c r="AI49" s="26" t="s">
        <v>370</v>
      </c>
      <c r="AJ49" s="26" t="s">
        <v>371</v>
      </c>
    </row>
    <row r="50" spans="1:36" x14ac:dyDescent="0.25">
      <c r="A50" s="27" t="s">
        <v>87</v>
      </c>
      <c r="B50" s="26" t="s">
        <v>1967</v>
      </c>
      <c r="C50" s="26" t="s">
        <v>1968</v>
      </c>
      <c r="D50" s="26" t="s">
        <v>1969</v>
      </c>
      <c r="E50" s="26" t="s">
        <v>1970</v>
      </c>
      <c r="F50" s="26" t="s">
        <v>1971</v>
      </c>
      <c r="G50" s="26" t="s">
        <v>1972</v>
      </c>
      <c r="H50" s="26" t="s">
        <v>1973</v>
      </c>
      <c r="I50" s="26" t="s">
        <v>1974</v>
      </c>
      <c r="J50" s="26" t="s">
        <v>1975</v>
      </c>
      <c r="K50" s="26" t="s">
        <v>1976</v>
      </c>
      <c r="L50" s="26" t="s">
        <v>1977</v>
      </c>
      <c r="M50" s="26" t="s">
        <v>1978</v>
      </c>
      <c r="N50" s="26" t="s">
        <v>1979</v>
      </c>
      <c r="O50" s="26" t="s">
        <v>1980</v>
      </c>
      <c r="P50" s="26" t="s">
        <v>1981</v>
      </c>
      <c r="Q50" s="26" t="s">
        <v>1982</v>
      </c>
      <c r="R50" s="26" t="s">
        <v>1983</v>
      </c>
      <c r="S50" s="26" t="s">
        <v>1984</v>
      </c>
      <c r="T50" s="26" t="s">
        <v>1985</v>
      </c>
      <c r="U50" s="26" t="s">
        <v>1986</v>
      </c>
      <c r="V50" s="26" t="s">
        <v>1987</v>
      </c>
      <c r="W50" s="26" t="s">
        <v>1988</v>
      </c>
      <c r="X50" s="26" t="s">
        <v>1989</v>
      </c>
      <c r="Y50" s="26" t="s">
        <v>1990</v>
      </c>
      <c r="Z50" s="26" t="s">
        <v>1991</v>
      </c>
      <c r="AA50" s="26" t="s">
        <v>1992</v>
      </c>
      <c r="AB50" s="26" t="s">
        <v>1993</v>
      </c>
      <c r="AC50" s="26" t="s">
        <v>1994</v>
      </c>
      <c r="AD50" s="26" t="s">
        <v>1995</v>
      </c>
      <c r="AE50" s="26" t="s">
        <v>1996</v>
      </c>
      <c r="AF50" s="26" t="s">
        <v>1997</v>
      </c>
      <c r="AG50" s="26" t="s">
        <v>372</v>
      </c>
      <c r="AH50" s="26" t="s">
        <v>373</v>
      </c>
      <c r="AI50" s="26" t="s">
        <v>374</v>
      </c>
      <c r="AJ50" s="26" t="s">
        <v>375</v>
      </c>
    </row>
    <row r="51" spans="1:36" x14ac:dyDescent="0.25">
      <c r="A51" s="27" t="s">
        <v>88</v>
      </c>
      <c r="B51" s="26" t="s">
        <v>1998</v>
      </c>
      <c r="C51" s="26" t="s">
        <v>1999</v>
      </c>
      <c r="D51" s="26" t="s">
        <v>2000</v>
      </c>
      <c r="E51" s="26" t="s">
        <v>2001</v>
      </c>
      <c r="F51" s="26" t="s">
        <v>2002</v>
      </c>
      <c r="G51" s="26" t="s">
        <v>2003</v>
      </c>
      <c r="H51" s="26" t="s">
        <v>2004</v>
      </c>
      <c r="I51" s="26" t="s">
        <v>2005</v>
      </c>
      <c r="J51" s="26" t="s">
        <v>2006</v>
      </c>
      <c r="K51" s="26" t="s">
        <v>2007</v>
      </c>
      <c r="L51" s="26" t="s">
        <v>2008</v>
      </c>
      <c r="M51" s="26" t="s">
        <v>2009</v>
      </c>
      <c r="N51" s="26" t="s">
        <v>2010</v>
      </c>
      <c r="O51" s="26" t="s">
        <v>2011</v>
      </c>
      <c r="P51" s="26" t="s">
        <v>2012</v>
      </c>
      <c r="Q51" s="26" t="s">
        <v>2013</v>
      </c>
      <c r="R51" s="26" t="s">
        <v>2014</v>
      </c>
      <c r="S51" s="26" t="s">
        <v>2015</v>
      </c>
      <c r="T51" s="26" t="s">
        <v>2016</v>
      </c>
      <c r="U51" s="26" t="s">
        <v>2017</v>
      </c>
      <c r="V51" s="26" t="s">
        <v>2018</v>
      </c>
      <c r="W51" s="26" t="s">
        <v>2019</v>
      </c>
      <c r="X51" s="26" t="s">
        <v>2020</v>
      </c>
      <c r="Y51" s="26" t="s">
        <v>2021</v>
      </c>
      <c r="Z51" s="26" t="s">
        <v>2022</v>
      </c>
      <c r="AA51" s="26" t="s">
        <v>2023</v>
      </c>
      <c r="AB51" s="26" t="s">
        <v>2024</v>
      </c>
      <c r="AC51" s="26" t="s">
        <v>2025</v>
      </c>
      <c r="AD51" s="26" t="s">
        <v>2026</v>
      </c>
      <c r="AE51" s="26" t="s">
        <v>2027</v>
      </c>
      <c r="AF51" s="26" t="s">
        <v>2028</v>
      </c>
      <c r="AG51" s="26" t="s">
        <v>377</v>
      </c>
      <c r="AH51" s="26" t="s">
        <v>378</v>
      </c>
      <c r="AI51" s="26" t="s">
        <v>379</v>
      </c>
      <c r="AJ51" s="26" t="s">
        <v>380</v>
      </c>
    </row>
    <row r="52" spans="1:36" x14ac:dyDescent="0.25">
      <c r="A52" s="27" t="s">
        <v>89</v>
      </c>
      <c r="B52" s="26" t="s">
        <v>2029</v>
      </c>
      <c r="C52" s="26" t="s">
        <v>2030</v>
      </c>
      <c r="D52" s="26" t="s">
        <v>2031</v>
      </c>
      <c r="E52" s="26" t="s">
        <v>2032</v>
      </c>
      <c r="F52" s="26" t="s">
        <v>562</v>
      </c>
      <c r="G52" s="26" t="s">
        <v>2033</v>
      </c>
      <c r="H52" s="26" t="s">
        <v>2034</v>
      </c>
      <c r="I52" s="26" t="s">
        <v>2035</v>
      </c>
      <c r="J52" s="26" t="s">
        <v>2036</v>
      </c>
      <c r="K52" s="26" t="s">
        <v>2037</v>
      </c>
      <c r="L52" s="26" t="s">
        <v>2038</v>
      </c>
      <c r="M52" s="26" t="s">
        <v>2039</v>
      </c>
      <c r="N52" s="26" t="s">
        <v>2040</v>
      </c>
      <c r="O52" s="26" t="s">
        <v>2041</v>
      </c>
      <c r="P52" s="26" t="s">
        <v>2042</v>
      </c>
      <c r="Q52" s="26" t="s">
        <v>2043</v>
      </c>
      <c r="R52" s="26" t="s">
        <v>2044</v>
      </c>
      <c r="S52" s="26" t="s">
        <v>2045</v>
      </c>
      <c r="T52" s="26" t="s">
        <v>2046</v>
      </c>
      <c r="U52" s="26" t="s">
        <v>2047</v>
      </c>
      <c r="V52" s="26" t="s">
        <v>2048</v>
      </c>
      <c r="W52" s="26" t="s">
        <v>2049</v>
      </c>
      <c r="X52" s="26" t="s">
        <v>2050</v>
      </c>
      <c r="Y52" s="26" t="s">
        <v>2051</v>
      </c>
      <c r="Z52" s="26" t="s">
        <v>2052</v>
      </c>
      <c r="AA52" s="26" t="s">
        <v>2053</v>
      </c>
      <c r="AB52" s="26" t="s">
        <v>2054</v>
      </c>
      <c r="AC52" s="26" t="s">
        <v>2055</v>
      </c>
      <c r="AD52" s="26" t="s">
        <v>2056</v>
      </c>
      <c r="AE52" s="26" t="s">
        <v>2057</v>
      </c>
      <c r="AF52" s="26" t="s">
        <v>2058</v>
      </c>
      <c r="AG52" s="26" t="s">
        <v>381</v>
      </c>
      <c r="AH52" s="26" t="s">
        <v>382</v>
      </c>
      <c r="AI52" s="26" t="s">
        <v>383</v>
      </c>
      <c r="AJ52" s="26" t="s">
        <v>384</v>
      </c>
    </row>
    <row r="53" spans="1:36" x14ac:dyDescent="0.25">
      <c r="A53" s="27" t="s">
        <v>90</v>
      </c>
      <c r="B53" s="26" t="s">
        <v>2059</v>
      </c>
      <c r="C53" s="26" t="s">
        <v>2060</v>
      </c>
      <c r="D53" s="26" t="s">
        <v>2061</v>
      </c>
      <c r="E53" s="26" t="s">
        <v>2062</v>
      </c>
      <c r="F53" s="26" t="s">
        <v>2063</v>
      </c>
      <c r="G53" s="26" t="s">
        <v>2064</v>
      </c>
      <c r="H53" s="26" t="s">
        <v>2065</v>
      </c>
      <c r="I53" s="26" t="s">
        <v>2066</v>
      </c>
      <c r="J53" s="26" t="s">
        <v>2067</v>
      </c>
      <c r="K53" s="26" t="s">
        <v>2068</v>
      </c>
      <c r="L53" s="26" t="s">
        <v>2069</v>
      </c>
      <c r="M53" s="26" t="s">
        <v>2070</v>
      </c>
      <c r="N53" s="26" t="s">
        <v>2071</v>
      </c>
      <c r="O53" s="26" t="s">
        <v>2072</v>
      </c>
      <c r="P53" s="26" t="s">
        <v>2073</v>
      </c>
      <c r="Q53" s="26" t="s">
        <v>2074</v>
      </c>
      <c r="R53" s="26" t="s">
        <v>2075</v>
      </c>
      <c r="S53" s="26" t="s">
        <v>2076</v>
      </c>
      <c r="T53" s="26" t="s">
        <v>2077</v>
      </c>
      <c r="U53" s="26" t="s">
        <v>2078</v>
      </c>
      <c r="V53" s="26" t="s">
        <v>2079</v>
      </c>
      <c r="W53" s="26" t="s">
        <v>2080</v>
      </c>
      <c r="X53" s="26" t="s">
        <v>2081</v>
      </c>
      <c r="Y53" s="26" t="s">
        <v>2082</v>
      </c>
      <c r="Z53" s="26" t="s">
        <v>2083</v>
      </c>
      <c r="AA53" s="26" t="s">
        <v>2084</v>
      </c>
      <c r="AB53" s="26" t="s">
        <v>2085</v>
      </c>
      <c r="AC53" s="26" t="s">
        <v>2086</v>
      </c>
      <c r="AD53" s="26" t="s">
        <v>2087</v>
      </c>
      <c r="AE53" s="26" t="s">
        <v>2088</v>
      </c>
      <c r="AF53" s="26" t="s">
        <v>2089</v>
      </c>
      <c r="AG53" s="26" t="s">
        <v>385</v>
      </c>
      <c r="AH53" s="26" t="s">
        <v>386</v>
      </c>
      <c r="AI53" s="26" t="s">
        <v>387</v>
      </c>
      <c r="AJ53" s="26" t="s">
        <v>388</v>
      </c>
    </row>
    <row r="54" spans="1:36" x14ac:dyDescent="0.25">
      <c r="A54" s="27" t="s">
        <v>91</v>
      </c>
      <c r="B54" s="26" t="s">
        <v>2090</v>
      </c>
      <c r="C54" s="26" t="s">
        <v>2091</v>
      </c>
      <c r="D54" s="26" t="s">
        <v>2092</v>
      </c>
      <c r="E54" s="26" t="s">
        <v>2093</v>
      </c>
      <c r="F54" s="26" t="s">
        <v>2094</v>
      </c>
      <c r="G54" s="26" t="s">
        <v>2095</v>
      </c>
      <c r="H54" s="26" t="s">
        <v>2096</v>
      </c>
      <c r="I54" s="26" t="s">
        <v>2097</v>
      </c>
      <c r="J54" s="26" t="s">
        <v>2098</v>
      </c>
      <c r="K54" s="26" t="s">
        <v>2099</v>
      </c>
      <c r="L54" s="26" t="s">
        <v>2100</v>
      </c>
      <c r="M54" s="26" t="s">
        <v>2101</v>
      </c>
      <c r="N54" s="26" t="s">
        <v>2102</v>
      </c>
      <c r="O54" s="26" t="s">
        <v>2103</v>
      </c>
      <c r="P54" s="26" t="s">
        <v>2104</v>
      </c>
      <c r="Q54" s="26" t="s">
        <v>2105</v>
      </c>
      <c r="R54" s="26" t="s">
        <v>2106</v>
      </c>
      <c r="S54" s="26" t="s">
        <v>2107</v>
      </c>
      <c r="T54" s="26" t="s">
        <v>2108</v>
      </c>
      <c r="U54" s="26" t="s">
        <v>2109</v>
      </c>
      <c r="V54" s="26" t="s">
        <v>2110</v>
      </c>
      <c r="W54" s="26" t="s">
        <v>2111</v>
      </c>
      <c r="X54" s="26" t="s">
        <v>2112</v>
      </c>
      <c r="Y54" s="26" t="s">
        <v>2113</v>
      </c>
      <c r="Z54" s="26" t="s">
        <v>2114</v>
      </c>
      <c r="AA54" s="26" t="s">
        <v>2115</v>
      </c>
      <c r="AB54" s="26" t="s">
        <v>2116</v>
      </c>
      <c r="AC54" s="26" t="s">
        <v>2117</v>
      </c>
      <c r="AD54" s="26" t="s">
        <v>2118</v>
      </c>
      <c r="AE54" s="26" t="s">
        <v>2119</v>
      </c>
      <c r="AF54" s="26" t="s">
        <v>2120</v>
      </c>
      <c r="AG54" s="26" t="s">
        <v>389</v>
      </c>
      <c r="AH54" s="26" t="s">
        <v>390</v>
      </c>
      <c r="AI54" s="26" t="s">
        <v>391</v>
      </c>
      <c r="AJ54" s="26" t="s">
        <v>296</v>
      </c>
    </row>
    <row r="55" spans="1:36" x14ac:dyDescent="0.25">
      <c r="A55" s="27" t="s">
        <v>20</v>
      </c>
      <c r="B55" s="26" t="s">
        <v>2121</v>
      </c>
      <c r="C55" s="26" t="s">
        <v>2122</v>
      </c>
      <c r="D55" s="26" t="s">
        <v>2123</v>
      </c>
      <c r="E55" s="26" t="s">
        <v>2124</v>
      </c>
      <c r="F55" s="26" t="s">
        <v>2125</v>
      </c>
      <c r="G55" s="26" t="s">
        <v>2126</v>
      </c>
      <c r="H55" s="26" t="s">
        <v>2127</v>
      </c>
      <c r="I55" s="26" t="s">
        <v>2128</v>
      </c>
      <c r="J55" s="26" t="s">
        <v>2129</v>
      </c>
      <c r="K55" s="26" t="s">
        <v>2130</v>
      </c>
      <c r="L55" s="26" t="s">
        <v>2131</v>
      </c>
      <c r="M55" s="26" t="s">
        <v>2132</v>
      </c>
      <c r="N55" s="26" t="s">
        <v>2133</v>
      </c>
      <c r="O55" s="26" t="s">
        <v>2134</v>
      </c>
      <c r="P55" s="26" t="s">
        <v>2135</v>
      </c>
      <c r="Q55" s="26" t="s">
        <v>2136</v>
      </c>
      <c r="R55" s="26" t="s">
        <v>2137</v>
      </c>
      <c r="S55" s="26" t="s">
        <v>2138</v>
      </c>
      <c r="T55" s="26" t="s">
        <v>2139</v>
      </c>
      <c r="U55" s="26" t="s">
        <v>2140</v>
      </c>
      <c r="V55" s="26" t="s">
        <v>2141</v>
      </c>
      <c r="W55" s="26" t="s">
        <v>2142</v>
      </c>
      <c r="X55" s="26" t="s">
        <v>2143</v>
      </c>
      <c r="Y55" s="26" t="s">
        <v>2144</v>
      </c>
      <c r="Z55" s="26" t="s">
        <v>2145</v>
      </c>
      <c r="AA55" s="26" t="s">
        <v>2146</v>
      </c>
      <c r="AB55" s="26" t="s">
        <v>2147</v>
      </c>
      <c r="AC55" s="26" t="s">
        <v>2148</v>
      </c>
      <c r="AD55" s="26" t="s">
        <v>2149</v>
      </c>
      <c r="AE55" s="26" t="s">
        <v>2150</v>
      </c>
      <c r="AF55" s="26" t="s">
        <v>2151</v>
      </c>
      <c r="AG55" s="26" t="s">
        <v>392</v>
      </c>
      <c r="AH55" s="26" t="s">
        <v>393</v>
      </c>
      <c r="AI55" s="26" t="s">
        <v>394</v>
      </c>
      <c r="AJ55" s="26" t="s">
        <v>395</v>
      </c>
    </row>
    <row r="56" spans="1:36" x14ac:dyDescent="0.25">
      <c r="A56" s="27" t="s">
        <v>21</v>
      </c>
      <c r="B56" s="26" t="s">
        <v>2152</v>
      </c>
      <c r="C56" s="26" t="s">
        <v>2153</v>
      </c>
      <c r="D56" s="26" t="s">
        <v>2154</v>
      </c>
      <c r="E56" s="26" t="s">
        <v>2155</v>
      </c>
      <c r="F56" s="26" t="s">
        <v>2156</v>
      </c>
      <c r="G56" s="26" t="s">
        <v>2157</v>
      </c>
      <c r="H56" s="26" t="s">
        <v>2158</v>
      </c>
      <c r="I56" s="26" t="s">
        <v>2159</v>
      </c>
      <c r="J56" s="26" t="s">
        <v>2160</v>
      </c>
      <c r="K56" s="26" t="s">
        <v>2161</v>
      </c>
      <c r="L56" s="26" t="s">
        <v>2162</v>
      </c>
      <c r="M56" s="26" t="s">
        <v>2163</v>
      </c>
      <c r="N56" s="26" t="s">
        <v>2164</v>
      </c>
      <c r="O56" s="26" t="s">
        <v>2165</v>
      </c>
      <c r="P56" s="26" t="s">
        <v>2166</v>
      </c>
      <c r="Q56" s="26" t="s">
        <v>2167</v>
      </c>
      <c r="R56" s="26" t="s">
        <v>2168</v>
      </c>
      <c r="S56" s="26" t="s">
        <v>2169</v>
      </c>
      <c r="T56" s="26" t="s">
        <v>2170</v>
      </c>
      <c r="U56" s="26" t="s">
        <v>2171</v>
      </c>
      <c r="V56" s="26" t="s">
        <v>2172</v>
      </c>
      <c r="W56" s="26" t="s">
        <v>2173</v>
      </c>
      <c r="X56" s="26" t="s">
        <v>2174</v>
      </c>
      <c r="Y56" s="26" t="s">
        <v>2175</v>
      </c>
      <c r="Z56" s="26" t="s">
        <v>2176</v>
      </c>
      <c r="AA56" s="26" t="s">
        <v>2177</v>
      </c>
      <c r="AB56" s="26" t="s">
        <v>2178</v>
      </c>
      <c r="AC56" s="26" t="s">
        <v>2179</v>
      </c>
      <c r="AD56" s="26" t="s">
        <v>2180</v>
      </c>
      <c r="AE56" s="26" t="s">
        <v>2181</v>
      </c>
      <c r="AF56" s="26" t="s">
        <v>2182</v>
      </c>
      <c r="AG56" s="26" t="s">
        <v>396</v>
      </c>
      <c r="AH56" s="26" t="s">
        <v>397</v>
      </c>
      <c r="AI56" s="26" t="s">
        <v>398</v>
      </c>
      <c r="AJ56" s="26" t="s">
        <v>399</v>
      </c>
    </row>
    <row r="57" spans="1:36" x14ac:dyDescent="0.25">
      <c r="A57" s="27" t="s">
        <v>22</v>
      </c>
      <c r="B57" s="26" t="s">
        <v>2183</v>
      </c>
      <c r="C57" s="26" t="s">
        <v>2184</v>
      </c>
      <c r="D57" s="26" t="s">
        <v>2185</v>
      </c>
      <c r="E57" s="26" t="s">
        <v>2186</v>
      </c>
      <c r="F57" s="26" t="s">
        <v>2187</v>
      </c>
      <c r="G57" s="26" t="s">
        <v>2188</v>
      </c>
      <c r="H57" s="26" t="s">
        <v>2189</v>
      </c>
      <c r="I57" s="26" t="s">
        <v>2190</v>
      </c>
      <c r="J57" s="26" t="s">
        <v>2191</v>
      </c>
      <c r="K57" s="26" t="s">
        <v>2192</v>
      </c>
      <c r="L57" s="26" t="s">
        <v>2193</v>
      </c>
      <c r="M57" s="26" t="s">
        <v>2194</v>
      </c>
      <c r="N57" s="26" t="s">
        <v>2195</v>
      </c>
      <c r="O57" s="26" t="s">
        <v>2196</v>
      </c>
      <c r="P57" s="26" t="s">
        <v>2197</v>
      </c>
      <c r="Q57" s="26" t="s">
        <v>2198</v>
      </c>
      <c r="R57" s="26" t="s">
        <v>2199</v>
      </c>
      <c r="S57" s="26" t="s">
        <v>2200</v>
      </c>
      <c r="T57" s="26" t="s">
        <v>2201</v>
      </c>
      <c r="U57" s="26" t="s">
        <v>2202</v>
      </c>
      <c r="V57" s="26" t="s">
        <v>2203</v>
      </c>
      <c r="W57" s="26" t="s">
        <v>2204</v>
      </c>
      <c r="X57" s="26" t="s">
        <v>2205</v>
      </c>
      <c r="Y57" s="26" t="s">
        <v>416</v>
      </c>
      <c r="Z57" s="26" t="s">
        <v>2206</v>
      </c>
      <c r="AA57" s="26" t="s">
        <v>2207</v>
      </c>
      <c r="AB57" s="26" t="s">
        <v>2208</v>
      </c>
      <c r="AC57" s="26" t="s">
        <v>2209</v>
      </c>
      <c r="AD57" s="26" t="s">
        <v>2210</v>
      </c>
      <c r="AE57" s="26" t="s">
        <v>2211</v>
      </c>
      <c r="AF57" s="26" t="s">
        <v>2212</v>
      </c>
      <c r="AG57" s="26" t="s">
        <v>400</v>
      </c>
      <c r="AH57" s="26" t="s">
        <v>401</v>
      </c>
      <c r="AI57" s="26" t="s">
        <v>402</v>
      </c>
      <c r="AJ57" s="26" t="s">
        <v>403</v>
      </c>
    </row>
    <row r="58" spans="1:36" x14ac:dyDescent="0.25">
      <c r="A58" s="27" t="s">
        <v>23</v>
      </c>
      <c r="B58" s="26" t="s">
        <v>2213</v>
      </c>
      <c r="C58" s="26" t="s">
        <v>2214</v>
      </c>
      <c r="D58" s="26" t="s">
        <v>2215</v>
      </c>
      <c r="E58" s="26" t="s">
        <v>2216</v>
      </c>
      <c r="F58" s="26" t="s">
        <v>2217</v>
      </c>
      <c r="G58" s="26" t="s">
        <v>2218</v>
      </c>
      <c r="H58" s="26" t="s">
        <v>2219</v>
      </c>
      <c r="I58" s="26" t="s">
        <v>2220</v>
      </c>
      <c r="J58" s="26" t="s">
        <v>2221</v>
      </c>
      <c r="K58" s="26" t="s">
        <v>2222</v>
      </c>
      <c r="L58" s="26" t="s">
        <v>2223</v>
      </c>
      <c r="M58" s="26" t="s">
        <v>2224</v>
      </c>
      <c r="N58" s="26" t="s">
        <v>2225</v>
      </c>
      <c r="O58" s="26" t="s">
        <v>2226</v>
      </c>
      <c r="P58" s="26" t="s">
        <v>2227</v>
      </c>
      <c r="Q58" s="26" t="s">
        <v>2228</v>
      </c>
      <c r="R58" s="26" t="s">
        <v>2229</v>
      </c>
      <c r="S58" s="26" t="s">
        <v>2230</v>
      </c>
      <c r="T58" s="26" t="s">
        <v>2231</v>
      </c>
      <c r="U58" s="26" t="s">
        <v>2232</v>
      </c>
      <c r="V58" s="26" t="s">
        <v>2233</v>
      </c>
      <c r="W58" s="26" t="s">
        <v>2234</v>
      </c>
      <c r="X58" s="26" t="s">
        <v>2235</v>
      </c>
      <c r="Y58" s="26" t="s">
        <v>2236</v>
      </c>
      <c r="Z58" s="26" t="s">
        <v>2237</v>
      </c>
      <c r="AA58" s="26" t="s">
        <v>2238</v>
      </c>
      <c r="AB58" s="26" t="s">
        <v>2239</v>
      </c>
      <c r="AC58" s="26" t="s">
        <v>2240</v>
      </c>
      <c r="AD58" s="26" t="s">
        <v>2241</v>
      </c>
      <c r="AE58" s="26" t="s">
        <v>2242</v>
      </c>
      <c r="AF58" s="26" t="s">
        <v>2243</v>
      </c>
      <c r="AG58" s="26" t="s">
        <v>404</v>
      </c>
      <c r="AH58" s="26" t="s">
        <v>405</v>
      </c>
      <c r="AI58" s="26" t="s">
        <v>406</v>
      </c>
      <c r="AJ58" s="26" t="s">
        <v>407</v>
      </c>
    </row>
    <row r="59" spans="1:36" x14ac:dyDescent="0.25">
      <c r="A59" s="27" t="s">
        <v>24</v>
      </c>
      <c r="B59" s="26" t="s">
        <v>2244</v>
      </c>
      <c r="C59" s="26" t="s">
        <v>2245</v>
      </c>
      <c r="D59" s="26" t="s">
        <v>2246</v>
      </c>
      <c r="E59" s="26" t="s">
        <v>2247</v>
      </c>
      <c r="F59" s="26" t="s">
        <v>2248</v>
      </c>
      <c r="G59" s="26" t="s">
        <v>2249</v>
      </c>
      <c r="H59" s="26" t="s">
        <v>2250</v>
      </c>
      <c r="I59" s="26" t="s">
        <v>2251</v>
      </c>
      <c r="J59" s="26" t="s">
        <v>2252</v>
      </c>
      <c r="K59" s="26" t="s">
        <v>2253</v>
      </c>
      <c r="L59" s="26" t="s">
        <v>2254</v>
      </c>
      <c r="M59" s="26" t="s">
        <v>2255</v>
      </c>
      <c r="N59" s="26" t="s">
        <v>2256</v>
      </c>
      <c r="O59" s="26" t="s">
        <v>2257</v>
      </c>
      <c r="P59" s="26" t="s">
        <v>2258</v>
      </c>
      <c r="Q59" s="26" t="s">
        <v>2259</v>
      </c>
      <c r="R59" s="26" t="s">
        <v>2260</v>
      </c>
      <c r="S59" s="26" t="s">
        <v>2261</v>
      </c>
      <c r="T59" s="26" t="s">
        <v>2262</v>
      </c>
      <c r="U59" s="26" t="s">
        <v>2263</v>
      </c>
      <c r="V59" s="26" t="s">
        <v>2264</v>
      </c>
      <c r="W59" s="26" t="s">
        <v>2265</v>
      </c>
      <c r="X59" s="26" t="s">
        <v>2266</v>
      </c>
      <c r="Y59" s="26" t="s">
        <v>2267</v>
      </c>
      <c r="Z59" s="26" t="s">
        <v>2268</v>
      </c>
      <c r="AA59" s="26" t="s">
        <v>2269</v>
      </c>
      <c r="AB59" s="26" t="s">
        <v>2270</v>
      </c>
      <c r="AC59" s="26" t="s">
        <v>2271</v>
      </c>
      <c r="AD59" s="26" t="s">
        <v>2272</v>
      </c>
      <c r="AE59" s="26" t="s">
        <v>2273</v>
      </c>
      <c r="AF59" s="26" t="s">
        <v>2274</v>
      </c>
      <c r="AG59" s="26" t="s">
        <v>409</v>
      </c>
      <c r="AH59" s="26" t="s">
        <v>410</v>
      </c>
      <c r="AI59" s="26" t="s">
        <v>411</v>
      </c>
      <c r="AJ59" s="26" t="s">
        <v>412</v>
      </c>
    </row>
    <row r="60" spans="1:36" x14ac:dyDescent="0.25">
      <c r="A60" s="27" t="s">
        <v>25</v>
      </c>
      <c r="B60" s="26" t="s">
        <v>2275</v>
      </c>
      <c r="C60" s="26" t="s">
        <v>2365</v>
      </c>
      <c r="D60" s="26" t="s">
        <v>2276</v>
      </c>
      <c r="E60" s="26" t="s">
        <v>2277</v>
      </c>
      <c r="F60" s="26" t="s">
        <v>2278</v>
      </c>
      <c r="G60" s="26" t="s">
        <v>2279</v>
      </c>
      <c r="H60" s="26" t="s">
        <v>2280</v>
      </c>
      <c r="I60" s="26" t="s">
        <v>2281</v>
      </c>
      <c r="J60" s="26" t="s">
        <v>2282</v>
      </c>
      <c r="K60" s="26" t="s">
        <v>2283</v>
      </c>
      <c r="L60" s="26" t="s">
        <v>2284</v>
      </c>
      <c r="M60" s="26" t="s">
        <v>2285</v>
      </c>
      <c r="N60" s="26" t="s">
        <v>2286</v>
      </c>
      <c r="O60" s="26" t="s">
        <v>2287</v>
      </c>
      <c r="P60" s="26" t="s">
        <v>2288</v>
      </c>
      <c r="Q60" s="26" t="s">
        <v>2289</v>
      </c>
      <c r="R60" s="26" t="s">
        <v>2290</v>
      </c>
      <c r="S60" s="26" t="s">
        <v>2291</v>
      </c>
      <c r="T60" s="26" t="s">
        <v>2292</v>
      </c>
      <c r="U60" s="26" t="s">
        <v>2293</v>
      </c>
      <c r="V60" s="26" t="s">
        <v>2294</v>
      </c>
      <c r="W60" s="26" t="s">
        <v>2295</v>
      </c>
      <c r="X60" s="26" t="s">
        <v>2296</v>
      </c>
      <c r="Y60" s="26" t="s">
        <v>2297</v>
      </c>
      <c r="Z60" s="26" t="s">
        <v>2298</v>
      </c>
      <c r="AA60" s="26" t="s">
        <v>2299</v>
      </c>
      <c r="AB60" s="26" t="s">
        <v>2300</v>
      </c>
      <c r="AC60" s="26" t="s">
        <v>2301</v>
      </c>
      <c r="AD60" s="26" t="s">
        <v>2302</v>
      </c>
      <c r="AE60" s="26" t="s">
        <v>2303</v>
      </c>
      <c r="AF60" s="26" t="s">
        <v>2304</v>
      </c>
    </row>
    <row r="61" spans="1:36" x14ac:dyDescent="0.25">
      <c r="A61" s="27" t="s">
        <v>26</v>
      </c>
      <c r="B61" s="26" t="s">
        <v>2305</v>
      </c>
      <c r="C61" s="26" t="s">
        <v>2366</v>
      </c>
      <c r="D61" s="26" t="s">
        <v>2306</v>
      </c>
      <c r="E61" s="26" t="s">
        <v>2307</v>
      </c>
      <c r="F61" s="26" t="s">
        <v>2308</v>
      </c>
      <c r="G61" s="26" t="s">
        <v>2309</v>
      </c>
      <c r="H61" s="26" t="s">
        <v>2310</v>
      </c>
      <c r="I61" s="26" t="s">
        <v>2311</v>
      </c>
      <c r="J61" s="26" t="s">
        <v>2312</v>
      </c>
      <c r="K61" s="26" t="s">
        <v>2313</v>
      </c>
      <c r="L61" s="26" t="s">
        <v>2314</v>
      </c>
      <c r="M61" s="26" t="s">
        <v>2315</v>
      </c>
      <c r="N61" s="26" t="s">
        <v>2316</v>
      </c>
      <c r="O61" s="26" t="s">
        <v>2317</v>
      </c>
      <c r="P61" s="26" t="s">
        <v>2318</v>
      </c>
      <c r="Q61" s="26" t="s">
        <v>2319</v>
      </c>
      <c r="R61" s="26" t="s">
        <v>2320</v>
      </c>
      <c r="S61" s="26" t="s">
        <v>2321</v>
      </c>
      <c r="T61" s="26" t="s">
        <v>2322</v>
      </c>
      <c r="U61" s="26" t="s">
        <v>2323</v>
      </c>
      <c r="V61" s="26" t="s">
        <v>2324</v>
      </c>
      <c r="W61" s="26" t="s">
        <v>2325</v>
      </c>
      <c r="X61" s="26" t="s">
        <v>2326</v>
      </c>
      <c r="Y61" s="26" t="s">
        <v>2327</v>
      </c>
      <c r="Z61" s="26" t="s">
        <v>2328</v>
      </c>
      <c r="AA61" s="26" t="s">
        <v>2329</v>
      </c>
      <c r="AB61" s="26" t="s">
        <v>2330</v>
      </c>
      <c r="AC61" s="26" t="s">
        <v>2331</v>
      </c>
      <c r="AD61" s="26" t="s">
        <v>2332</v>
      </c>
      <c r="AE61" s="26" t="s">
        <v>2333</v>
      </c>
      <c r="AF61" s="26" t="s">
        <v>2334</v>
      </c>
    </row>
    <row r="62" spans="1:36" x14ac:dyDescent="0.25">
      <c r="A62" s="27" t="s">
        <v>93</v>
      </c>
      <c r="B62" s="26" t="s">
        <v>2335</v>
      </c>
      <c r="C62" s="26" t="s">
        <v>2336</v>
      </c>
      <c r="D62" s="26" t="s">
        <v>2337</v>
      </c>
      <c r="E62" s="26" t="s">
        <v>2338</v>
      </c>
      <c r="F62" s="26" t="s">
        <v>2339</v>
      </c>
      <c r="G62" s="26" t="s">
        <v>2340</v>
      </c>
      <c r="H62" s="26" t="s">
        <v>422</v>
      </c>
      <c r="I62" s="26" t="s">
        <v>2341</v>
      </c>
      <c r="J62" s="26" t="s">
        <v>2342</v>
      </c>
      <c r="K62" s="26" t="s">
        <v>2343</v>
      </c>
      <c r="L62" s="26" t="s">
        <v>2344</v>
      </c>
      <c r="M62" s="26" t="s">
        <v>2345</v>
      </c>
      <c r="N62" s="26" t="s">
        <v>2346</v>
      </c>
      <c r="O62" s="26" t="s">
        <v>2347</v>
      </c>
      <c r="P62" s="26" t="s">
        <v>2348</v>
      </c>
      <c r="Q62" s="26" t="s">
        <v>2349</v>
      </c>
      <c r="R62" s="26" t="s">
        <v>2350</v>
      </c>
      <c r="S62" s="26" t="s">
        <v>2351</v>
      </c>
      <c r="T62" s="26" t="s">
        <v>2352</v>
      </c>
      <c r="U62" s="26" t="s">
        <v>2353</v>
      </c>
      <c r="V62" s="26" t="s">
        <v>2354</v>
      </c>
      <c r="W62" s="26" t="s">
        <v>2355</v>
      </c>
      <c r="X62" s="26" t="s">
        <v>2356</v>
      </c>
      <c r="Y62" s="26" t="s">
        <v>2357</v>
      </c>
      <c r="Z62" s="26" t="s">
        <v>2358</v>
      </c>
      <c r="AA62" s="26" t="s">
        <v>2359</v>
      </c>
      <c r="AB62" s="26" t="s">
        <v>2360</v>
      </c>
      <c r="AC62" s="26" t="s">
        <v>2361</v>
      </c>
      <c r="AD62" s="26" t="s">
        <v>2362</v>
      </c>
      <c r="AE62" s="26" t="s">
        <v>2363</v>
      </c>
      <c r="AF62" s="26" t="s">
        <v>2364</v>
      </c>
    </row>
  </sheetData>
  <pageMargins left="0.7" right="0.7" top="0.78740157499999996" bottom="0.78740157499999996" header="0.3" footer="0.3"/>
  <pageSetup paperSize="9" orientation="portrait" r:id="rId1"/>
  <ignoredErrors>
    <ignoredError sqref="B2" twoDigitTextYear="1"/>
    <ignoredError sqref="E3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32" sqref="T32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Data</vt:lpstr>
      <vt:lpstr>PC1 vs PC4 and PC1 vs PC5</vt:lpstr>
      <vt:lpstr>PCA Summary</vt:lpstr>
      <vt:lpstr>PCA Scores</vt:lpstr>
      <vt:lpstr>PCA Loading plots (PC1)</vt:lpstr>
      <vt:lpstr>PCA Loading plots (PC2)</vt:lpstr>
      <vt:lpstr>PCA Loading plots (PC3)</vt:lpstr>
      <vt:lpstr>PCA Loading plots (PC4)</vt:lpstr>
      <vt:lpstr>PCA Loading plots (PC5)</vt:lpstr>
      <vt:lpstr>PCA Loadings</vt:lpstr>
      <vt:lpstr>PCA Scree plot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Buchwitz</dc:creator>
  <cp:lastModifiedBy>gcalabkova</cp:lastModifiedBy>
  <cp:revision>5</cp:revision>
  <dcterms:created xsi:type="dcterms:W3CDTF">2018-05-14T10:50:23Z</dcterms:created>
  <dcterms:modified xsi:type="dcterms:W3CDTF">2023-10-03T13:28:55Z</dcterms:modified>
</cp:coreProperties>
</file>