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/Desktop/"/>
    </mc:Choice>
  </mc:AlternateContent>
  <xr:revisionPtr revIDLastSave="0" documentId="8_{8B7EFCBA-2364-5246-8D10-BF92366D719E}" xr6:coauthVersionLast="47" xr6:coauthVersionMax="47" xr10:uidLastSave="{00000000-0000-0000-0000-000000000000}"/>
  <bookViews>
    <workbookView xWindow="0" yWindow="0" windowWidth="51200" windowHeight="28800" xr2:uid="{E4E0D928-8101-294F-B114-D90A38B4F30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I48" i="1"/>
  <c r="H48" i="1"/>
  <c r="F48" i="1"/>
  <c r="D48" i="1"/>
  <c r="C48" i="1"/>
  <c r="B48" i="1"/>
  <c r="J47" i="1"/>
  <c r="J46" i="1" s="1"/>
  <c r="I47" i="1"/>
  <c r="H47" i="1"/>
  <c r="F47" i="1"/>
  <c r="D47" i="1"/>
  <c r="D46" i="1" s="1"/>
  <c r="C47" i="1"/>
  <c r="B47" i="1"/>
  <c r="I46" i="1"/>
  <c r="J45" i="1"/>
  <c r="I45" i="1"/>
  <c r="H45" i="1"/>
  <c r="F45" i="1"/>
  <c r="D45" i="1"/>
  <c r="C45" i="1"/>
  <c r="B45" i="1"/>
  <c r="J44" i="1"/>
  <c r="I44" i="1"/>
  <c r="H44" i="1"/>
  <c r="F44" i="1"/>
  <c r="D44" i="1"/>
  <c r="C44" i="1"/>
  <c r="B44" i="1"/>
  <c r="J43" i="1"/>
  <c r="I43" i="1"/>
  <c r="H43" i="1"/>
  <c r="F43" i="1"/>
  <c r="D43" i="1"/>
  <c r="C43" i="1"/>
  <c r="B43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G47" i="1" s="1"/>
  <c r="E27" i="1"/>
  <c r="E48" i="1" s="1"/>
  <c r="J23" i="1"/>
  <c r="I23" i="1"/>
  <c r="H23" i="1"/>
  <c r="F23" i="1"/>
  <c r="E23" i="1"/>
  <c r="D23" i="1"/>
  <c r="C23" i="1"/>
  <c r="B23" i="1"/>
  <c r="J22" i="1"/>
  <c r="J21" i="1" s="1"/>
  <c r="I22" i="1"/>
  <c r="H22" i="1"/>
  <c r="H21" i="1" s="1"/>
  <c r="F22" i="1"/>
  <c r="F21" i="1" s="1"/>
  <c r="E22" i="1"/>
  <c r="D22" i="1"/>
  <c r="C22" i="1"/>
  <c r="C21" i="1" s="1"/>
  <c r="B22" i="1"/>
  <c r="B21" i="1" s="1"/>
  <c r="D21" i="1"/>
  <c r="J20" i="1"/>
  <c r="I20" i="1"/>
  <c r="H20" i="1"/>
  <c r="F20" i="1"/>
  <c r="E20" i="1"/>
  <c r="D20" i="1"/>
  <c r="C20" i="1"/>
  <c r="B20" i="1"/>
  <c r="J19" i="1"/>
  <c r="I19" i="1"/>
  <c r="H19" i="1"/>
  <c r="F19" i="1"/>
  <c r="E19" i="1"/>
  <c r="D19" i="1"/>
  <c r="C19" i="1"/>
  <c r="B19" i="1"/>
  <c r="J18" i="1"/>
  <c r="I18" i="1"/>
  <c r="H18" i="1"/>
  <c r="F18" i="1"/>
  <c r="E18" i="1"/>
  <c r="D18" i="1"/>
  <c r="C18" i="1"/>
  <c r="B18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46" i="1" l="1"/>
  <c r="G18" i="1"/>
  <c r="I21" i="1"/>
  <c r="E45" i="1"/>
  <c r="B46" i="1"/>
  <c r="H46" i="1"/>
  <c r="C46" i="1"/>
  <c r="E21" i="1"/>
  <c r="G22" i="1"/>
  <c r="G48" i="1"/>
  <c r="G46" i="1" s="1"/>
  <c r="G45" i="1"/>
  <c r="E47" i="1"/>
  <c r="E46" i="1" s="1"/>
  <c r="G44" i="1"/>
  <c r="G19" i="1"/>
  <c r="G23" i="1"/>
  <c r="E43" i="1"/>
  <c r="G20" i="1"/>
  <c r="E44" i="1"/>
  <c r="G43" i="1"/>
  <c r="G21" i="1" l="1"/>
</calcChain>
</file>

<file path=xl/sharedStrings.xml><?xml version="1.0" encoding="utf-8"?>
<sst xmlns="http://schemas.openxmlformats.org/spreadsheetml/2006/main" count="80" uniqueCount="45">
  <si>
    <t>Women Soccer Players</t>
  </si>
  <si>
    <t>Age (yrs)</t>
  </si>
  <si>
    <t>Height</t>
  </si>
  <si>
    <t>Weight</t>
  </si>
  <si>
    <t>BMI</t>
  </si>
  <si>
    <t>YYT IR1</t>
  </si>
  <si>
    <t>VO2max</t>
  </si>
  <si>
    <t>5-0-5</t>
  </si>
  <si>
    <t xml:space="preserve">10m </t>
  </si>
  <si>
    <t>FMS</t>
  </si>
  <si>
    <t>Women soccer player 1</t>
  </si>
  <si>
    <t>Women soccer player 2</t>
  </si>
  <si>
    <t>Women soccer player 3</t>
  </si>
  <si>
    <t>Women soccer player 4</t>
  </si>
  <si>
    <t>Women soccer player 5</t>
  </si>
  <si>
    <t>Women soccer player 6</t>
  </si>
  <si>
    <t>Women soccer player 7</t>
  </si>
  <si>
    <t>Women soccer player 8</t>
  </si>
  <si>
    <t>Women soccer player 9</t>
  </si>
  <si>
    <t>Women soccer player 10</t>
  </si>
  <si>
    <t>Women soccer player 11</t>
  </si>
  <si>
    <t>Women soccer player 12</t>
  </si>
  <si>
    <t>Women soccer player 13</t>
  </si>
  <si>
    <t>Women soccer player 14</t>
  </si>
  <si>
    <t>Mean</t>
  </si>
  <si>
    <t>Standard Deviation</t>
  </si>
  <si>
    <t>Sample Variance</t>
  </si>
  <si>
    <t>Range</t>
  </si>
  <si>
    <t>Maximum</t>
  </si>
  <si>
    <t>Minimum</t>
  </si>
  <si>
    <t>Male Soccer players</t>
  </si>
  <si>
    <t>Male soccer player 1</t>
  </si>
  <si>
    <t>Male soccer player 2</t>
  </si>
  <si>
    <t>Male soccer player 3</t>
  </si>
  <si>
    <t>Male soccer player 4</t>
  </si>
  <si>
    <t>Male soccer player 5</t>
  </si>
  <si>
    <t>Male soccer player 6</t>
  </si>
  <si>
    <t>Male soccer player 7</t>
  </si>
  <si>
    <t>Male soccer player 8</t>
  </si>
  <si>
    <t>Male soccer player 9</t>
  </si>
  <si>
    <t>Male soccer player 10</t>
  </si>
  <si>
    <t>Male soccer player 11</t>
  </si>
  <si>
    <t>Male soccer player 12</t>
  </si>
  <si>
    <t>Male soccer player 13</t>
  </si>
  <si>
    <t>Male soccer player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</si>
</sst>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2"/>
      <color theme="1"/>
      <name val="Times Roman"/>
    </font>
    <font>
      <sz val="12"/>
      <color theme="1"/>
      <name val="Times Roman"/>
    </font>
    <font>
      <sz val="12"/>
      <color theme="0"/>
      <name val="Times Roman"/>
    </font>
    <font>
      <sz val="12"/>
      <color rgb="FFC00000"/>
      <name val="Times Roman"/>
    </font>
    <font>
      <sz val="12"/>
      <color rgb="FF000000"/>
      <name val="Times Roman"/>
    </font>
    <font>
      <sz val="12"/>
      <name val="Times Roman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A8D08D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F2F2F2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2" fontId="3" fillId="4" borderId="4" xfId="0" applyNumberFormat="1" applyFont="1" applyFill="1" applyBorder="1"/>
    <xf numFmtId="2" fontId="2" fillId="5" borderId="5" xfId="0" applyNumberFormat="1" applyFont="1" applyFill="1" applyBorder="1"/>
    <xf numFmtId="2" fontId="2" fillId="5" borderId="5" xfId="0" applyNumberFormat="1" applyFont="1" applyFill="1" applyBorder="1" applyAlignment="1">
      <alignment horizontal="center"/>
    </xf>
    <xf numFmtId="2" fontId="2" fillId="5" borderId="6" xfId="0" applyNumberFormat="1" applyFont="1" applyFill="1" applyBorder="1"/>
    <xf numFmtId="2" fontId="3" fillId="4" borderId="7" xfId="0" applyNumberFormat="1" applyFont="1" applyFill="1" applyBorder="1"/>
    <xf numFmtId="2" fontId="2" fillId="5" borderId="8" xfId="0" applyNumberFormat="1" applyFont="1" applyFill="1" applyBorder="1"/>
    <xf numFmtId="2" fontId="2" fillId="5" borderId="8" xfId="0" applyNumberFormat="1" applyFont="1" applyFill="1" applyBorder="1" applyAlignment="1">
      <alignment horizontal="center"/>
    </xf>
    <xf numFmtId="2" fontId="2" fillId="5" borderId="9" xfId="0" applyNumberFormat="1" applyFont="1" applyFill="1" applyBorder="1"/>
    <xf numFmtId="2" fontId="2" fillId="0" borderId="0" xfId="0" applyNumberFormat="1" applyFont="1"/>
    <xf numFmtId="2" fontId="1" fillId="2" borderId="3" xfId="0" applyNumberFormat="1" applyFont="1" applyFill="1" applyBorder="1"/>
    <xf numFmtId="2" fontId="2" fillId="2" borderId="4" xfId="0" applyNumberFormat="1" applyFont="1" applyFill="1" applyBorder="1"/>
    <xf numFmtId="2" fontId="2" fillId="6" borderId="5" xfId="0" applyNumberFormat="1" applyFont="1" applyFill="1" applyBorder="1"/>
    <xf numFmtId="2" fontId="2" fillId="6" borderId="6" xfId="0" applyNumberFormat="1" applyFont="1" applyFill="1" applyBorder="1"/>
    <xf numFmtId="2" fontId="4" fillId="5" borderId="5" xfId="0" applyNumberFormat="1" applyFont="1" applyFill="1" applyBorder="1"/>
    <xf numFmtId="2" fontId="4" fillId="5" borderId="6" xfId="0" applyNumberFormat="1" applyFont="1" applyFill="1" applyBorder="1"/>
    <xf numFmtId="2" fontId="2" fillId="2" borderId="7" xfId="0" applyNumberFormat="1" applyFont="1" applyFill="1" applyBorder="1"/>
    <xf numFmtId="2" fontId="1" fillId="2" borderId="10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2" fontId="1" fillId="2" borderId="12" xfId="0" applyNumberFormat="1" applyFont="1" applyFill="1" applyBorder="1"/>
    <xf numFmtId="2" fontId="3" fillId="7" borderId="4" xfId="0" applyNumberFormat="1" applyFont="1" applyFill="1" applyBorder="1"/>
    <xf numFmtId="2" fontId="5" fillId="8" borderId="5" xfId="0" applyNumberFormat="1" applyFont="1" applyFill="1" applyBorder="1"/>
    <xf numFmtId="2" fontId="2" fillId="9" borderId="5" xfId="0" applyNumberFormat="1" applyFont="1" applyFill="1" applyBorder="1" applyAlignment="1">
      <alignment horizontal="center"/>
    </xf>
    <xf numFmtId="2" fontId="6" fillId="9" borderId="5" xfId="0" applyNumberFormat="1" applyFont="1" applyFill="1" applyBorder="1" applyAlignment="1">
      <alignment horizontal="center"/>
    </xf>
    <xf numFmtId="2" fontId="2" fillId="9" borderId="5" xfId="0" applyNumberFormat="1" applyFont="1" applyFill="1" applyBorder="1"/>
    <xf numFmtId="2" fontId="2" fillId="8" borderId="6" xfId="0" applyNumberFormat="1" applyFont="1" applyFill="1" applyBorder="1"/>
    <xf numFmtId="2" fontId="2" fillId="10" borderId="6" xfId="0" applyNumberFormat="1" applyFont="1" applyFill="1" applyBorder="1"/>
    <xf numFmtId="2" fontId="3" fillId="7" borderId="7" xfId="0" applyNumberFormat="1" applyFont="1" applyFill="1" applyBorder="1"/>
    <xf numFmtId="2" fontId="5" fillId="8" borderId="8" xfId="0" applyNumberFormat="1" applyFont="1" applyFill="1" applyBorder="1"/>
    <xf numFmtId="2" fontId="2" fillId="9" borderId="8" xfId="0" applyNumberFormat="1" applyFont="1" applyFill="1" applyBorder="1" applyAlignment="1">
      <alignment horizontal="center"/>
    </xf>
    <xf numFmtId="2" fontId="6" fillId="9" borderId="8" xfId="0" applyNumberFormat="1" applyFont="1" applyFill="1" applyBorder="1" applyAlignment="1">
      <alignment horizontal="center"/>
    </xf>
    <xf numFmtId="2" fontId="2" fillId="9" borderId="8" xfId="0" applyNumberFormat="1" applyFont="1" applyFill="1" applyBorder="1"/>
    <xf numFmtId="2" fontId="2" fillId="8" borderId="9" xfId="0" applyNumberFormat="1" applyFont="1" applyFill="1" applyBorder="1"/>
    <xf numFmtId="2" fontId="4" fillId="9" borderId="5" xfId="0" applyNumberFormat="1" applyFont="1" applyFill="1" applyBorder="1"/>
    <xf numFmtId="2" fontId="4" fillId="9" borderId="6" xfId="0" applyNumberFormat="1" applyFont="1" applyFill="1" applyBorder="1"/>
    <xf numFmtId="2" fontId="2" fillId="9" borderId="6" xfId="0" applyNumberFormat="1" applyFont="1" applyFill="1" applyBorder="1"/>
    <xf numFmtId="2" fontId="2" fillId="9" borderId="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C2950-04B5-1F47-BA5F-EBB2521C9A70}">
  <dimension ref="A1:J48"/>
  <sheetViews>
    <sheetView tabSelected="1" topLeftCell="A30" workbookViewId="0">
      <selection activeCell="K27" sqref="K27"/>
    </sheetView>
  </sheetViews>
  <sheetFormatPr baseColWidth="10" defaultRowHeight="16"/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</row>
    <row r="2" spans="1:10">
      <c r="A2" s="5" t="s">
        <v>10</v>
      </c>
      <c r="B2" s="6">
        <v>21</v>
      </c>
      <c r="C2" s="7">
        <v>166</v>
      </c>
      <c r="D2" s="7">
        <v>70.900000000000006</v>
      </c>
      <c r="E2" s="7">
        <v>25.7</v>
      </c>
      <c r="F2" s="6">
        <v>1480</v>
      </c>
      <c r="G2" s="6">
        <f>F2*0.0084+36.4</f>
        <v>48.831999999999994</v>
      </c>
      <c r="H2" s="6">
        <v>2.8</v>
      </c>
      <c r="I2" s="6">
        <v>2.06</v>
      </c>
      <c r="J2" s="8">
        <v>16</v>
      </c>
    </row>
    <row r="3" spans="1:10">
      <c r="A3" s="5" t="s">
        <v>11</v>
      </c>
      <c r="B3" s="6">
        <v>20</v>
      </c>
      <c r="C3" s="7">
        <v>153.5</v>
      </c>
      <c r="D3" s="7">
        <v>62.8</v>
      </c>
      <c r="E3" s="7">
        <v>26.5</v>
      </c>
      <c r="F3" s="6">
        <v>640</v>
      </c>
      <c r="G3" s="6">
        <f t="shared" ref="G3:G15" si="0">F3*0.0084+36.4</f>
        <v>41.775999999999996</v>
      </c>
      <c r="H3" s="6">
        <v>2.84</v>
      </c>
      <c r="I3" s="6">
        <v>1.98</v>
      </c>
      <c r="J3" s="8">
        <v>13</v>
      </c>
    </row>
    <row r="4" spans="1:10">
      <c r="A4" s="5" t="s">
        <v>12</v>
      </c>
      <c r="B4" s="6">
        <v>25</v>
      </c>
      <c r="C4" s="7">
        <v>160.4</v>
      </c>
      <c r="D4" s="7">
        <v>56.7</v>
      </c>
      <c r="E4" s="7">
        <v>22.1</v>
      </c>
      <c r="F4" s="6">
        <v>1640</v>
      </c>
      <c r="G4" s="6">
        <f t="shared" si="0"/>
        <v>50.176000000000002</v>
      </c>
      <c r="H4" s="6">
        <v>2.8210000000000002</v>
      </c>
      <c r="I4" s="6">
        <v>1.8480000000000001</v>
      </c>
      <c r="J4" s="8">
        <v>10</v>
      </c>
    </row>
    <row r="5" spans="1:10">
      <c r="A5" s="5" t="s">
        <v>13</v>
      </c>
      <c r="B5" s="6">
        <v>21</v>
      </c>
      <c r="C5" s="7">
        <v>171.9</v>
      </c>
      <c r="D5" s="7">
        <v>73.5</v>
      </c>
      <c r="E5" s="7">
        <v>25.1</v>
      </c>
      <c r="F5" s="6">
        <v>1340</v>
      </c>
      <c r="G5" s="6">
        <f t="shared" si="0"/>
        <v>47.655999999999999</v>
      </c>
      <c r="H5" s="6">
        <v>2.58</v>
      </c>
      <c r="I5" s="6">
        <v>1.83</v>
      </c>
      <c r="J5" s="8">
        <v>20</v>
      </c>
    </row>
    <row r="6" spans="1:10">
      <c r="A6" s="5" t="s">
        <v>14</v>
      </c>
      <c r="B6" s="6">
        <v>18</v>
      </c>
      <c r="C6" s="7">
        <v>174.3</v>
      </c>
      <c r="D6" s="7">
        <v>59</v>
      </c>
      <c r="E6" s="7">
        <v>19.5</v>
      </c>
      <c r="F6" s="6">
        <v>1680</v>
      </c>
      <c r="G6" s="6">
        <f t="shared" si="0"/>
        <v>50.512</v>
      </c>
      <c r="H6" s="6">
        <v>2.5609999999999999</v>
      </c>
      <c r="I6" s="6">
        <v>1.865</v>
      </c>
      <c r="J6" s="8">
        <v>17</v>
      </c>
    </row>
    <row r="7" spans="1:10">
      <c r="A7" s="5" t="s">
        <v>15</v>
      </c>
      <c r="B7" s="6">
        <v>19</v>
      </c>
      <c r="C7" s="7">
        <v>166.7</v>
      </c>
      <c r="D7" s="7">
        <v>55.6</v>
      </c>
      <c r="E7" s="7">
        <v>19.899999999999999</v>
      </c>
      <c r="F7" s="6">
        <v>1880</v>
      </c>
      <c r="G7" s="6">
        <f t="shared" si="0"/>
        <v>52.192</v>
      </c>
      <c r="H7" s="6">
        <v>2.6669999999999998</v>
      </c>
      <c r="I7" s="6">
        <v>1.843</v>
      </c>
      <c r="J7" s="8">
        <v>19</v>
      </c>
    </row>
    <row r="8" spans="1:10">
      <c r="A8" s="5" t="s">
        <v>16</v>
      </c>
      <c r="B8" s="6">
        <v>22</v>
      </c>
      <c r="C8" s="7">
        <v>163</v>
      </c>
      <c r="D8" s="7">
        <v>58.3</v>
      </c>
      <c r="E8" s="7">
        <v>22</v>
      </c>
      <c r="F8" s="6">
        <v>1480</v>
      </c>
      <c r="G8" s="6">
        <f t="shared" si="0"/>
        <v>48.831999999999994</v>
      </c>
      <c r="H8" s="6">
        <v>2.6110000000000002</v>
      </c>
      <c r="I8" s="6">
        <v>1.923</v>
      </c>
      <c r="J8" s="8">
        <v>17</v>
      </c>
    </row>
    <row r="9" spans="1:10">
      <c r="A9" s="5" t="s">
        <v>17</v>
      </c>
      <c r="B9" s="6">
        <v>21</v>
      </c>
      <c r="C9" s="7">
        <v>168.8</v>
      </c>
      <c r="D9" s="7">
        <v>66.2</v>
      </c>
      <c r="E9" s="7">
        <v>23.2</v>
      </c>
      <c r="F9" s="6">
        <v>1560</v>
      </c>
      <c r="G9" s="6">
        <f t="shared" si="0"/>
        <v>49.503999999999998</v>
      </c>
      <c r="H9" s="6">
        <v>2.5750000000000002</v>
      </c>
      <c r="I9" s="6">
        <v>1.865</v>
      </c>
      <c r="J9" s="8">
        <v>14</v>
      </c>
    </row>
    <row r="10" spans="1:10">
      <c r="A10" s="5" t="s">
        <v>18</v>
      </c>
      <c r="B10" s="6">
        <v>23</v>
      </c>
      <c r="C10" s="7">
        <v>179</v>
      </c>
      <c r="D10" s="7">
        <v>69.2</v>
      </c>
      <c r="E10" s="7">
        <v>21.6</v>
      </c>
      <c r="F10" s="6">
        <v>1800</v>
      </c>
      <c r="G10" s="6">
        <f t="shared" si="0"/>
        <v>51.519999999999996</v>
      </c>
      <c r="H10" s="6">
        <v>2.8159999999999998</v>
      </c>
      <c r="I10" s="6">
        <v>1.756</v>
      </c>
      <c r="J10" s="8">
        <v>16</v>
      </c>
    </row>
    <row r="11" spans="1:10">
      <c r="A11" s="5" t="s">
        <v>19</v>
      </c>
      <c r="B11" s="6">
        <v>18</v>
      </c>
      <c r="C11" s="7">
        <v>165</v>
      </c>
      <c r="D11" s="7">
        <v>64.599999999999994</v>
      </c>
      <c r="E11" s="7">
        <v>23.5</v>
      </c>
      <c r="F11" s="6">
        <v>1240</v>
      </c>
      <c r="G11" s="6">
        <f t="shared" si="0"/>
        <v>46.815999999999995</v>
      </c>
      <c r="H11" s="6">
        <v>2.79</v>
      </c>
      <c r="I11" s="6">
        <v>1.87</v>
      </c>
      <c r="J11" s="8">
        <v>17</v>
      </c>
    </row>
    <row r="12" spans="1:10">
      <c r="A12" s="5" t="s">
        <v>20</v>
      </c>
      <c r="B12" s="6">
        <v>19</v>
      </c>
      <c r="C12" s="7">
        <v>175.3</v>
      </c>
      <c r="D12" s="7">
        <v>66.8</v>
      </c>
      <c r="E12" s="7">
        <v>21.8</v>
      </c>
      <c r="F12" s="6">
        <v>1640</v>
      </c>
      <c r="G12" s="6">
        <f t="shared" si="0"/>
        <v>50.176000000000002</v>
      </c>
      <c r="H12" s="6">
        <v>2.4900000000000002</v>
      </c>
      <c r="I12" s="6">
        <v>1.85</v>
      </c>
      <c r="J12" s="8">
        <v>16</v>
      </c>
    </row>
    <row r="13" spans="1:10">
      <c r="A13" s="5" t="s">
        <v>21</v>
      </c>
      <c r="B13" s="6">
        <v>19</v>
      </c>
      <c r="C13" s="7">
        <v>150</v>
      </c>
      <c r="D13" s="7">
        <v>62.8</v>
      </c>
      <c r="E13" s="7">
        <v>27.9</v>
      </c>
      <c r="F13" s="6">
        <v>840</v>
      </c>
      <c r="G13" s="6">
        <f t="shared" si="0"/>
        <v>43.455999999999996</v>
      </c>
      <c r="H13" s="6">
        <v>2.56</v>
      </c>
      <c r="I13" s="6">
        <v>1.85</v>
      </c>
      <c r="J13" s="8">
        <v>17</v>
      </c>
    </row>
    <row r="14" spans="1:10">
      <c r="A14" s="5" t="s">
        <v>22</v>
      </c>
      <c r="B14" s="6">
        <v>21</v>
      </c>
      <c r="C14" s="7">
        <v>163.6</v>
      </c>
      <c r="D14" s="7">
        <v>55.2</v>
      </c>
      <c r="E14" s="7">
        <v>20.5</v>
      </c>
      <c r="F14" s="6">
        <v>1360</v>
      </c>
      <c r="G14" s="6">
        <f t="shared" si="0"/>
        <v>47.823999999999998</v>
      </c>
      <c r="H14" s="6">
        <v>3.13</v>
      </c>
      <c r="I14" s="6">
        <v>2.15</v>
      </c>
      <c r="J14" s="8">
        <v>15</v>
      </c>
    </row>
    <row r="15" spans="1:10" ht="17" thickBot="1">
      <c r="A15" s="9" t="s">
        <v>23</v>
      </c>
      <c r="B15" s="10">
        <v>22</v>
      </c>
      <c r="C15" s="11">
        <v>169.4</v>
      </c>
      <c r="D15" s="11">
        <v>66.5</v>
      </c>
      <c r="E15" s="11">
        <v>23</v>
      </c>
      <c r="F15" s="10">
        <v>1360</v>
      </c>
      <c r="G15" s="10">
        <f t="shared" si="0"/>
        <v>47.823999999999998</v>
      </c>
      <c r="H15" s="10">
        <v>2.56</v>
      </c>
      <c r="I15" s="10">
        <v>1.85</v>
      </c>
      <c r="J15" s="12">
        <v>15</v>
      </c>
    </row>
    <row r="16" spans="1:10" ht="17" thickBot="1">
      <c r="A16" s="13"/>
      <c r="B16" s="13"/>
      <c r="C16" s="13"/>
      <c r="D16" s="13"/>
      <c r="E16" s="13"/>
      <c r="F16" s="13"/>
      <c r="G16" s="13"/>
      <c r="H16" s="13"/>
      <c r="I16" s="13"/>
      <c r="J16" s="13"/>
    </row>
    <row r="17" spans="1:10">
      <c r="A17" s="1" t="s">
        <v>0</v>
      </c>
      <c r="B17" s="2" t="s">
        <v>1</v>
      </c>
      <c r="C17" s="2" t="s">
        <v>2</v>
      </c>
      <c r="D17" s="2" t="s">
        <v>3</v>
      </c>
      <c r="E17" s="2" t="s">
        <v>4</v>
      </c>
      <c r="F17" s="2" t="s">
        <v>5</v>
      </c>
      <c r="G17" s="2" t="s">
        <v>6</v>
      </c>
      <c r="H17" s="3" t="s">
        <v>7</v>
      </c>
      <c r="I17" s="3" t="s">
        <v>8</v>
      </c>
      <c r="J17" s="14" t="s">
        <v>9</v>
      </c>
    </row>
    <row r="18" spans="1:10">
      <c r="A18" s="15" t="s">
        <v>24</v>
      </c>
      <c r="B18" s="16">
        <f t="shared" ref="B18:J18" si="1">AVERAGE(B2:B15)</f>
        <v>20.642857142857142</v>
      </c>
      <c r="C18" s="16">
        <f t="shared" si="1"/>
        <v>166.20714285714286</v>
      </c>
      <c r="D18" s="16">
        <f t="shared" si="1"/>
        <v>63.43571428571429</v>
      </c>
      <c r="E18" s="16">
        <f t="shared" si="1"/>
        <v>23.021428571428572</v>
      </c>
      <c r="F18" s="16">
        <f t="shared" si="1"/>
        <v>1424.2857142857142</v>
      </c>
      <c r="G18" s="16">
        <f t="shared" si="1"/>
        <v>48.36399999999999</v>
      </c>
      <c r="H18" s="16">
        <f t="shared" si="1"/>
        <v>2.7000714285714289</v>
      </c>
      <c r="I18" s="16">
        <f t="shared" si="1"/>
        <v>1.8957142857142859</v>
      </c>
      <c r="J18" s="17">
        <f t="shared" si="1"/>
        <v>15.857142857142858</v>
      </c>
    </row>
    <row r="19" spans="1:10">
      <c r="A19" s="15" t="s">
        <v>25</v>
      </c>
      <c r="B19" s="18">
        <f t="shared" ref="B19:J19" si="2">_xlfn.STDEV.S(B2:B15)</f>
        <v>1.9848325973644323</v>
      </c>
      <c r="C19" s="18">
        <f t="shared" si="2"/>
        <v>8.0280723125134514</v>
      </c>
      <c r="D19" s="18">
        <f t="shared" si="2"/>
        <v>5.8269410292401069</v>
      </c>
      <c r="E19" s="18">
        <f t="shared" si="2"/>
        <v>2.5048195302498013</v>
      </c>
      <c r="F19" s="18">
        <f t="shared" si="2"/>
        <v>343.93009767671128</v>
      </c>
      <c r="G19" s="18">
        <f t="shared" si="2"/>
        <v>2.8890128204843752</v>
      </c>
      <c r="H19" s="18">
        <f t="shared" si="2"/>
        <v>0.1737267811982208</v>
      </c>
      <c r="I19" s="18">
        <f t="shared" si="2"/>
        <v>0.10273597869627424</v>
      </c>
      <c r="J19" s="19">
        <f t="shared" si="2"/>
        <v>2.4762609175666719</v>
      </c>
    </row>
    <row r="20" spans="1:10">
      <c r="A20" s="15" t="s">
        <v>26</v>
      </c>
      <c r="B20" s="6">
        <f t="shared" ref="B20:J20" si="3">_xlfn.VAR.S(B2:B15)</f>
        <v>3.9395604395604389</v>
      </c>
      <c r="C20" s="6">
        <f t="shared" si="3"/>
        <v>64.44994505494509</v>
      </c>
      <c r="D20" s="6">
        <f t="shared" si="3"/>
        <v>33.953241758241759</v>
      </c>
      <c r="E20" s="6">
        <f t="shared" si="3"/>
        <v>6.2741208791208356</v>
      </c>
      <c r="F20" s="6">
        <f t="shared" si="3"/>
        <v>118287.91208791218</v>
      </c>
      <c r="G20" s="6">
        <f t="shared" si="3"/>
        <v>8.3463950769230841</v>
      </c>
      <c r="H20" s="6">
        <f t="shared" si="3"/>
        <v>3.0180994505494479E-2</v>
      </c>
      <c r="I20" s="6">
        <f t="shared" si="3"/>
        <v>1.0554681318681315E-2</v>
      </c>
      <c r="J20" s="8">
        <f t="shared" si="3"/>
        <v>6.1318681318681367</v>
      </c>
    </row>
    <row r="21" spans="1:10">
      <c r="A21" s="15" t="s">
        <v>27</v>
      </c>
      <c r="B21" s="6">
        <f t="shared" ref="B21:J21" si="4">B22-B23</f>
        <v>7</v>
      </c>
      <c r="C21" s="6">
        <f t="shared" si="4"/>
        <v>29</v>
      </c>
      <c r="D21" s="6">
        <f t="shared" si="4"/>
        <v>18.299999999999997</v>
      </c>
      <c r="E21" s="6">
        <f t="shared" si="4"/>
        <v>8.3999999999999986</v>
      </c>
      <c r="F21" s="6">
        <f t="shared" si="4"/>
        <v>1240</v>
      </c>
      <c r="G21" s="6">
        <f t="shared" si="4"/>
        <v>10.416000000000004</v>
      </c>
      <c r="H21" s="6">
        <f t="shared" si="4"/>
        <v>0.63999999999999968</v>
      </c>
      <c r="I21" s="6">
        <f t="shared" si="4"/>
        <v>0.39399999999999991</v>
      </c>
      <c r="J21" s="8">
        <f t="shared" si="4"/>
        <v>10</v>
      </c>
    </row>
    <row r="22" spans="1:10">
      <c r="A22" s="15" t="s">
        <v>28</v>
      </c>
      <c r="B22" s="6">
        <f t="shared" ref="B22:J22" si="5">MAX(B2:B15)</f>
        <v>25</v>
      </c>
      <c r="C22" s="6">
        <f t="shared" si="5"/>
        <v>179</v>
      </c>
      <c r="D22" s="6">
        <f t="shared" si="5"/>
        <v>73.5</v>
      </c>
      <c r="E22" s="6">
        <f t="shared" si="5"/>
        <v>27.9</v>
      </c>
      <c r="F22" s="6">
        <f t="shared" si="5"/>
        <v>1880</v>
      </c>
      <c r="G22" s="6">
        <f t="shared" si="5"/>
        <v>52.192</v>
      </c>
      <c r="H22" s="6">
        <f t="shared" si="5"/>
        <v>3.13</v>
      </c>
      <c r="I22" s="6">
        <f t="shared" si="5"/>
        <v>2.15</v>
      </c>
      <c r="J22" s="8">
        <f t="shared" si="5"/>
        <v>20</v>
      </c>
    </row>
    <row r="23" spans="1:10" ht="17" thickBot="1">
      <c r="A23" s="20" t="s">
        <v>29</v>
      </c>
      <c r="B23" s="10">
        <f t="shared" ref="B23:J23" si="6">MIN(B2:B15)</f>
        <v>18</v>
      </c>
      <c r="C23" s="10">
        <f t="shared" si="6"/>
        <v>150</v>
      </c>
      <c r="D23" s="10">
        <f t="shared" si="6"/>
        <v>55.2</v>
      </c>
      <c r="E23" s="10">
        <f t="shared" si="6"/>
        <v>19.5</v>
      </c>
      <c r="F23" s="10">
        <f t="shared" si="6"/>
        <v>640</v>
      </c>
      <c r="G23" s="10">
        <f t="shared" si="6"/>
        <v>41.775999999999996</v>
      </c>
      <c r="H23" s="10">
        <f t="shared" si="6"/>
        <v>2.4900000000000002</v>
      </c>
      <c r="I23" s="10">
        <f t="shared" si="6"/>
        <v>1.756</v>
      </c>
      <c r="J23" s="12">
        <f t="shared" si="6"/>
        <v>10</v>
      </c>
    </row>
    <row r="24" spans="1:10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7" thickBot="1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>
      <c r="A26" s="21" t="s">
        <v>30</v>
      </c>
      <c r="B26" s="22" t="s">
        <v>1</v>
      </c>
      <c r="C26" s="22" t="s">
        <v>2</v>
      </c>
      <c r="D26" s="22" t="s">
        <v>3</v>
      </c>
      <c r="E26" s="22" t="s">
        <v>4</v>
      </c>
      <c r="F26" s="22" t="s">
        <v>5</v>
      </c>
      <c r="G26" s="22" t="s">
        <v>6</v>
      </c>
      <c r="H26" s="23" t="s">
        <v>7</v>
      </c>
      <c r="I26" s="23" t="s">
        <v>8</v>
      </c>
      <c r="J26" s="24" t="s">
        <v>9</v>
      </c>
    </row>
    <row r="27" spans="1:10">
      <c r="A27" s="25" t="s">
        <v>31</v>
      </c>
      <c r="B27" s="26">
        <v>22</v>
      </c>
      <c r="C27" s="27">
        <v>177</v>
      </c>
      <c r="D27" s="27">
        <v>62.5</v>
      </c>
      <c r="E27" s="27">
        <f>D27*(C27^2)/100000</f>
        <v>19.580625000000001</v>
      </c>
      <c r="F27" s="28">
        <v>1120</v>
      </c>
      <c r="G27" s="29">
        <f>F27*0.0084+36.4</f>
        <v>45.808</v>
      </c>
      <c r="H27" s="29">
        <v>2.4500000000000002</v>
      </c>
      <c r="I27" s="29">
        <v>1.64</v>
      </c>
      <c r="J27" s="30">
        <v>15</v>
      </c>
    </row>
    <row r="28" spans="1:10">
      <c r="A28" s="25" t="s">
        <v>32</v>
      </c>
      <c r="B28" s="26">
        <v>19</v>
      </c>
      <c r="C28" s="27">
        <v>177</v>
      </c>
      <c r="D28" s="27">
        <v>69.7</v>
      </c>
      <c r="E28" s="27">
        <f t="shared" ref="E28:E40" si="7">D28*(C28^2)/100000</f>
        <v>21.836313000000004</v>
      </c>
      <c r="F28" s="28">
        <v>1480</v>
      </c>
      <c r="G28" s="29">
        <f t="shared" ref="G28:G40" si="8">F28*0.0084+36.4</f>
        <v>48.831999999999994</v>
      </c>
      <c r="H28" s="29">
        <v>2.67</v>
      </c>
      <c r="I28" s="29">
        <v>1.83</v>
      </c>
      <c r="J28" s="30">
        <v>13</v>
      </c>
    </row>
    <row r="29" spans="1:10">
      <c r="A29" s="25" t="s">
        <v>33</v>
      </c>
      <c r="B29" s="29">
        <v>21</v>
      </c>
      <c r="C29" s="27">
        <v>175</v>
      </c>
      <c r="D29" s="27">
        <v>79</v>
      </c>
      <c r="E29" s="27">
        <f t="shared" si="7"/>
        <v>24.193750000000001</v>
      </c>
      <c r="F29" s="28">
        <v>1660</v>
      </c>
      <c r="G29" s="29">
        <f t="shared" si="8"/>
        <v>50.343999999999994</v>
      </c>
      <c r="H29" s="29">
        <v>2.77</v>
      </c>
      <c r="I29" s="29">
        <v>1.92</v>
      </c>
      <c r="J29" s="31">
        <v>15</v>
      </c>
    </row>
    <row r="30" spans="1:10">
      <c r="A30" s="25" t="s">
        <v>34</v>
      </c>
      <c r="B30" s="26">
        <v>23</v>
      </c>
      <c r="C30" s="27">
        <v>162</v>
      </c>
      <c r="D30" s="27">
        <v>63.8</v>
      </c>
      <c r="E30" s="27">
        <f t="shared" si="7"/>
        <v>16.743672</v>
      </c>
      <c r="F30" s="28">
        <v>1640</v>
      </c>
      <c r="G30" s="29">
        <f t="shared" si="8"/>
        <v>50.176000000000002</v>
      </c>
      <c r="H30" s="29">
        <v>2.21</v>
      </c>
      <c r="I30" s="29">
        <v>1.6</v>
      </c>
      <c r="J30" s="30">
        <v>18</v>
      </c>
    </row>
    <row r="31" spans="1:10">
      <c r="A31" s="25" t="s">
        <v>35</v>
      </c>
      <c r="B31" s="29">
        <v>19</v>
      </c>
      <c r="C31" s="27">
        <v>177</v>
      </c>
      <c r="D31" s="27">
        <v>76.2</v>
      </c>
      <c r="E31" s="27">
        <f t="shared" si="7"/>
        <v>23.872698000000003</v>
      </c>
      <c r="F31" s="28">
        <v>1560</v>
      </c>
      <c r="G31" s="29">
        <f t="shared" si="8"/>
        <v>49.503999999999998</v>
      </c>
      <c r="H31" s="29">
        <v>2.64</v>
      </c>
      <c r="I31" s="29">
        <v>1.83</v>
      </c>
      <c r="J31" s="31">
        <v>16</v>
      </c>
    </row>
    <row r="32" spans="1:10">
      <c r="A32" s="25" t="s">
        <v>36</v>
      </c>
      <c r="B32" s="26">
        <v>22</v>
      </c>
      <c r="C32" s="27">
        <v>167</v>
      </c>
      <c r="D32" s="27">
        <v>77.2</v>
      </c>
      <c r="E32" s="27">
        <f t="shared" si="7"/>
        <v>21.530308000000002</v>
      </c>
      <c r="F32" s="28">
        <v>1980</v>
      </c>
      <c r="G32" s="29">
        <f t="shared" si="8"/>
        <v>53.031999999999996</v>
      </c>
      <c r="H32" s="29">
        <v>2.29</v>
      </c>
      <c r="I32" s="29">
        <v>1.81</v>
      </c>
      <c r="J32" s="30">
        <v>19</v>
      </c>
    </row>
    <row r="33" spans="1:10">
      <c r="A33" s="25" t="s">
        <v>37</v>
      </c>
      <c r="B33" s="29">
        <v>22</v>
      </c>
      <c r="C33" s="27">
        <v>179</v>
      </c>
      <c r="D33" s="27">
        <v>74.7</v>
      </c>
      <c r="E33" s="27">
        <f t="shared" si="7"/>
        <v>23.934627000000003</v>
      </c>
      <c r="F33" s="28">
        <v>1440</v>
      </c>
      <c r="G33" s="29">
        <f t="shared" si="8"/>
        <v>48.495999999999995</v>
      </c>
      <c r="H33" s="29">
        <v>2.41</v>
      </c>
      <c r="I33" s="29">
        <v>1.83</v>
      </c>
      <c r="J33" s="31">
        <v>16</v>
      </c>
    </row>
    <row r="34" spans="1:10">
      <c r="A34" s="25" t="s">
        <v>38</v>
      </c>
      <c r="B34" s="29">
        <v>23</v>
      </c>
      <c r="C34" s="27">
        <v>168</v>
      </c>
      <c r="D34" s="27">
        <v>70</v>
      </c>
      <c r="E34" s="27">
        <f t="shared" si="7"/>
        <v>19.756799999999998</v>
      </c>
      <c r="F34" s="28">
        <v>2240</v>
      </c>
      <c r="G34" s="29">
        <f t="shared" si="8"/>
        <v>55.215999999999994</v>
      </c>
      <c r="H34" s="29">
        <v>2.62</v>
      </c>
      <c r="I34" s="29">
        <v>1.88</v>
      </c>
      <c r="J34" s="31">
        <v>17</v>
      </c>
    </row>
    <row r="35" spans="1:10">
      <c r="A35" s="25" t="s">
        <v>39</v>
      </c>
      <c r="B35" s="26">
        <v>19</v>
      </c>
      <c r="C35" s="27">
        <v>168</v>
      </c>
      <c r="D35" s="27">
        <v>71.099999999999994</v>
      </c>
      <c r="E35" s="27">
        <f t="shared" si="7"/>
        <v>20.067263999999998</v>
      </c>
      <c r="F35" s="28">
        <v>1900</v>
      </c>
      <c r="G35" s="29">
        <f t="shared" si="8"/>
        <v>52.36</v>
      </c>
      <c r="H35" s="29">
        <v>2.34</v>
      </c>
      <c r="I35" s="29">
        <v>1.64</v>
      </c>
      <c r="J35" s="30">
        <v>17</v>
      </c>
    </row>
    <row r="36" spans="1:10">
      <c r="A36" s="25" t="s">
        <v>40</v>
      </c>
      <c r="B36" s="29">
        <v>20</v>
      </c>
      <c r="C36" s="27">
        <v>174</v>
      </c>
      <c r="D36" s="27">
        <v>75.7</v>
      </c>
      <c r="E36" s="27">
        <f t="shared" si="7"/>
        <v>22.918932000000002</v>
      </c>
      <c r="F36" s="28">
        <v>1640</v>
      </c>
      <c r="G36" s="29">
        <f t="shared" si="8"/>
        <v>50.176000000000002</v>
      </c>
      <c r="H36" s="29">
        <v>2.54</v>
      </c>
      <c r="I36" s="29">
        <v>1.7999999999999998</v>
      </c>
      <c r="J36" s="31">
        <v>14</v>
      </c>
    </row>
    <row r="37" spans="1:10">
      <c r="A37" s="25" t="s">
        <v>41</v>
      </c>
      <c r="B37" s="26">
        <v>22</v>
      </c>
      <c r="C37" s="27">
        <v>168</v>
      </c>
      <c r="D37" s="27">
        <v>66.599999999999994</v>
      </c>
      <c r="E37" s="27">
        <f t="shared" si="7"/>
        <v>18.797183999999998</v>
      </c>
      <c r="F37" s="28">
        <v>2120</v>
      </c>
      <c r="G37" s="29">
        <f t="shared" si="8"/>
        <v>54.207999999999998</v>
      </c>
      <c r="H37" s="29">
        <v>2.57</v>
      </c>
      <c r="I37" s="29">
        <v>1.81</v>
      </c>
      <c r="J37" s="30">
        <v>16</v>
      </c>
    </row>
    <row r="38" spans="1:10">
      <c r="A38" s="25" t="s">
        <v>42</v>
      </c>
      <c r="B38" s="26">
        <v>22</v>
      </c>
      <c r="C38" s="27">
        <v>165</v>
      </c>
      <c r="D38" s="27">
        <v>71</v>
      </c>
      <c r="E38" s="27">
        <f t="shared" si="7"/>
        <v>19.329750000000001</v>
      </c>
      <c r="F38" s="28">
        <v>1980</v>
      </c>
      <c r="G38" s="29">
        <f t="shared" si="8"/>
        <v>53.031999999999996</v>
      </c>
      <c r="H38" s="29">
        <v>2.41</v>
      </c>
      <c r="I38" s="29">
        <v>1.62</v>
      </c>
      <c r="J38" s="30">
        <v>17</v>
      </c>
    </row>
    <row r="39" spans="1:10">
      <c r="A39" s="25" t="s">
        <v>43</v>
      </c>
      <c r="B39" s="26">
        <v>24</v>
      </c>
      <c r="C39" s="27">
        <v>175</v>
      </c>
      <c r="D39" s="27">
        <v>66.7</v>
      </c>
      <c r="E39" s="27">
        <f t="shared" si="7"/>
        <v>20.426874999999999</v>
      </c>
      <c r="F39" s="28">
        <v>1860</v>
      </c>
      <c r="G39" s="29">
        <f t="shared" si="8"/>
        <v>52.024000000000001</v>
      </c>
      <c r="H39" s="29">
        <v>2.81</v>
      </c>
      <c r="I39" s="29">
        <v>1.88</v>
      </c>
      <c r="J39" s="30">
        <v>17</v>
      </c>
    </row>
    <row r="40" spans="1:10" ht="17" thickBot="1">
      <c r="A40" s="32" t="s">
        <v>44</v>
      </c>
      <c r="B40" s="33">
        <v>20</v>
      </c>
      <c r="C40" s="34">
        <v>174</v>
      </c>
      <c r="D40" s="34">
        <v>65</v>
      </c>
      <c r="E40" s="34">
        <f t="shared" si="7"/>
        <v>19.679400000000001</v>
      </c>
      <c r="F40" s="35">
        <v>1920</v>
      </c>
      <c r="G40" s="36">
        <f t="shared" si="8"/>
        <v>52.527999999999999</v>
      </c>
      <c r="H40" s="36">
        <v>2.23</v>
      </c>
      <c r="I40" s="36">
        <v>1.73</v>
      </c>
      <c r="J40" s="37">
        <v>18</v>
      </c>
    </row>
    <row r="41" spans="1:10" ht="17" thickBot="1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spans="1:10">
      <c r="A42" s="21" t="s">
        <v>30</v>
      </c>
      <c r="B42" s="2" t="s">
        <v>1</v>
      </c>
      <c r="C42" s="2" t="s">
        <v>2</v>
      </c>
      <c r="D42" s="2" t="s">
        <v>3</v>
      </c>
      <c r="E42" s="2" t="s">
        <v>4</v>
      </c>
      <c r="F42" s="2" t="s">
        <v>5</v>
      </c>
      <c r="G42" s="2" t="s">
        <v>6</v>
      </c>
      <c r="H42" s="3" t="s">
        <v>7</v>
      </c>
      <c r="I42" s="3" t="s">
        <v>8</v>
      </c>
      <c r="J42" s="14" t="s">
        <v>9</v>
      </c>
    </row>
    <row r="43" spans="1:10">
      <c r="A43" s="15" t="s">
        <v>24</v>
      </c>
      <c r="B43" s="16">
        <f t="shared" ref="B43:J43" si="9">AVERAGE(B27:B40)</f>
        <v>21.285714285714285</v>
      </c>
      <c r="C43" s="16">
        <f t="shared" si="9"/>
        <v>171.85714285714286</v>
      </c>
      <c r="D43" s="16">
        <f t="shared" si="9"/>
        <v>70.657142857142858</v>
      </c>
      <c r="E43" s="16">
        <f t="shared" si="9"/>
        <v>20.904871285714286</v>
      </c>
      <c r="F43" s="16">
        <f t="shared" si="9"/>
        <v>1752.8571428571429</v>
      </c>
      <c r="G43" s="16">
        <f t="shared" si="9"/>
        <v>51.124000000000002</v>
      </c>
      <c r="H43" s="16">
        <f t="shared" si="9"/>
        <v>2.4971428571428573</v>
      </c>
      <c r="I43" s="16">
        <f t="shared" si="9"/>
        <v>1.7728571428571429</v>
      </c>
      <c r="J43" s="17">
        <f t="shared" si="9"/>
        <v>16.285714285714285</v>
      </c>
    </row>
    <row r="44" spans="1:10">
      <c r="A44" s="15" t="s">
        <v>25</v>
      </c>
      <c r="B44" s="38">
        <f t="shared" ref="B44:J44" si="10">_xlfn.STDEV.S(B27:B40)</f>
        <v>1.6374732612530445</v>
      </c>
      <c r="C44" s="38">
        <f t="shared" si="10"/>
        <v>5.3472802987506265</v>
      </c>
      <c r="D44" s="38">
        <f t="shared" si="10"/>
        <v>5.2933505872519389</v>
      </c>
      <c r="E44" s="38">
        <f t="shared" si="10"/>
        <v>2.2164040184016875</v>
      </c>
      <c r="F44" s="38">
        <f t="shared" si="10"/>
        <v>301.34132376193207</v>
      </c>
      <c r="G44" s="38">
        <f t="shared" si="10"/>
        <v>2.5312671196002268</v>
      </c>
      <c r="H44" s="38">
        <f t="shared" si="10"/>
        <v>0.19289010707289633</v>
      </c>
      <c r="I44" s="38">
        <f t="shared" si="10"/>
        <v>0.10680165451243441</v>
      </c>
      <c r="J44" s="39">
        <f t="shared" si="10"/>
        <v>1.6374732612530445</v>
      </c>
    </row>
    <row r="45" spans="1:10">
      <c r="A45" s="15" t="s">
        <v>26</v>
      </c>
      <c r="B45" s="29">
        <f t="shared" ref="B45:J45" si="11">_xlfn.VAR.S(B27:B40)</f>
        <v>2.6813186813186811</v>
      </c>
      <c r="C45" s="29">
        <f t="shared" si="11"/>
        <v>28.593406593406591</v>
      </c>
      <c r="D45" s="29">
        <f t="shared" si="11"/>
        <v>28.019560439560451</v>
      </c>
      <c r="E45" s="29">
        <f t="shared" si="11"/>
        <v>4.9124467727871473</v>
      </c>
      <c r="F45" s="29">
        <f t="shared" si="11"/>
        <v>90806.593406593573</v>
      </c>
      <c r="G45" s="29">
        <f t="shared" si="11"/>
        <v>6.407313230769228</v>
      </c>
      <c r="H45" s="29">
        <f t="shared" si="11"/>
        <v>3.7206593406593415E-2</v>
      </c>
      <c r="I45" s="29">
        <f t="shared" si="11"/>
        <v>1.1406593406593401E-2</v>
      </c>
      <c r="J45" s="40">
        <f t="shared" si="11"/>
        <v>2.6813186813186811</v>
      </c>
    </row>
    <row r="46" spans="1:10">
      <c r="A46" s="15" t="s">
        <v>27</v>
      </c>
      <c r="B46" s="29">
        <f t="shared" ref="B46:J46" si="12">B47-B48</f>
        <v>5</v>
      </c>
      <c r="C46" s="29">
        <f t="shared" si="12"/>
        <v>17</v>
      </c>
      <c r="D46" s="29">
        <f t="shared" si="12"/>
        <v>16.5</v>
      </c>
      <c r="E46" s="29">
        <f t="shared" si="12"/>
        <v>7.4500780000000013</v>
      </c>
      <c r="F46" s="29">
        <f t="shared" si="12"/>
        <v>1120</v>
      </c>
      <c r="G46" s="29">
        <f t="shared" si="12"/>
        <v>9.4079999999999941</v>
      </c>
      <c r="H46" s="29">
        <f t="shared" si="12"/>
        <v>0.60000000000000009</v>
      </c>
      <c r="I46" s="29">
        <f t="shared" si="12"/>
        <v>0.31999999999999984</v>
      </c>
      <c r="J46" s="40">
        <f t="shared" si="12"/>
        <v>6</v>
      </c>
    </row>
    <row r="47" spans="1:10">
      <c r="A47" s="15" t="s">
        <v>28</v>
      </c>
      <c r="B47" s="29">
        <f t="shared" ref="B47:J47" si="13">MAX(B27:B40)</f>
        <v>24</v>
      </c>
      <c r="C47" s="29">
        <f t="shared" si="13"/>
        <v>179</v>
      </c>
      <c r="D47" s="29">
        <f t="shared" si="13"/>
        <v>79</v>
      </c>
      <c r="E47" s="29">
        <f t="shared" si="13"/>
        <v>24.193750000000001</v>
      </c>
      <c r="F47" s="29">
        <f t="shared" si="13"/>
        <v>2240</v>
      </c>
      <c r="G47" s="29">
        <f t="shared" si="13"/>
        <v>55.215999999999994</v>
      </c>
      <c r="H47" s="29">
        <f t="shared" si="13"/>
        <v>2.81</v>
      </c>
      <c r="I47" s="29">
        <f t="shared" si="13"/>
        <v>1.92</v>
      </c>
      <c r="J47" s="40">
        <f t="shared" si="13"/>
        <v>19</v>
      </c>
    </row>
    <row r="48" spans="1:10" ht="17" thickBot="1">
      <c r="A48" s="20" t="s">
        <v>29</v>
      </c>
      <c r="B48" s="36">
        <f t="shared" ref="B48:J48" si="14">MIN(B27:B40)</f>
        <v>19</v>
      </c>
      <c r="C48" s="36">
        <f t="shared" si="14"/>
        <v>162</v>
      </c>
      <c r="D48" s="36">
        <f t="shared" si="14"/>
        <v>62.5</v>
      </c>
      <c r="E48" s="36">
        <f t="shared" si="14"/>
        <v>16.743672</v>
      </c>
      <c r="F48" s="36">
        <f t="shared" si="14"/>
        <v>1120</v>
      </c>
      <c r="G48" s="36">
        <f t="shared" si="14"/>
        <v>45.808</v>
      </c>
      <c r="H48" s="36">
        <f t="shared" si="14"/>
        <v>2.21</v>
      </c>
      <c r="I48" s="36">
        <f t="shared" si="14"/>
        <v>1.6</v>
      </c>
      <c r="J48" s="41">
        <f t="shared" si="14"/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F.T. González Fernández</dc:creator>
  <cp:lastModifiedBy>F.T. González Fernández</cp:lastModifiedBy>
  <dcterms:created xsi:type="dcterms:W3CDTF">2023-07-20T12:14:34Z</dcterms:created>
  <dcterms:modified xsi:type="dcterms:W3CDTF">2023-07-20T12:14:52Z</dcterms:modified>
</cp:coreProperties>
</file>