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4"/>
  <workbookPr codeName="ThisWorkbook"/>
  <xr:revisionPtr revIDLastSave="0" documentId="8_{FFE4AB2D-840E-469D-B42B-2E0E34333E86}" xr6:coauthVersionLast="47" xr6:coauthVersionMax="47" xr10:uidLastSave="{00000000-0000-0000-0000-000000000000}"/>
  <bookViews>
    <workbookView xWindow="0" yWindow="0" windowWidth="20490" windowHeight="9045" xr2:uid="{00000000-000D-0000-FFFF-FFFF00000000}"/>
  </bookViews>
  <sheets>
    <sheet name="DATA" sheetId="1" r:id="rId1"/>
    <sheet name="Sheet1" sheetId="2" r:id="rId2"/>
    <sheet name="Sheet2" sheetId="3" r:id="rId3"/>
    <sheet name="Sheet3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aKAazCsZEpvOsrNO8+sNgIIjMlQ=="/>
    </ext>
  </extLst>
</workbook>
</file>

<file path=xl/calcChain.xml><?xml version="1.0" encoding="utf-8"?>
<calcChain xmlns="http://schemas.openxmlformats.org/spreadsheetml/2006/main">
  <c r="P34" i="4" l="1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O34" i="4"/>
  <c r="O33" i="4"/>
  <c r="P23" i="4"/>
  <c r="Q23" i="4"/>
  <c r="R23" i="4"/>
  <c r="S23" i="4"/>
  <c r="T23" i="4"/>
  <c r="U23" i="4"/>
  <c r="V23" i="4"/>
  <c r="W23" i="4"/>
  <c r="X23" i="4"/>
  <c r="Y23" i="4"/>
  <c r="AA23" i="4"/>
  <c r="AB23" i="4"/>
  <c r="AC23" i="4"/>
  <c r="AD23" i="4"/>
  <c r="P22" i="4"/>
  <c r="Q22" i="4"/>
  <c r="R22" i="4"/>
  <c r="S22" i="4"/>
  <c r="T22" i="4"/>
  <c r="U22" i="4"/>
  <c r="V22" i="4"/>
  <c r="W22" i="4"/>
  <c r="X22" i="4"/>
  <c r="Y22" i="4"/>
  <c r="AA22" i="4"/>
  <c r="AB22" i="4"/>
  <c r="AC22" i="4"/>
  <c r="AD22" i="4"/>
  <c r="O23" i="4"/>
  <c r="O22" i="4"/>
  <c r="Z21" i="4"/>
  <c r="F21" i="4"/>
  <c r="G21" i="4" s="1"/>
  <c r="H21" i="4" s="1"/>
  <c r="Z20" i="4"/>
  <c r="F20" i="4"/>
  <c r="G20" i="4" s="1"/>
  <c r="H20" i="4" s="1"/>
  <c r="Z19" i="4"/>
  <c r="F19" i="4"/>
  <c r="G19" i="4" s="1"/>
  <c r="H19" i="4" s="1"/>
  <c r="Z18" i="4"/>
  <c r="F18" i="4"/>
  <c r="G18" i="4" s="1"/>
  <c r="H18" i="4" s="1"/>
  <c r="P10" i="4"/>
  <c r="Q10" i="4"/>
  <c r="R10" i="4"/>
  <c r="S10" i="4"/>
  <c r="T10" i="4"/>
  <c r="U10" i="4"/>
  <c r="V10" i="4"/>
  <c r="W10" i="4"/>
  <c r="X10" i="4"/>
  <c r="Y10" i="4"/>
  <c r="AA10" i="4"/>
  <c r="AB10" i="4"/>
  <c r="AC10" i="4"/>
  <c r="P9" i="4"/>
  <c r="Q9" i="4"/>
  <c r="R9" i="4"/>
  <c r="S9" i="4"/>
  <c r="T9" i="4"/>
  <c r="U9" i="4"/>
  <c r="V9" i="4"/>
  <c r="W9" i="4"/>
  <c r="X9" i="4"/>
  <c r="Y9" i="4"/>
  <c r="AA9" i="4"/>
  <c r="AB9" i="4"/>
  <c r="AC9" i="4"/>
  <c r="O10" i="4"/>
  <c r="O9" i="4"/>
  <c r="Z8" i="4"/>
  <c r="F8" i="4"/>
  <c r="G8" i="4" s="1"/>
  <c r="H8" i="4" s="1"/>
  <c r="Z7" i="4"/>
  <c r="F7" i="4"/>
  <c r="G7" i="4" s="1"/>
  <c r="H7" i="4" s="1"/>
  <c r="Z6" i="4"/>
  <c r="F6" i="4"/>
  <c r="G6" i="4" s="1"/>
  <c r="H6" i="4" s="1"/>
  <c r="Z5" i="4"/>
  <c r="F5" i="4"/>
  <c r="G5" i="4" s="1"/>
  <c r="H5" i="4" s="1"/>
  <c r="Z4" i="4"/>
  <c r="F4" i="4"/>
  <c r="G4" i="4" s="1"/>
  <c r="H4" i="4" s="1"/>
  <c r="Z3" i="4"/>
  <c r="F3" i="4"/>
  <c r="G3" i="4" s="1"/>
  <c r="H3" i="4" s="1"/>
  <c r="Z2" i="4"/>
  <c r="F2" i="4"/>
  <c r="G2" i="4" s="1"/>
  <c r="H2" i="4" s="1"/>
  <c r="Z10" i="4" l="1"/>
  <c r="Z9" i="4"/>
  <c r="Z23" i="4"/>
  <c r="Z22" i="4"/>
  <c r="Z40" i="1"/>
  <c r="Y14" i="3" l="1"/>
  <c r="G14" i="3"/>
  <c r="H14" i="3" s="1"/>
  <c r="I14" i="3" s="1"/>
  <c r="Y13" i="3"/>
  <c r="G13" i="3"/>
  <c r="H13" i="3" s="1"/>
  <c r="I13" i="3" s="1"/>
  <c r="Y12" i="3"/>
  <c r="G12" i="3"/>
  <c r="H12" i="3" s="1"/>
  <c r="I12" i="3" s="1"/>
  <c r="Y11" i="3"/>
  <c r="G11" i="3"/>
  <c r="H11" i="3" s="1"/>
  <c r="I11" i="3" s="1"/>
  <c r="Y10" i="3"/>
  <c r="G10" i="3"/>
  <c r="H10" i="3" s="1"/>
  <c r="I10" i="3" s="1"/>
  <c r="Y9" i="3"/>
  <c r="G9" i="3"/>
  <c r="H9" i="3" s="1"/>
  <c r="I9" i="3" s="1"/>
  <c r="Y8" i="3"/>
  <c r="G8" i="3"/>
  <c r="H8" i="3" s="1"/>
  <c r="I8" i="3" s="1"/>
  <c r="Y7" i="3"/>
  <c r="G7" i="3"/>
  <c r="H7" i="3" s="1"/>
  <c r="I7" i="3" s="1"/>
  <c r="Y6" i="3"/>
  <c r="G6" i="3"/>
  <c r="H6" i="3" s="1"/>
  <c r="I6" i="3" s="1"/>
  <c r="Y5" i="3"/>
  <c r="G5" i="3"/>
  <c r="H5" i="3" s="1"/>
  <c r="I5" i="3" s="1"/>
  <c r="Y4" i="3"/>
  <c r="G4" i="3"/>
  <c r="H4" i="3" s="1"/>
  <c r="I4" i="3" s="1"/>
  <c r="Y3" i="3"/>
  <c r="G3" i="3"/>
  <c r="H3" i="3" s="1"/>
  <c r="I3" i="3" s="1"/>
  <c r="Z18" i="1" l="1"/>
  <c r="Z19" i="1"/>
  <c r="Z2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2" i="1"/>
  <c r="Z36" i="1"/>
  <c r="Z37" i="1"/>
  <c r="Z38" i="1"/>
  <c r="Z39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21" i="1"/>
  <c r="F3" i="1" l="1"/>
  <c r="G3" i="1" s="1"/>
  <c r="H3" i="1" s="1"/>
  <c r="F4" i="1"/>
  <c r="G4" i="1" s="1"/>
  <c r="H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37" i="1"/>
  <c r="G37" i="1" s="1"/>
  <c r="H37" i="1" s="1"/>
  <c r="F38" i="1"/>
  <c r="G38" i="1" s="1"/>
  <c r="H38" i="1" s="1"/>
  <c r="F39" i="1"/>
  <c r="G39" i="1" s="1"/>
  <c r="H39" i="1" s="1"/>
  <c r="F2" i="1"/>
  <c r="G2" i="1" s="1"/>
  <c r="H2" i="1" s="1"/>
</calcChain>
</file>

<file path=xl/sharedStrings.xml><?xml version="1.0" encoding="utf-8"?>
<sst xmlns="http://schemas.openxmlformats.org/spreadsheetml/2006/main" count="213" uniqueCount="77">
  <si>
    <t>case/control</t>
  </si>
  <si>
    <t xml:space="preserve">Age </t>
  </si>
  <si>
    <t xml:space="preserve">Gender </t>
  </si>
  <si>
    <t xml:space="preserve">Height (cm) </t>
  </si>
  <si>
    <t>Weight (Kg)</t>
  </si>
  <si>
    <t>HT (M)</t>
  </si>
  <si>
    <t>height in m2</t>
  </si>
  <si>
    <t xml:space="preserve">BMI </t>
  </si>
  <si>
    <t xml:space="preserve">Symptoms </t>
  </si>
  <si>
    <t xml:space="preserve">Past medical History </t>
  </si>
  <si>
    <t>Hospital admission</t>
  </si>
  <si>
    <t xml:space="preserve">ICU admission </t>
  </si>
  <si>
    <t xml:space="preserve">Oxygen required </t>
  </si>
  <si>
    <t xml:space="preserve">Mechanical ventilation required </t>
  </si>
  <si>
    <t xml:space="preserve"> FVC Pred</t>
  </si>
  <si>
    <t>FVC Best</t>
  </si>
  <si>
    <t>FVC (B/P)%</t>
  </si>
  <si>
    <t xml:space="preserve">FEV1Pred </t>
  </si>
  <si>
    <t>FEV1 Best</t>
  </si>
  <si>
    <t>FEV1 (B/P%)</t>
  </si>
  <si>
    <t xml:space="preserve">FEV1/FVC Pred </t>
  </si>
  <si>
    <t>FEV1/FVCBest</t>
  </si>
  <si>
    <t>FEV1/FVC %(B/P)</t>
  </si>
  <si>
    <t>DLCO Pred</t>
  </si>
  <si>
    <t>DLCO Best</t>
  </si>
  <si>
    <t>DLCO(B/P%)</t>
  </si>
  <si>
    <t xml:space="preserve">Distance </t>
  </si>
  <si>
    <t xml:space="preserve">Fatigue </t>
  </si>
  <si>
    <t xml:space="preserve">6-MWT Dyspnea </t>
  </si>
  <si>
    <t>Physical functioning  case</t>
  </si>
  <si>
    <t>Role limitation due to physical health case</t>
  </si>
  <si>
    <t xml:space="preserve">Role limitations due to emotional problems </t>
  </si>
  <si>
    <t xml:space="preserve">Energy Fatigue </t>
  </si>
  <si>
    <t>Emotional well-being</t>
  </si>
  <si>
    <t>Social functioning</t>
  </si>
  <si>
    <t xml:space="preserve">Pain </t>
  </si>
  <si>
    <t xml:space="preserve">General health </t>
  </si>
  <si>
    <t xml:space="preserve">Health Change </t>
  </si>
  <si>
    <t>Post COVID 19</t>
  </si>
  <si>
    <t>Control</t>
  </si>
  <si>
    <t>Physical functioning</t>
  </si>
  <si>
    <t>Role limitation physical</t>
  </si>
  <si>
    <t>Role limitation emotional</t>
  </si>
  <si>
    <t>Energy fatigue</t>
  </si>
  <si>
    <t>Emotional well being</t>
  </si>
  <si>
    <t>Pain</t>
  </si>
  <si>
    <t>General Health</t>
  </si>
  <si>
    <t>Health change</t>
  </si>
  <si>
    <t>Age case</t>
  </si>
  <si>
    <t xml:space="preserve">Gender case </t>
  </si>
  <si>
    <t>BMI case</t>
  </si>
  <si>
    <t>Symptoms case</t>
  </si>
  <si>
    <t>Past medical History case</t>
  </si>
  <si>
    <t>FVC case</t>
  </si>
  <si>
    <t>FEV1 case</t>
  </si>
  <si>
    <t>FEV1/FVC case</t>
  </si>
  <si>
    <t>DLCO case</t>
  </si>
  <si>
    <t>6-MWT case</t>
  </si>
  <si>
    <t>SF-36</t>
  </si>
  <si>
    <t>Pred</t>
  </si>
  <si>
    <t>Best</t>
  </si>
  <si>
    <t>(Best/Pred)%</t>
  </si>
  <si>
    <t xml:space="preserve">Pred </t>
  </si>
  <si>
    <t>(B/P%)</t>
  </si>
  <si>
    <t>%(B/P)</t>
  </si>
  <si>
    <t xml:space="preserve">Dyspnea </t>
  </si>
  <si>
    <t xml:space="preserve"> </t>
  </si>
  <si>
    <t xml:space="preserve">Role limitations due to emotional problems case </t>
  </si>
  <si>
    <t>Energy Fatigue case</t>
  </si>
  <si>
    <t>Emotional well-being case</t>
  </si>
  <si>
    <t>Social functioning case</t>
  </si>
  <si>
    <t>Pain case</t>
  </si>
  <si>
    <t>General health case</t>
  </si>
  <si>
    <t>Health Change case</t>
  </si>
  <si>
    <t>MEAN</t>
  </si>
  <si>
    <t>sd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</si>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</sst>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9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</font>
    <font>
      <sz val="11"/>
      <name val="Calibri"/>
      <family val="2"/>
    </font>
    <font>
      <sz val="11"/>
      <color theme="1"/>
      <name val="Calibri"/>
      <family val="2"/>
      <scheme val="maj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/>
  </cellStyleXfs>
  <cellXfs count="78">
    <xf numFmtId="0" fontId="0" fillId="0" borderId="0" xfId="0"/>
    <xf numFmtId="0" fontId="4" fillId="1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0" fontId="4" fillId="26" borderId="2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9" borderId="2" xfId="0" applyFont="1" applyFill="1" applyBorder="1"/>
    <xf numFmtId="0" fontId="4" fillId="10" borderId="2" xfId="0" applyFont="1" applyFill="1" applyBorder="1"/>
    <xf numFmtId="0" fontId="4" fillId="11" borderId="2" xfId="0" applyFont="1" applyFill="1" applyBorder="1"/>
    <xf numFmtId="0" fontId="4" fillId="12" borderId="2" xfId="0" applyFont="1" applyFill="1" applyBorder="1"/>
    <xf numFmtId="0" fontId="4" fillId="13" borderId="2" xfId="0" applyFont="1" applyFill="1" applyBorder="1"/>
    <xf numFmtId="0" fontId="4" fillId="14" borderId="2" xfId="0" applyFont="1" applyFill="1" applyBorder="1"/>
    <xf numFmtId="0" fontId="4" fillId="4" borderId="2" xfId="0" applyFont="1" applyFill="1" applyBorder="1" applyAlignment="1">
      <alignment vertical="top"/>
    </xf>
    <xf numFmtId="0" fontId="4" fillId="15" borderId="2" xfId="0" applyFont="1" applyFill="1" applyBorder="1" applyAlignment="1">
      <alignment vertical="center"/>
    </xf>
    <xf numFmtId="0" fontId="4" fillId="16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18" borderId="2" xfId="0" applyFont="1" applyFill="1" applyBorder="1"/>
    <xf numFmtId="10" fontId="4" fillId="19" borderId="2" xfId="0" applyNumberFormat="1" applyFont="1" applyFill="1" applyBorder="1"/>
    <xf numFmtId="10" fontId="4" fillId="20" borderId="2" xfId="0" applyNumberFormat="1" applyFont="1" applyFill="1" applyBorder="1"/>
    <xf numFmtId="10" fontId="4" fillId="21" borderId="2" xfId="0" applyNumberFormat="1" applyFont="1" applyFill="1" applyBorder="1"/>
    <xf numFmtId="0" fontId="4" fillId="22" borderId="2" xfId="0" applyFont="1" applyFill="1" applyBorder="1"/>
    <xf numFmtId="0" fontId="4" fillId="17" borderId="2" xfId="0" applyFont="1" applyFill="1" applyBorder="1"/>
    <xf numFmtId="0" fontId="4" fillId="8" borderId="2" xfId="0" applyFont="1" applyFill="1" applyBorder="1"/>
    <xf numFmtId="0" fontId="4" fillId="23" borderId="2" xfId="0" applyFont="1" applyFill="1" applyBorder="1"/>
    <xf numFmtId="0" fontId="4" fillId="20" borderId="2" xfId="0" applyFont="1" applyFill="1" applyBorder="1"/>
    <xf numFmtId="0" fontId="0" fillId="0" borderId="2" xfId="0" applyBorder="1"/>
    <xf numFmtId="0" fontId="7" fillId="3" borderId="4" xfId="0" applyFont="1" applyFill="1" applyBorder="1"/>
    <xf numFmtId="0" fontId="7" fillId="4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7" borderId="3" xfId="0" applyFont="1" applyFill="1" applyBorder="1"/>
    <xf numFmtId="0" fontId="7" fillId="7" borderId="3" xfId="0" applyFont="1" applyFill="1" applyBorder="1" applyAlignment="1">
      <alignment horizontal="center"/>
    </xf>
    <xf numFmtId="2" fontId="7" fillId="7" borderId="3" xfId="0" applyNumberFormat="1" applyFont="1" applyFill="1" applyBorder="1" applyAlignment="1">
      <alignment horizontal="center"/>
    </xf>
    <xf numFmtId="0" fontId="7" fillId="9" borderId="3" xfId="0" applyFont="1" applyFill="1" applyBorder="1"/>
    <xf numFmtId="0" fontId="7" fillId="10" borderId="3" xfId="0" applyFont="1" applyFill="1" applyBorder="1"/>
    <xf numFmtId="0" fontId="7" fillId="11" borderId="3" xfId="0" applyFont="1" applyFill="1" applyBorder="1"/>
    <xf numFmtId="0" fontId="7" fillId="12" borderId="3" xfId="0" applyFont="1" applyFill="1" applyBorder="1"/>
    <xf numFmtId="0" fontId="7" fillId="13" borderId="3" xfId="0" applyFont="1" applyFill="1" applyBorder="1"/>
    <xf numFmtId="0" fontId="7" fillId="14" borderId="3" xfId="0" applyFont="1" applyFill="1" applyBorder="1"/>
    <xf numFmtId="0" fontId="7" fillId="1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/>
    </xf>
    <xf numFmtId="0" fontId="7" fillId="26" borderId="2" xfId="0" applyFont="1" applyFill="1" applyBorder="1" applyAlignment="1">
      <alignment horizontal="center"/>
    </xf>
    <xf numFmtId="0" fontId="7" fillId="2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19" borderId="3" xfId="0" applyNumberFormat="1" applyFont="1" applyFill="1" applyBorder="1"/>
    <xf numFmtId="2" fontId="7" fillId="20" borderId="3" xfId="0" applyNumberFormat="1" applyFont="1" applyFill="1" applyBorder="1"/>
    <xf numFmtId="2" fontId="7" fillId="21" borderId="3" xfId="0" applyNumberFormat="1" applyFont="1" applyFill="1" applyBorder="1"/>
    <xf numFmtId="2" fontId="7" fillId="22" borderId="3" xfId="0" applyNumberFormat="1" applyFont="1" applyFill="1" applyBorder="1"/>
    <xf numFmtId="2" fontId="7" fillId="17" borderId="3" xfId="0" applyNumberFormat="1" applyFont="1" applyFill="1" applyBorder="1"/>
    <xf numFmtId="2" fontId="7" fillId="8" borderId="3" xfId="0" applyNumberFormat="1" applyFont="1" applyFill="1" applyBorder="1"/>
    <xf numFmtId="2" fontId="7" fillId="23" borderId="3" xfId="0" applyNumberFormat="1" applyFont="1" applyFill="1" applyBorder="1"/>
    <xf numFmtId="2" fontId="7" fillId="5" borderId="3" xfId="0" applyNumberFormat="1" applyFont="1" applyFill="1" applyBorder="1"/>
    <xf numFmtId="0" fontId="7" fillId="28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28" borderId="2" xfId="0" applyFont="1" applyFill="1" applyBorder="1" applyAlignment="1">
      <alignment horizontal="center"/>
    </xf>
    <xf numFmtId="1" fontId="7" fillId="3" borderId="2" xfId="1" applyNumberFormat="1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SF 36 domain outcome</a:t>
            </a:r>
            <a:r>
              <a:rPr lang="en-US" sz="1100" baseline="0"/>
              <a:t> comaprison between Post COVI19 survivors and control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Post COVID 19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9"/>
                <c:pt idx="0">
                  <c:v>Physical functioning</c:v>
                </c:pt>
                <c:pt idx="1">
                  <c:v>Role limitation physical</c:v>
                </c:pt>
                <c:pt idx="2">
                  <c:v>Role limitation emotional</c:v>
                </c:pt>
                <c:pt idx="3">
                  <c:v>Energy fatigue</c:v>
                </c:pt>
                <c:pt idx="4">
                  <c:v>Emotional well being</c:v>
                </c:pt>
                <c:pt idx="5">
                  <c:v>Social functioning</c:v>
                </c:pt>
                <c:pt idx="6">
                  <c:v>Pain</c:v>
                </c:pt>
                <c:pt idx="7">
                  <c:v>General Health</c:v>
                </c:pt>
                <c:pt idx="8">
                  <c:v>Health change</c:v>
                </c:pt>
              </c:strCache>
            </c:strRef>
          </c:cat>
          <c:val>
            <c:numRef>
              <c:f>Sheet1!$B$2:$B$10</c:f>
              <c:numCache>
                <c:formatCode>0.00</c:formatCode>
                <c:ptCount val="9"/>
                <c:pt idx="0">
                  <c:v>90</c:v>
                </c:pt>
                <c:pt idx="1">
                  <c:v>67.11</c:v>
                </c:pt>
                <c:pt idx="2">
                  <c:v>76.319999999999993</c:v>
                </c:pt>
                <c:pt idx="3">
                  <c:v>52.62</c:v>
                </c:pt>
                <c:pt idx="4">
                  <c:v>56.31</c:v>
                </c:pt>
                <c:pt idx="5">
                  <c:v>56</c:v>
                </c:pt>
                <c:pt idx="6">
                  <c:v>68.42</c:v>
                </c:pt>
                <c:pt idx="7">
                  <c:v>79.47</c:v>
                </c:pt>
                <c:pt idx="8">
                  <c:v>60.53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D-4044-AB3B-8B8C931CC79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9"/>
                <c:pt idx="0">
                  <c:v>Physical functioning</c:v>
                </c:pt>
                <c:pt idx="1">
                  <c:v>Role limitation physical</c:v>
                </c:pt>
                <c:pt idx="2">
                  <c:v>Role limitation emotional</c:v>
                </c:pt>
                <c:pt idx="3">
                  <c:v>Energy fatigue</c:v>
                </c:pt>
                <c:pt idx="4">
                  <c:v>Emotional well being</c:v>
                </c:pt>
                <c:pt idx="5">
                  <c:v>Social functioning</c:v>
                </c:pt>
                <c:pt idx="6">
                  <c:v>Pain</c:v>
                </c:pt>
                <c:pt idx="7">
                  <c:v>General Health</c:v>
                </c:pt>
                <c:pt idx="8">
                  <c:v>Health change</c:v>
                </c:pt>
              </c:strCache>
            </c:strRef>
          </c:cat>
          <c:val>
            <c:numRef>
              <c:f>Sheet1!$C$2:$C$10</c:f>
              <c:numCache>
                <c:formatCode>0.00</c:formatCode>
                <c:ptCount val="9"/>
                <c:pt idx="0">
                  <c:v>75</c:v>
                </c:pt>
                <c:pt idx="1">
                  <c:v>84.5</c:v>
                </c:pt>
                <c:pt idx="2">
                  <c:v>81.25</c:v>
                </c:pt>
                <c:pt idx="3">
                  <c:v>76.67</c:v>
                </c:pt>
                <c:pt idx="4">
                  <c:v>66</c:v>
                </c:pt>
                <c:pt idx="5">
                  <c:v>68.88</c:v>
                </c:pt>
                <c:pt idx="6">
                  <c:v>78.069999999999993</c:v>
                </c:pt>
                <c:pt idx="7">
                  <c:v>86.1</c:v>
                </c:pt>
                <c:pt idx="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D-4044-AB3B-8B8C931CC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17696"/>
        <c:axId val="214790528"/>
      </c:barChart>
      <c:catAx>
        <c:axId val="20151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790528"/>
        <c:crosses val="autoZero"/>
        <c:auto val="1"/>
        <c:lblAlgn val="ctr"/>
        <c:lblOffset val="100"/>
        <c:noMultiLvlLbl val="0"/>
      </c:catAx>
      <c:valAx>
        <c:axId val="2147905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0151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1314449</xdr:colOff>
      <xdr:row>11</xdr:row>
      <xdr:rowOff>76199</xdr:rowOff>
    </xdr:from>
    <xdr:to>
      <xdr:col>9</xdr:col>
      <xdr:colOff>104775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918"/>
  <sheetViews>
    <sheetView tabSelected="1" zoomScale="80" zoomScaleNormal="80" workbookViewId="0">
      <pane xSplit="3" topLeftCell="AI1" activePane="topRight" state="frozen"/>
      <selection pane="topRight" activeCell="AN8" sqref="AN8"/>
    </sheetView>
  </sheetViews>
  <sheetFormatPr defaultColWidth="14.42578125" defaultRowHeight="15" customHeight="1"/>
  <cols>
    <col min="1" max="1" width="8" style="7" customWidth="1"/>
    <col min="2" max="2" width="9.28515625" style="7" customWidth="1"/>
    <col min="3" max="3" width="7.5703125" style="7" customWidth="1"/>
    <col min="4" max="4" width="11.7109375" style="7" customWidth="1"/>
    <col min="5" max="7" width="11.42578125" style="7" customWidth="1"/>
    <col min="8" max="8" width="11.42578125" style="10" customWidth="1"/>
    <col min="9" max="9" width="10.7109375" style="7" customWidth="1"/>
    <col min="10" max="10" width="19.5703125" style="7" customWidth="1"/>
    <col min="11" max="11" width="18" style="7" customWidth="1"/>
    <col min="12" max="12" width="14" style="7" customWidth="1"/>
    <col min="13" max="13" width="16.42578125" style="7" customWidth="1"/>
    <col min="14" max="14" width="30.42578125" style="7" customWidth="1"/>
    <col min="15" max="15" width="5.140625" style="7" customWidth="1"/>
    <col min="16" max="16" width="6.42578125" style="7" customWidth="1"/>
    <col min="17" max="17" width="12.85546875" style="7" customWidth="1"/>
    <col min="18" max="18" width="5.5703125" style="7" customWidth="1"/>
    <col min="19" max="19" width="5" style="7" customWidth="1"/>
    <col min="20" max="20" width="7.140625" style="7" customWidth="1"/>
    <col min="21" max="21" width="9.5703125" style="7" customWidth="1"/>
    <col min="22" max="22" width="4.85546875" style="7" customWidth="1"/>
    <col min="23" max="23" width="7.140625" style="7" customWidth="1"/>
    <col min="24" max="25" width="6" style="11" customWidth="1"/>
    <col min="26" max="26" width="7.140625" style="11" customWidth="1"/>
    <col min="27" max="27" width="9" style="7" customWidth="1"/>
    <col min="28" max="28" width="8" style="7" customWidth="1"/>
    <col min="29" max="29" width="9" style="7" customWidth="1"/>
    <col min="30" max="30" width="19.85546875" style="8" customWidth="1"/>
    <col min="31" max="31" width="35.28515625" style="8" customWidth="1"/>
    <col min="32" max="32" width="41" style="8" customWidth="1"/>
    <col min="33" max="33" width="14.5703125" style="7" customWidth="1"/>
    <col min="34" max="34" width="20.28515625" style="7" customWidth="1"/>
    <col min="35" max="35" width="16.85546875" style="7" customWidth="1"/>
    <col min="36" max="36" width="7.140625" style="7" customWidth="1"/>
    <col min="37" max="37" width="14.7109375" style="7" customWidth="1"/>
    <col min="38" max="38" width="14" style="7" customWidth="1"/>
    <col min="39" max="16384" width="14.42578125" style="7"/>
  </cols>
  <sheetData>
    <row r="1" spans="1:38">
      <c r="A1" s="42" t="s">
        <v>0</v>
      </c>
      <c r="B1" s="43" t="s">
        <v>1</v>
      </c>
      <c r="C1" s="44" t="s">
        <v>2</v>
      </c>
      <c r="D1" s="45" t="s">
        <v>3</v>
      </c>
      <c r="E1" s="46" t="s">
        <v>4</v>
      </c>
      <c r="F1" s="47" t="s">
        <v>5</v>
      </c>
      <c r="G1" s="47" t="s">
        <v>6</v>
      </c>
      <c r="H1" s="48" t="s">
        <v>7</v>
      </c>
      <c r="I1" s="49" t="s">
        <v>8</v>
      </c>
      <c r="J1" s="50" t="s">
        <v>9</v>
      </c>
      <c r="K1" s="51" t="s">
        <v>10</v>
      </c>
      <c r="L1" s="52" t="s">
        <v>11</v>
      </c>
      <c r="M1" s="53" t="s">
        <v>12</v>
      </c>
      <c r="N1" s="54" t="s">
        <v>13</v>
      </c>
      <c r="O1" s="55" t="s">
        <v>14</v>
      </c>
      <c r="P1" s="56" t="s">
        <v>15</v>
      </c>
      <c r="Q1" s="57" t="s">
        <v>16</v>
      </c>
      <c r="R1" s="58" t="s">
        <v>17</v>
      </c>
      <c r="S1" s="59" t="s">
        <v>18</v>
      </c>
      <c r="T1" s="57" t="s">
        <v>19</v>
      </c>
      <c r="U1" s="60" t="s">
        <v>20</v>
      </c>
      <c r="V1" s="59" t="s">
        <v>21</v>
      </c>
      <c r="W1" s="57" t="s">
        <v>22</v>
      </c>
      <c r="X1" s="61" t="s">
        <v>23</v>
      </c>
      <c r="Y1" s="61" t="s">
        <v>24</v>
      </c>
      <c r="Z1" s="61" t="s">
        <v>25</v>
      </c>
      <c r="AA1" s="45" t="s">
        <v>26</v>
      </c>
      <c r="AB1" s="45" t="s">
        <v>27</v>
      </c>
      <c r="AC1" s="45" t="s">
        <v>28</v>
      </c>
      <c r="AD1" s="62" t="s">
        <v>29</v>
      </c>
      <c r="AE1" s="63" t="s">
        <v>30</v>
      </c>
      <c r="AF1" s="64" t="s">
        <v>31</v>
      </c>
      <c r="AG1" s="65" t="s">
        <v>32</v>
      </c>
      <c r="AH1" s="66" t="s">
        <v>33</v>
      </c>
      <c r="AI1" s="67" t="s">
        <v>34</v>
      </c>
      <c r="AJ1" s="68" t="s">
        <v>35</v>
      </c>
      <c r="AK1" s="63" t="s">
        <v>36</v>
      </c>
      <c r="AL1" s="69" t="s">
        <v>37</v>
      </c>
    </row>
    <row r="2" spans="1:38">
      <c r="A2" s="70">
        <v>1</v>
      </c>
      <c r="B2" s="71">
        <v>22</v>
      </c>
      <c r="C2" s="71">
        <v>1</v>
      </c>
      <c r="D2" s="71">
        <v>168</v>
      </c>
      <c r="E2" s="71">
        <v>52</v>
      </c>
      <c r="F2" s="71">
        <f>D2/100</f>
        <v>1.68</v>
      </c>
      <c r="G2" s="71">
        <f>(F2*F2)</f>
        <v>2.8223999999999996</v>
      </c>
      <c r="H2" s="72">
        <f>E2/G2</f>
        <v>18.424036281179141</v>
      </c>
      <c r="I2" s="71">
        <v>0</v>
      </c>
      <c r="J2" s="71">
        <v>0</v>
      </c>
      <c r="K2" s="71">
        <v>0</v>
      </c>
      <c r="L2" s="71">
        <v>0</v>
      </c>
      <c r="M2" s="71">
        <v>1</v>
      </c>
      <c r="N2" s="71">
        <v>1</v>
      </c>
      <c r="O2" s="71">
        <v>4.71</v>
      </c>
      <c r="P2" s="56">
        <v>4.53</v>
      </c>
      <c r="Q2" s="71">
        <v>96</v>
      </c>
      <c r="R2" s="71">
        <v>4.03</v>
      </c>
      <c r="S2" s="71">
        <v>3.76</v>
      </c>
      <c r="T2" s="71">
        <v>93</v>
      </c>
      <c r="U2" s="56">
        <v>83</v>
      </c>
      <c r="V2" s="71">
        <v>83</v>
      </c>
      <c r="W2" s="71">
        <v>100</v>
      </c>
      <c r="X2" s="61">
        <v>29.58</v>
      </c>
      <c r="Y2" s="61">
        <v>21.31</v>
      </c>
      <c r="Z2" s="61">
        <f>(Y2/X2)*100</f>
        <v>72.041920216362413</v>
      </c>
      <c r="AA2" s="71">
        <v>553</v>
      </c>
      <c r="AB2" s="71">
        <v>0</v>
      </c>
      <c r="AC2" s="71">
        <v>0</v>
      </c>
      <c r="AD2" s="72">
        <v>90</v>
      </c>
      <c r="AE2" s="72">
        <v>75</v>
      </c>
      <c r="AF2" s="72">
        <v>100</v>
      </c>
      <c r="AG2" s="72">
        <v>90</v>
      </c>
      <c r="AH2" s="72">
        <v>80</v>
      </c>
      <c r="AI2" s="72">
        <v>88</v>
      </c>
      <c r="AJ2" s="72">
        <v>90</v>
      </c>
      <c r="AK2" s="72">
        <v>60</v>
      </c>
      <c r="AL2" s="72">
        <v>50</v>
      </c>
    </row>
    <row r="3" spans="1:38">
      <c r="A3" s="70">
        <v>1</v>
      </c>
      <c r="B3" s="71">
        <v>22</v>
      </c>
      <c r="C3" s="71">
        <v>2</v>
      </c>
      <c r="D3" s="71">
        <v>152</v>
      </c>
      <c r="E3" s="71">
        <v>48</v>
      </c>
      <c r="F3" s="71">
        <f t="shared" ref="F3:F39" si="0">D3/100</f>
        <v>1.52</v>
      </c>
      <c r="G3" s="71">
        <f t="shared" ref="G3:G39" si="1">(F3*F3)</f>
        <v>2.3104</v>
      </c>
      <c r="H3" s="72">
        <f t="shared" ref="H3:H20" si="2">E3/G3</f>
        <v>20.775623268698062</v>
      </c>
      <c r="I3" s="71">
        <v>0</v>
      </c>
      <c r="J3" s="71">
        <v>0</v>
      </c>
      <c r="K3" s="71">
        <v>0</v>
      </c>
      <c r="L3" s="71">
        <v>0</v>
      </c>
      <c r="M3" s="71">
        <v>1</v>
      </c>
      <c r="N3" s="71">
        <v>1</v>
      </c>
      <c r="O3" s="71">
        <v>3.19</v>
      </c>
      <c r="P3" s="71">
        <v>3.14</v>
      </c>
      <c r="Q3" s="71">
        <v>98</v>
      </c>
      <c r="R3" s="71">
        <v>2.77</v>
      </c>
      <c r="S3" s="71">
        <v>2.48</v>
      </c>
      <c r="T3" s="71">
        <v>89</v>
      </c>
      <c r="U3" s="71">
        <v>84</v>
      </c>
      <c r="V3" s="71">
        <v>97</v>
      </c>
      <c r="W3" s="71">
        <v>94</v>
      </c>
      <c r="X3" s="61">
        <v>20.99</v>
      </c>
      <c r="Y3" s="61">
        <v>13.38</v>
      </c>
      <c r="Z3" s="61">
        <f t="shared" ref="Z3:Z20" si="3">(Y3/X3)*100</f>
        <v>63.744640304907108</v>
      </c>
      <c r="AA3" s="71">
        <v>543</v>
      </c>
      <c r="AB3" s="71">
        <v>1</v>
      </c>
      <c r="AC3" s="71">
        <v>1</v>
      </c>
      <c r="AD3" s="72">
        <v>90</v>
      </c>
      <c r="AE3" s="72">
        <v>100</v>
      </c>
      <c r="AF3" s="72">
        <v>100</v>
      </c>
      <c r="AG3" s="72">
        <v>40</v>
      </c>
      <c r="AH3" s="72">
        <v>64</v>
      </c>
      <c r="AI3" s="72">
        <v>50</v>
      </c>
      <c r="AJ3" s="72">
        <v>88</v>
      </c>
      <c r="AK3" s="72">
        <v>75</v>
      </c>
      <c r="AL3" s="72">
        <v>50</v>
      </c>
    </row>
    <row r="4" spans="1:38">
      <c r="A4" s="70">
        <v>1</v>
      </c>
      <c r="B4" s="71">
        <v>23</v>
      </c>
      <c r="C4" s="71">
        <v>2</v>
      </c>
      <c r="D4" s="71">
        <v>155</v>
      </c>
      <c r="E4" s="71">
        <v>60</v>
      </c>
      <c r="F4" s="71">
        <f t="shared" si="0"/>
        <v>1.55</v>
      </c>
      <c r="G4" s="71">
        <f t="shared" si="1"/>
        <v>2.4025000000000003</v>
      </c>
      <c r="H4" s="72">
        <f t="shared" si="2"/>
        <v>24.973985431841829</v>
      </c>
      <c r="I4" s="71">
        <v>0</v>
      </c>
      <c r="J4" s="71">
        <v>0</v>
      </c>
      <c r="K4" s="71">
        <v>0</v>
      </c>
      <c r="L4" s="71">
        <v>0</v>
      </c>
      <c r="M4" s="71">
        <v>1</v>
      </c>
      <c r="N4" s="71">
        <v>1</v>
      </c>
      <c r="O4" s="71">
        <v>3.32</v>
      </c>
      <c r="P4" s="71">
        <v>3.92</v>
      </c>
      <c r="Q4" s="71">
        <v>118</v>
      </c>
      <c r="R4" s="71">
        <v>2.9</v>
      </c>
      <c r="S4" s="71">
        <v>3.15</v>
      </c>
      <c r="T4" s="71">
        <v>109</v>
      </c>
      <c r="U4" s="71">
        <v>84</v>
      </c>
      <c r="V4" s="71">
        <v>80</v>
      </c>
      <c r="W4" s="71">
        <v>95</v>
      </c>
      <c r="X4" s="61">
        <v>21.66</v>
      </c>
      <c r="Y4" s="61">
        <v>18.149999999999999</v>
      </c>
      <c r="Z4" s="61">
        <f t="shared" si="3"/>
        <v>83.795013850415501</v>
      </c>
      <c r="AA4" s="71">
        <v>552</v>
      </c>
      <c r="AB4" s="71">
        <v>0.5</v>
      </c>
      <c r="AC4" s="71">
        <v>1</v>
      </c>
      <c r="AD4" s="72">
        <v>95</v>
      </c>
      <c r="AE4" s="72">
        <v>100</v>
      </c>
      <c r="AF4" s="72">
        <v>100</v>
      </c>
      <c r="AG4" s="72">
        <v>60</v>
      </c>
      <c r="AH4" s="72">
        <v>64</v>
      </c>
      <c r="AI4" s="72">
        <v>75</v>
      </c>
      <c r="AJ4" s="72">
        <v>78</v>
      </c>
      <c r="AK4" s="72">
        <v>60</v>
      </c>
      <c r="AL4" s="72">
        <v>50</v>
      </c>
    </row>
    <row r="5" spans="1:38">
      <c r="A5" s="70">
        <v>1</v>
      </c>
      <c r="B5" s="71">
        <v>23</v>
      </c>
      <c r="C5" s="71">
        <v>2</v>
      </c>
      <c r="D5" s="71">
        <v>165</v>
      </c>
      <c r="E5" s="71">
        <v>63</v>
      </c>
      <c r="F5" s="71">
        <f t="shared" si="0"/>
        <v>1.65</v>
      </c>
      <c r="G5" s="71">
        <f t="shared" si="1"/>
        <v>2.7224999999999997</v>
      </c>
      <c r="H5" s="72">
        <f t="shared" si="2"/>
        <v>23.140495867768596</v>
      </c>
      <c r="I5" s="71">
        <v>0</v>
      </c>
      <c r="J5" s="71">
        <v>0</v>
      </c>
      <c r="K5" s="71">
        <v>0</v>
      </c>
      <c r="L5" s="71">
        <v>0</v>
      </c>
      <c r="M5" s="71">
        <v>1</v>
      </c>
      <c r="N5" s="71">
        <v>1</v>
      </c>
      <c r="O5" s="71">
        <v>3.76</v>
      </c>
      <c r="P5" s="71">
        <v>4.05</v>
      </c>
      <c r="Q5" s="71">
        <v>108</v>
      </c>
      <c r="R5" s="71">
        <v>3.29</v>
      </c>
      <c r="S5" s="71">
        <v>3.6</v>
      </c>
      <c r="T5" s="71">
        <v>109</v>
      </c>
      <c r="U5" s="71">
        <v>84</v>
      </c>
      <c r="V5" s="71">
        <v>89</v>
      </c>
      <c r="W5" s="71">
        <v>105</v>
      </c>
      <c r="X5" s="61">
        <v>23.85</v>
      </c>
      <c r="Y5" s="61">
        <v>37.75</v>
      </c>
      <c r="Z5" s="61">
        <f t="shared" si="3"/>
        <v>158.28092243186583</v>
      </c>
      <c r="AA5" s="71">
        <v>610</v>
      </c>
      <c r="AB5" s="71">
        <v>0</v>
      </c>
      <c r="AC5" s="71">
        <v>0</v>
      </c>
      <c r="AD5" s="72">
        <v>80</v>
      </c>
      <c r="AE5" s="72">
        <v>100</v>
      </c>
      <c r="AF5" s="72">
        <v>100</v>
      </c>
      <c r="AG5" s="72">
        <v>75</v>
      </c>
      <c r="AH5" s="72">
        <v>84</v>
      </c>
      <c r="AI5" s="72">
        <v>88</v>
      </c>
      <c r="AJ5" s="72">
        <v>100</v>
      </c>
      <c r="AK5" s="72">
        <v>90</v>
      </c>
      <c r="AL5" s="72">
        <v>50</v>
      </c>
    </row>
    <row r="6" spans="1:38">
      <c r="A6" s="70">
        <v>1</v>
      </c>
      <c r="B6" s="71">
        <v>28</v>
      </c>
      <c r="C6" s="71">
        <v>2</v>
      </c>
      <c r="D6" s="71">
        <v>157</v>
      </c>
      <c r="E6" s="71">
        <v>53</v>
      </c>
      <c r="F6" s="71">
        <f t="shared" si="0"/>
        <v>1.57</v>
      </c>
      <c r="G6" s="71">
        <f t="shared" si="1"/>
        <v>2.4649000000000001</v>
      </c>
      <c r="H6" s="72">
        <f t="shared" si="2"/>
        <v>21.501886486267189</v>
      </c>
      <c r="I6" s="71">
        <v>0</v>
      </c>
      <c r="J6" s="71">
        <v>1</v>
      </c>
      <c r="K6" s="71">
        <v>0</v>
      </c>
      <c r="L6" s="71">
        <v>0</v>
      </c>
      <c r="M6" s="71">
        <v>1</v>
      </c>
      <c r="N6" s="71">
        <v>1</v>
      </c>
      <c r="O6" s="71">
        <v>3.34</v>
      </c>
      <c r="P6" s="71">
        <v>3.25</v>
      </c>
      <c r="Q6" s="71">
        <v>97</v>
      </c>
      <c r="R6" s="71">
        <v>2.9</v>
      </c>
      <c r="S6" s="71">
        <v>3</v>
      </c>
      <c r="T6" s="71">
        <v>103</v>
      </c>
      <c r="U6" s="71">
        <v>84</v>
      </c>
      <c r="V6" s="71">
        <v>92</v>
      </c>
      <c r="W6" s="71">
        <v>110</v>
      </c>
      <c r="X6" s="61">
        <v>21.77</v>
      </c>
      <c r="Y6" s="61">
        <v>17.600000000000001</v>
      </c>
      <c r="Z6" s="61">
        <f t="shared" si="3"/>
        <v>80.845199816260916</v>
      </c>
      <c r="AA6" s="71">
        <v>524</v>
      </c>
      <c r="AB6" s="71">
        <v>0.5</v>
      </c>
      <c r="AC6" s="71">
        <v>0</v>
      </c>
      <c r="AD6" s="72">
        <v>95</v>
      </c>
      <c r="AE6" s="72">
        <v>100</v>
      </c>
      <c r="AF6" s="72">
        <v>100</v>
      </c>
      <c r="AG6" s="72">
        <v>80</v>
      </c>
      <c r="AH6" s="72">
        <v>96</v>
      </c>
      <c r="AI6" s="72">
        <v>88</v>
      </c>
      <c r="AJ6" s="72">
        <v>100</v>
      </c>
      <c r="AK6" s="72">
        <v>95</v>
      </c>
      <c r="AL6" s="72">
        <v>50</v>
      </c>
    </row>
    <row r="7" spans="1:38">
      <c r="A7" s="70">
        <v>1</v>
      </c>
      <c r="B7" s="71">
        <v>23</v>
      </c>
      <c r="C7" s="71">
        <v>2</v>
      </c>
      <c r="D7" s="71">
        <v>160</v>
      </c>
      <c r="E7" s="71">
        <v>75</v>
      </c>
      <c r="F7" s="71">
        <f t="shared" si="0"/>
        <v>1.6</v>
      </c>
      <c r="G7" s="71">
        <f t="shared" si="1"/>
        <v>2.5600000000000005</v>
      </c>
      <c r="H7" s="72">
        <f t="shared" si="2"/>
        <v>29.296874999999993</v>
      </c>
      <c r="I7" s="71">
        <v>0</v>
      </c>
      <c r="J7" s="71">
        <v>0</v>
      </c>
      <c r="K7" s="71">
        <v>0</v>
      </c>
      <c r="L7" s="71">
        <v>0</v>
      </c>
      <c r="M7" s="71">
        <v>2</v>
      </c>
      <c r="N7" s="71">
        <v>1</v>
      </c>
      <c r="O7" s="71">
        <v>3.44</v>
      </c>
      <c r="P7" s="71">
        <v>4.03</v>
      </c>
      <c r="Q7" s="71">
        <v>117</v>
      </c>
      <c r="R7" s="71">
        <v>3</v>
      </c>
      <c r="S7" s="71">
        <v>3.34</v>
      </c>
      <c r="T7" s="71">
        <v>112</v>
      </c>
      <c r="U7" s="71">
        <v>84</v>
      </c>
      <c r="V7" s="71">
        <v>83</v>
      </c>
      <c r="W7" s="71">
        <v>98</v>
      </c>
      <c r="X7" s="61">
        <v>22.22</v>
      </c>
      <c r="Y7" s="61">
        <v>16.920000000000002</v>
      </c>
      <c r="Z7" s="61">
        <f t="shared" si="3"/>
        <v>76.147614761476163</v>
      </c>
      <c r="AA7" s="71">
        <v>400</v>
      </c>
      <c r="AB7" s="71">
        <v>1</v>
      </c>
      <c r="AC7" s="71">
        <v>0.5</v>
      </c>
      <c r="AD7" s="72">
        <v>85</v>
      </c>
      <c r="AE7" s="72">
        <v>100</v>
      </c>
      <c r="AF7" s="72">
        <v>100</v>
      </c>
      <c r="AG7" s="72">
        <v>60</v>
      </c>
      <c r="AH7" s="72">
        <v>28</v>
      </c>
      <c r="AI7" s="72">
        <v>38</v>
      </c>
      <c r="AJ7" s="72">
        <v>78</v>
      </c>
      <c r="AK7" s="72">
        <v>60</v>
      </c>
      <c r="AL7" s="72">
        <v>100</v>
      </c>
    </row>
    <row r="8" spans="1:38">
      <c r="A8" s="70">
        <v>1</v>
      </c>
      <c r="B8" s="71">
        <v>29</v>
      </c>
      <c r="C8" s="71">
        <v>2</v>
      </c>
      <c r="D8" s="71">
        <v>153</v>
      </c>
      <c r="E8" s="71">
        <v>101</v>
      </c>
      <c r="F8" s="71">
        <f t="shared" si="0"/>
        <v>1.53</v>
      </c>
      <c r="G8" s="71">
        <f t="shared" si="1"/>
        <v>2.3409</v>
      </c>
      <c r="H8" s="72">
        <f t="shared" si="2"/>
        <v>43.145798624460674</v>
      </c>
      <c r="I8" s="71">
        <v>0</v>
      </c>
      <c r="J8" s="71">
        <v>0</v>
      </c>
      <c r="K8" s="71">
        <v>0</v>
      </c>
      <c r="L8" s="71">
        <v>0</v>
      </c>
      <c r="M8" s="71">
        <v>1</v>
      </c>
      <c r="N8" s="71">
        <v>1</v>
      </c>
      <c r="O8" s="71">
        <v>3.11</v>
      </c>
      <c r="P8" s="71">
        <v>2.69</v>
      </c>
      <c r="Q8" s="71">
        <v>87</v>
      </c>
      <c r="R8" s="71">
        <v>2.69</v>
      </c>
      <c r="S8" s="71">
        <v>2.29</v>
      </c>
      <c r="T8" s="71">
        <v>85</v>
      </c>
      <c r="U8" s="71">
        <v>84</v>
      </c>
      <c r="V8" s="71">
        <v>85</v>
      </c>
      <c r="W8" s="71">
        <v>102</v>
      </c>
      <c r="X8" s="61">
        <v>20.7</v>
      </c>
      <c r="Y8" s="61">
        <v>16.059999999999999</v>
      </c>
      <c r="Z8" s="61">
        <f t="shared" si="3"/>
        <v>77.584541062801932</v>
      </c>
      <c r="AA8" s="71">
        <v>490</v>
      </c>
      <c r="AB8" s="71">
        <v>4</v>
      </c>
      <c r="AC8" s="71">
        <v>5</v>
      </c>
      <c r="AD8" s="72">
        <v>25</v>
      </c>
      <c r="AE8" s="72">
        <v>50</v>
      </c>
      <c r="AF8" s="72">
        <v>100</v>
      </c>
      <c r="AG8" s="72">
        <v>60</v>
      </c>
      <c r="AH8" s="72">
        <v>52</v>
      </c>
      <c r="AI8" s="72">
        <v>50</v>
      </c>
      <c r="AJ8" s="72">
        <v>78</v>
      </c>
      <c r="AK8" s="72">
        <v>90</v>
      </c>
      <c r="AL8" s="72">
        <v>100</v>
      </c>
    </row>
    <row r="9" spans="1:38">
      <c r="A9" s="70">
        <v>1</v>
      </c>
      <c r="B9" s="71">
        <v>22</v>
      </c>
      <c r="C9" s="71">
        <v>2</v>
      </c>
      <c r="D9" s="71">
        <v>156</v>
      </c>
      <c r="E9" s="71">
        <v>51</v>
      </c>
      <c r="F9" s="71">
        <f t="shared" si="0"/>
        <v>1.56</v>
      </c>
      <c r="G9" s="71">
        <f t="shared" si="1"/>
        <v>2.4336000000000002</v>
      </c>
      <c r="H9" s="72">
        <f t="shared" si="2"/>
        <v>20.956607495069033</v>
      </c>
      <c r="I9" s="71">
        <v>0</v>
      </c>
      <c r="J9" s="71">
        <v>0</v>
      </c>
      <c r="K9" s="71">
        <v>2</v>
      </c>
      <c r="L9" s="71">
        <v>1</v>
      </c>
      <c r="M9" s="71">
        <v>1</v>
      </c>
      <c r="N9" s="71">
        <v>1</v>
      </c>
      <c r="O9" s="71">
        <v>3.32</v>
      </c>
      <c r="P9" s="71">
        <v>3.65</v>
      </c>
      <c r="Q9" s="71">
        <v>110</v>
      </c>
      <c r="R9" s="71">
        <v>2.9</v>
      </c>
      <c r="S9" s="71">
        <v>3.16</v>
      </c>
      <c r="T9" s="71">
        <v>109</v>
      </c>
      <c r="U9" s="71">
        <v>84</v>
      </c>
      <c r="V9" s="71">
        <v>87</v>
      </c>
      <c r="W9" s="71">
        <v>103</v>
      </c>
      <c r="X9" s="61">
        <v>21.66</v>
      </c>
      <c r="Y9" s="61">
        <v>17.21</v>
      </c>
      <c r="Z9" s="61">
        <f t="shared" si="3"/>
        <v>79.455216989843038</v>
      </c>
      <c r="AA9" s="71">
        <v>410</v>
      </c>
      <c r="AB9" s="71">
        <v>1</v>
      </c>
      <c r="AC9" s="71">
        <v>1</v>
      </c>
      <c r="AD9" s="72">
        <v>80</v>
      </c>
      <c r="AE9" s="72">
        <v>75</v>
      </c>
      <c r="AF9" s="72">
        <v>33</v>
      </c>
      <c r="AG9" s="72">
        <v>35</v>
      </c>
      <c r="AH9" s="72">
        <v>56</v>
      </c>
      <c r="AI9" s="72">
        <v>88</v>
      </c>
      <c r="AJ9" s="72">
        <v>88</v>
      </c>
      <c r="AK9" s="72">
        <v>60</v>
      </c>
      <c r="AL9" s="72">
        <v>75</v>
      </c>
    </row>
    <row r="10" spans="1:38">
      <c r="A10" s="70">
        <v>1</v>
      </c>
      <c r="B10" s="71">
        <v>26</v>
      </c>
      <c r="C10" s="71">
        <v>1</v>
      </c>
      <c r="D10" s="71">
        <v>180</v>
      </c>
      <c r="E10" s="71">
        <v>72</v>
      </c>
      <c r="F10" s="71">
        <f t="shared" si="0"/>
        <v>1.8</v>
      </c>
      <c r="G10" s="71">
        <f t="shared" si="1"/>
        <v>3.24</v>
      </c>
      <c r="H10" s="72">
        <f t="shared" si="2"/>
        <v>22.222222222222221</v>
      </c>
      <c r="I10" s="71">
        <v>0</v>
      </c>
      <c r="J10" s="71">
        <v>1</v>
      </c>
      <c r="K10" s="71">
        <v>2</v>
      </c>
      <c r="L10" s="71">
        <v>1</v>
      </c>
      <c r="M10" s="71">
        <v>1</v>
      </c>
      <c r="N10" s="71">
        <v>1</v>
      </c>
      <c r="O10" s="71">
        <v>5.37</v>
      </c>
      <c r="P10" s="71">
        <v>5.12</v>
      </c>
      <c r="Q10" s="71">
        <v>95</v>
      </c>
      <c r="R10" s="71">
        <v>4.5199999999999996</v>
      </c>
      <c r="S10" s="71">
        <v>4.1100000000000003</v>
      </c>
      <c r="T10" s="71">
        <v>91</v>
      </c>
      <c r="U10" s="71">
        <v>83</v>
      </c>
      <c r="V10" s="71">
        <v>80</v>
      </c>
      <c r="W10" s="71">
        <v>97</v>
      </c>
      <c r="X10" s="61">
        <v>32.1</v>
      </c>
      <c r="Y10" s="61">
        <v>22.9</v>
      </c>
      <c r="Z10" s="61">
        <f t="shared" si="3"/>
        <v>71.339563862928344</v>
      </c>
      <c r="AA10" s="71">
        <v>500</v>
      </c>
      <c r="AB10" s="71">
        <v>3</v>
      </c>
      <c r="AC10" s="71">
        <v>2</v>
      </c>
      <c r="AD10" s="72">
        <v>100</v>
      </c>
      <c r="AE10" s="72">
        <v>100</v>
      </c>
      <c r="AF10" s="72">
        <v>100</v>
      </c>
      <c r="AG10" s="72">
        <v>65</v>
      </c>
      <c r="AH10" s="72">
        <v>44</v>
      </c>
      <c r="AI10" s="72">
        <v>88</v>
      </c>
      <c r="AJ10" s="72">
        <v>100</v>
      </c>
      <c r="AK10" s="72">
        <v>70</v>
      </c>
      <c r="AL10" s="72">
        <v>50</v>
      </c>
    </row>
    <row r="11" spans="1:38">
      <c r="A11" s="70">
        <v>1</v>
      </c>
      <c r="B11" s="71">
        <v>56</v>
      </c>
      <c r="C11" s="71">
        <v>2</v>
      </c>
      <c r="D11" s="71">
        <v>163</v>
      </c>
      <c r="E11" s="71">
        <v>95</v>
      </c>
      <c r="F11" s="71">
        <f t="shared" si="0"/>
        <v>1.63</v>
      </c>
      <c r="G11" s="71">
        <f t="shared" si="1"/>
        <v>2.6568999999999998</v>
      </c>
      <c r="H11" s="72">
        <f t="shared" si="2"/>
        <v>35.755956189544207</v>
      </c>
      <c r="I11" s="71">
        <v>0</v>
      </c>
      <c r="J11" s="71">
        <v>0</v>
      </c>
      <c r="K11" s="71">
        <v>2</v>
      </c>
      <c r="L11" s="71">
        <v>1</v>
      </c>
      <c r="M11" s="71">
        <v>1</v>
      </c>
      <c r="N11" s="71">
        <v>1</v>
      </c>
      <c r="O11" s="71">
        <v>2.88</v>
      </c>
      <c r="P11" s="71">
        <v>2.13</v>
      </c>
      <c r="Q11" s="71">
        <v>74</v>
      </c>
      <c r="R11" s="71">
        <v>2.4500000000000002</v>
      </c>
      <c r="S11" s="71">
        <v>1.58</v>
      </c>
      <c r="T11" s="71">
        <v>65</v>
      </c>
      <c r="U11" s="71">
        <v>79</v>
      </c>
      <c r="V11" s="71">
        <v>74</v>
      </c>
      <c r="W11" s="71">
        <v>94</v>
      </c>
      <c r="X11" s="61">
        <v>21.47</v>
      </c>
      <c r="Y11" s="61">
        <v>28.3</v>
      </c>
      <c r="Z11" s="61">
        <f t="shared" si="3"/>
        <v>131.81183046110854</v>
      </c>
      <c r="AA11" s="71">
        <v>470</v>
      </c>
      <c r="AB11" s="71">
        <v>0</v>
      </c>
      <c r="AC11" s="71">
        <v>2</v>
      </c>
      <c r="AD11" s="72">
        <v>80</v>
      </c>
      <c r="AE11" s="72">
        <v>25</v>
      </c>
      <c r="AF11" s="72">
        <v>33</v>
      </c>
      <c r="AG11" s="72">
        <v>65</v>
      </c>
      <c r="AH11" s="72">
        <v>52</v>
      </c>
      <c r="AI11" s="72">
        <v>75</v>
      </c>
      <c r="AJ11" s="72">
        <v>100</v>
      </c>
      <c r="AK11" s="72">
        <v>60</v>
      </c>
      <c r="AL11" s="72">
        <v>100</v>
      </c>
    </row>
    <row r="12" spans="1:38">
      <c r="A12" s="70">
        <v>1</v>
      </c>
      <c r="B12" s="71">
        <v>21</v>
      </c>
      <c r="C12" s="71">
        <v>2</v>
      </c>
      <c r="D12" s="71">
        <v>170</v>
      </c>
      <c r="E12" s="71">
        <v>68</v>
      </c>
      <c r="F12" s="71">
        <f t="shared" si="0"/>
        <v>1.7</v>
      </c>
      <c r="G12" s="71">
        <f t="shared" si="1"/>
        <v>2.8899999999999997</v>
      </c>
      <c r="H12" s="72">
        <f t="shared" si="2"/>
        <v>23.529411764705884</v>
      </c>
      <c r="I12" s="71">
        <v>0</v>
      </c>
      <c r="J12" s="71">
        <v>0</v>
      </c>
      <c r="K12" s="71">
        <v>2</v>
      </c>
      <c r="L12" s="71">
        <v>1</v>
      </c>
      <c r="M12" s="71">
        <v>1</v>
      </c>
      <c r="N12" s="71">
        <v>1</v>
      </c>
      <c r="O12" s="71">
        <v>4.1100000000000003</v>
      </c>
      <c r="P12" s="71">
        <v>4.38</v>
      </c>
      <c r="Q12" s="71">
        <v>107</v>
      </c>
      <c r="R12" s="71">
        <v>3.6</v>
      </c>
      <c r="S12" s="71">
        <v>3.9</v>
      </c>
      <c r="T12" s="71">
        <v>108</v>
      </c>
      <c r="U12" s="71">
        <v>84</v>
      </c>
      <c r="V12" s="71">
        <v>89</v>
      </c>
      <c r="W12" s="71">
        <v>106</v>
      </c>
      <c r="X12" s="61">
        <v>25.71</v>
      </c>
      <c r="Y12" s="61">
        <v>24.92</v>
      </c>
      <c r="Z12" s="61">
        <f t="shared" si="3"/>
        <v>96.927265655387004</v>
      </c>
      <c r="AA12" s="71">
        <v>520</v>
      </c>
      <c r="AB12" s="71">
        <v>4</v>
      </c>
      <c r="AC12" s="71">
        <v>7</v>
      </c>
      <c r="AD12" s="72">
        <v>30</v>
      </c>
      <c r="AE12" s="72">
        <v>0</v>
      </c>
      <c r="AF12" s="72">
        <v>0</v>
      </c>
      <c r="AG12" s="72">
        <v>10</v>
      </c>
      <c r="AH12" s="72">
        <v>32</v>
      </c>
      <c r="AI12" s="72">
        <v>75</v>
      </c>
      <c r="AJ12" s="72">
        <v>88</v>
      </c>
      <c r="AK12" s="72">
        <v>85</v>
      </c>
      <c r="AL12" s="72">
        <v>75</v>
      </c>
    </row>
    <row r="13" spans="1:38">
      <c r="A13" s="70">
        <v>1</v>
      </c>
      <c r="B13" s="71">
        <v>30</v>
      </c>
      <c r="C13" s="71">
        <v>2</v>
      </c>
      <c r="D13" s="71">
        <v>166</v>
      </c>
      <c r="E13" s="71">
        <v>47</v>
      </c>
      <c r="F13" s="71">
        <f t="shared" si="0"/>
        <v>1.66</v>
      </c>
      <c r="G13" s="71">
        <f t="shared" si="1"/>
        <v>2.7555999999999998</v>
      </c>
      <c r="H13" s="72">
        <f t="shared" si="2"/>
        <v>17.056176513282043</v>
      </c>
      <c r="I13" s="71">
        <v>0</v>
      </c>
      <c r="J13" s="71">
        <v>0</v>
      </c>
      <c r="K13" s="71">
        <v>1</v>
      </c>
      <c r="L13" s="71">
        <v>2</v>
      </c>
      <c r="M13" s="71">
        <v>1</v>
      </c>
      <c r="N13" s="71">
        <v>1</v>
      </c>
      <c r="O13" s="71">
        <v>3.64</v>
      </c>
      <c r="P13" s="71">
        <v>3.11</v>
      </c>
      <c r="Q13" s="71">
        <v>85</v>
      </c>
      <c r="R13" s="71">
        <v>3.17</v>
      </c>
      <c r="S13" s="71">
        <v>3.05</v>
      </c>
      <c r="T13" s="71">
        <v>96</v>
      </c>
      <c r="U13" s="71">
        <v>83</v>
      </c>
      <c r="V13" s="71">
        <v>91</v>
      </c>
      <c r="W13" s="71">
        <v>109</v>
      </c>
      <c r="X13" s="61">
        <v>23.45</v>
      </c>
      <c r="Y13" s="61">
        <v>27.78</v>
      </c>
      <c r="Z13" s="61">
        <f t="shared" si="3"/>
        <v>118.46481876332624</v>
      </c>
      <c r="AA13" s="71">
        <v>540</v>
      </c>
      <c r="AB13" s="71">
        <v>3</v>
      </c>
      <c r="AC13" s="71">
        <v>2</v>
      </c>
      <c r="AD13" s="72">
        <v>15</v>
      </c>
      <c r="AE13" s="72">
        <v>75</v>
      </c>
      <c r="AF13" s="72">
        <v>0</v>
      </c>
      <c r="AG13" s="72">
        <v>55</v>
      </c>
      <c r="AH13" s="72">
        <v>48</v>
      </c>
      <c r="AI13" s="72">
        <v>75</v>
      </c>
      <c r="AJ13" s="72">
        <v>78</v>
      </c>
      <c r="AK13" s="72">
        <v>70</v>
      </c>
      <c r="AL13" s="72">
        <v>75</v>
      </c>
    </row>
    <row r="14" spans="1:38">
      <c r="A14" s="70">
        <v>1</v>
      </c>
      <c r="B14" s="71">
        <v>20</v>
      </c>
      <c r="C14" s="71">
        <v>2</v>
      </c>
      <c r="D14" s="71">
        <v>159</v>
      </c>
      <c r="E14" s="71">
        <v>60</v>
      </c>
      <c r="F14" s="71">
        <f t="shared" si="0"/>
        <v>1.59</v>
      </c>
      <c r="G14" s="71">
        <f t="shared" si="1"/>
        <v>2.5281000000000002</v>
      </c>
      <c r="H14" s="72">
        <f t="shared" si="2"/>
        <v>23.733238400379729</v>
      </c>
      <c r="I14" s="71">
        <v>0</v>
      </c>
      <c r="J14" s="71">
        <v>0</v>
      </c>
      <c r="K14" s="71">
        <v>1</v>
      </c>
      <c r="L14" s="71">
        <v>1</v>
      </c>
      <c r="M14" s="71">
        <v>1</v>
      </c>
      <c r="N14" s="71">
        <v>1</v>
      </c>
      <c r="O14" s="71">
        <v>3.49</v>
      </c>
      <c r="P14" s="71">
        <v>3.17</v>
      </c>
      <c r="Q14" s="71">
        <v>90</v>
      </c>
      <c r="R14" s="71">
        <v>3.05</v>
      </c>
      <c r="S14" s="71">
        <v>2.68</v>
      </c>
      <c r="T14" s="71">
        <v>88</v>
      </c>
      <c r="U14" s="71">
        <v>84</v>
      </c>
      <c r="V14" s="71">
        <v>85</v>
      </c>
      <c r="W14" s="71">
        <v>100</v>
      </c>
      <c r="X14" s="61">
        <v>22.62</v>
      </c>
      <c r="Y14" s="61">
        <v>13.21</v>
      </c>
      <c r="Z14" s="61">
        <f t="shared" si="3"/>
        <v>58.39964633068081</v>
      </c>
      <c r="AA14" s="71">
        <v>418</v>
      </c>
      <c r="AB14" s="71">
        <v>2</v>
      </c>
      <c r="AC14" s="71">
        <v>3</v>
      </c>
      <c r="AD14" s="72">
        <v>100</v>
      </c>
      <c r="AE14" s="72">
        <v>100</v>
      </c>
      <c r="AF14" s="72">
        <v>0</v>
      </c>
      <c r="AG14" s="72">
        <v>70</v>
      </c>
      <c r="AH14" s="72">
        <v>72</v>
      </c>
      <c r="AI14" s="72">
        <v>38</v>
      </c>
      <c r="AJ14" s="72">
        <v>78</v>
      </c>
      <c r="AK14" s="72">
        <v>75</v>
      </c>
      <c r="AL14" s="72">
        <v>50</v>
      </c>
    </row>
    <row r="15" spans="1:38">
      <c r="A15" s="70">
        <v>1</v>
      </c>
      <c r="B15" s="71">
        <v>49</v>
      </c>
      <c r="C15" s="71">
        <v>2</v>
      </c>
      <c r="D15" s="71">
        <v>165</v>
      </c>
      <c r="E15" s="71">
        <v>78</v>
      </c>
      <c r="F15" s="71">
        <f t="shared" si="0"/>
        <v>1.65</v>
      </c>
      <c r="G15" s="71">
        <f t="shared" si="1"/>
        <v>2.7224999999999997</v>
      </c>
      <c r="H15" s="72">
        <f t="shared" si="2"/>
        <v>28.650137741046834</v>
      </c>
      <c r="I15" s="71">
        <v>0</v>
      </c>
      <c r="J15" s="71">
        <v>0</v>
      </c>
      <c r="K15" s="71">
        <v>1</v>
      </c>
      <c r="L15" s="71">
        <v>2</v>
      </c>
      <c r="M15" s="71">
        <v>1</v>
      </c>
      <c r="N15" s="71">
        <v>1</v>
      </c>
      <c r="O15" s="71">
        <v>3.16</v>
      </c>
      <c r="P15" s="71">
        <v>2.83</v>
      </c>
      <c r="Q15" s="71">
        <v>89</v>
      </c>
      <c r="R15" s="71">
        <v>2.71</v>
      </c>
      <c r="S15" s="71">
        <v>2.16</v>
      </c>
      <c r="T15" s="71">
        <v>80</v>
      </c>
      <c r="U15" s="71">
        <v>80</v>
      </c>
      <c r="V15" s="71">
        <v>74</v>
      </c>
      <c r="W15" s="71">
        <v>93</v>
      </c>
      <c r="X15" s="61">
        <v>22.37</v>
      </c>
      <c r="Y15" s="61">
        <v>9.7799999999999994</v>
      </c>
      <c r="Z15" s="61">
        <f t="shared" si="3"/>
        <v>43.719266875279388</v>
      </c>
      <c r="AA15" s="71">
        <v>405</v>
      </c>
      <c r="AB15" s="71">
        <v>2</v>
      </c>
      <c r="AC15" s="71">
        <v>5</v>
      </c>
      <c r="AD15" s="72">
        <v>35</v>
      </c>
      <c r="AE15" s="72">
        <v>75</v>
      </c>
      <c r="AF15" s="72">
        <v>100</v>
      </c>
      <c r="AG15" s="72">
        <v>50</v>
      </c>
      <c r="AH15" s="72">
        <v>56</v>
      </c>
      <c r="AI15" s="72">
        <v>63</v>
      </c>
      <c r="AJ15" s="72">
        <v>90</v>
      </c>
      <c r="AK15" s="72">
        <v>50</v>
      </c>
      <c r="AL15" s="72">
        <v>50</v>
      </c>
    </row>
    <row r="16" spans="1:38" ht="17.25" customHeight="1">
      <c r="A16" s="70">
        <v>1</v>
      </c>
      <c r="B16" s="71">
        <v>29</v>
      </c>
      <c r="C16" s="71">
        <v>1</v>
      </c>
      <c r="D16" s="71">
        <v>175</v>
      </c>
      <c r="E16" s="71">
        <v>87</v>
      </c>
      <c r="F16" s="71">
        <f t="shared" si="0"/>
        <v>1.75</v>
      </c>
      <c r="G16" s="71">
        <f t="shared" si="1"/>
        <v>3.0625</v>
      </c>
      <c r="H16" s="72">
        <f t="shared" si="2"/>
        <v>28.408163265306122</v>
      </c>
      <c r="I16" s="71">
        <v>0</v>
      </c>
      <c r="J16" s="71">
        <v>0</v>
      </c>
      <c r="K16" s="71">
        <v>2</v>
      </c>
      <c r="L16" s="71">
        <v>1</v>
      </c>
      <c r="M16" s="71">
        <v>1</v>
      </c>
      <c r="N16" s="71">
        <v>1</v>
      </c>
      <c r="O16" s="71">
        <v>4.97</v>
      </c>
      <c r="P16" s="71">
        <v>4.99</v>
      </c>
      <c r="Q16" s="71">
        <v>100</v>
      </c>
      <c r="R16" s="71">
        <v>4.18</v>
      </c>
      <c r="S16" s="71">
        <v>3.33</v>
      </c>
      <c r="T16" s="71">
        <v>80</v>
      </c>
      <c r="U16" s="71">
        <v>82</v>
      </c>
      <c r="V16" s="71">
        <v>67</v>
      </c>
      <c r="W16" s="71">
        <v>81</v>
      </c>
      <c r="X16" s="61">
        <v>30.22</v>
      </c>
      <c r="Y16" s="61">
        <v>19.940000000000001</v>
      </c>
      <c r="Z16" s="61">
        <f t="shared" si="3"/>
        <v>65.982792852415628</v>
      </c>
      <c r="AA16" s="71">
        <v>530</v>
      </c>
      <c r="AB16" s="71">
        <v>0</v>
      </c>
      <c r="AC16" s="71">
        <v>0</v>
      </c>
      <c r="AD16" s="72">
        <v>40</v>
      </c>
      <c r="AE16" s="72">
        <v>75</v>
      </c>
      <c r="AF16" s="72">
        <v>33</v>
      </c>
      <c r="AG16" s="72">
        <v>60</v>
      </c>
      <c r="AH16" s="72">
        <v>76</v>
      </c>
      <c r="AI16" s="72">
        <v>38</v>
      </c>
      <c r="AJ16" s="72">
        <v>78</v>
      </c>
      <c r="AK16" s="72">
        <v>90</v>
      </c>
      <c r="AL16" s="72">
        <v>50</v>
      </c>
    </row>
    <row r="17" spans="1:38">
      <c r="A17" s="70">
        <v>1</v>
      </c>
      <c r="B17" s="71">
        <v>52</v>
      </c>
      <c r="C17" s="71">
        <v>1</v>
      </c>
      <c r="D17" s="71">
        <v>178</v>
      </c>
      <c r="E17" s="71">
        <v>104</v>
      </c>
      <c r="F17" s="71">
        <f t="shared" si="0"/>
        <v>1.78</v>
      </c>
      <c r="G17" s="71">
        <f t="shared" si="1"/>
        <v>3.1684000000000001</v>
      </c>
      <c r="H17" s="72">
        <f t="shared" si="2"/>
        <v>32.824138366367883</v>
      </c>
      <c r="I17" s="73">
        <v>3</v>
      </c>
      <c r="J17" s="71">
        <v>0</v>
      </c>
      <c r="K17" s="71">
        <v>2</v>
      </c>
      <c r="L17" s="71">
        <v>1</v>
      </c>
      <c r="M17" s="71">
        <v>1</v>
      </c>
      <c r="N17" s="71">
        <v>1</v>
      </c>
      <c r="O17" s="71">
        <v>4.5999999999999996</v>
      </c>
      <c r="P17" s="71">
        <v>5.39</v>
      </c>
      <c r="Q17" s="71">
        <v>117</v>
      </c>
      <c r="R17" s="71">
        <v>3.71</v>
      </c>
      <c r="S17" s="71">
        <v>3.87</v>
      </c>
      <c r="T17" s="71">
        <v>105</v>
      </c>
      <c r="U17" s="71">
        <v>78</v>
      </c>
      <c r="V17" s="71">
        <v>72</v>
      </c>
      <c r="W17" s="71">
        <v>92</v>
      </c>
      <c r="X17" s="61">
        <v>28.1</v>
      </c>
      <c r="Y17" s="61">
        <v>24.25</v>
      </c>
      <c r="Z17" s="61">
        <f t="shared" si="3"/>
        <v>86.298932384341626</v>
      </c>
      <c r="AA17" s="71">
        <v>594</v>
      </c>
      <c r="AB17" s="71">
        <v>6</v>
      </c>
      <c r="AC17" s="71">
        <v>6</v>
      </c>
      <c r="AD17" s="72">
        <v>80</v>
      </c>
      <c r="AE17" s="72">
        <v>75</v>
      </c>
      <c r="AF17" s="72">
        <v>33</v>
      </c>
      <c r="AG17" s="72">
        <v>40</v>
      </c>
      <c r="AH17" s="72">
        <v>20</v>
      </c>
      <c r="AI17" s="72">
        <v>88</v>
      </c>
      <c r="AJ17" s="72">
        <v>90</v>
      </c>
      <c r="AK17" s="72">
        <v>45</v>
      </c>
      <c r="AL17" s="72">
        <v>25</v>
      </c>
    </row>
    <row r="18" spans="1:38">
      <c r="A18" s="70">
        <v>1</v>
      </c>
      <c r="B18" s="71">
        <v>34</v>
      </c>
      <c r="C18" s="71">
        <v>2</v>
      </c>
      <c r="D18" s="71">
        <v>162</v>
      </c>
      <c r="E18" s="71">
        <v>82</v>
      </c>
      <c r="F18" s="71">
        <f t="shared" si="0"/>
        <v>1.62</v>
      </c>
      <c r="G18" s="71">
        <f t="shared" si="1"/>
        <v>2.6244000000000005</v>
      </c>
      <c r="H18" s="72">
        <f t="shared" si="2"/>
        <v>31.245237006553872</v>
      </c>
      <c r="I18" s="73">
        <v>1</v>
      </c>
      <c r="J18" s="71">
        <v>0</v>
      </c>
      <c r="K18" s="71">
        <v>2</v>
      </c>
      <c r="L18" s="71">
        <v>1</v>
      </c>
      <c r="M18" s="71">
        <v>1</v>
      </c>
      <c r="N18" s="71">
        <v>1</v>
      </c>
      <c r="O18" s="71">
        <v>4.5199999999999996</v>
      </c>
      <c r="P18" s="71">
        <v>4.4000000000000004</v>
      </c>
      <c r="Q18" s="71">
        <v>97</v>
      </c>
      <c r="R18" s="71">
        <v>3.72</v>
      </c>
      <c r="S18" s="71">
        <v>3.49</v>
      </c>
      <c r="T18" s="71">
        <v>94</v>
      </c>
      <c r="U18" s="71">
        <v>80</v>
      </c>
      <c r="V18" s="71">
        <v>79</v>
      </c>
      <c r="W18" s="71">
        <v>100</v>
      </c>
      <c r="X18" s="61">
        <v>26.21</v>
      </c>
      <c r="Y18" s="61">
        <v>20.25</v>
      </c>
      <c r="Z18" s="61">
        <f t="shared" si="3"/>
        <v>77.260587561999245</v>
      </c>
      <c r="AA18" s="71">
        <v>390</v>
      </c>
      <c r="AB18" s="71">
        <v>0</v>
      </c>
      <c r="AC18" s="71">
        <v>5</v>
      </c>
      <c r="AD18" s="72">
        <v>65</v>
      </c>
      <c r="AE18" s="72">
        <v>75</v>
      </c>
      <c r="AF18" s="72">
        <v>100</v>
      </c>
      <c r="AG18" s="72">
        <v>45</v>
      </c>
      <c r="AH18" s="72">
        <v>28</v>
      </c>
      <c r="AI18" s="72">
        <v>50</v>
      </c>
      <c r="AJ18" s="72">
        <v>35</v>
      </c>
      <c r="AK18" s="72">
        <v>65</v>
      </c>
      <c r="AL18" s="72">
        <v>50</v>
      </c>
    </row>
    <row r="19" spans="1:38">
      <c r="A19" s="70">
        <v>1</v>
      </c>
      <c r="B19" s="71">
        <v>41</v>
      </c>
      <c r="C19" s="71">
        <v>1</v>
      </c>
      <c r="D19" s="71">
        <v>161</v>
      </c>
      <c r="E19" s="71">
        <v>63</v>
      </c>
      <c r="F19" s="71">
        <f t="shared" si="0"/>
        <v>1.61</v>
      </c>
      <c r="G19" s="71">
        <f t="shared" si="1"/>
        <v>2.5921000000000003</v>
      </c>
      <c r="H19" s="72">
        <f t="shared" si="2"/>
        <v>24.304617877396701</v>
      </c>
      <c r="I19" s="71">
        <v>0</v>
      </c>
      <c r="J19" s="71">
        <v>0</v>
      </c>
      <c r="K19" s="71">
        <v>2</v>
      </c>
      <c r="L19" s="71">
        <v>1</v>
      </c>
      <c r="M19" s="71">
        <v>1</v>
      </c>
      <c r="N19" s="71">
        <v>1</v>
      </c>
      <c r="O19" s="71">
        <v>3.68</v>
      </c>
      <c r="P19" s="71">
        <v>4.97</v>
      </c>
      <c r="Q19" s="71">
        <v>135</v>
      </c>
      <c r="R19" s="71">
        <v>3.06</v>
      </c>
      <c r="S19" s="71">
        <v>4.03</v>
      </c>
      <c r="T19" s="71">
        <v>132</v>
      </c>
      <c r="U19" s="71">
        <v>79</v>
      </c>
      <c r="V19" s="71">
        <v>79</v>
      </c>
      <c r="W19" s="71">
        <v>100</v>
      </c>
      <c r="X19" s="61">
        <v>19.649999999999999</v>
      </c>
      <c r="Y19" s="61">
        <v>15.24</v>
      </c>
      <c r="Z19" s="61">
        <f t="shared" si="3"/>
        <v>77.55725190839695</v>
      </c>
      <c r="AA19" s="71">
        <v>572</v>
      </c>
      <c r="AB19" s="71">
        <v>0.5</v>
      </c>
      <c r="AC19" s="71">
        <v>0.5</v>
      </c>
      <c r="AD19" s="72">
        <v>100</v>
      </c>
      <c r="AE19" s="72">
        <v>50</v>
      </c>
      <c r="AF19" s="72">
        <v>33</v>
      </c>
      <c r="AG19" s="72">
        <v>60</v>
      </c>
      <c r="AH19" s="72">
        <v>68</v>
      </c>
      <c r="AI19" s="72">
        <v>75</v>
      </c>
      <c r="AJ19" s="72">
        <v>35</v>
      </c>
      <c r="AK19" s="72">
        <v>75</v>
      </c>
      <c r="AL19" s="72">
        <v>50</v>
      </c>
    </row>
    <row r="20" spans="1:38">
      <c r="A20" s="70">
        <v>1</v>
      </c>
      <c r="B20" s="71">
        <v>59</v>
      </c>
      <c r="C20" s="71">
        <v>1</v>
      </c>
      <c r="D20" s="71">
        <v>178</v>
      </c>
      <c r="E20" s="71">
        <v>97</v>
      </c>
      <c r="F20" s="71">
        <f t="shared" si="0"/>
        <v>1.78</v>
      </c>
      <c r="G20" s="71">
        <f t="shared" si="1"/>
        <v>3.1684000000000001</v>
      </c>
      <c r="H20" s="72">
        <f t="shared" si="2"/>
        <v>30.614821360939274</v>
      </c>
      <c r="I20" s="71">
        <v>0</v>
      </c>
      <c r="J20" s="71">
        <v>0</v>
      </c>
      <c r="K20" s="71">
        <v>1</v>
      </c>
      <c r="L20" s="71">
        <v>2</v>
      </c>
      <c r="M20" s="71">
        <v>2</v>
      </c>
      <c r="N20" s="71">
        <v>1</v>
      </c>
      <c r="O20" s="71">
        <v>4.37</v>
      </c>
      <c r="P20" s="71">
        <v>4.63</v>
      </c>
      <c r="Q20" s="71">
        <v>106</v>
      </c>
      <c r="R20" s="71">
        <v>3.44</v>
      </c>
      <c r="S20" s="71">
        <v>3.5</v>
      </c>
      <c r="T20" s="71">
        <v>102</v>
      </c>
      <c r="U20" s="71">
        <v>77</v>
      </c>
      <c r="V20" s="71">
        <v>75</v>
      </c>
      <c r="W20" s="71">
        <v>99</v>
      </c>
      <c r="X20" s="61">
        <v>26.35</v>
      </c>
      <c r="Y20" s="61">
        <v>20.56</v>
      </c>
      <c r="Z20" s="61">
        <f t="shared" si="3"/>
        <v>78.026565464895626</v>
      </c>
      <c r="AA20" s="71">
        <v>396</v>
      </c>
      <c r="AB20" s="71">
        <v>3</v>
      </c>
      <c r="AC20" s="71">
        <v>3</v>
      </c>
      <c r="AD20" s="72">
        <v>70</v>
      </c>
      <c r="AE20" s="72">
        <v>100</v>
      </c>
      <c r="AF20" s="72">
        <v>33</v>
      </c>
      <c r="AG20" s="72">
        <v>50</v>
      </c>
      <c r="AH20" s="72">
        <v>56</v>
      </c>
      <c r="AI20" s="72">
        <v>75</v>
      </c>
      <c r="AJ20" s="72">
        <v>43</v>
      </c>
      <c r="AK20" s="72">
        <v>65</v>
      </c>
      <c r="AL20" s="72">
        <v>50</v>
      </c>
    </row>
    <row r="21" spans="1:38">
      <c r="A21" s="74">
        <v>2</v>
      </c>
      <c r="B21" s="71">
        <v>22</v>
      </c>
      <c r="C21" s="71">
        <v>1</v>
      </c>
      <c r="D21" s="71">
        <v>170</v>
      </c>
      <c r="E21" s="71">
        <v>50</v>
      </c>
      <c r="F21" s="71">
        <f t="shared" si="0"/>
        <v>1.7</v>
      </c>
      <c r="G21" s="71">
        <f t="shared" si="1"/>
        <v>2.8899999999999997</v>
      </c>
      <c r="H21" s="72">
        <f>E21/G21</f>
        <v>17.301038062283737</v>
      </c>
      <c r="I21" s="71">
        <v>0</v>
      </c>
      <c r="J21" s="71">
        <v>0</v>
      </c>
      <c r="K21" s="71"/>
      <c r="L21" s="71"/>
      <c r="M21" s="71"/>
      <c r="N21" s="71"/>
      <c r="O21" s="56">
        <v>4.8</v>
      </c>
      <c r="P21" s="76">
        <v>5.72</v>
      </c>
      <c r="Q21" s="71">
        <v>119</v>
      </c>
      <c r="R21" s="71">
        <v>4.09</v>
      </c>
      <c r="S21" s="71">
        <v>4.87</v>
      </c>
      <c r="T21" s="71">
        <v>119</v>
      </c>
      <c r="U21" s="71">
        <v>83</v>
      </c>
      <c r="V21" s="71">
        <v>85</v>
      </c>
      <c r="W21" s="71">
        <v>103</v>
      </c>
      <c r="X21" s="71">
        <v>21.25</v>
      </c>
      <c r="Y21" s="71">
        <v>21.05</v>
      </c>
      <c r="Z21" s="71">
        <f>(Y21/X21)*100</f>
        <v>99.058823529411768</v>
      </c>
      <c r="AA21" s="71">
        <v>687</v>
      </c>
      <c r="AB21" s="71">
        <v>0</v>
      </c>
      <c r="AC21" s="71">
        <v>1</v>
      </c>
      <c r="AD21" s="72">
        <v>90</v>
      </c>
      <c r="AE21" s="72">
        <v>100</v>
      </c>
      <c r="AF21" s="72">
        <v>67</v>
      </c>
      <c r="AG21" s="72">
        <v>60</v>
      </c>
      <c r="AH21" s="72">
        <v>36</v>
      </c>
      <c r="AI21" s="72">
        <v>25</v>
      </c>
      <c r="AJ21" s="72">
        <v>90</v>
      </c>
      <c r="AK21" s="72">
        <v>100</v>
      </c>
      <c r="AL21" s="72">
        <v>50</v>
      </c>
    </row>
    <row r="22" spans="1:38">
      <c r="A22" s="74">
        <v>2</v>
      </c>
      <c r="B22" s="71">
        <v>22</v>
      </c>
      <c r="C22" s="71">
        <v>2</v>
      </c>
      <c r="D22" s="71">
        <v>158</v>
      </c>
      <c r="E22" s="71">
        <v>45</v>
      </c>
      <c r="F22" s="71">
        <f t="shared" si="0"/>
        <v>1.58</v>
      </c>
      <c r="G22" s="71">
        <f t="shared" si="1"/>
        <v>2.4964000000000004</v>
      </c>
      <c r="H22" s="72">
        <f t="shared" ref="H22:H39" si="4">E22/G22</f>
        <v>18.025957378625218</v>
      </c>
      <c r="I22" s="71">
        <v>5</v>
      </c>
      <c r="J22" s="71">
        <v>0</v>
      </c>
      <c r="K22" s="71"/>
      <c r="L22" s="71"/>
      <c r="M22" s="71"/>
      <c r="N22" s="71"/>
      <c r="O22" s="71">
        <v>3.46</v>
      </c>
      <c r="P22" s="76">
        <v>2.84</v>
      </c>
      <c r="Q22" s="71">
        <v>82</v>
      </c>
      <c r="R22" s="71">
        <v>3.02</v>
      </c>
      <c r="S22" s="71">
        <v>2.72</v>
      </c>
      <c r="T22" s="71">
        <v>90</v>
      </c>
      <c r="U22" s="71">
        <v>84</v>
      </c>
      <c r="V22" s="71">
        <v>94</v>
      </c>
      <c r="W22" s="71">
        <v>111</v>
      </c>
      <c r="X22" s="71">
        <v>22.39</v>
      </c>
      <c r="Y22" s="71">
        <v>22.32</v>
      </c>
      <c r="Z22" s="71">
        <f t="shared" ref="Z22:Z39" si="5">(Y22/X22)*100</f>
        <v>99.687360428762844</v>
      </c>
      <c r="AA22" s="71">
        <v>480</v>
      </c>
      <c r="AB22" s="71">
        <v>0</v>
      </c>
      <c r="AC22" s="71">
        <v>0</v>
      </c>
      <c r="AD22" s="72">
        <v>90</v>
      </c>
      <c r="AE22" s="72">
        <v>0</v>
      </c>
      <c r="AF22" s="72">
        <v>33</v>
      </c>
      <c r="AG22" s="72">
        <v>55</v>
      </c>
      <c r="AH22" s="72">
        <v>84</v>
      </c>
      <c r="AI22" s="72">
        <v>75</v>
      </c>
      <c r="AJ22" s="72">
        <v>55</v>
      </c>
      <c r="AK22" s="72">
        <v>95</v>
      </c>
      <c r="AL22" s="72">
        <v>100</v>
      </c>
    </row>
    <row r="23" spans="1:38">
      <c r="A23" s="74">
        <v>2</v>
      </c>
      <c r="B23" s="71">
        <v>21</v>
      </c>
      <c r="C23" s="71">
        <v>2</v>
      </c>
      <c r="D23" s="71">
        <v>161</v>
      </c>
      <c r="E23" s="71">
        <v>64</v>
      </c>
      <c r="F23" s="71">
        <f t="shared" si="0"/>
        <v>1.61</v>
      </c>
      <c r="G23" s="71">
        <f t="shared" si="1"/>
        <v>2.5921000000000003</v>
      </c>
      <c r="H23" s="72">
        <f t="shared" si="4"/>
        <v>24.690405462752206</v>
      </c>
      <c r="I23" s="71">
        <v>0</v>
      </c>
      <c r="J23" s="71">
        <v>0</v>
      </c>
      <c r="K23" s="71"/>
      <c r="L23" s="71"/>
      <c r="M23" s="71"/>
      <c r="N23" s="71"/>
      <c r="O23" s="71">
        <v>3.58</v>
      </c>
      <c r="P23" s="76">
        <v>4.17</v>
      </c>
      <c r="Q23" s="71">
        <v>116</v>
      </c>
      <c r="R23" s="71">
        <v>3.13</v>
      </c>
      <c r="S23" s="71">
        <v>3.44</v>
      </c>
      <c r="T23" s="71">
        <v>110</v>
      </c>
      <c r="U23" s="71">
        <v>84</v>
      </c>
      <c r="V23" s="71">
        <v>83</v>
      </c>
      <c r="W23" s="71">
        <v>98</v>
      </c>
      <c r="X23" s="71">
        <v>19.66</v>
      </c>
      <c r="Y23" s="71">
        <v>18.920000000000002</v>
      </c>
      <c r="Z23" s="71">
        <f t="shared" si="5"/>
        <v>96.236012207527992</v>
      </c>
      <c r="AA23" s="71">
        <v>553</v>
      </c>
      <c r="AB23" s="71">
        <v>2</v>
      </c>
      <c r="AC23" s="71">
        <v>0.5</v>
      </c>
      <c r="AD23" s="72">
        <v>95</v>
      </c>
      <c r="AE23" s="72">
        <v>0</v>
      </c>
      <c r="AF23" s="72">
        <v>67</v>
      </c>
      <c r="AG23" s="72">
        <v>65</v>
      </c>
      <c r="AH23" s="72">
        <v>80</v>
      </c>
      <c r="AI23" s="72">
        <v>100</v>
      </c>
      <c r="AJ23" s="72">
        <v>78</v>
      </c>
      <c r="AK23" s="72">
        <v>85</v>
      </c>
      <c r="AL23" s="72">
        <v>50</v>
      </c>
    </row>
    <row r="24" spans="1:38">
      <c r="A24" s="74">
        <v>2</v>
      </c>
      <c r="B24" s="71">
        <v>22</v>
      </c>
      <c r="C24" s="71">
        <v>2</v>
      </c>
      <c r="D24" s="71">
        <v>167</v>
      </c>
      <c r="E24" s="71">
        <v>58</v>
      </c>
      <c r="F24" s="71">
        <f t="shared" si="0"/>
        <v>1.67</v>
      </c>
      <c r="G24" s="71">
        <f t="shared" si="1"/>
        <v>2.7888999999999999</v>
      </c>
      <c r="H24" s="72">
        <f t="shared" si="4"/>
        <v>20.796729893506402</v>
      </c>
      <c r="I24" s="71">
        <v>0</v>
      </c>
      <c r="J24" s="71">
        <v>0</v>
      </c>
      <c r="K24" s="71"/>
      <c r="L24" s="71"/>
      <c r="M24" s="71"/>
      <c r="N24" s="71"/>
      <c r="O24" s="71">
        <v>3.85</v>
      </c>
      <c r="P24" s="76">
        <v>3.73</v>
      </c>
      <c r="Q24" s="71">
        <v>97</v>
      </c>
      <c r="R24" s="71">
        <v>3.37</v>
      </c>
      <c r="S24" s="71">
        <v>3.11</v>
      </c>
      <c r="T24" s="71">
        <v>92</v>
      </c>
      <c r="U24" s="71">
        <v>84</v>
      </c>
      <c r="V24" s="71">
        <v>83</v>
      </c>
      <c r="W24" s="71">
        <v>99</v>
      </c>
      <c r="X24" s="71">
        <v>22.21</v>
      </c>
      <c r="Y24" s="71">
        <v>21.57</v>
      </c>
      <c r="Z24" s="71">
        <f t="shared" si="5"/>
        <v>97.118415128320578</v>
      </c>
      <c r="AA24" s="71">
        <v>510</v>
      </c>
      <c r="AB24" s="71">
        <v>2</v>
      </c>
      <c r="AC24" s="71">
        <v>0.5</v>
      </c>
      <c r="AD24" s="72">
        <v>100</v>
      </c>
      <c r="AE24" s="72">
        <v>100</v>
      </c>
      <c r="AF24" s="72">
        <v>100</v>
      </c>
      <c r="AG24" s="72">
        <v>80</v>
      </c>
      <c r="AH24" s="72">
        <v>88</v>
      </c>
      <c r="AI24" s="72">
        <v>100</v>
      </c>
      <c r="AJ24" s="72">
        <v>100</v>
      </c>
      <c r="AK24" s="72">
        <v>100</v>
      </c>
      <c r="AL24" s="72">
        <v>50</v>
      </c>
    </row>
    <row r="25" spans="1:38">
      <c r="A25" s="74">
        <v>2</v>
      </c>
      <c r="B25" s="71">
        <v>25</v>
      </c>
      <c r="C25" s="71">
        <v>2</v>
      </c>
      <c r="D25" s="71">
        <v>162</v>
      </c>
      <c r="E25" s="71">
        <v>50</v>
      </c>
      <c r="F25" s="71">
        <f t="shared" si="0"/>
        <v>1.62</v>
      </c>
      <c r="G25" s="71">
        <f t="shared" si="1"/>
        <v>2.6244000000000005</v>
      </c>
      <c r="H25" s="72">
        <f t="shared" si="4"/>
        <v>19.051973784484069</v>
      </c>
      <c r="I25" s="71">
        <v>0</v>
      </c>
      <c r="J25" s="71">
        <v>0</v>
      </c>
      <c r="K25" s="71"/>
      <c r="L25" s="71"/>
      <c r="M25" s="71"/>
      <c r="N25" s="71"/>
      <c r="O25" s="71">
        <v>3.65</v>
      </c>
      <c r="P25" s="76">
        <v>3.16</v>
      </c>
      <c r="Q25" s="71">
        <v>87</v>
      </c>
      <c r="R25" s="71">
        <v>3.19</v>
      </c>
      <c r="S25" s="71">
        <v>3.04</v>
      </c>
      <c r="T25" s="71">
        <v>95</v>
      </c>
      <c r="U25" s="71">
        <v>84</v>
      </c>
      <c r="V25" s="71">
        <v>96</v>
      </c>
      <c r="W25" s="71">
        <v>114</v>
      </c>
      <c r="X25" s="71">
        <v>23.22</v>
      </c>
      <c r="Y25" s="71">
        <v>45.19</v>
      </c>
      <c r="Z25" s="71">
        <f t="shared" si="5"/>
        <v>194.61670973298882</v>
      </c>
      <c r="AA25" s="71">
        <v>480</v>
      </c>
      <c r="AB25" s="71">
        <v>1</v>
      </c>
      <c r="AC25" s="71">
        <v>1</v>
      </c>
      <c r="AD25" s="72">
        <v>100</v>
      </c>
      <c r="AE25" s="72">
        <v>25</v>
      </c>
      <c r="AF25" s="72">
        <v>100</v>
      </c>
      <c r="AG25" s="72">
        <v>45</v>
      </c>
      <c r="AH25" s="72">
        <v>36</v>
      </c>
      <c r="AI25" s="72">
        <v>63</v>
      </c>
      <c r="AJ25" s="72">
        <v>88</v>
      </c>
      <c r="AK25" s="72">
        <v>70</v>
      </c>
      <c r="AL25" s="72">
        <v>75</v>
      </c>
    </row>
    <row r="26" spans="1:38">
      <c r="A26" s="74">
        <v>2</v>
      </c>
      <c r="B26" s="71">
        <v>26</v>
      </c>
      <c r="C26" s="71">
        <v>2</v>
      </c>
      <c r="D26" s="71">
        <v>157</v>
      </c>
      <c r="E26" s="71">
        <v>80</v>
      </c>
      <c r="F26" s="71">
        <f t="shared" si="0"/>
        <v>1.57</v>
      </c>
      <c r="G26" s="71">
        <f t="shared" si="1"/>
        <v>2.4649000000000001</v>
      </c>
      <c r="H26" s="72">
        <f t="shared" si="4"/>
        <v>32.455677715120288</v>
      </c>
      <c r="I26" s="71">
        <v>0</v>
      </c>
      <c r="J26" s="71">
        <v>0</v>
      </c>
      <c r="K26" s="71"/>
      <c r="L26" s="71"/>
      <c r="M26" s="71"/>
      <c r="N26" s="71"/>
      <c r="O26" s="71">
        <v>3.41</v>
      </c>
      <c r="P26" s="76">
        <v>2.83</v>
      </c>
      <c r="Q26" s="71">
        <v>83</v>
      </c>
      <c r="R26" s="71">
        <v>2.98</v>
      </c>
      <c r="S26" s="71">
        <v>2.39</v>
      </c>
      <c r="T26" s="71">
        <v>80</v>
      </c>
      <c r="U26" s="71">
        <v>84</v>
      </c>
      <c r="V26" s="71">
        <v>84</v>
      </c>
      <c r="W26" s="71">
        <v>100</v>
      </c>
      <c r="X26" s="71">
        <v>21.22</v>
      </c>
      <c r="Y26" s="71">
        <v>23.21</v>
      </c>
      <c r="Z26" s="71">
        <f t="shared" si="5"/>
        <v>109.37794533459002</v>
      </c>
      <c r="AA26" s="71">
        <v>482</v>
      </c>
      <c r="AB26" s="71">
        <v>0.5</v>
      </c>
      <c r="AC26" s="71">
        <v>0.5</v>
      </c>
      <c r="AD26" s="72">
        <v>100</v>
      </c>
      <c r="AE26" s="72">
        <v>100</v>
      </c>
      <c r="AF26" s="72">
        <v>100</v>
      </c>
      <c r="AG26" s="72">
        <v>80</v>
      </c>
      <c r="AH26" s="72">
        <v>80</v>
      </c>
      <c r="AI26" s="72">
        <v>88</v>
      </c>
      <c r="AJ26" s="72">
        <v>100</v>
      </c>
      <c r="AK26" s="72">
        <v>75</v>
      </c>
      <c r="AL26" s="72">
        <v>100</v>
      </c>
    </row>
    <row r="27" spans="1:38">
      <c r="A27" s="74">
        <v>2</v>
      </c>
      <c r="B27" s="71">
        <v>28</v>
      </c>
      <c r="C27" s="71">
        <v>2</v>
      </c>
      <c r="D27" s="71">
        <v>159</v>
      </c>
      <c r="E27" s="71">
        <v>96</v>
      </c>
      <c r="F27" s="71">
        <f t="shared" si="0"/>
        <v>1.59</v>
      </c>
      <c r="G27" s="71">
        <f t="shared" si="1"/>
        <v>2.5281000000000002</v>
      </c>
      <c r="H27" s="72">
        <f t="shared" si="4"/>
        <v>37.973181440607569</v>
      </c>
      <c r="I27" s="71">
        <v>0</v>
      </c>
      <c r="J27" s="71">
        <v>0</v>
      </c>
      <c r="K27" s="71"/>
      <c r="L27" s="71"/>
      <c r="M27" s="71"/>
      <c r="N27" s="71"/>
      <c r="O27" s="71">
        <v>3.36</v>
      </c>
      <c r="P27" s="76">
        <v>4.3099999999999996</v>
      </c>
      <c r="Q27" s="71">
        <v>128</v>
      </c>
      <c r="R27" s="71">
        <v>2.92</v>
      </c>
      <c r="S27" s="71">
        <v>3.83</v>
      </c>
      <c r="T27" s="71">
        <v>131</v>
      </c>
      <c r="U27" s="71">
        <v>84</v>
      </c>
      <c r="V27" s="71">
        <v>89</v>
      </c>
      <c r="W27" s="71">
        <v>106</v>
      </c>
      <c r="X27" s="71">
        <v>19.77</v>
      </c>
      <c r="Y27" s="71">
        <v>18.559999999999999</v>
      </c>
      <c r="Z27" s="71">
        <f t="shared" si="5"/>
        <v>93.87961557916033</v>
      </c>
      <c r="AA27" s="71">
        <v>480</v>
      </c>
      <c r="AB27" s="71">
        <v>0.5</v>
      </c>
      <c r="AC27" s="71">
        <v>1</v>
      </c>
      <c r="AD27" s="72">
        <v>100</v>
      </c>
      <c r="AE27" s="72">
        <v>75</v>
      </c>
      <c r="AF27" s="72">
        <v>67</v>
      </c>
      <c r="AG27" s="72">
        <v>80</v>
      </c>
      <c r="AH27" s="72">
        <v>92</v>
      </c>
      <c r="AI27" s="72">
        <v>63</v>
      </c>
      <c r="AJ27" s="72">
        <v>100</v>
      </c>
      <c r="AK27" s="72">
        <v>70</v>
      </c>
      <c r="AL27" s="72">
        <v>50</v>
      </c>
    </row>
    <row r="28" spans="1:38">
      <c r="A28" s="74">
        <v>2</v>
      </c>
      <c r="B28" s="71">
        <v>21</v>
      </c>
      <c r="C28" s="71">
        <v>2</v>
      </c>
      <c r="D28" s="71">
        <v>153</v>
      </c>
      <c r="E28" s="71">
        <v>47</v>
      </c>
      <c r="F28" s="71">
        <f t="shared" si="0"/>
        <v>1.53</v>
      </c>
      <c r="G28" s="71">
        <f t="shared" si="1"/>
        <v>2.3409</v>
      </c>
      <c r="H28" s="72">
        <f t="shared" si="4"/>
        <v>20.077747874749029</v>
      </c>
      <c r="I28" s="71">
        <v>0</v>
      </c>
      <c r="J28" s="71">
        <v>0</v>
      </c>
      <c r="K28" s="71"/>
      <c r="L28" s="71"/>
      <c r="M28" s="71"/>
      <c r="N28" s="71"/>
      <c r="O28" s="71">
        <v>3.23</v>
      </c>
      <c r="P28" s="76">
        <v>3.07</v>
      </c>
      <c r="Q28" s="71">
        <v>95</v>
      </c>
      <c r="R28" s="71">
        <v>2.81</v>
      </c>
      <c r="S28" s="71">
        <v>2.72</v>
      </c>
      <c r="T28" s="71">
        <v>97</v>
      </c>
      <c r="U28" s="71">
        <v>84</v>
      </c>
      <c r="V28" s="71">
        <v>87</v>
      </c>
      <c r="W28" s="71">
        <v>103</v>
      </c>
      <c r="X28" s="71">
        <v>18.96</v>
      </c>
      <c r="Y28" s="71">
        <v>19.010000000000002</v>
      </c>
      <c r="Z28" s="71">
        <f t="shared" si="5"/>
        <v>100.26371308016877</v>
      </c>
      <c r="AA28" s="71">
        <v>531</v>
      </c>
      <c r="AB28" s="71">
        <v>1</v>
      </c>
      <c r="AC28" s="71">
        <v>0</v>
      </c>
      <c r="AD28" s="72">
        <v>80</v>
      </c>
      <c r="AE28" s="72">
        <v>100</v>
      </c>
      <c r="AF28" s="72">
        <v>100</v>
      </c>
      <c r="AG28" s="72">
        <v>60</v>
      </c>
      <c r="AH28" s="72">
        <v>68</v>
      </c>
      <c r="AI28" s="72">
        <v>38</v>
      </c>
      <c r="AJ28" s="72">
        <v>43</v>
      </c>
      <c r="AK28" s="72">
        <v>75</v>
      </c>
      <c r="AL28" s="72">
        <v>100</v>
      </c>
    </row>
    <row r="29" spans="1:38">
      <c r="A29" s="74">
        <v>2</v>
      </c>
      <c r="B29" s="71">
        <v>25</v>
      </c>
      <c r="C29" s="71">
        <v>1</v>
      </c>
      <c r="D29" s="71">
        <v>176</v>
      </c>
      <c r="E29" s="71">
        <v>78</v>
      </c>
      <c r="F29" s="71">
        <f t="shared" si="0"/>
        <v>1.76</v>
      </c>
      <c r="G29" s="71">
        <f t="shared" si="1"/>
        <v>3.0975999999999999</v>
      </c>
      <c r="H29" s="72">
        <f t="shared" si="4"/>
        <v>25.180785123966942</v>
      </c>
      <c r="I29" s="71">
        <v>0</v>
      </c>
      <c r="J29" s="71">
        <v>0</v>
      </c>
      <c r="K29" s="71"/>
      <c r="L29" s="71"/>
      <c r="M29" s="71"/>
      <c r="N29" s="71"/>
      <c r="O29" s="71">
        <v>4.67</v>
      </c>
      <c r="P29" s="76">
        <v>5.22</v>
      </c>
      <c r="Q29" s="71">
        <v>112</v>
      </c>
      <c r="R29" s="71">
        <v>3.99</v>
      </c>
      <c r="S29" s="71">
        <v>3.69</v>
      </c>
      <c r="T29" s="71">
        <v>92</v>
      </c>
      <c r="U29" s="71">
        <v>83</v>
      </c>
      <c r="V29" s="71">
        <v>71</v>
      </c>
      <c r="W29" s="71">
        <v>85</v>
      </c>
      <c r="X29" s="71">
        <v>20.010000000000002</v>
      </c>
      <c r="Y29" s="71">
        <v>21.56</v>
      </c>
      <c r="Z29" s="71">
        <f t="shared" si="5"/>
        <v>107.74612693653171</v>
      </c>
      <c r="AA29" s="71">
        <v>660</v>
      </c>
      <c r="AB29" s="71">
        <v>2</v>
      </c>
      <c r="AC29" s="71">
        <v>0</v>
      </c>
      <c r="AD29" s="72">
        <v>100</v>
      </c>
      <c r="AE29" s="72">
        <v>100</v>
      </c>
      <c r="AF29" s="72">
        <v>0</v>
      </c>
      <c r="AG29" s="72">
        <v>80</v>
      </c>
      <c r="AH29" s="72">
        <v>52</v>
      </c>
      <c r="AI29" s="72">
        <v>75</v>
      </c>
      <c r="AJ29" s="72">
        <v>100</v>
      </c>
      <c r="AK29" s="72">
        <v>95</v>
      </c>
      <c r="AL29" s="72">
        <v>50</v>
      </c>
    </row>
    <row r="30" spans="1:38">
      <c r="A30" s="74">
        <v>2</v>
      </c>
      <c r="B30" s="71">
        <v>52</v>
      </c>
      <c r="C30" s="71">
        <v>2</v>
      </c>
      <c r="D30" s="71">
        <v>160</v>
      </c>
      <c r="E30" s="71">
        <v>90</v>
      </c>
      <c r="F30" s="71">
        <f t="shared" si="0"/>
        <v>1.6</v>
      </c>
      <c r="G30" s="71">
        <f t="shared" si="1"/>
        <v>2.5600000000000005</v>
      </c>
      <c r="H30" s="72">
        <f t="shared" si="4"/>
        <v>35.156249999999993</v>
      </c>
      <c r="I30" s="71">
        <v>0</v>
      </c>
      <c r="J30" s="71">
        <v>0</v>
      </c>
      <c r="K30" s="71"/>
      <c r="L30" s="71"/>
      <c r="M30" s="71"/>
      <c r="N30" s="71"/>
      <c r="O30" s="71">
        <v>2.84</v>
      </c>
      <c r="P30" s="76">
        <v>2.62</v>
      </c>
      <c r="Q30" s="71">
        <v>92</v>
      </c>
      <c r="R30" s="71">
        <v>2.41</v>
      </c>
      <c r="S30" s="71">
        <v>2.04</v>
      </c>
      <c r="T30" s="71">
        <v>85</v>
      </c>
      <c r="U30" s="71">
        <v>79</v>
      </c>
      <c r="V30" s="71">
        <v>77</v>
      </c>
      <c r="W30" s="71">
        <v>97</v>
      </c>
      <c r="X30" s="71">
        <v>21.02</v>
      </c>
      <c r="Y30" s="71">
        <v>13.88</v>
      </c>
      <c r="Z30" s="71">
        <f t="shared" si="5"/>
        <v>66.032350142721214</v>
      </c>
      <c r="AA30" s="71">
        <v>485</v>
      </c>
      <c r="AB30" s="71">
        <v>0</v>
      </c>
      <c r="AC30" s="71">
        <v>0</v>
      </c>
      <c r="AD30" s="72">
        <v>100</v>
      </c>
      <c r="AE30" s="72">
        <v>100</v>
      </c>
      <c r="AF30" s="72">
        <v>100</v>
      </c>
      <c r="AG30" s="72">
        <v>80</v>
      </c>
      <c r="AH30" s="72">
        <v>92</v>
      </c>
      <c r="AI30" s="72">
        <v>100</v>
      </c>
      <c r="AJ30" s="72">
        <v>100</v>
      </c>
      <c r="AK30" s="72">
        <v>80</v>
      </c>
      <c r="AL30" s="72">
        <v>50</v>
      </c>
    </row>
    <row r="31" spans="1:38">
      <c r="A31" s="74">
        <v>2</v>
      </c>
      <c r="B31" s="71">
        <v>21</v>
      </c>
      <c r="C31" s="71">
        <v>2</v>
      </c>
      <c r="D31" s="71">
        <v>163</v>
      </c>
      <c r="E31" s="71">
        <v>66.5</v>
      </c>
      <c r="F31" s="71">
        <f t="shared" si="0"/>
        <v>1.63</v>
      </c>
      <c r="G31" s="71">
        <f t="shared" si="1"/>
        <v>2.6568999999999998</v>
      </c>
      <c r="H31" s="72">
        <f t="shared" si="4"/>
        <v>25.029169332680947</v>
      </c>
      <c r="I31" s="71">
        <v>0</v>
      </c>
      <c r="J31" s="71">
        <v>0</v>
      </c>
      <c r="K31" s="71"/>
      <c r="L31" s="71"/>
      <c r="M31" s="71"/>
      <c r="N31" s="71"/>
      <c r="O31" s="71">
        <v>3.68</v>
      </c>
      <c r="P31" s="76">
        <v>4.09</v>
      </c>
      <c r="Q31" s="71">
        <v>111</v>
      </c>
      <c r="R31" s="71">
        <v>3.21</v>
      </c>
      <c r="S31" s="71">
        <v>3.55</v>
      </c>
      <c r="T31" s="71">
        <v>110</v>
      </c>
      <c r="U31" s="71">
        <v>84</v>
      </c>
      <c r="V31" s="71">
        <v>86</v>
      </c>
      <c r="W31" s="71">
        <v>102</v>
      </c>
      <c r="X31" s="71">
        <v>23.56</v>
      </c>
      <c r="Y31" s="71">
        <v>25.83</v>
      </c>
      <c r="Z31" s="71">
        <f t="shared" si="5"/>
        <v>109.63497453310696</v>
      </c>
      <c r="AA31" s="71">
        <v>560</v>
      </c>
      <c r="AB31" s="71">
        <v>0.5</v>
      </c>
      <c r="AC31" s="71">
        <v>0.5</v>
      </c>
      <c r="AD31" s="72">
        <v>95</v>
      </c>
      <c r="AE31" s="72">
        <v>75</v>
      </c>
      <c r="AF31" s="72">
        <v>67</v>
      </c>
      <c r="AG31" s="72">
        <v>75</v>
      </c>
      <c r="AH31" s="72">
        <v>68</v>
      </c>
      <c r="AI31" s="72">
        <v>88</v>
      </c>
      <c r="AJ31" s="72">
        <v>100</v>
      </c>
      <c r="AK31" s="72">
        <v>100</v>
      </c>
      <c r="AL31" s="72">
        <v>100</v>
      </c>
    </row>
    <row r="32" spans="1:38">
      <c r="A32" s="74">
        <v>2</v>
      </c>
      <c r="B32" s="71">
        <v>32</v>
      </c>
      <c r="C32" s="71">
        <v>2</v>
      </c>
      <c r="D32" s="71">
        <v>160</v>
      </c>
      <c r="E32" s="71">
        <v>50</v>
      </c>
      <c r="F32" s="71">
        <f t="shared" si="0"/>
        <v>1.6</v>
      </c>
      <c r="G32" s="71">
        <f t="shared" si="1"/>
        <v>2.5600000000000005</v>
      </c>
      <c r="H32" s="72">
        <f t="shared" si="4"/>
        <v>19.531249999999996</v>
      </c>
      <c r="I32" s="71">
        <v>0</v>
      </c>
      <c r="J32" s="71">
        <v>0</v>
      </c>
      <c r="K32" s="71"/>
      <c r="L32" s="71"/>
      <c r="M32" s="71"/>
      <c r="N32" s="71"/>
      <c r="O32" s="71">
        <v>3.36</v>
      </c>
      <c r="P32" s="76">
        <v>3.47</v>
      </c>
      <c r="Q32" s="71">
        <v>103</v>
      </c>
      <c r="R32" s="71">
        <v>2.91</v>
      </c>
      <c r="S32" s="71">
        <v>3.04</v>
      </c>
      <c r="T32" s="71">
        <v>104</v>
      </c>
      <c r="U32" s="71">
        <v>83</v>
      </c>
      <c r="V32" s="71">
        <v>87</v>
      </c>
      <c r="W32" s="71">
        <v>105</v>
      </c>
      <c r="X32" s="71">
        <v>22.16</v>
      </c>
      <c r="Y32" s="71">
        <v>30.24</v>
      </c>
      <c r="Z32" s="71">
        <f t="shared" si="5"/>
        <v>136.46209386281586</v>
      </c>
      <c r="AA32" s="71">
        <v>538</v>
      </c>
      <c r="AB32" s="71">
        <v>0</v>
      </c>
      <c r="AC32" s="71">
        <v>0</v>
      </c>
      <c r="AD32" s="72">
        <v>100</v>
      </c>
      <c r="AE32" s="72">
        <v>100</v>
      </c>
      <c r="AF32" s="72">
        <v>100</v>
      </c>
      <c r="AG32" s="72">
        <v>65</v>
      </c>
      <c r="AH32" s="72">
        <v>72</v>
      </c>
      <c r="AI32" s="72">
        <v>88</v>
      </c>
      <c r="AJ32" s="72">
        <v>90</v>
      </c>
      <c r="AK32" s="72">
        <v>100</v>
      </c>
      <c r="AL32" s="72">
        <v>50</v>
      </c>
    </row>
    <row r="33" spans="1:38">
      <c r="A33" s="74">
        <v>2</v>
      </c>
      <c r="B33" s="71">
        <v>19</v>
      </c>
      <c r="C33" s="71">
        <v>2</v>
      </c>
      <c r="D33" s="71">
        <v>155</v>
      </c>
      <c r="E33" s="71">
        <v>69</v>
      </c>
      <c r="F33" s="71">
        <f t="shared" si="0"/>
        <v>1.55</v>
      </c>
      <c r="G33" s="71">
        <f t="shared" si="1"/>
        <v>2.4025000000000003</v>
      </c>
      <c r="H33" s="72">
        <f t="shared" si="4"/>
        <v>28.720083246618103</v>
      </c>
      <c r="I33" s="71">
        <v>0</v>
      </c>
      <c r="J33" s="71">
        <v>0</v>
      </c>
      <c r="K33" s="71"/>
      <c r="L33" s="71"/>
      <c r="M33" s="71"/>
      <c r="N33" s="71"/>
      <c r="O33" s="71">
        <v>3.32</v>
      </c>
      <c r="P33" s="76">
        <v>3.68</v>
      </c>
      <c r="Q33" s="71">
        <v>111</v>
      </c>
      <c r="R33" s="71">
        <v>2.9</v>
      </c>
      <c r="S33" s="71">
        <v>3.44</v>
      </c>
      <c r="T33" s="71">
        <v>119</v>
      </c>
      <c r="U33" s="71">
        <v>84</v>
      </c>
      <c r="V33" s="71">
        <v>93</v>
      </c>
      <c r="W33" s="71">
        <v>111</v>
      </c>
      <c r="X33" s="71">
        <v>21.78</v>
      </c>
      <c r="Y33" s="71">
        <v>22.38</v>
      </c>
      <c r="Z33" s="71">
        <f t="shared" si="5"/>
        <v>102.75482093663911</v>
      </c>
      <c r="AA33" s="71">
        <v>450</v>
      </c>
      <c r="AB33" s="71">
        <v>2</v>
      </c>
      <c r="AC33" s="71">
        <v>1</v>
      </c>
      <c r="AD33" s="72">
        <v>100</v>
      </c>
      <c r="AE33" s="72">
        <v>100</v>
      </c>
      <c r="AF33" s="72">
        <v>0</v>
      </c>
      <c r="AG33" s="72">
        <v>60</v>
      </c>
      <c r="AH33" s="72">
        <v>64</v>
      </c>
      <c r="AI33" s="72">
        <v>63</v>
      </c>
      <c r="AJ33" s="72">
        <v>100</v>
      </c>
      <c r="AK33" s="72">
        <v>85</v>
      </c>
      <c r="AL33" s="72">
        <v>75</v>
      </c>
    </row>
    <row r="34" spans="1:38">
      <c r="A34" s="74">
        <v>2</v>
      </c>
      <c r="B34" s="71">
        <v>50</v>
      </c>
      <c r="C34" s="71">
        <v>2</v>
      </c>
      <c r="D34" s="71">
        <v>164</v>
      </c>
      <c r="E34" s="71">
        <v>69</v>
      </c>
      <c r="F34" s="71">
        <f t="shared" si="0"/>
        <v>1.64</v>
      </c>
      <c r="G34" s="71">
        <f t="shared" si="1"/>
        <v>2.6895999999999995</v>
      </c>
      <c r="H34" s="72">
        <f t="shared" si="4"/>
        <v>25.654372397382513</v>
      </c>
      <c r="I34" s="71">
        <v>0</v>
      </c>
      <c r="J34" s="71">
        <v>0</v>
      </c>
      <c r="K34" s="71"/>
      <c r="L34" s="71"/>
      <c r="M34" s="71"/>
      <c r="N34" s="71"/>
      <c r="O34" s="71">
        <v>3.04</v>
      </c>
      <c r="P34" s="76">
        <v>4.18</v>
      </c>
      <c r="Q34" s="71">
        <v>137</v>
      </c>
      <c r="R34" s="71">
        <v>2.6</v>
      </c>
      <c r="S34" s="71">
        <v>2.99</v>
      </c>
      <c r="T34" s="71">
        <v>115</v>
      </c>
      <c r="U34" s="71">
        <v>79</v>
      </c>
      <c r="V34" s="71">
        <v>71</v>
      </c>
      <c r="W34" s="71">
        <v>90</v>
      </c>
      <c r="X34" s="71">
        <v>21.97</v>
      </c>
      <c r="Y34" s="71">
        <v>13.46</v>
      </c>
      <c r="Z34" s="71">
        <f t="shared" si="5"/>
        <v>61.265361857077835</v>
      </c>
      <c r="AA34" s="71">
        <v>520</v>
      </c>
      <c r="AB34" s="71">
        <v>0</v>
      </c>
      <c r="AC34" s="71">
        <v>0</v>
      </c>
      <c r="AD34" s="72">
        <v>85</v>
      </c>
      <c r="AE34" s="72">
        <v>100</v>
      </c>
      <c r="AF34" s="72">
        <v>100</v>
      </c>
      <c r="AG34" s="72">
        <v>70</v>
      </c>
      <c r="AH34" s="72">
        <v>88</v>
      </c>
      <c r="AI34" s="72">
        <v>88</v>
      </c>
      <c r="AJ34" s="72">
        <v>68</v>
      </c>
      <c r="AK34" s="72">
        <v>75</v>
      </c>
      <c r="AL34" s="72">
        <v>50</v>
      </c>
    </row>
    <row r="35" spans="1:38">
      <c r="A35" s="74">
        <v>2</v>
      </c>
      <c r="B35" s="71">
        <v>31</v>
      </c>
      <c r="C35" s="71">
        <v>1</v>
      </c>
      <c r="D35" s="71">
        <v>172</v>
      </c>
      <c r="E35" s="71">
        <v>82</v>
      </c>
      <c r="F35" s="71">
        <f t="shared" si="0"/>
        <v>1.72</v>
      </c>
      <c r="G35" s="71">
        <f t="shared" si="1"/>
        <v>2.9583999999999997</v>
      </c>
      <c r="H35" s="72">
        <f t="shared" si="4"/>
        <v>27.717685235262305</v>
      </c>
      <c r="I35" s="71">
        <v>0</v>
      </c>
      <c r="J35" s="71">
        <v>0</v>
      </c>
      <c r="K35" s="71"/>
      <c r="L35" s="71"/>
      <c r="M35" s="71"/>
      <c r="N35" s="71"/>
      <c r="O35" s="71">
        <v>4.66</v>
      </c>
      <c r="P35" s="76">
        <v>4.2</v>
      </c>
      <c r="Q35" s="71">
        <v>90</v>
      </c>
      <c r="R35" s="71">
        <v>3.93</v>
      </c>
      <c r="S35" s="71">
        <v>2.92</v>
      </c>
      <c r="T35" s="71">
        <v>74</v>
      </c>
      <c r="U35" s="71">
        <v>82</v>
      </c>
      <c r="V35" s="71">
        <v>68</v>
      </c>
      <c r="W35" s="71">
        <v>83</v>
      </c>
      <c r="X35" s="71">
        <v>22.37</v>
      </c>
      <c r="Y35" s="71">
        <v>9.7799999999999994</v>
      </c>
      <c r="Z35" s="71">
        <f t="shared" si="5"/>
        <v>43.719266875279388</v>
      </c>
      <c r="AA35" s="71">
        <v>522</v>
      </c>
      <c r="AB35" s="71">
        <v>0</v>
      </c>
      <c r="AC35" s="71">
        <v>0.5</v>
      </c>
      <c r="AD35" s="72">
        <v>95</v>
      </c>
      <c r="AE35" s="72">
        <v>100</v>
      </c>
      <c r="AF35" s="72">
        <v>100</v>
      </c>
      <c r="AG35" s="72">
        <v>65</v>
      </c>
      <c r="AH35" s="72">
        <v>56</v>
      </c>
      <c r="AI35" s="72">
        <v>75</v>
      </c>
      <c r="AJ35" s="72">
        <v>90</v>
      </c>
      <c r="AK35" s="72">
        <v>50</v>
      </c>
      <c r="AL35" s="72">
        <v>25</v>
      </c>
    </row>
    <row r="36" spans="1:38">
      <c r="A36" s="74">
        <v>2</v>
      </c>
      <c r="B36" s="71">
        <v>49</v>
      </c>
      <c r="C36" s="71">
        <v>1</v>
      </c>
      <c r="D36" s="71">
        <v>178</v>
      </c>
      <c r="E36" s="71">
        <v>110</v>
      </c>
      <c r="F36" s="71">
        <f t="shared" si="0"/>
        <v>1.78</v>
      </c>
      <c r="G36" s="71">
        <f t="shared" si="1"/>
        <v>3.1684000000000001</v>
      </c>
      <c r="H36" s="72">
        <f t="shared" si="4"/>
        <v>34.71783865673526</v>
      </c>
      <c r="I36" s="71">
        <v>0</v>
      </c>
      <c r="J36" s="71">
        <v>0</v>
      </c>
      <c r="K36" s="71"/>
      <c r="L36" s="71"/>
      <c r="M36" s="71"/>
      <c r="N36" s="71"/>
      <c r="O36" s="71">
        <v>4.84</v>
      </c>
      <c r="P36" s="76">
        <v>4.84</v>
      </c>
      <c r="Q36" s="71">
        <v>100</v>
      </c>
      <c r="R36" s="71">
        <v>3.97</v>
      </c>
      <c r="S36" s="71">
        <v>4.37</v>
      </c>
      <c r="T36" s="71">
        <v>110</v>
      </c>
      <c r="U36" s="71">
        <v>80</v>
      </c>
      <c r="V36" s="71">
        <v>90</v>
      </c>
      <c r="W36" s="71">
        <v>113</v>
      </c>
      <c r="X36" s="71">
        <v>19.45</v>
      </c>
      <c r="Y36" s="71">
        <v>19.010000000000002</v>
      </c>
      <c r="Z36" s="71">
        <f t="shared" si="5"/>
        <v>97.737789203084844</v>
      </c>
      <c r="AA36" s="71">
        <v>532</v>
      </c>
      <c r="AB36" s="71">
        <v>2</v>
      </c>
      <c r="AC36" s="71">
        <v>2</v>
      </c>
      <c r="AD36" s="72">
        <v>75</v>
      </c>
      <c r="AE36" s="72">
        <v>100</v>
      </c>
      <c r="AF36" s="72">
        <v>100</v>
      </c>
      <c r="AG36" s="72">
        <v>60</v>
      </c>
      <c r="AH36" s="72">
        <v>64</v>
      </c>
      <c r="AI36" s="72">
        <v>62</v>
      </c>
      <c r="AJ36" s="72">
        <v>77</v>
      </c>
      <c r="AK36" s="72">
        <v>65</v>
      </c>
      <c r="AL36" s="72">
        <v>75</v>
      </c>
    </row>
    <row r="37" spans="1:38">
      <c r="A37" s="74">
        <v>2</v>
      </c>
      <c r="B37" s="71">
        <v>36</v>
      </c>
      <c r="C37" s="71">
        <v>1</v>
      </c>
      <c r="D37" s="71">
        <v>159</v>
      </c>
      <c r="E37" s="71">
        <v>84</v>
      </c>
      <c r="F37" s="71">
        <f t="shared" si="0"/>
        <v>1.59</v>
      </c>
      <c r="G37" s="71">
        <f t="shared" si="1"/>
        <v>2.5281000000000002</v>
      </c>
      <c r="H37" s="72">
        <f t="shared" si="4"/>
        <v>33.226533760531623</v>
      </c>
      <c r="I37" s="71">
        <v>0</v>
      </c>
      <c r="J37" s="71">
        <v>0</v>
      </c>
      <c r="K37" s="71"/>
      <c r="L37" s="71"/>
      <c r="M37" s="71"/>
      <c r="N37" s="71"/>
      <c r="O37" s="71">
        <v>3.1</v>
      </c>
      <c r="P37" s="76">
        <v>3.56</v>
      </c>
      <c r="Q37" s="71">
        <v>115</v>
      </c>
      <c r="R37" s="71">
        <v>2.67</v>
      </c>
      <c r="S37" s="71">
        <v>3.07</v>
      </c>
      <c r="T37" s="71">
        <v>115</v>
      </c>
      <c r="U37" s="71">
        <v>82</v>
      </c>
      <c r="V37" s="71">
        <v>84</v>
      </c>
      <c r="W37" s="71">
        <v>102</v>
      </c>
      <c r="X37" s="71">
        <v>22.78</v>
      </c>
      <c r="Y37" s="71">
        <v>21.22</v>
      </c>
      <c r="Z37" s="71">
        <f t="shared" si="5"/>
        <v>93.151887620719918</v>
      </c>
      <c r="AA37" s="71">
        <v>430</v>
      </c>
      <c r="AB37" s="71">
        <v>4</v>
      </c>
      <c r="AC37" s="71">
        <v>6</v>
      </c>
      <c r="AD37" s="72">
        <v>80</v>
      </c>
      <c r="AE37" s="72">
        <v>50</v>
      </c>
      <c r="AF37" s="72">
        <v>33</v>
      </c>
      <c r="AG37" s="72">
        <v>50</v>
      </c>
      <c r="AH37" s="72">
        <v>64</v>
      </c>
      <c r="AI37" s="72">
        <v>87</v>
      </c>
      <c r="AJ37" s="72">
        <v>55</v>
      </c>
      <c r="AK37" s="72">
        <v>80</v>
      </c>
      <c r="AL37" s="72">
        <v>50</v>
      </c>
    </row>
    <row r="38" spans="1:38">
      <c r="A38" s="74">
        <v>2</v>
      </c>
      <c r="B38" s="71">
        <v>44</v>
      </c>
      <c r="C38" s="71">
        <v>1</v>
      </c>
      <c r="D38" s="71">
        <v>160</v>
      </c>
      <c r="E38" s="71">
        <v>60</v>
      </c>
      <c r="F38" s="71">
        <f t="shared" si="0"/>
        <v>1.6</v>
      </c>
      <c r="G38" s="71">
        <f t="shared" si="1"/>
        <v>2.5600000000000005</v>
      </c>
      <c r="H38" s="72">
        <f t="shared" si="4"/>
        <v>23.437499999999996</v>
      </c>
      <c r="I38" s="71">
        <v>0</v>
      </c>
      <c r="J38" s="71">
        <v>0</v>
      </c>
      <c r="K38" s="71"/>
      <c r="L38" s="71"/>
      <c r="M38" s="71"/>
      <c r="N38" s="71"/>
      <c r="O38" s="71">
        <v>3.1</v>
      </c>
      <c r="P38" s="76">
        <v>3.85</v>
      </c>
      <c r="Q38" s="71">
        <v>124</v>
      </c>
      <c r="R38" s="71">
        <v>2.66</v>
      </c>
      <c r="S38" s="71">
        <v>3.01</v>
      </c>
      <c r="T38" s="71">
        <v>113</v>
      </c>
      <c r="U38" s="71">
        <v>81</v>
      </c>
      <c r="V38" s="71">
        <v>77</v>
      </c>
      <c r="W38" s="71">
        <v>95</v>
      </c>
      <c r="X38" s="71">
        <v>20.65</v>
      </c>
      <c r="Y38" s="71">
        <v>18.05</v>
      </c>
      <c r="Z38" s="71">
        <f t="shared" si="5"/>
        <v>87.40920096852301</v>
      </c>
      <c r="AA38" s="71">
        <v>590</v>
      </c>
      <c r="AB38" s="71">
        <v>0.5</v>
      </c>
      <c r="AC38" s="71">
        <v>0.5</v>
      </c>
      <c r="AD38" s="72">
        <v>100</v>
      </c>
      <c r="AE38" s="72">
        <v>100</v>
      </c>
      <c r="AF38" s="72">
        <v>100</v>
      </c>
      <c r="AG38" s="72">
        <v>60</v>
      </c>
      <c r="AH38" s="72">
        <v>28</v>
      </c>
      <c r="AI38" s="72">
        <v>88</v>
      </c>
      <c r="AJ38" s="72">
        <v>100</v>
      </c>
      <c r="AK38" s="72">
        <v>55</v>
      </c>
      <c r="AL38" s="72">
        <v>50</v>
      </c>
    </row>
    <row r="39" spans="1:38">
      <c r="A39" s="74">
        <v>2</v>
      </c>
      <c r="B39" s="71">
        <v>57</v>
      </c>
      <c r="C39" s="71">
        <v>1</v>
      </c>
      <c r="D39" s="71">
        <v>176</v>
      </c>
      <c r="E39" s="71">
        <v>100</v>
      </c>
      <c r="F39" s="71">
        <f t="shared" si="0"/>
        <v>1.76</v>
      </c>
      <c r="G39" s="71">
        <f t="shared" si="1"/>
        <v>3.0975999999999999</v>
      </c>
      <c r="H39" s="72">
        <f t="shared" si="4"/>
        <v>32.283057851239668</v>
      </c>
      <c r="I39" s="71">
        <v>0</v>
      </c>
      <c r="J39" s="71">
        <v>0</v>
      </c>
      <c r="K39" s="71"/>
      <c r="L39" s="71"/>
      <c r="M39" s="71"/>
      <c r="N39" s="71"/>
      <c r="O39" s="71">
        <v>4.2699999999999996</v>
      </c>
      <c r="P39" s="76">
        <v>4.6900000000000004</v>
      </c>
      <c r="Q39" s="71">
        <v>110</v>
      </c>
      <c r="R39" s="71">
        <v>3.39</v>
      </c>
      <c r="S39" s="71">
        <v>3.56</v>
      </c>
      <c r="T39" s="71">
        <v>105</v>
      </c>
      <c r="U39" s="71">
        <v>77</v>
      </c>
      <c r="V39" s="71">
        <v>76</v>
      </c>
      <c r="W39" s="71">
        <v>98</v>
      </c>
      <c r="X39" s="71">
        <v>22.31</v>
      </c>
      <c r="Y39" s="71">
        <v>19.25</v>
      </c>
      <c r="Z39" s="71">
        <f t="shared" si="5"/>
        <v>86.28417749887943</v>
      </c>
      <c r="AA39" s="71">
        <v>454</v>
      </c>
      <c r="AB39" s="71">
        <v>0</v>
      </c>
      <c r="AC39" s="71">
        <v>0</v>
      </c>
      <c r="AD39" s="72">
        <v>75</v>
      </c>
      <c r="AE39" s="72">
        <v>100</v>
      </c>
      <c r="AF39" s="72">
        <v>100</v>
      </c>
      <c r="AG39" s="72">
        <v>60</v>
      </c>
      <c r="AH39" s="72">
        <v>76</v>
      </c>
      <c r="AI39" s="72">
        <v>100</v>
      </c>
      <c r="AJ39" s="72">
        <v>90</v>
      </c>
      <c r="AK39" s="72">
        <v>90</v>
      </c>
      <c r="AL39" s="72">
        <v>50</v>
      </c>
    </row>
    <row r="40" spans="1:38">
      <c r="A40" s="74">
        <v>2</v>
      </c>
      <c r="B40" s="71">
        <v>28</v>
      </c>
      <c r="C40" s="71">
        <v>1</v>
      </c>
      <c r="D40" s="71"/>
      <c r="E40" s="75"/>
      <c r="F40" s="75"/>
      <c r="G40" s="75"/>
      <c r="H40" s="72">
        <v>20.78</v>
      </c>
      <c r="I40" s="71">
        <v>0</v>
      </c>
      <c r="J40" s="71">
        <v>0</v>
      </c>
      <c r="K40" s="71"/>
      <c r="L40" s="71"/>
      <c r="M40" s="71"/>
      <c r="N40" s="71"/>
      <c r="O40" s="71">
        <v>2.84</v>
      </c>
      <c r="P40" s="76">
        <v>2.62</v>
      </c>
      <c r="Q40" s="71">
        <v>92</v>
      </c>
      <c r="R40" s="71">
        <v>2.98</v>
      </c>
      <c r="S40" s="71">
        <v>2.39</v>
      </c>
      <c r="T40" s="71">
        <v>80</v>
      </c>
      <c r="U40" s="71">
        <v>84</v>
      </c>
      <c r="V40" s="71">
        <v>83</v>
      </c>
      <c r="W40" s="71">
        <v>99</v>
      </c>
      <c r="X40" s="71">
        <v>20.65</v>
      </c>
      <c r="Y40" s="71">
        <v>18.05</v>
      </c>
      <c r="Z40" s="71">
        <f t="shared" ref="Z40" si="6">(Y40/X40)*100</f>
        <v>87.40920096852301</v>
      </c>
      <c r="AA40" s="71">
        <v>485</v>
      </c>
      <c r="AB40" s="71">
        <v>0</v>
      </c>
      <c r="AC40" s="71">
        <v>0</v>
      </c>
      <c r="AD40" s="72">
        <v>80</v>
      </c>
      <c r="AE40" s="72">
        <v>100</v>
      </c>
      <c r="AF40" s="72">
        <v>100</v>
      </c>
      <c r="AG40" s="72">
        <v>70</v>
      </c>
      <c r="AH40" s="72">
        <v>88</v>
      </c>
      <c r="AI40" s="72">
        <v>100</v>
      </c>
      <c r="AJ40" s="72">
        <v>100</v>
      </c>
      <c r="AK40" s="72">
        <v>100</v>
      </c>
      <c r="AL40" s="72">
        <v>100</v>
      </c>
    </row>
    <row r="42" spans="1:38" ht="15.75" customHeight="1"/>
    <row r="43" spans="1:38" ht="15.75" customHeight="1"/>
    <row r="44" spans="1:38" ht="15.75" customHeight="1"/>
    <row r="45" spans="1:38" ht="15.75" customHeight="1"/>
    <row r="46" spans="1:38" ht="15.75" customHeight="1"/>
    <row r="47" spans="1:38" ht="15.75" customHeight="1"/>
    <row r="48" spans="1:3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</sheetData>
  <pageMargins left="0.7" right="0.7" top="0.75" bottom="0.75" header="0" footer="0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opLeftCell="A10" workbookViewId="0">
      <selection activeCell="J26" sqref="J26"/>
    </sheetView>
  </sheetViews>
  <sheetFormatPr defaultRowHeight="15"/>
  <cols>
    <col min="1" max="1" width="52.7109375" style="12" customWidth="1"/>
    <col min="2" max="2" width="21.28515625" style="12" customWidth="1"/>
    <col min="3" max="3" width="33.28515625" style="12" customWidth="1"/>
    <col min="4" max="16384" width="9.140625" style="12"/>
  </cols>
  <sheetData>
    <row r="1" spans="1:3" ht="18.75">
      <c r="A1" s="13"/>
      <c r="B1" s="14" t="s">
        <v>38</v>
      </c>
      <c r="C1" s="14" t="s">
        <v>39</v>
      </c>
    </row>
    <row r="2" spans="1:3" ht="18.75">
      <c r="A2" s="14" t="s">
        <v>40</v>
      </c>
      <c r="B2" s="15">
        <v>90</v>
      </c>
      <c r="C2" s="15">
        <v>75</v>
      </c>
    </row>
    <row r="3" spans="1:3" ht="18.75">
      <c r="A3" s="14" t="s">
        <v>41</v>
      </c>
      <c r="B3" s="15">
        <v>67.11</v>
      </c>
      <c r="C3" s="15">
        <v>84.5</v>
      </c>
    </row>
    <row r="4" spans="1:3" ht="18.75">
      <c r="A4" s="14" t="s">
        <v>42</v>
      </c>
      <c r="B4" s="15">
        <v>76.319999999999993</v>
      </c>
      <c r="C4" s="15">
        <v>81.25</v>
      </c>
    </row>
    <row r="5" spans="1:3" ht="18.75">
      <c r="A5" s="14" t="s">
        <v>43</v>
      </c>
      <c r="B5" s="15">
        <v>52.62</v>
      </c>
      <c r="C5" s="15">
        <v>76.67</v>
      </c>
    </row>
    <row r="6" spans="1:3" ht="18.75">
      <c r="A6" s="14" t="s">
        <v>44</v>
      </c>
      <c r="B6" s="15">
        <v>56.31</v>
      </c>
      <c r="C6" s="15">
        <v>66</v>
      </c>
    </row>
    <row r="7" spans="1:3" ht="18.75">
      <c r="A7" s="14" t="s">
        <v>34</v>
      </c>
      <c r="B7" s="15">
        <v>56</v>
      </c>
      <c r="C7" s="15">
        <v>68.88</v>
      </c>
    </row>
    <row r="8" spans="1:3" ht="18.75">
      <c r="A8" s="14" t="s">
        <v>45</v>
      </c>
      <c r="B8" s="15">
        <v>68.42</v>
      </c>
      <c r="C8" s="15">
        <v>78.069999999999993</v>
      </c>
    </row>
    <row r="9" spans="1:3" ht="18.75">
      <c r="A9" s="14" t="s">
        <v>46</v>
      </c>
      <c r="B9" s="15">
        <v>79.47</v>
      </c>
      <c r="C9" s="15">
        <v>86.1</v>
      </c>
    </row>
    <row r="10" spans="1:3" ht="18.75">
      <c r="A10" s="14" t="s">
        <v>47</v>
      </c>
      <c r="B10" s="15">
        <v>60.53</v>
      </c>
      <c r="C10" s="15">
        <v>65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4"/>
  <sheetViews>
    <sheetView workbookViewId="0">
      <selection activeCell="J15" sqref="J15"/>
    </sheetView>
  </sheetViews>
  <sheetFormatPr defaultRowHeight="15"/>
  <cols>
    <col min="1" max="16384" width="9.140625" style="41"/>
  </cols>
  <sheetData>
    <row r="1" spans="1:38" s="7" customFormat="1">
      <c r="A1" s="24" t="s">
        <v>10</v>
      </c>
      <c r="B1" s="25" t="s">
        <v>11</v>
      </c>
      <c r="C1" s="16" t="s">
        <v>48</v>
      </c>
      <c r="D1" s="17" t="s">
        <v>49</v>
      </c>
      <c r="E1" s="18" t="s">
        <v>3</v>
      </c>
      <c r="F1" s="19" t="s">
        <v>4</v>
      </c>
      <c r="G1" s="20" t="s">
        <v>5</v>
      </c>
      <c r="H1" s="20" t="s">
        <v>6</v>
      </c>
      <c r="I1" s="21" t="s">
        <v>50</v>
      </c>
      <c r="J1" s="22" t="s">
        <v>51</v>
      </c>
      <c r="K1" s="23" t="s">
        <v>52</v>
      </c>
      <c r="L1" s="26" t="s">
        <v>12</v>
      </c>
      <c r="M1" s="27" t="s">
        <v>13</v>
      </c>
      <c r="N1" s="28" t="s">
        <v>53</v>
      </c>
      <c r="O1" s="28"/>
      <c r="P1" s="28"/>
      <c r="Q1" s="29" t="s">
        <v>54</v>
      </c>
      <c r="R1" s="29"/>
      <c r="S1" s="29"/>
      <c r="T1" s="30" t="s">
        <v>55</v>
      </c>
      <c r="U1" s="30"/>
      <c r="V1" s="30"/>
      <c r="W1" s="31" t="s">
        <v>56</v>
      </c>
      <c r="X1" s="31"/>
      <c r="Y1" s="31"/>
      <c r="Z1" s="18" t="s">
        <v>57</v>
      </c>
      <c r="AA1" s="18"/>
      <c r="AB1" s="18"/>
      <c r="AC1" s="32" t="s">
        <v>58</v>
      </c>
      <c r="AD1" s="32"/>
      <c r="AE1" s="32"/>
      <c r="AF1" s="32"/>
      <c r="AG1" s="32"/>
      <c r="AH1" s="32"/>
      <c r="AI1" s="32"/>
      <c r="AJ1" s="32"/>
      <c r="AK1" s="32"/>
      <c r="AL1" s="32"/>
    </row>
    <row r="2" spans="1:38" s="7" customFormat="1">
      <c r="A2" s="24"/>
      <c r="B2" s="25"/>
      <c r="C2" s="16"/>
      <c r="D2" s="17"/>
      <c r="E2" s="18"/>
      <c r="F2" s="19"/>
      <c r="G2" s="20"/>
      <c r="H2" s="20"/>
      <c r="I2" s="21"/>
      <c r="J2" s="22"/>
      <c r="K2" s="23"/>
      <c r="L2" s="26"/>
      <c r="M2" s="27"/>
      <c r="N2" s="1" t="s">
        <v>59</v>
      </c>
      <c r="O2" s="2" t="s">
        <v>60</v>
      </c>
      <c r="P2" s="3" t="s">
        <v>61</v>
      </c>
      <c r="Q2" s="4" t="s">
        <v>62</v>
      </c>
      <c r="R2" s="5" t="s">
        <v>60</v>
      </c>
      <c r="S2" s="3" t="s">
        <v>63</v>
      </c>
      <c r="T2" s="6" t="s">
        <v>62</v>
      </c>
      <c r="U2" s="5" t="s">
        <v>60</v>
      </c>
      <c r="V2" s="3" t="s">
        <v>64</v>
      </c>
      <c r="W2" s="11" t="s">
        <v>59</v>
      </c>
      <c r="X2" s="11" t="s">
        <v>60</v>
      </c>
      <c r="Y2" s="11" t="s">
        <v>63</v>
      </c>
      <c r="Z2" s="18" t="s">
        <v>26</v>
      </c>
      <c r="AA2" s="18" t="s">
        <v>27</v>
      </c>
      <c r="AB2" s="18" t="s">
        <v>65</v>
      </c>
      <c r="AC2" s="33" t="s">
        <v>29</v>
      </c>
      <c r="AD2" s="33" t="s">
        <v>66</v>
      </c>
      <c r="AE2" s="34" t="s">
        <v>30</v>
      </c>
      <c r="AF2" s="35" t="s">
        <v>67</v>
      </c>
      <c r="AG2" s="36" t="s">
        <v>68</v>
      </c>
      <c r="AH2" s="37" t="s">
        <v>69</v>
      </c>
      <c r="AI2" s="38" t="s">
        <v>70</v>
      </c>
      <c r="AJ2" s="39" t="s">
        <v>71</v>
      </c>
      <c r="AK2" s="40" t="s">
        <v>72</v>
      </c>
      <c r="AL2" s="17" t="s">
        <v>73</v>
      </c>
    </row>
    <row r="3" spans="1:38">
      <c r="A3" s="7">
        <v>2</v>
      </c>
      <c r="B3" s="7">
        <v>1</v>
      </c>
      <c r="C3" s="7">
        <v>22</v>
      </c>
      <c r="D3" s="7">
        <v>2</v>
      </c>
      <c r="E3" s="7">
        <v>156</v>
      </c>
      <c r="F3" s="7">
        <v>51</v>
      </c>
      <c r="G3" s="7">
        <f t="shared" ref="G3:G14" si="0">E3/100</f>
        <v>1.56</v>
      </c>
      <c r="H3" s="7">
        <f t="shared" ref="H3:H14" si="1">(G3*G3)</f>
        <v>2.4336000000000002</v>
      </c>
      <c r="I3" s="10">
        <f t="shared" ref="I3:I14" si="2">F3/H3</f>
        <v>20.956607495069033</v>
      </c>
      <c r="J3" s="7">
        <v>0</v>
      </c>
      <c r="K3" s="7">
        <v>0</v>
      </c>
      <c r="L3" s="7">
        <v>1</v>
      </c>
      <c r="M3" s="7">
        <v>1</v>
      </c>
      <c r="N3" s="7">
        <v>3.32</v>
      </c>
      <c r="O3" s="7">
        <v>3.65</v>
      </c>
      <c r="P3" s="7">
        <v>110</v>
      </c>
      <c r="Q3" s="7">
        <v>2.9</v>
      </c>
      <c r="R3" s="7">
        <v>3.16</v>
      </c>
      <c r="S3" s="7">
        <v>109</v>
      </c>
      <c r="T3" s="7">
        <v>84</v>
      </c>
      <c r="U3" s="7">
        <v>87</v>
      </c>
      <c r="V3" s="7">
        <v>103</v>
      </c>
      <c r="W3" s="11">
        <v>21.66</v>
      </c>
      <c r="X3" s="11">
        <v>17.21</v>
      </c>
      <c r="Y3" s="11">
        <f t="shared" ref="Y3:Y14" si="3">(X3/W3)*100</f>
        <v>79.455216989843038</v>
      </c>
      <c r="Z3" s="7">
        <v>410</v>
      </c>
      <c r="AA3" s="7">
        <v>1</v>
      </c>
      <c r="AB3" s="7">
        <v>1</v>
      </c>
      <c r="AC3" s="10">
        <v>0</v>
      </c>
      <c r="AD3" s="10">
        <v>0.8</v>
      </c>
      <c r="AE3" s="10">
        <v>0.75</v>
      </c>
      <c r="AF3" s="10">
        <v>0.33300000000000002</v>
      </c>
      <c r="AG3" s="10">
        <v>0.35</v>
      </c>
      <c r="AH3" s="10">
        <v>0.56000000000000005</v>
      </c>
      <c r="AI3" s="10">
        <v>0.875</v>
      </c>
      <c r="AJ3" s="10">
        <v>0.875</v>
      </c>
      <c r="AK3" s="10">
        <v>0.6</v>
      </c>
      <c r="AL3" s="10">
        <v>0.75</v>
      </c>
    </row>
    <row r="4" spans="1:38">
      <c r="A4" s="7">
        <v>2</v>
      </c>
      <c r="B4" s="7">
        <v>1</v>
      </c>
      <c r="C4" s="7">
        <v>26</v>
      </c>
      <c r="D4" s="7">
        <v>1</v>
      </c>
      <c r="E4" s="7">
        <v>180</v>
      </c>
      <c r="F4" s="7">
        <v>72</v>
      </c>
      <c r="G4" s="7">
        <f t="shared" si="0"/>
        <v>1.8</v>
      </c>
      <c r="H4" s="7">
        <f t="shared" si="1"/>
        <v>3.24</v>
      </c>
      <c r="I4" s="10">
        <f t="shared" si="2"/>
        <v>22.222222222222221</v>
      </c>
      <c r="J4" s="7">
        <v>0</v>
      </c>
      <c r="K4" s="7">
        <v>1</v>
      </c>
      <c r="L4" s="7">
        <v>1</v>
      </c>
      <c r="M4" s="7">
        <v>1</v>
      </c>
      <c r="N4" s="7">
        <v>5.37</v>
      </c>
      <c r="O4" s="7">
        <v>5.12</v>
      </c>
      <c r="P4" s="7">
        <v>95</v>
      </c>
      <c r="Q4" s="7">
        <v>4.5199999999999996</v>
      </c>
      <c r="R4" s="7">
        <v>4.1100000000000003</v>
      </c>
      <c r="S4" s="7">
        <v>91</v>
      </c>
      <c r="T4" s="7">
        <v>83</v>
      </c>
      <c r="U4" s="7">
        <v>80</v>
      </c>
      <c r="V4" s="7">
        <v>97</v>
      </c>
      <c r="W4" s="11">
        <v>32.1</v>
      </c>
      <c r="X4" s="11">
        <v>22.9</v>
      </c>
      <c r="Y4" s="11">
        <f t="shared" si="3"/>
        <v>71.339563862928344</v>
      </c>
      <c r="Z4" s="7">
        <v>500</v>
      </c>
      <c r="AA4" s="7">
        <v>3</v>
      </c>
      <c r="AB4" s="7">
        <v>2</v>
      </c>
      <c r="AC4" s="10">
        <v>1</v>
      </c>
      <c r="AD4" s="10">
        <v>1</v>
      </c>
      <c r="AE4" s="10">
        <v>1</v>
      </c>
      <c r="AF4" s="10">
        <v>1</v>
      </c>
      <c r="AG4" s="10">
        <v>0.65</v>
      </c>
      <c r="AH4" s="10">
        <v>0.44</v>
      </c>
      <c r="AI4" s="10">
        <v>0.875</v>
      </c>
      <c r="AJ4" s="10">
        <v>1</v>
      </c>
      <c r="AK4" s="10">
        <v>0.7</v>
      </c>
      <c r="AL4" s="10">
        <v>0.5</v>
      </c>
    </row>
    <row r="5" spans="1:38">
      <c r="A5" s="7">
        <v>2</v>
      </c>
      <c r="B5" s="7">
        <v>1</v>
      </c>
      <c r="C5" s="7">
        <v>56</v>
      </c>
      <c r="D5" s="7">
        <v>2</v>
      </c>
      <c r="E5" s="7">
        <v>163</v>
      </c>
      <c r="F5" s="7">
        <v>95</v>
      </c>
      <c r="G5" s="7">
        <f t="shared" si="0"/>
        <v>1.63</v>
      </c>
      <c r="H5" s="7">
        <f t="shared" si="1"/>
        <v>2.6568999999999998</v>
      </c>
      <c r="I5" s="10">
        <f t="shared" si="2"/>
        <v>35.755956189544207</v>
      </c>
      <c r="J5" s="7">
        <v>0</v>
      </c>
      <c r="K5" s="7">
        <v>0</v>
      </c>
      <c r="L5" s="7">
        <v>1</v>
      </c>
      <c r="M5" s="7">
        <v>1</v>
      </c>
      <c r="N5" s="7">
        <v>2.88</v>
      </c>
      <c r="O5" s="7">
        <v>2.13</v>
      </c>
      <c r="P5" s="7">
        <v>74</v>
      </c>
      <c r="Q5" s="7">
        <v>2.4500000000000002</v>
      </c>
      <c r="R5" s="7">
        <v>1.58</v>
      </c>
      <c r="S5" s="7">
        <v>65</v>
      </c>
      <c r="T5" s="7">
        <v>79</v>
      </c>
      <c r="U5" s="7">
        <v>74</v>
      </c>
      <c r="V5" s="7">
        <v>94</v>
      </c>
      <c r="W5" s="11">
        <v>21.47</v>
      </c>
      <c r="X5" s="11">
        <v>28.3</v>
      </c>
      <c r="Y5" s="11">
        <f t="shared" si="3"/>
        <v>131.81183046110854</v>
      </c>
      <c r="Z5" s="7">
        <v>470</v>
      </c>
      <c r="AA5" s="7">
        <v>0</v>
      </c>
      <c r="AB5" s="7">
        <v>2</v>
      </c>
      <c r="AC5" s="10">
        <v>0.8</v>
      </c>
      <c r="AD5" s="10">
        <v>0.25</v>
      </c>
      <c r="AE5" s="10">
        <v>0.25</v>
      </c>
      <c r="AF5" s="10">
        <v>0.33300000000000002</v>
      </c>
      <c r="AG5" s="10">
        <v>0.65</v>
      </c>
      <c r="AH5" s="10">
        <v>0.52</v>
      </c>
      <c r="AI5" s="10">
        <v>0.75</v>
      </c>
      <c r="AJ5" s="10">
        <v>1</v>
      </c>
      <c r="AK5" s="10">
        <v>0.6</v>
      </c>
      <c r="AL5" s="10">
        <v>1</v>
      </c>
    </row>
    <row r="6" spans="1:38">
      <c r="A6" s="7">
        <v>2</v>
      </c>
      <c r="B6" s="7">
        <v>1</v>
      </c>
      <c r="C6" s="7">
        <v>21</v>
      </c>
      <c r="D6" s="7">
        <v>2</v>
      </c>
      <c r="E6" s="7">
        <v>170</v>
      </c>
      <c r="F6" s="7">
        <v>68</v>
      </c>
      <c r="G6" s="7">
        <f t="shared" si="0"/>
        <v>1.7</v>
      </c>
      <c r="H6" s="7">
        <f t="shared" si="1"/>
        <v>2.8899999999999997</v>
      </c>
      <c r="I6" s="10">
        <f t="shared" si="2"/>
        <v>23.529411764705884</v>
      </c>
      <c r="J6" s="7">
        <v>0</v>
      </c>
      <c r="K6" s="7">
        <v>0</v>
      </c>
      <c r="L6" s="7">
        <v>1</v>
      </c>
      <c r="M6" s="7">
        <v>1</v>
      </c>
      <c r="N6" s="7">
        <v>4.1100000000000003</v>
      </c>
      <c r="O6" s="7">
        <v>4.38</v>
      </c>
      <c r="P6" s="7">
        <v>107</v>
      </c>
      <c r="Q6" s="7">
        <v>3.6</v>
      </c>
      <c r="R6" s="7">
        <v>3.9</v>
      </c>
      <c r="S6" s="7">
        <v>108</v>
      </c>
      <c r="T6" s="7">
        <v>84</v>
      </c>
      <c r="U6" s="7">
        <v>89</v>
      </c>
      <c r="V6" s="7">
        <v>106</v>
      </c>
      <c r="W6" s="11">
        <v>25.71</v>
      </c>
      <c r="X6" s="11">
        <v>24.92</v>
      </c>
      <c r="Y6" s="11">
        <f t="shared" si="3"/>
        <v>96.927265655387004</v>
      </c>
      <c r="Z6" s="7">
        <v>520</v>
      </c>
      <c r="AA6" s="7">
        <v>4</v>
      </c>
      <c r="AB6" s="7">
        <v>7</v>
      </c>
      <c r="AC6" s="10">
        <v>0.3</v>
      </c>
      <c r="AD6" s="10">
        <v>0.95</v>
      </c>
      <c r="AE6" s="10">
        <v>0</v>
      </c>
      <c r="AF6" s="10">
        <v>0</v>
      </c>
      <c r="AG6" s="10">
        <v>0.1</v>
      </c>
      <c r="AH6" s="10">
        <v>0.32</v>
      </c>
      <c r="AI6" s="10">
        <v>0.75</v>
      </c>
      <c r="AJ6" s="10">
        <v>0.875</v>
      </c>
      <c r="AK6" s="10">
        <v>0.85</v>
      </c>
      <c r="AL6" s="10">
        <v>0.75</v>
      </c>
    </row>
    <row r="7" spans="1:38">
      <c r="A7" s="7">
        <v>1</v>
      </c>
      <c r="B7" s="7">
        <v>2</v>
      </c>
      <c r="C7" s="7">
        <v>30</v>
      </c>
      <c r="D7" s="7">
        <v>2</v>
      </c>
      <c r="E7" s="7">
        <v>166</v>
      </c>
      <c r="F7" s="7">
        <v>47</v>
      </c>
      <c r="G7" s="7">
        <f t="shared" si="0"/>
        <v>1.66</v>
      </c>
      <c r="H7" s="7">
        <f t="shared" si="1"/>
        <v>2.7555999999999998</v>
      </c>
      <c r="I7" s="10">
        <f t="shared" si="2"/>
        <v>17.056176513282043</v>
      </c>
      <c r="J7" s="7">
        <v>0</v>
      </c>
      <c r="K7" s="7">
        <v>0</v>
      </c>
      <c r="L7" s="7">
        <v>1</v>
      </c>
      <c r="M7" s="7">
        <v>1</v>
      </c>
      <c r="N7" s="7">
        <v>3.64</v>
      </c>
      <c r="O7" s="7">
        <v>3.11</v>
      </c>
      <c r="P7" s="7">
        <v>85</v>
      </c>
      <c r="Q7" s="7">
        <v>3.17</v>
      </c>
      <c r="R7" s="7">
        <v>3.05</v>
      </c>
      <c r="S7" s="7">
        <v>96</v>
      </c>
      <c r="T7" s="7">
        <v>83</v>
      </c>
      <c r="U7" s="7">
        <v>91</v>
      </c>
      <c r="V7" s="7">
        <v>109</v>
      </c>
      <c r="W7" s="11">
        <v>23.45</v>
      </c>
      <c r="X7" s="11">
        <v>27.78</v>
      </c>
      <c r="Y7" s="11">
        <f t="shared" si="3"/>
        <v>118.46481876332624</v>
      </c>
      <c r="Z7" s="7">
        <v>540</v>
      </c>
      <c r="AA7" s="7">
        <v>3</v>
      </c>
      <c r="AB7" s="7">
        <v>2</v>
      </c>
      <c r="AC7" s="10">
        <v>0.15</v>
      </c>
      <c r="AD7" s="10">
        <v>1</v>
      </c>
      <c r="AE7" s="10">
        <v>0.75</v>
      </c>
      <c r="AF7" s="10">
        <v>0</v>
      </c>
      <c r="AG7" s="10">
        <v>0.55000000000000004</v>
      </c>
      <c r="AH7" s="10">
        <v>0.48</v>
      </c>
      <c r="AI7" s="10">
        <v>0.75</v>
      </c>
      <c r="AJ7" s="10">
        <v>0.77500000000000002</v>
      </c>
      <c r="AK7" s="10">
        <v>0.7</v>
      </c>
      <c r="AL7" s="10">
        <v>0.75</v>
      </c>
    </row>
    <row r="8" spans="1:38">
      <c r="A8" s="7">
        <v>2</v>
      </c>
      <c r="B8" s="7">
        <v>1</v>
      </c>
      <c r="C8" s="7">
        <v>20</v>
      </c>
      <c r="D8" s="7">
        <v>2</v>
      </c>
      <c r="E8" s="7">
        <v>159</v>
      </c>
      <c r="F8" s="7">
        <v>60</v>
      </c>
      <c r="G8" s="7">
        <f t="shared" si="0"/>
        <v>1.59</v>
      </c>
      <c r="H8" s="7">
        <f t="shared" si="1"/>
        <v>2.5281000000000002</v>
      </c>
      <c r="I8" s="10">
        <f t="shared" si="2"/>
        <v>23.733238400379729</v>
      </c>
      <c r="J8" s="7">
        <v>0</v>
      </c>
      <c r="K8" s="7">
        <v>0</v>
      </c>
      <c r="L8" s="7">
        <v>1</v>
      </c>
      <c r="M8" s="7">
        <v>1</v>
      </c>
      <c r="N8" s="7">
        <v>3.49</v>
      </c>
      <c r="O8" s="7">
        <v>3.17</v>
      </c>
      <c r="P8" s="7">
        <v>90</v>
      </c>
      <c r="Q8" s="7">
        <v>3.05</v>
      </c>
      <c r="R8" s="7">
        <v>2.68</v>
      </c>
      <c r="S8" s="7">
        <v>88</v>
      </c>
      <c r="T8" s="7">
        <v>84</v>
      </c>
      <c r="U8" s="7">
        <v>85</v>
      </c>
      <c r="V8" s="7">
        <v>100</v>
      </c>
      <c r="W8" s="11">
        <v>22.62</v>
      </c>
      <c r="X8" s="11">
        <v>13.21</v>
      </c>
      <c r="Y8" s="11">
        <f t="shared" si="3"/>
        <v>58.39964633068081</v>
      </c>
      <c r="Z8" s="7">
        <v>418</v>
      </c>
      <c r="AA8" s="7">
        <v>2</v>
      </c>
      <c r="AB8" s="7">
        <v>3</v>
      </c>
      <c r="AC8" s="10">
        <v>1</v>
      </c>
      <c r="AD8" s="10">
        <v>1</v>
      </c>
      <c r="AE8" s="10">
        <v>1</v>
      </c>
      <c r="AF8" s="10">
        <v>0</v>
      </c>
      <c r="AG8" s="10">
        <v>0.7</v>
      </c>
      <c r="AH8" s="10">
        <v>0.72</v>
      </c>
      <c r="AI8" s="10">
        <v>0.375</v>
      </c>
      <c r="AJ8" s="10">
        <v>0.77500000000000002</v>
      </c>
      <c r="AK8" s="10">
        <v>0.75</v>
      </c>
      <c r="AL8" s="10">
        <v>0.5</v>
      </c>
    </row>
    <row r="9" spans="1:38">
      <c r="A9" s="7">
        <v>1</v>
      </c>
      <c r="B9" s="7">
        <v>2</v>
      </c>
      <c r="C9" s="7">
        <v>49</v>
      </c>
      <c r="D9" s="7">
        <v>2</v>
      </c>
      <c r="E9" s="7">
        <v>165</v>
      </c>
      <c r="F9" s="7">
        <v>78</v>
      </c>
      <c r="G9" s="7">
        <f t="shared" si="0"/>
        <v>1.65</v>
      </c>
      <c r="H9" s="7">
        <f t="shared" si="1"/>
        <v>2.7224999999999997</v>
      </c>
      <c r="I9" s="10">
        <f t="shared" si="2"/>
        <v>28.650137741046834</v>
      </c>
      <c r="J9" s="7">
        <v>0</v>
      </c>
      <c r="K9" s="7">
        <v>0</v>
      </c>
      <c r="L9" s="7">
        <v>1</v>
      </c>
      <c r="M9" s="7">
        <v>1</v>
      </c>
      <c r="N9" s="7">
        <v>3.16</v>
      </c>
      <c r="O9" s="7">
        <v>2.83</v>
      </c>
      <c r="P9" s="7">
        <v>89</v>
      </c>
      <c r="Q9" s="7">
        <v>2.71</v>
      </c>
      <c r="R9" s="7">
        <v>2.16</v>
      </c>
      <c r="S9" s="7">
        <v>80</v>
      </c>
      <c r="T9" s="7">
        <v>80</v>
      </c>
      <c r="U9" s="7">
        <v>74</v>
      </c>
      <c r="V9" s="7">
        <v>93</v>
      </c>
      <c r="W9" s="11">
        <v>22.37</v>
      </c>
      <c r="X9" s="11">
        <v>9.7799999999999994</v>
      </c>
      <c r="Y9" s="11">
        <f t="shared" si="3"/>
        <v>43.719266875279388</v>
      </c>
      <c r="Z9" s="7">
        <v>405</v>
      </c>
      <c r="AA9" s="7">
        <v>2</v>
      </c>
      <c r="AB9" s="7">
        <v>5</v>
      </c>
      <c r="AC9" s="10">
        <v>0.35</v>
      </c>
      <c r="AD9" s="10">
        <v>0.85</v>
      </c>
      <c r="AE9" s="10">
        <v>0.75</v>
      </c>
      <c r="AF9" s="10">
        <v>1</v>
      </c>
      <c r="AG9" s="10">
        <v>0.5</v>
      </c>
      <c r="AH9" s="10">
        <v>0.56000000000000005</v>
      </c>
      <c r="AI9" s="10">
        <v>0.625</v>
      </c>
      <c r="AJ9" s="10">
        <v>0.9</v>
      </c>
      <c r="AK9" s="10">
        <v>0.5</v>
      </c>
      <c r="AL9" s="10">
        <v>0.5</v>
      </c>
    </row>
    <row r="10" spans="1:38">
      <c r="A10" s="7">
        <v>2</v>
      </c>
      <c r="B10" s="7">
        <v>1</v>
      </c>
      <c r="C10" s="7">
        <v>29</v>
      </c>
      <c r="D10" s="7">
        <v>1</v>
      </c>
      <c r="E10" s="7">
        <v>175</v>
      </c>
      <c r="F10" s="7">
        <v>87</v>
      </c>
      <c r="G10" s="7">
        <f t="shared" si="0"/>
        <v>1.75</v>
      </c>
      <c r="H10" s="7">
        <f t="shared" si="1"/>
        <v>3.0625</v>
      </c>
      <c r="I10" s="10">
        <f t="shared" si="2"/>
        <v>28.408163265306122</v>
      </c>
      <c r="J10" s="7">
        <v>0</v>
      </c>
      <c r="K10" s="7">
        <v>0</v>
      </c>
      <c r="L10" s="7">
        <v>1</v>
      </c>
      <c r="M10" s="7">
        <v>1</v>
      </c>
      <c r="N10" s="7">
        <v>4.97</v>
      </c>
      <c r="O10" s="7">
        <v>4.99</v>
      </c>
      <c r="P10" s="7">
        <v>100</v>
      </c>
      <c r="Q10" s="7">
        <v>4.18</v>
      </c>
      <c r="R10" s="7">
        <v>3.33</v>
      </c>
      <c r="S10" s="7">
        <v>80</v>
      </c>
      <c r="T10" s="7">
        <v>82</v>
      </c>
      <c r="U10" s="7">
        <v>67</v>
      </c>
      <c r="V10" s="7">
        <v>81</v>
      </c>
      <c r="W10" s="11">
        <v>30.22</v>
      </c>
      <c r="X10" s="11">
        <v>19.940000000000001</v>
      </c>
      <c r="Y10" s="11">
        <f t="shared" si="3"/>
        <v>65.982792852415628</v>
      </c>
      <c r="Z10" s="7">
        <v>530</v>
      </c>
      <c r="AA10" s="7">
        <v>0</v>
      </c>
      <c r="AB10" s="7">
        <v>0</v>
      </c>
      <c r="AC10" s="10">
        <v>0.4</v>
      </c>
      <c r="AD10" s="10">
        <v>0.95</v>
      </c>
      <c r="AE10" s="10">
        <v>0.75</v>
      </c>
      <c r="AF10" s="10">
        <v>0.33300000000000002</v>
      </c>
      <c r="AG10" s="10">
        <v>0.6</v>
      </c>
      <c r="AH10" s="10">
        <v>0.76</v>
      </c>
      <c r="AI10" s="10">
        <v>0.375</v>
      </c>
      <c r="AJ10" s="10">
        <v>0.77500000000000002</v>
      </c>
      <c r="AK10" s="10">
        <v>0.9</v>
      </c>
      <c r="AL10" s="10">
        <v>0.5</v>
      </c>
    </row>
    <row r="11" spans="1:38">
      <c r="A11" s="7">
        <v>2</v>
      </c>
      <c r="B11" s="7">
        <v>1</v>
      </c>
      <c r="C11" s="7">
        <v>52</v>
      </c>
      <c r="D11" s="7">
        <v>1</v>
      </c>
      <c r="E11" s="7">
        <v>178</v>
      </c>
      <c r="F11" s="7">
        <v>104</v>
      </c>
      <c r="G11" s="7">
        <f t="shared" si="0"/>
        <v>1.78</v>
      </c>
      <c r="H11" s="7">
        <f t="shared" si="1"/>
        <v>3.1684000000000001</v>
      </c>
      <c r="I11" s="10">
        <f t="shared" si="2"/>
        <v>32.824138366367883</v>
      </c>
      <c r="J11" s="9">
        <v>3</v>
      </c>
      <c r="K11" s="7">
        <v>0</v>
      </c>
      <c r="L11" s="7">
        <v>1</v>
      </c>
      <c r="M11" s="7">
        <v>1</v>
      </c>
      <c r="N11" s="7">
        <v>4.5999999999999996</v>
      </c>
      <c r="O11" s="7">
        <v>5.39</v>
      </c>
      <c r="P11" s="7">
        <v>117</v>
      </c>
      <c r="Q11" s="7">
        <v>3.71</v>
      </c>
      <c r="R11" s="7">
        <v>3.87</v>
      </c>
      <c r="S11" s="7">
        <v>105</v>
      </c>
      <c r="T11" s="7">
        <v>78</v>
      </c>
      <c r="U11" s="7">
        <v>72</v>
      </c>
      <c r="V11" s="7">
        <v>92</v>
      </c>
      <c r="W11" s="11">
        <v>28.1</v>
      </c>
      <c r="X11" s="11">
        <v>24.25</v>
      </c>
      <c r="Y11" s="11">
        <f t="shared" si="3"/>
        <v>86.298932384341626</v>
      </c>
      <c r="Z11" s="7">
        <v>594</v>
      </c>
      <c r="AA11" s="7">
        <v>6</v>
      </c>
      <c r="AB11" s="7">
        <v>6</v>
      </c>
      <c r="AC11" s="10">
        <v>0.8</v>
      </c>
      <c r="AD11" s="10">
        <v>0.75</v>
      </c>
      <c r="AE11" s="10">
        <v>0.75</v>
      </c>
      <c r="AF11" s="10">
        <v>0.33300000000000002</v>
      </c>
      <c r="AG11" s="10">
        <v>0.4</v>
      </c>
      <c r="AH11" s="10">
        <v>0.2</v>
      </c>
      <c r="AI11" s="10">
        <v>0.875</v>
      </c>
      <c r="AJ11" s="10">
        <v>0.9</v>
      </c>
      <c r="AK11" s="10">
        <v>0.45</v>
      </c>
      <c r="AL11" s="10">
        <v>0.25</v>
      </c>
    </row>
    <row r="12" spans="1:38">
      <c r="A12" s="7">
        <v>2</v>
      </c>
      <c r="B12" s="7">
        <v>1</v>
      </c>
      <c r="C12" s="7">
        <v>34</v>
      </c>
      <c r="D12" s="7">
        <v>2</v>
      </c>
      <c r="E12" s="7">
        <v>162</v>
      </c>
      <c r="F12" s="7">
        <v>82</v>
      </c>
      <c r="G12" s="7">
        <f t="shared" si="0"/>
        <v>1.62</v>
      </c>
      <c r="H12" s="7">
        <f t="shared" si="1"/>
        <v>2.6244000000000005</v>
      </c>
      <c r="I12" s="10">
        <f t="shared" si="2"/>
        <v>31.245237006553872</v>
      </c>
      <c r="J12" s="9">
        <v>1</v>
      </c>
      <c r="K12" s="7">
        <v>0</v>
      </c>
      <c r="L12" s="7">
        <v>1</v>
      </c>
      <c r="M12" s="7">
        <v>1</v>
      </c>
      <c r="N12" s="7">
        <v>4.5199999999999996</v>
      </c>
      <c r="O12" s="7">
        <v>4.4000000000000004</v>
      </c>
      <c r="P12" s="7">
        <v>97</v>
      </c>
      <c r="Q12" s="7">
        <v>3.72</v>
      </c>
      <c r="R12" s="7">
        <v>3.49</v>
      </c>
      <c r="S12" s="7">
        <v>94</v>
      </c>
      <c r="T12" s="7">
        <v>80</v>
      </c>
      <c r="U12" s="7">
        <v>79</v>
      </c>
      <c r="V12" s="7">
        <v>100</v>
      </c>
      <c r="W12" s="11">
        <v>26.21</v>
      </c>
      <c r="X12" s="11">
        <v>20.25</v>
      </c>
      <c r="Y12" s="11">
        <f t="shared" si="3"/>
        <v>77.260587561999245</v>
      </c>
      <c r="Z12" s="7">
        <v>390</v>
      </c>
      <c r="AA12" s="7">
        <v>0</v>
      </c>
      <c r="AB12" s="7">
        <v>5</v>
      </c>
      <c r="AC12" s="10">
        <v>0.65</v>
      </c>
      <c r="AD12" s="10">
        <v>0.8</v>
      </c>
      <c r="AE12" s="10">
        <v>0.75</v>
      </c>
      <c r="AF12" s="10">
        <v>1</v>
      </c>
      <c r="AG12" s="10">
        <v>0.45</v>
      </c>
      <c r="AH12" s="10">
        <v>0.28000000000000003</v>
      </c>
      <c r="AI12" s="10">
        <v>0.5</v>
      </c>
      <c r="AJ12" s="10">
        <v>0.35</v>
      </c>
      <c r="AK12" s="10">
        <v>0.65</v>
      </c>
      <c r="AL12" s="10">
        <v>0.5</v>
      </c>
    </row>
    <row r="13" spans="1:38">
      <c r="A13" s="7">
        <v>2</v>
      </c>
      <c r="B13" s="7">
        <v>1</v>
      </c>
      <c r="C13" s="7">
        <v>41</v>
      </c>
      <c r="D13" s="7">
        <v>1</v>
      </c>
      <c r="E13" s="7">
        <v>161</v>
      </c>
      <c r="F13" s="7">
        <v>63</v>
      </c>
      <c r="G13" s="7">
        <f t="shared" si="0"/>
        <v>1.61</v>
      </c>
      <c r="H13" s="7">
        <f t="shared" si="1"/>
        <v>2.5921000000000003</v>
      </c>
      <c r="I13" s="10">
        <f t="shared" si="2"/>
        <v>24.304617877396701</v>
      </c>
      <c r="J13" s="7">
        <v>0</v>
      </c>
      <c r="K13" s="7">
        <v>0</v>
      </c>
      <c r="L13" s="7">
        <v>1</v>
      </c>
      <c r="M13" s="7">
        <v>1</v>
      </c>
      <c r="N13" s="7">
        <v>3.68</v>
      </c>
      <c r="O13" s="7">
        <v>4.97</v>
      </c>
      <c r="P13" s="7">
        <v>135</v>
      </c>
      <c r="Q13" s="7">
        <v>3.06</v>
      </c>
      <c r="R13" s="7">
        <v>4.03</v>
      </c>
      <c r="S13" s="7">
        <v>132</v>
      </c>
      <c r="T13" s="7">
        <v>79</v>
      </c>
      <c r="U13" s="7">
        <v>79</v>
      </c>
      <c r="V13" s="7">
        <v>100</v>
      </c>
      <c r="W13" s="11">
        <v>19.649999999999999</v>
      </c>
      <c r="X13" s="11">
        <v>15.24</v>
      </c>
      <c r="Y13" s="11">
        <f t="shared" si="3"/>
        <v>77.55725190839695</v>
      </c>
      <c r="Z13" s="7">
        <v>572</v>
      </c>
      <c r="AA13" s="7">
        <v>0.5</v>
      </c>
      <c r="AB13" s="7">
        <v>0.5</v>
      </c>
      <c r="AC13" s="10">
        <v>1</v>
      </c>
      <c r="AD13" s="10">
        <v>1</v>
      </c>
      <c r="AE13" s="10">
        <v>0.5</v>
      </c>
      <c r="AF13" s="10">
        <v>0.33300000000000002</v>
      </c>
      <c r="AG13" s="10">
        <v>0.6</v>
      </c>
      <c r="AH13" s="10">
        <v>0.68</v>
      </c>
      <c r="AI13" s="10">
        <v>0.75</v>
      </c>
      <c r="AJ13" s="10">
        <v>0.35</v>
      </c>
      <c r="AK13" s="10">
        <v>0.75</v>
      </c>
      <c r="AL13" s="10">
        <v>0.5</v>
      </c>
    </row>
    <row r="14" spans="1:38">
      <c r="A14" s="7">
        <v>1</v>
      </c>
      <c r="B14" s="7">
        <v>2</v>
      </c>
      <c r="C14" s="7">
        <v>59</v>
      </c>
      <c r="D14" s="7">
        <v>1</v>
      </c>
      <c r="E14" s="7">
        <v>178</v>
      </c>
      <c r="F14" s="7">
        <v>97</v>
      </c>
      <c r="G14" s="7">
        <f t="shared" si="0"/>
        <v>1.78</v>
      </c>
      <c r="H14" s="7">
        <f t="shared" si="1"/>
        <v>3.1684000000000001</v>
      </c>
      <c r="I14" s="10">
        <f t="shared" si="2"/>
        <v>30.614821360939274</v>
      </c>
      <c r="J14" s="7">
        <v>0</v>
      </c>
      <c r="K14" s="7">
        <v>0</v>
      </c>
      <c r="L14" s="7">
        <v>2</v>
      </c>
      <c r="M14" s="7">
        <v>1</v>
      </c>
      <c r="N14" s="7">
        <v>4.37</v>
      </c>
      <c r="O14" s="7">
        <v>4.63</v>
      </c>
      <c r="P14" s="7">
        <v>106</v>
      </c>
      <c r="Q14" s="7">
        <v>3.44</v>
      </c>
      <c r="R14" s="7">
        <v>3.5</v>
      </c>
      <c r="S14" s="7">
        <v>102</v>
      </c>
      <c r="T14" s="7">
        <v>77</v>
      </c>
      <c r="U14" s="7">
        <v>75</v>
      </c>
      <c r="V14" s="7">
        <v>99</v>
      </c>
      <c r="W14" s="11">
        <v>26.35</v>
      </c>
      <c r="X14" s="11">
        <v>20.56</v>
      </c>
      <c r="Y14" s="11">
        <f t="shared" si="3"/>
        <v>78.026565464895626</v>
      </c>
      <c r="Z14" s="7">
        <v>396</v>
      </c>
      <c r="AA14" s="7">
        <v>3</v>
      </c>
      <c r="AB14" s="7">
        <v>3</v>
      </c>
      <c r="AC14" s="10">
        <v>0.7</v>
      </c>
      <c r="AD14" s="10">
        <v>0.75</v>
      </c>
      <c r="AE14" s="10">
        <v>1</v>
      </c>
      <c r="AF14" s="10">
        <v>0.33299999999999996</v>
      </c>
      <c r="AG14" s="10">
        <v>0.5</v>
      </c>
      <c r="AH14" s="10">
        <v>0.56000000000000005</v>
      </c>
      <c r="AI14" s="10">
        <v>0.75</v>
      </c>
      <c r="AJ14" s="10">
        <v>0.42499999999999999</v>
      </c>
      <c r="AK14" s="10">
        <v>0.65</v>
      </c>
      <c r="AL14" s="10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4"/>
  <sheetViews>
    <sheetView workbookViewId="0">
      <selection activeCell="O34" sqref="O34"/>
    </sheetView>
  </sheetViews>
  <sheetFormatPr defaultRowHeight="15"/>
  <sheetData>
    <row r="1" spans="1:38" s="7" customFormat="1">
      <c r="A1" s="42" t="s">
        <v>0</v>
      </c>
      <c r="B1" s="43" t="s">
        <v>1</v>
      </c>
      <c r="C1" s="44" t="s">
        <v>2</v>
      </c>
      <c r="D1" s="45" t="s">
        <v>3</v>
      </c>
      <c r="E1" s="46" t="s">
        <v>4</v>
      </c>
      <c r="F1" s="47" t="s">
        <v>5</v>
      </c>
      <c r="G1" s="47" t="s">
        <v>6</v>
      </c>
      <c r="H1" s="48" t="s">
        <v>7</v>
      </c>
      <c r="I1" s="49" t="s">
        <v>8</v>
      </c>
      <c r="J1" s="50" t="s">
        <v>9</v>
      </c>
      <c r="K1" s="51" t="s">
        <v>10</v>
      </c>
      <c r="L1" s="52" t="s">
        <v>11</v>
      </c>
      <c r="M1" s="53" t="s">
        <v>12</v>
      </c>
      <c r="N1" s="54" t="s">
        <v>13</v>
      </c>
      <c r="O1" s="55" t="s">
        <v>14</v>
      </c>
      <c r="P1" s="56" t="s">
        <v>15</v>
      </c>
      <c r="Q1" s="57" t="s">
        <v>16</v>
      </c>
      <c r="R1" s="58" t="s">
        <v>17</v>
      </c>
      <c r="S1" s="59" t="s">
        <v>18</v>
      </c>
      <c r="T1" s="57" t="s">
        <v>19</v>
      </c>
      <c r="U1" s="60" t="s">
        <v>20</v>
      </c>
      <c r="V1" s="59" t="s">
        <v>21</v>
      </c>
      <c r="W1" s="57" t="s">
        <v>22</v>
      </c>
      <c r="X1" s="61" t="s">
        <v>23</v>
      </c>
      <c r="Y1" s="61" t="s">
        <v>24</v>
      </c>
      <c r="Z1" s="61" t="s">
        <v>25</v>
      </c>
      <c r="AA1" s="45" t="s">
        <v>26</v>
      </c>
      <c r="AB1" s="45" t="s">
        <v>27</v>
      </c>
      <c r="AC1" s="45" t="s">
        <v>28</v>
      </c>
      <c r="AD1" s="62" t="s">
        <v>29</v>
      </c>
      <c r="AE1" s="63" t="s">
        <v>30</v>
      </c>
      <c r="AF1" s="64" t="s">
        <v>31</v>
      </c>
      <c r="AG1" s="65" t="s">
        <v>32</v>
      </c>
      <c r="AH1" s="66" t="s">
        <v>33</v>
      </c>
      <c r="AI1" s="67" t="s">
        <v>34</v>
      </c>
      <c r="AJ1" s="68" t="s">
        <v>35</v>
      </c>
      <c r="AK1" s="63" t="s">
        <v>36</v>
      </c>
      <c r="AL1" s="69" t="s">
        <v>37</v>
      </c>
    </row>
    <row r="2" spans="1:38" s="7" customFormat="1">
      <c r="A2" s="70">
        <v>1</v>
      </c>
      <c r="B2" s="71">
        <v>22</v>
      </c>
      <c r="C2" s="71">
        <v>1</v>
      </c>
      <c r="D2" s="71">
        <v>168</v>
      </c>
      <c r="E2" s="71">
        <v>52</v>
      </c>
      <c r="F2" s="71">
        <f>D2/100</f>
        <v>1.68</v>
      </c>
      <c r="G2" s="71">
        <f>(F2*F2)</f>
        <v>2.8223999999999996</v>
      </c>
      <c r="H2" s="72">
        <f>E2/G2</f>
        <v>18.424036281179141</v>
      </c>
      <c r="I2" s="71">
        <v>0</v>
      </c>
      <c r="J2" s="71">
        <v>0</v>
      </c>
      <c r="K2" s="71">
        <v>0</v>
      </c>
      <c r="L2" s="71">
        <v>0</v>
      </c>
      <c r="M2" s="71">
        <v>1</v>
      </c>
      <c r="N2" s="71">
        <v>1</v>
      </c>
      <c r="O2" s="71">
        <v>4.71</v>
      </c>
      <c r="P2" s="56">
        <v>4.53</v>
      </c>
      <c r="Q2" s="71">
        <v>96</v>
      </c>
      <c r="R2" s="71">
        <v>4.03</v>
      </c>
      <c r="S2" s="71">
        <v>3.76</v>
      </c>
      <c r="T2" s="71">
        <v>93</v>
      </c>
      <c r="U2" s="56">
        <v>83</v>
      </c>
      <c r="V2" s="71">
        <v>83</v>
      </c>
      <c r="W2" s="71">
        <v>100</v>
      </c>
      <c r="X2" s="61">
        <v>29.58</v>
      </c>
      <c r="Y2" s="61">
        <v>21.31</v>
      </c>
      <c r="Z2" s="61">
        <f>(Y2/X2)*100</f>
        <v>72.041920216362413</v>
      </c>
      <c r="AA2" s="71">
        <v>553</v>
      </c>
      <c r="AB2" s="71">
        <v>0</v>
      </c>
      <c r="AC2" s="71">
        <v>0</v>
      </c>
      <c r="AD2" s="72">
        <v>90</v>
      </c>
      <c r="AE2" s="72">
        <v>75</v>
      </c>
      <c r="AF2" s="72">
        <v>100</v>
      </c>
      <c r="AG2" s="72">
        <v>90</v>
      </c>
      <c r="AH2" s="72">
        <v>80</v>
      </c>
      <c r="AI2" s="72">
        <v>88</v>
      </c>
      <c r="AJ2" s="72">
        <v>90</v>
      </c>
      <c r="AK2" s="72">
        <v>60</v>
      </c>
      <c r="AL2" s="72">
        <v>50</v>
      </c>
    </row>
    <row r="3" spans="1:38" s="7" customFormat="1">
      <c r="A3" s="70">
        <v>1</v>
      </c>
      <c r="B3" s="71">
        <v>22</v>
      </c>
      <c r="C3" s="71">
        <v>2</v>
      </c>
      <c r="D3" s="71">
        <v>152</v>
      </c>
      <c r="E3" s="71">
        <v>48</v>
      </c>
      <c r="F3" s="71">
        <f t="shared" ref="F3:F8" si="0">D3/100</f>
        <v>1.52</v>
      </c>
      <c r="G3" s="71">
        <f t="shared" ref="G3:G8" si="1">(F3*F3)</f>
        <v>2.3104</v>
      </c>
      <c r="H3" s="72">
        <f t="shared" ref="H3:H8" si="2">E3/G3</f>
        <v>20.775623268698062</v>
      </c>
      <c r="I3" s="71">
        <v>0</v>
      </c>
      <c r="J3" s="71">
        <v>0</v>
      </c>
      <c r="K3" s="71">
        <v>0</v>
      </c>
      <c r="L3" s="71">
        <v>0</v>
      </c>
      <c r="M3" s="71">
        <v>1</v>
      </c>
      <c r="N3" s="71">
        <v>1</v>
      </c>
      <c r="O3" s="71">
        <v>3.19</v>
      </c>
      <c r="P3" s="71">
        <v>3.14</v>
      </c>
      <c r="Q3" s="71">
        <v>98</v>
      </c>
      <c r="R3" s="71">
        <v>2.77</v>
      </c>
      <c r="S3" s="71">
        <v>2.48</v>
      </c>
      <c r="T3" s="71">
        <v>89</v>
      </c>
      <c r="U3" s="71">
        <v>84</v>
      </c>
      <c r="V3" s="71">
        <v>97</v>
      </c>
      <c r="W3" s="71">
        <v>94</v>
      </c>
      <c r="X3" s="61">
        <v>20.99</v>
      </c>
      <c r="Y3" s="61">
        <v>13.38</v>
      </c>
      <c r="Z3" s="61">
        <f t="shared" ref="Z3:Z8" si="3">(Y3/X3)*100</f>
        <v>63.744640304907108</v>
      </c>
      <c r="AA3" s="71">
        <v>543</v>
      </c>
      <c r="AB3" s="71">
        <v>1</v>
      </c>
      <c r="AC3" s="71">
        <v>1</v>
      </c>
      <c r="AD3" s="72">
        <v>90</v>
      </c>
      <c r="AE3" s="72">
        <v>100</v>
      </c>
      <c r="AF3" s="72">
        <v>100</v>
      </c>
      <c r="AG3" s="72">
        <v>40</v>
      </c>
      <c r="AH3" s="72">
        <v>64</v>
      </c>
      <c r="AI3" s="72">
        <v>50</v>
      </c>
      <c r="AJ3" s="72">
        <v>88</v>
      </c>
      <c r="AK3" s="72">
        <v>75</v>
      </c>
      <c r="AL3" s="72">
        <v>500</v>
      </c>
    </row>
    <row r="4" spans="1:38" s="7" customFormat="1">
      <c r="A4" s="70">
        <v>1</v>
      </c>
      <c r="B4" s="71">
        <v>23</v>
      </c>
      <c r="C4" s="71">
        <v>2</v>
      </c>
      <c r="D4" s="71">
        <v>155</v>
      </c>
      <c r="E4" s="71">
        <v>60</v>
      </c>
      <c r="F4" s="71">
        <f t="shared" si="0"/>
        <v>1.55</v>
      </c>
      <c r="G4" s="71">
        <f t="shared" si="1"/>
        <v>2.4025000000000003</v>
      </c>
      <c r="H4" s="72">
        <f t="shared" si="2"/>
        <v>24.973985431841829</v>
      </c>
      <c r="I4" s="71">
        <v>0</v>
      </c>
      <c r="J4" s="71">
        <v>0</v>
      </c>
      <c r="K4" s="71">
        <v>0</v>
      </c>
      <c r="L4" s="71">
        <v>0</v>
      </c>
      <c r="M4" s="71">
        <v>1</v>
      </c>
      <c r="N4" s="71">
        <v>1</v>
      </c>
      <c r="O4" s="71">
        <v>3.32</v>
      </c>
      <c r="P4" s="71">
        <v>3.92</v>
      </c>
      <c r="Q4" s="71">
        <v>118</v>
      </c>
      <c r="R4" s="71">
        <v>2.9</v>
      </c>
      <c r="S4" s="71">
        <v>3.15</v>
      </c>
      <c r="T4" s="71">
        <v>109</v>
      </c>
      <c r="U4" s="71">
        <v>84</v>
      </c>
      <c r="V4" s="71">
        <v>80</v>
      </c>
      <c r="W4" s="71">
        <v>95</v>
      </c>
      <c r="X4" s="61">
        <v>21.66</v>
      </c>
      <c r="Y4" s="61">
        <v>18.149999999999999</v>
      </c>
      <c r="Z4" s="61">
        <f t="shared" si="3"/>
        <v>83.795013850415501</v>
      </c>
      <c r="AA4" s="71">
        <v>552</v>
      </c>
      <c r="AB4" s="71">
        <v>0.5</v>
      </c>
      <c r="AC4" s="71">
        <v>1</v>
      </c>
      <c r="AD4" s="72">
        <v>95</v>
      </c>
      <c r="AE4" s="72">
        <v>100</v>
      </c>
      <c r="AF4" s="72">
        <v>100</v>
      </c>
      <c r="AG4" s="72">
        <v>60</v>
      </c>
      <c r="AH4" s="72">
        <v>64</v>
      </c>
      <c r="AI4" s="72">
        <v>75</v>
      </c>
      <c r="AJ4" s="72">
        <v>78</v>
      </c>
      <c r="AK4" s="72">
        <v>60</v>
      </c>
      <c r="AL4" s="72">
        <v>50</v>
      </c>
    </row>
    <row r="5" spans="1:38" s="7" customFormat="1">
      <c r="A5" s="70">
        <v>1</v>
      </c>
      <c r="B5" s="71">
        <v>23</v>
      </c>
      <c r="C5" s="71">
        <v>2</v>
      </c>
      <c r="D5" s="71">
        <v>165</v>
      </c>
      <c r="E5" s="71">
        <v>63</v>
      </c>
      <c r="F5" s="71">
        <f t="shared" si="0"/>
        <v>1.65</v>
      </c>
      <c r="G5" s="71">
        <f t="shared" si="1"/>
        <v>2.7224999999999997</v>
      </c>
      <c r="H5" s="72">
        <f t="shared" si="2"/>
        <v>23.140495867768596</v>
      </c>
      <c r="I5" s="71">
        <v>0</v>
      </c>
      <c r="J5" s="71">
        <v>0</v>
      </c>
      <c r="K5" s="71">
        <v>0</v>
      </c>
      <c r="L5" s="71">
        <v>0</v>
      </c>
      <c r="M5" s="71">
        <v>1</v>
      </c>
      <c r="N5" s="71">
        <v>1</v>
      </c>
      <c r="O5" s="71">
        <v>3.76</v>
      </c>
      <c r="P5" s="71">
        <v>4.05</v>
      </c>
      <c r="Q5" s="71">
        <v>108</v>
      </c>
      <c r="R5" s="71">
        <v>3.29</v>
      </c>
      <c r="S5" s="71">
        <v>3.6</v>
      </c>
      <c r="T5" s="71">
        <v>109</v>
      </c>
      <c r="U5" s="71">
        <v>84</v>
      </c>
      <c r="V5" s="71">
        <v>89</v>
      </c>
      <c r="W5" s="71">
        <v>105</v>
      </c>
      <c r="X5" s="61">
        <v>23.85</v>
      </c>
      <c r="Y5" s="61">
        <v>37.75</v>
      </c>
      <c r="Z5" s="61">
        <f t="shared" si="3"/>
        <v>158.28092243186583</v>
      </c>
      <c r="AA5" s="71">
        <v>610</v>
      </c>
      <c r="AB5" s="71">
        <v>0</v>
      </c>
      <c r="AC5" s="71">
        <v>0</v>
      </c>
      <c r="AD5" s="72">
        <v>80</v>
      </c>
      <c r="AE5" s="72">
        <v>100</v>
      </c>
      <c r="AF5" s="72">
        <v>100</v>
      </c>
      <c r="AG5" s="72">
        <v>75</v>
      </c>
      <c r="AH5" s="72">
        <v>84</v>
      </c>
      <c r="AI5" s="72">
        <v>88</v>
      </c>
      <c r="AJ5" s="72">
        <v>100</v>
      </c>
      <c r="AK5" s="72">
        <v>90</v>
      </c>
      <c r="AL5" s="72">
        <v>50</v>
      </c>
    </row>
    <row r="6" spans="1:38" s="7" customFormat="1">
      <c r="A6" s="70">
        <v>1</v>
      </c>
      <c r="B6" s="71">
        <v>28</v>
      </c>
      <c r="C6" s="71">
        <v>2</v>
      </c>
      <c r="D6" s="71">
        <v>157</v>
      </c>
      <c r="E6" s="71">
        <v>53</v>
      </c>
      <c r="F6" s="71">
        <f t="shared" si="0"/>
        <v>1.57</v>
      </c>
      <c r="G6" s="71">
        <f t="shared" si="1"/>
        <v>2.4649000000000001</v>
      </c>
      <c r="H6" s="72">
        <f t="shared" si="2"/>
        <v>21.501886486267189</v>
      </c>
      <c r="I6" s="71">
        <v>0</v>
      </c>
      <c r="J6" s="71">
        <v>1</v>
      </c>
      <c r="K6" s="71">
        <v>0</v>
      </c>
      <c r="L6" s="71">
        <v>0</v>
      </c>
      <c r="M6" s="71">
        <v>1</v>
      </c>
      <c r="N6" s="71">
        <v>1</v>
      </c>
      <c r="O6" s="71">
        <v>3.34</v>
      </c>
      <c r="P6" s="71">
        <v>3.25</v>
      </c>
      <c r="Q6" s="71">
        <v>97</v>
      </c>
      <c r="R6" s="71">
        <v>2.9</v>
      </c>
      <c r="S6" s="71">
        <v>3</v>
      </c>
      <c r="T6" s="71">
        <v>103</v>
      </c>
      <c r="U6" s="71">
        <v>84</v>
      </c>
      <c r="V6" s="71">
        <v>92</v>
      </c>
      <c r="W6" s="71">
        <v>110</v>
      </c>
      <c r="X6" s="61">
        <v>21.77</v>
      </c>
      <c r="Y6" s="61">
        <v>17.600000000000001</v>
      </c>
      <c r="Z6" s="61">
        <f t="shared" si="3"/>
        <v>80.845199816260916</v>
      </c>
      <c r="AA6" s="71">
        <v>524</v>
      </c>
      <c r="AB6" s="71">
        <v>0.5</v>
      </c>
      <c r="AC6" s="71">
        <v>0</v>
      </c>
      <c r="AD6" s="72">
        <v>95</v>
      </c>
      <c r="AE6" s="72">
        <v>100</v>
      </c>
      <c r="AF6" s="72">
        <v>100</v>
      </c>
      <c r="AG6" s="72">
        <v>80</v>
      </c>
      <c r="AH6" s="72">
        <v>96</v>
      </c>
      <c r="AI6" s="72">
        <v>88</v>
      </c>
      <c r="AJ6" s="72">
        <v>100</v>
      </c>
      <c r="AK6" s="72">
        <v>95</v>
      </c>
      <c r="AL6" s="72">
        <v>50</v>
      </c>
    </row>
    <row r="7" spans="1:38" s="7" customFormat="1">
      <c r="A7" s="70">
        <v>1</v>
      </c>
      <c r="B7" s="71">
        <v>23</v>
      </c>
      <c r="C7" s="71">
        <v>2</v>
      </c>
      <c r="D7" s="71">
        <v>160</v>
      </c>
      <c r="E7" s="71">
        <v>75</v>
      </c>
      <c r="F7" s="71">
        <f t="shared" si="0"/>
        <v>1.6</v>
      </c>
      <c r="G7" s="71">
        <f t="shared" si="1"/>
        <v>2.5600000000000005</v>
      </c>
      <c r="H7" s="72">
        <f t="shared" si="2"/>
        <v>29.296874999999993</v>
      </c>
      <c r="I7" s="71">
        <v>0</v>
      </c>
      <c r="J7" s="71">
        <v>0</v>
      </c>
      <c r="K7" s="71">
        <v>0</v>
      </c>
      <c r="L7" s="71">
        <v>0</v>
      </c>
      <c r="M7" s="71">
        <v>2</v>
      </c>
      <c r="N7" s="71">
        <v>1</v>
      </c>
      <c r="O7" s="71">
        <v>3.44</v>
      </c>
      <c r="P7" s="71">
        <v>4.03</v>
      </c>
      <c r="Q7" s="71">
        <v>117</v>
      </c>
      <c r="R7" s="71">
        <v>3</v>
      </c>
      <c r="S7" s="71">
        <v>3.34</v>
      </c>
      <c r="T7" s="71">
        <v>112</v>
      </c>
      <c r="U7" s="71">
        <v>84</v>
      </c>
      <c r="V7" s="71">
        <v>83</v>
      </c>
      <c r="W7" s="71">
        <v>98</v>
      </c>
      <c r="X7" s="61">
        <v>22.22</v>
      </c>
      <c r="Y7" s="61">
        <v>16.920000000000002</v>
      </c>
      <c r="Z7" s="61">
        <f t="shared" si="3"/>
        <v>76.147614761476163</v>
      </c>
      <c r="AA7" s="71">
        <v>400</v>
      </c>
      <c r="AB7" s="71">
        <v>1</v>
      </c>
      <c r="AC7" s="71">
        <v>0.5</v>
      </c>
      <c r="AD7" s="72">
        <v>85</v>
      </c>
      <c r="AE7" s="72">
        <v>100</v>
      </c>
      <c r="AF7" s="72">
        <v>100</v>
      </c>
      <c r="AG7" s="72">
        <v>60</v>
      </c>
      <c r="AH7" s="72">
        <v>28</v>
      </c>
      <c r="AI7" s="72">
        <v>38</v>
      </c>
      <c r="AJ7" s="72">
        <v>78</v>
      </c>
      <c r="AK7" s="72">
        <v>60</v>
      </c>
      <c r="AL7" s="72">
        <v>100</v>
      </c>
    </row>
    <row r="8" spans="1:38" s="7" customFormat="1">
      <c r="A8" s="70">
        <v>1</v>
      </c>
      <c r="B8" s="71">
        <v>29</v>
      </c>
      <c r="C8" s="71">
        <v>2</v>
      </c>
      <c r="D8" s="71">
        <v>153</v>
      </c>
      <c r="E8" s="71">
        <v>101</v>
      </c>
      <c r="F8" s="71">
        <f t="shared" si="0"/>
        <v>1.53</v>
      </c>
      <c r="G8" s="71">
        <f t="shared" si="1"/>
        <v>2.3409</v>
      </c>
      <c r="H8" s="72">
        <f t="shared" si="2"/>
        <v>43.145798624460674</v>
      </c>
      <c r="I8" s="71">
        <v>0</v>
      </c>
      <c r="J8" s="71">
        <v>0</v>
      </c>
      <c r="K8" s="71">
        <v>0</v>
      </c>
      <c r="L8" s="71">
        <v>0</v>
      </c>
      <c r="M8" s="71">
        <v>1</v>
      </c>
      <c r="N8" s="71">
        <v>1</v>
      </c>
      <c r="O8" s="71">
        <v>3.11</v>
      </c>
      <c r="P8" s="71">
        <v>2.69</v>
      </c>
      <c r="Q8" s="71">
        <v>87</v>
      </c>
      <c r="R8" s="71">
        <v>2.69</v>
      </c>
      <c r="S8" s="71">
        <v>2.29</v>
      </c>
      <c r="T8" s="71">
        <v>85</v>
      </c>
      <c r="U8" s="71">
        <v>84</v>
      </c>
      <c r="V8" s="71">
        <v>85</v>
      </c>
      <c r="W8" s="71">
        <v>102</v>
      </c>
      <c r="X8" s="61">
        <v>20.7</v>
      </c>
      <c r="Y8" s="61">
        <v>16.059999999999999</v>
      </c>
      <c r="Z8" s="61">
        <f t="shared" si="3"/>
        <v>77.584541062801932</v>
      </c>
      <c r="AA8" s="71">
        <v>490</v>
      </c>
      <c r="AB8" s="71">
        <v>4</v>
      </c>
      <c r="AC8" s="71">
        <v>5</v>
      </c>
      <c r="AD8" s="72">
        <v>25</v>
      </c>
      <c r="AE8" s="72">
        <v>50</v>
      </c>
      <c r="AF8" s="72">
        <v>100</v>
      </c>
      <c r="AG8" s="72">
        <v>60</v>
      </c>
      <c r="AH8" s="72">
        <v>52</v>
      </c>
      <c r="AI8" s="72">
        <v>50</v>
      </c>
      <c r="AJ8" s="72">
        <v>78</v>
      </c>
      <c r="AK8" s="72">
        <v>90</v>
      </c>
      <c r="AL8" s="72">
        <v>100</v>
      </c>
    </row>
    <row r="9" spans="1:38">
      <c r="N9" s="77" t="s">
        <v>74</v>
      </c>
      <c r="O9">
        <f>AVERAGE(O2:O8)</f>
        <v>3.5528571428571429</v>
      </c>
      <c r="P9">
        <f t="shared" ref="P9:AC9" si="4">AVERAGE(P2:P8)</f>
        <v>3.6585714285714288</v>
      </c>
      <c r="Q9">
        <f t="shared" si="4"/>
        <v>103</v>
      </c>
      <c r="R9">
        <f t="shared" si="4"/>
        <v>3.0828571428571432</v>
      </c>
      <c r="S9">
        <f t="shared" si="4"/>
        <v>3.0885714285714281</v>
      </c>
      <c r="T9">
        <f t="shared" si="4"/>
        <v>100</v>
      </c>
      <c r="U9">
        <f t="shared" si="4"/>
        <v>83.857142857142861</v>
      </c>
      <c r="V9">
        <f t="shared" si="4"/>
        <v>87</v>
      </c>
      <c r="W9">
        <f t="shared" si="4"/>
        <v>100.57142857142857</v>
      </c>
      <c r="X9">
        <f t="shared" si="4"/>
        <v>22.967142857142854</v>
      </c>
      <c r="Y9">
        <f t="shared" si="4"/>
        <v>20.167142857142856</v>
      </c>
      <c r="Z9">
        <f t="shared" si="4"/>
        <v>87.491407492012826</v>
      </c>
      <c r="AA9">
        <f t="shared" si="4"/>
        <v>524.57142857142856</v>
      </c>
      <c r="AB9">
        <f t="shared" si="4"/>
        <v>1</v>
      </c>
      <c r="AC9">
        <f t="shared" si="4"/>
        <v>1.0714285714285714</v>
      </c>
    </row>
    <row r="10" spans="1:38">
      <c r="N10" s="77" t="s">
        <v>75</v>
      </c>
      <c r="O10">
        <f>STDEVA(O2:O8)</f>
        <v>0.55105094397627219</v>
      </c>
      <c r="P10">
        <f t="shared" ref="P10:AC10" si="5">STDEVA(P2:P8)</f>
        <v>0.64457811968833245</v>
      </c>
      <c r="Q10">
        <f t="shared" si="5"/>
        <v>11.633285577743433</v>
      </c>
      <c r="R10">
        <f t="shared" si="5"/>
        <v>0.459336996322389</v>
      </c>
      <c r="S10">
        <f t="shared" si="5"/>
        <v>0.54700483152737112</v>
      </c>
      <c r="T10">
        <f t="shared" si="5"/>
        <v>10.878112581387146</v>
      </c>
      <c r="U10">
        <f t="shared" si="5"/>
        <v>0.3779644730092272</v>
      </c>
      <c r="V10">
        <f t="shared" si="5"/>
        <v>5.9721576223896387</v>
      </c>
      <c r="W10">
        <f t="shared" si="5"/>
        <v>5.6526437135539469</v>
      </c>
      <c r="X10">
        <f t="shared" si="5"/>
        <v>3.0891838959274063</v>
      </c>
      <c r="Y10">
        <f t="shared" si="5"/>
        <v>8.1096644284987072</v>
      </c>
      <c r="Z10">
        <f t="shared" si="5"/>
        <v>31.881065626066174</v>
      </c>
      <c r="AA10">
        <f t="shared" si="5"/>
        <v>65.716200800252082</v>
      </c>
      <c r="AB10">
        <f t="shared" si="5"/>
        <v>1.3844373104863459</v>
      </c>
      <c r="AC10">
        <f t="shared" si="5"/>
        <v>1.7895197546774813</v>
      </c>
    </row>
    <row r="13" spans="1:38" s="7" customFormat="1">
      <c r="A13" s="42" t="s">
        <v>0</v>
      </c>
      <c r="B13" s="43" t="s">
        <v>1</v>
      </c>
      <c r="C13" s="44" t="s">
        <v>2</v>
      </c>
      <c r="D13" s="45" t="s">
        <v>3</v>
      </c>
      <c r="E13" s="46" t="s">
        <v>4</v>
      </c>
      <c r="F13" s="47" t="s">
        <v>5</v>
      </c>
      <c r="G13" s="47" t="s">
        <v>6</v>
      </c>
      <c r="H13" s="48" t="s">
        <v>7</v>
      </c>
      <c r="I13" s="49" t="s">
        <v>8</v>
      </c>
      <c r="J13" s="50" t="s">
        <v>9</v>
      </c>
      <c r="K13" s="51" t="s">
        <v>10</v>
      </c>
      <c r="L13" s="52" t="s">
        <v>11</v>
      </c>
      <c r="M13" s="53" t="s">
        <v>12</v>
      </c>
      <c r="N13" s="54" t="s">
        <v>13</v>
      </c>
      <c r="O13" s="55" t="s">
        <v>14</v>
      </c>
      <c r="P13" s="56" t="s">
        <v>15</v>
      </c>
      <c r="Q13" s="57" t="s">
        <v>16</v>
      </c>
      <c r="R13" s="58" t="s">
        <v>17</v>
      </c>
      <c r="S13" s="59" t="s">
        <v>18</v>
      </c>
      <c r="T13" s="57" t="s">
        <v>19</v>
      </c>
      <c r="U13" s="60" t="s">
        <v>20</v>
      </c>
      <c r="V13" s="59" t="s">
        <v>21</v>
      </c>
      <c r="W13" s="57" t="s">
        <v>22</v>
      </c>
      <c r="X13" s="61" t="s">
        <v>23</v>
      </c>
      <c r="Y13" s="61" t="s">
        <v>24</v>
      </c>
      <c r="Z13" s="61" t="s">
        <v>25</v>
      </c>
      <c r="AA13" s="45" t="s">
        <v>26</v>
      </c>
      <c r="AB13" s="45" t="s">
        <v>27</v>
      </c>
      <c r="AC13" s="45" t="s">
        <v>28</v>
      </c>
      <c r="AD13" s="62" t="s">
        <v>29</v>
      </c>
      <c r="AE13" s="63" t="s">
        <v>30</v>
      </c>
      <c r="AF13" s="64" t="s">
        <v>31</v>
      </c>
      <c r="AG13" s="65" t="s">
        <v>32</v>
      </c>
      <c r="AH13" s="66" t="s">
        <v>33</v>
      </c>
      <c r="AI13" s="67" t="s">
        <v>34</v>
      </c>
      <c r="AJ13" s="68" t="s">
        <v>35</v>
      </c>
      <c r="AK13" s="63" t="s">
        <v>36</v>
      </c>
      <c r="AL13" s="69" t="s">
        <v>37</v>
      </c>
    </row>
    <row r="14" spans="1:38" s="7" customFormat="1">
      <c r="A14" s="70">
        <v>1</v>
      </c>
      <c r="B14" s="71">
        <v>22</v>
      </c>
      <c r="C14" s="71">
        <v>2</v>
      </c>
      <c r="D14" s="71">
        <v>156</v>
      </c>
      <c r="E14" s="71">
        <v>51</v>
      </c>
      <c r="F14" s="71">
        <v>1.56</v>
      </c>
      <c r="G14" s="71">
        <v>2.4336000000000002</v>
      </c>
      <c r="H14" s="72">
        <v>20.956607495069033</v>
      </c>
      <c r="I14" s="71">
        <v>0</v>
      </c>
      <c r="J14" s="71">
        <v>0</v>
      </c>
      <c r="K14" s="71">
        <v>2</v>
      </c>
      <c r="L14" s="71">
        <v>1</v>
      </c>
      <c r="M14" s="71">
        <v>1</v>
      </c>
      <c r="N14" s="71">
        <v>1</v>
      </c>
      <c r="O14" s="71">
        <v>3.32</v>
      </c>
      <c r="P14" s="71">
        <v>3.65</v>
      </c>
      <c r="Q14" s="71">
        <v>110</v>
      </c>
      <c r="R14" s="71">
        <v>2.9</v>
      </c>
      <c r="S14" s="71">
        <v>3.16</v>
      </c>
      <c r="T14" s="71">
        <v>109</v>
      </c>
      <c r="U14" s="71">
        <v>84</v>
      </c>
      <c r="V14" s="71">
        <v>87</v>
      </c>
      <c r="W14" s="71">
        <v>103</v>
      </c>
      <c r="X14" s="61">
        <v>21.66</v>
      </c>
      <c r="Y14" s="61">
        <v>17.21</v>
      </c>
      <c r="Z14" s="61">
        <v>79.455216989843038</v>
      </c>
      <c r="AA14" s="71">
        <v>410</v>
      </c>
      <c r="AB14" s="71">
        <v>1</v>
      </c>
      <c r="AC14" s="71">
        <v>1</v>
      </c>
      <c r="AD14" s="72">
        <v>80</v>
      </c>
      <c r="AE14" s="72">
        <v>75</v>
      </c>
      <c r="AF14" s="72">
        <v>33</v>
      </c>
      <c r="AG14" s="72">
        <v>35</v>
      </c>
      <c r="AH14" s="72">
        <v>56</v>
      </c>
      <c r="AI14" s="72">
        <v>88</v>
      </c>
      <c r="AJ14" s="72">
        <v>88</v>
      </c>
      <c r="AK14" s="72">
        <v>60</v>
      </c>
      <c r="AL14" s="72">
        <v>75</v>
      </c>
    </row>
    <row r="15" spans="1:38" s="7" customFormat="1">
      <c r="A15" s="70">
        <v>1</v>
      </c>
      <c r="B15" s="71">
        <v>26</v>
      </c>
      <c r="C15" s="71">
        <v>1</v>
      </c>
      <c r="D15" s="71">
        <v>180</v>
      </c>
      <c r="E15" s="71">
        <v>72</v>
      </c>
      <c r="F15" s="71">
        <v>1.8</v>
      </c>
      <c r="G15" s="71">
        <v>3.24</v>
      </c>
      <c r="H15" s="72">
        <v>22.222222222222221</v>
      </c>
      <c r="I15" s="71">
        <v>0</v>
      </c>
      <c r="J15" s="71">
        <v>1</v>
      </c>
      <c r="K15" s="71">
        <v>2</v>
      </c>
      <c r="L15" s="71">
        <v>1</v>
      </c>
      <c r="M15" s="71">
        <v>1</v>
      </c>
      <c r="N15" s="71">
        <v>1</v>
      </c>
      <c r="O15" s="71">
        <v>5.37</v>
      </c>
      <c r="P15" s="71">
        <v>5.12</v>
      </c>
      <c r="Q15" s="71">
        <v>95</v>
      </c>
      <c r="R15" s="71">
        <v>4.5199999999999996</v>
      </c>
      <c r="S15" s="71">
        <v>4.1100000000000003</v>
      </c>
      <c r="T15" s="71">
        <v>91</v>
      </c>
      <c r="U15" s="71">
        <v>83</v>
      </c>
      <c r="V15" s="71">
        <v>80</v>
      </c>
      <c r="W15" s="71">
        <v>97</v>
      </c>
      <c r="X15" s="61">
        <v>32.1</v>
      </c>
      <c r="Y15" s="61">
        <v>22.9</v>
      </c>
      <c r="Z15" s="61">
        <v>71.339563862928344</v>
      </c>
      <c r="AA15" s="71">
        <v>500</v>
      </c>
      <c r="AB15" s="71">
        <v>3</v>
      </c>
      <c r="AC15" s="71">
        <v>2</v>
      </c>
      <c r="AD15" s="72">
        <v>100</v>
      </c>
      <c r="AE15" s="72">
        <v>100</v>
      </c>
      <c r="AF15" s="72">
        <v>100</v>
      </c>
      <c r="AG15" s="72">
        <v>65</v>
      </c>
      <c r="AH15" s="72">
        <v>44</v>
      </c>
      <c r="AI15" s="72">
        <v>88</v>
      </c>
      <c r="AJ15" s="72">
        <v>100</v>
      </c>
      <c r="AK15" s="72">
        <v>70</v>
      </c>
      <c r="AL15" s="72">
        <v>50</v>
      </c>
    </row>
    <row r="16" spans="1:38" s="7" customFormat="1">
      <c r="A16" s="70">
        <v>1</v>
      </c>
      <c r="B16" s="71">
        <v>56</v>
      </c>
      <c r="C16" s="71">
        <v>2</v>
      </c>
      <c r="D16" s="71">
        <v>163</v>
      </c>
      <c r="E16" s="71">
        <v>95</v>
      </c>
      <c r="F16" s="71">
        <v>1.63</v>
      </c>
      <c r="G16" s="71">
        <v>2.6568999999999998</v>
      </c>
      <c r="H16" s="72">
        <v>35.755956189544207</v>
      </c>
      <c r="I16" s="71">
        <v>0</v>
      </c>
      <c r="J16" s="71">
        <v>0</v>
      </c>
      <c r="K16" s="71">
        <v>2</v>
      </c>
      <c r="L16" s="71">
        <v>1</v>
      </c>
      <c r="M16" s="71">
        <v>1</v>
      </c>
      <c r="N16" s="71">
        <v>1</v>
      </c>
      <c r="O16" s="71">
        <v>2.88</v>
      </c>
      <c r="P16" s="71">
        <v>2.13</v>
      </c>
      <c r="Q16" s="71">
        <v>74</v>
      </c>
      <c r="R16" s="71">
        <v>2.4500000000000002</v>
      </c>
      <c r="S16" s="71">
        <v>1.58</v>
      </c>
      <c r="T16" s="71">
        <v>65</v>
      </c>
      <c r="U16" s="71">
        <v>79</v>
      </c>
      <c r="V16" s="71">
        <v>74</v>
      </c>
      <c r="W16" s="71">
        <v>94</v>
      </c>
      <c r="X16" s="61">
        <v>21.47</v>
      </c>
      <c r="Y16" s="61">
        <v>28.3</v>
      </c>
      <c r="Z16" s="61">
        <v>131.81183046110854</v>
      </c>
      <c r="AA16" s="71">
        <v>470</v>
      </c>
      <c r="AB16" s="71">
        <v>0</v>
      </c>
      <c r="AC16" s="71">
        <v>2</v>
      </c>
      <c r="AD16" s="72">
        <v>80</v>
      </c>
      <c r="AE16" s="72">
        <v>25</v>
      </c>
      <c r="AF16" s="72">
        <v>33</v>
      </c>
      <c r="AG16" s="72">
        <v>65</v>
      </c>
      <c r="AH16" s="72">
        <v>52</v>
      </c>
      <c r="AI16" s="72">
        <v>75</v>
      </c>
      <c r="AJ16" s="72">
        <v>100</v>
      </c>
      <c r="AK16" s="72">
        <v>60</v>
      </c>
      <c r="AL16" s="72">
        <v>100</v>
      </c>
    </row>
    <row r="17" spans="1:38" s="7" customFormat="1">
      <c r="A17" s="70">
        <v>1</v>
      </c>
      <c r="B17" s="71">
        <v>21</v>
      </c>
      <c r="C17" s="71">
        <v>2</v>
      </c>
      <c r="D17" s="71">
        <v>170</v>
      </c>
      <c r="E17" s="71">
        <v>68</v>
      </c>
      <c r="F17" s="71">
        <v>1.7</v>
      </c>
      <c r="G17" s="71">
        <v>2.8899999999999997</v>
      </c>
      <c r="H17" s="72">
        <v>23.529411764705884</v>
      </c>
      <c r="I17" s="71">
        <v>0</v>
      </c>
      <c r="J17" s="71">
        <v>0</v>
      </c>
      <c r="K17" s="71">
        <v>2</v>
      </c>
      <c r="L17" s="71">
        <v>1</v>
      </c>
      <c r="M17" s="71">
        <v>1</v>
      </c>
      <c r="N17" s="71">
        <v>1</v>
      </c>
      <c r="O17" s="71">
        <v>4.1100000000000003</v>
      </c>
      <c r="P17" s="71">
        <v>4.38</v>
      </c>
      <c r="Q17" s="71">
        <v>107</v>
      </c>
      <c r="R17" s="71">
        <v>3.6</v>
      </c>
      <c r="S17" s="71">
        <v>3.9</v>
      </c>
      <c r="T17" s="71">
        <v>108</v>
      </c>
      <c r="U17" s="71">
        <v>84</v>
      </c>
      <c r="V17" s="71">
        <v>89</v>
      </c>
      <c r="W17" s="71">
        <v>106</v>
      </c>
      <c r="X17" s="61">
        <v>25.71</v>
      </c>
      <c r="Y17" s="61">
        <v>24.92</v>
      </c>
      <c r="Z17" s="61">
        <v>96.927265655387004</v>
      </c>
      <c r="AA17" s="71">
        <v>520</v>
      </c>
      <c r="AB17" s="71">
        <v>4</v>
      </c>
      <c r="AC17" s="71">
        <v>7</v>
      </c>
      <c r="AD17" s="72">
        <v>30</v>
      </c>
      <c r="AE17" s="72">
        <v>0</v>
      </c>
      <c r="AF17" s="72">
        <v>0</v>
      </c>
      <c r="AG17" s="72">
        <v>10</v>
      </c>
      <c r="AH17" s="72">
        <v>32</v>
      </c>
      <c r="AI17" s="72">
        <v>75</v>
      </c>
      <c r="AJ17" s="72">
        <v>88</v>
      </c>
      <c r="AK17" s="72">
        <v>85</v>
      </c>
      <c r="AL17" s="72">
        <v>75</v>
      </c>
    </row>
    <row r="18" spans="1:38" s="7" customFormat="1" ht="17.25" customHeight="1">
      <c r="A18" s="70">
        <v>1</v>
      </c>
      <c r="B18" s="71">
        <v>29</v>
      </c>
      <c r="C18" s="71">
        <v>1</v>
      </c>
      <c r="D18" s="71">
        <v>175</v>
      </c>
      <c r="E18" s="71">
        <v>87</v>
      </c>
      <c r="F18" s="71">
        <f t="shared" ref="F18:F21" si="6">D18/100</f>
        <v>1.75</v>
      </c>
      <c r="G18" s="71">
        <f t="shared" ref="G18:G21" si="7">(F18*F18)</f>
        <v>3.0625</v>
      </c>
      <c r="H18" s="72">
        <f t="shared" ref="H18:H21" si="8">E18/G18</f>
        <v>28.408163265306122</v>
      </c>
      <c r="I18" s="71">
        <v>0</v>
      </c>
      <c r="J18" s="71">
        <v>0</v>
      </c>
      <c r="K18" s="71">
        <v>2</v>
      </c>
      <c r="L18" s="71">
        <v>1</v>
      </c>
      <c r="M18" s="71">
        <v>1</v>
      </c>
      <c r="N18" s="71">
        <v>1</v>
      </c>
      <c r="O18" s="71">
        <v>4.97</v>
      </c>
      <c r="P18" s="71">
        <v>4.99</v>
      </c>
      <c r="Q18" s="71">
        <v>100</v>
      </c>
      <c r="R18" s="71">
        <v>4.18</v>
      </c>
      <c r="S18" s="71">
        <v>3.33</v>
      </c>
      <c r="T18" s="71">
        <v>80</v>
      </c>
      <c r="U18" s="71">
        <v>82</v>
      </c>
      <c r="V18" s="71">
        <v>67</v>
      </c>
      <c r="W18" s="71">
        <v>81</v>
      </c>
      <c r="X18" s="61">
        <v>30.22</v>
      </c>
      <c r="Y18" s="61">
        <v>19.940000000000001</v>
      </c>
      <c r="Z18" s="61">
        <f t="shared" ref="Z18:Z21" si="9">(Y18/X18)*100</f>
        <v>65.982792852415628</v>
      </c>
      <c r="AA18" s="71">
        <v>530</v>
      </c>
      <c r="AB18" s="71">
        <v>0</v>
      </c>
      <c r="AC18" s="71">
        <v>0</v>
      </c>
      <c r="AD18" s="72">
        <v>40</v>
      </c>
      <c r="AE18" s="72">
        <v>75</v>
      </c>
      <c r="AF18" s="72">
        <v>33</v>
      </c>
      <c r="AG18" s="72">
        <v>60</v>
      </c>
      <c r="AH18" s="72">
        <v>76</v>
      </c>
      <c r="AI18" s="72">
        <v>38</v>
      </c>
      <c r="AJ18" s="72">
        <v>78</v>
      </c>
      <c r="AK18" s="72">
        <v>90</v>
      </c>
      <c r="AL18" s="72">
        <v>50</v>
      </c>
    </row>
    <row r="19" spans="1:38" s="7" customFormat="1">
      <c r="A19" s="70">
        <v>1</v>
      </c>
      <c r="B19" s="71">
        <v>52</v>
      </c>
      <c r="C19" s="71">
        <v>1</v>
      </c>
      <c r="D19" s="71">
        <v>178</v>
      </c>
      <c r="E19" s="71">
        <v>104</v>
      </c>
      <c r="F19" s="71">
        <f t="shared" si="6"/>
        <v>1.78</v>
      </c>
      <c r="G19" s="71">
        <f t="shared" si="7"/>
        <v>3.1684000000000001</v>
      </c>
      <c r="H19" s="72">
        <f t="shared" si="8"/>
        <v>32.824138366367883</v>
      </c>
      <c r="I19" s="73">
        <v>3</v>
      </c>
      <c r="J19" s="71">
        <v>0</v>
      </c>
      <c r="K19" s="71">
        <v>2</v>
      </c>
      <c r="L19" s="71">
        <v>1</v>
      </c>
      <c r="M19" s="71">
        <v>1</v>
      </c>
      <c r="N19" s="71">
        <v>1</v>
      </c>
      <c r="O19" s="71">
        <v>4.5999999999999996</v>
      </c>
      <c r="P19" s="71">
        <v>5.39</v>
      </c>
      <c r="Q19" s="71">
        <v>117</v>
      </c>
      <c r="R19" s="71">
        <v>3.71</v>
      </c>
      <c r="S19" s="71">
        <v>3.87</v>
      </c>
      <c r="T19" s="71">
        <v>105</v>
      </c>
      <c r="U19" s="71">
        <v>78</v>
      </c>
      <c r="V19" s="71">
        <v>72</v>
      </c>
      <c r="W19" s="71">
        <v>92</v>
      </c>
      <c r="X19" s="61">
        <v>28.1</v>
      </c>
      <c r="Y19" s="61">
        <v>24.25</v>
      </c>
      <c r="Z19" s="61">
        <f t="shared" si="9"/>
        <v>86.298932384341626</v>
      </c>
      <c r="AA19" s="71">
        <v>594</v>
      </c>
      <c r="AB19" s="71">
        <v>6</v>
      </c>
      <c r="AC19" s="71">
        <v>6</v>
      </c>
      <c r="AD19" s="72">
        <v>80</v>
      </c>
      <c r="AE19" s="72">
        <v>75</v>
      </c>
      <c r="AF19" s="72">
        <v>33</v>
      </c>
      <c r="AG19" s="72">
        <v>40</v>
      </c>
      <c r="AH19" s="72">
        <v>20</v>
      </c>
      <c r="AI19" s="72">
        <v>88</v>
      </c>
      <c r="AJ19" s="72">
        <v>90</v>
      </c>
      <c r="AK19" s="72">
        <v>45</v>
      </c>
      <c r="AL19" s="72">
        <v>25</v>
      </c>
    </row>
    <row r="20" spans="1:38" s="7" customFormat="1">
      <c r="A20" s="70">
        <v>1</v>
      </c>
      <c r="B20" s="71">
        <v>34</v>
      </c>
      <c r="C20" s="71">
        <v>2</v>
      </c>
      <c r="D20" s="71">
        <v>162</v>
      </c>
      <c r="E20" s="71">
        <v>82</v>
      </c>
      <c r="F20" s="71">
        <f t="shared" si="6"/>
        <v>1.62</v>
      </c>
      <c r="G20" s="71">
        <f t="shared" si="7"/>
        <v>2.6244000000000005</v>
      </c>
      <c r="H20" s="72">
        <f t="shared" si="8"/>
        <v>31.245237006553872</v>
      </c>
      <c r="I20" s="73">
        <v>1</v>
      </c>
      <c r="J20" s="71">
        <v>0</v>
      </c>
      <c r="K20" s="71">
        <v>2</v>
      </c>
      <c r="L20" s="71">
        <v>1</v>
      </c>
      <c r="M20" s="71">
        <v>1</v>
      </c>
      <c r="N20" s="71">
        <v>1</v>
      </c>
      <c r="O20" s="71">
        <v>4.5199999999999996</v>
      </c>
      <c r="P20" s="71">
        <v>4.4000000000000004</v>
      </c>
      <c r="Q20" s="71">
        <v>97</v>
      </c>
      <c r="R20" s="71">
        <v>3.72</v>
      </c>
      <c r="S20" s="71">
        <v>3.49</v>
      </c>
      <c r="T20" s="71">
        <v>94</v>
      </c>
      <c r="U20" s="71">
        <v>80</v>
      </c>
      <c r="V20" s="71">
        <v>79</v>
      </c>
      <c r="W20" s="71">
        <v>100</v>
      </c>
      <c r="X20" s="61">
        <v>26.21</v>
      </c>
      <c r="Y20" s="61">
        <v>20.25</v>
      </c>
      <c r="Z20" s="61">
        <f t="shared" si="9"/>
        <v>77.260587561999245</v>
      </c>
      <c r="AA20" s="71">
        <v>390</v>
      </c>
      <c r="AB20" s="71">
        <v>0</v>
      </c>
      <c r="AC20" s="71">
        <v>5</v>
      </c>
      <c r="AD20" s="72">
        <v>65</v>
      </c>
      <c r="AE20" s="72">
        <v>75</v>
      </c>
      <c r="AF20" s="72">
        <v>100</v>
      </c>
      <c r="AG20" s="72">
        <v>45</v>
      </c>
      <c r="AH20" s="72">
        <v>28</v>
      </c>
      <c r="AI20" s="72">
        <v>50</v>
      </c>
      <c r="AJ20" s="72">
        <v>35</v>
      </c>
      <c r="AK20" s="72">
        <v>65</v>
      </c>
      <c r="AL20" s="72">
        <v>50</v>
      </c>
    </row>
    <row r="21" spans="1:38" s="7" customFormat="1">
      <c r="A21" s="70">
        <v>1</v>
      </c>
      <c r="B21" s="71">
        <v>41</v>
      </c>
      <c r="C21" s="71">
        <v>1</v>
      </c>
      <c r="D21" s="71">
        <v>161</v>
      </c>
      <c r="E21" s="71">
        <v>63</v>
      </c>
      <c r="F21" s="71">
        <f t="shared" si="6"/>
        <v>1.61</v>
      </c>
      <c r="G21" s="71">
        <f t="shared" si="7"/>
        <v>2.5921000000000003</v>
      </c>
      <c r="H21" s="72">
        <f t="shared" si="8"/>
        <v>24.304617877396701</v>
      </c>
      <c r="I21" s="71">
        <v>0</v>
      </c>
      <c r="J21" s="71">
        <v>0</v>
      </c>
      <c r="K21" s="71">
        <v>2</v>
      </c>
      <c r="L21" s="71">
        <v>1</v>
      </c>
      <c r="M21" s="71">
        <v>1</v>
      </c>
      <c r="N21" s="71">
        <v>1</v>
      </c>
      <c r="O21" s="71">
        <v>3.68</v>
      </c>
      <c r="P21" s="71">
        <v>4.97</v>
      </c>
      <c r="Q21" s="71">
        <v>135</v>
      </c>
      <c r="R21" s="71">
        <v>3.06</v>
      </c>
      <c r="S21" s="71">
        <v>4.03</v>
      </c>
      <c r="T21" s="71">
        <v>132</v>
      </c>
      <c r="U21" s="71">
        <v>79</v>
      </c>
      <c r="V21" s="71">
        <v>79</v>
      </c>
      <c r="W21" s="71">
        <v>100</v>
      </c>
      <c r="X21" s="61">
        <v>19.649999999999999</v>
      </c>
      <c r="Y21" s="61">
        <v>15.24</v>
      </c>
      <c r="Z21" s="61">
        <f t="shared" si="9"/>
        <v>77.55725190839695</v>
      </c>
      <c r="AA21" s="71">
        <v>572</v>
      </c>
      <c r="AB21" s="71">
        <v>0.5</v>
      </c>
      <c r="AC21" s="71">
        <v>0.5</v>
      </c>
      <c r="AD21" s="72">
        <v>100</v>
      </c>
      <c r="AE21" s="72">
        <v>50</v>
      </c>
      <c r="AF21" s="72">
        <v>33</v>
      </c>
      <c r="AG21" s="72">
        <v>60</v>
      </c>
      <c r="AH21" s="72">
        <v>68</v>
      </c>
      <c r="AI21" s="72">
        <v>75</v>
      </c>
      <c r="AJ21" s="72">
        <v>35</v>
      </c>
      <c r="AK21" s="72">
        <v>75</v>
      </c>
      <c r="AL21" s="72">
        <v>50</v>
      </c>
    </row>
    <row r="22" spans="1:38">
      <c r="N22" s="77" t="s">
        <v>76</v>
      </c>
      <c r="O22">
        <f>AVERAGE(O14:O21)</f>
        <v>4.1812500000000004</v>
      </c>
      <c r="P22">
        <f t="shared" ref="P22:AD22" si="10">AVERAGE(P14:P21)</f>
        <v>4.3787499999999993</v>
      </c>
      <c r="Q22">
        <f t="shared" si="10"/>
        <v>104.375</v>
      </c>
      <c r="R22">
        <f t="shared" si="10"/>
        <v>3.5174999999999996</v>
      </c>
      <c r="S22">
        <f t="shared" si="10"/>
        <v>3.4337500000000007</v>
      </c>
      <c r="T22">
        <f t="shared" si="10"/>
        <v>98</v>
      </c>
      <c r="U22">
        <f t="shared" si="10"/>
        <v>81.125</v>
      </c>
      <c r="V22">
        <f t="shared" si="10"/>
        <v>78.375</v>
      </c>
      <c r="W22">
        <f t="shared" si="10"/>
        <v>96.625</v>
      </c>
      <c r="X22">
        <f t="shared" si="10"/>
        <v>25.64</v>
      </c>
      <c r="Y22">
        <f t="shared" si="10"/>
        <v>21.626249999999999</v>
      </c>
      <c r="Z22">
        <f t="shared" si="10"/>
        <v>85.829180209552561</v>
      </c>
      <c r="AA22">
        <f t="shared" si="10"/>
        <v>498.25</v>
      </c>
      <c r="AB22">
        <f t="shared" si="10"/>
        <v>1.8125</v>
      </c>
      <c r="AC22">
        <f t="shared" si="10"/>
        <v>2.9375</v>
      </c>
      <c r="AD22">
        <f t="shared" si="10"/>
        <v>71.875</v>
      </c>
    </row>
    <row r="23" spans="1:38">
      <c r="N23" s="77" t="s">
        <v>75</v>
      </c>
      <c r="O23">
        <f>_xlfn.STDEV.S(O14:O21)</f>
        <v>0.84656343108897714</v>
      </c>
      <c r="P23">
        <f t="shared" ref="P23:AD23" si="11">_xlfn.STDEV.S(P14:P21)</f>
        <v>1.0612450571986551</v>
      </c>
      <c r="Q23">
        <f t="shared" si="11"/>
        <v>17.808003818508126</v>
      </c>
      <c r="R23">
        <f t="shared" si="11"/>
        <v>0.68232271376108355</v>
      </c>
      <c r="S23">
        <f t="shared" si="11"/>
        <v>0.82338911995309705</v>
      </c>
      <c r="T23">
        <f t="shared" si="11"/>
        <v>20.368042194996132</v>
      </c>
      <c r="U23">
        <f t="shared" si="11"/>
        <v>2.416461403433896</v>
      </c>
      <c r="V23">
        <f t="shared" si="11"/>
        <v>7.3666720534347903</v>
      </c>
      <c r="W23">
        <f t="shared" si="11"/>
        <v>7.7816175329150834</v>
      </c>
      <c r="X23">
        <f t="shared" si="11"/>
        <v>4.4432742110166465</v>
      </c>
      <c r="Y23">
        <f t="shared" si="11"/>
        <v>4.2915063539175113</v>
      </c>
      <c r="Z23">
        <f t="shared" si="11"/>
        <v>20.784930494859275</v>
      </c>
      <c r="AA23">
        <f t="shared" si="11"/>
        <v>72.106567959216747</v>
      </c>
      <c r="AB23">
        <f t="shared" si="11"/>
        <v>2.2668023418778391</v>
      </c>
      <c r="AC23">
        <f t="shared" si="11"/>
        <v>2.6784523783067606</v>
      </c>
      <c r="AD23">
        <f t="shared" si="11"/>
        <v>25.626088827041645</v>
      </c>
    </row>
    <row r="28" spans="1:38" s="7" customFormat="1">
      <c r="A28" s="42" t="s">
        <v>0</v>
      </c>
      <c r="B28" s="43" t="s">
        <v>1</v>
      </c>
      <c r="C28" s="44" t="s">
        <v>2</v>
      </c>
      <c r="D28" s="45" t="s">
        <v>3</v>
      </c>
      <c r="E28" s="46" t="s">
        <v>4</v>
      </c>
      <c r="F28" s="47" t="s">
        <v>5</v>
      </c>
      <c r="G28" s="47" t="s">
        <v>6</v>
      </c>
      <c r="H28" s="48" t="s">
        <v>7</v>
      </c>
      <c r="I28" s="49" t="s">
        <v>8</v>
      </c>
      <c r="J28" s="50" t="s">
        <v>9</v>
      </c>
      <c r="K28" s="51" t="s">
        <v>10</v>
      </c>
      <c r="L28" s="52" t="s">
        <v>11</v>
      </c>
      <c r="M28" s="53" t="s">
        <v>12</v>
      </c>
      <c r="N28" s="54" t="s">
        <v>13</v>
      </c>
      <c r="O28" s="55" t="s">
        <v>14</v>
      </c>
      <c r="P28" s="56" t="s">
        <v>15</v>
      </c>
      <c r="Q28" s="57" t="s">
        <v>16</v>
      </c>
      <c r="R28" s="58" t="s">
        <v>17</v>
      </c>
      <c r="S28" s="59" t="s">
        <v>18</v>
      </c>
      <c r="T28" s="57" t="s">
        <v>19</v>
      </c>
      <c r="U28" s="60" t="s">
        <v>20</v>
      </c>
      <c r="V28" s="59" t="s">
        <v>21</v>
      </c>
      <c r="W28" s="57" t="s">
        <v>22</v>
      </c>
      <c r="X28" s="61" t="s">
        <v>23</v>
      </c>
      <c r="Y28" s="61" t="s">
        <v>24</v>
      </c>
      <c r="Z28" s="61" t="s">
        <v>25</v>
      </c>
      <c r="AA28" s="45" t="s">
        <v>26</v>
      </c>
      <c r="AB28" s="45" t="s">
        <v>27</v>
      </c>
      <c r="AC28" s="45" t="s">
        <v>28</v>
      </c>
      <c r="AD28" s="62" t="s">
        <v>29</v>
      </c>
      <c r="AE28" s="63" t="s">
        <v>30</v>
      </c>
      <c r="AF28" s="64" t="s">
        <v>31</v>
      </c>
      <c r="AG28" s="65" t="s">
        <v>32</v>
      </c>
      <c r="AH28" s="66" t="s">
        <v>33</v>
      </c>
      <c r="AI28" s="67" t="s">
        <v>34</v>
      </c>
      <c r="AJ28" s="68" t="s">
        <v>35</v>
      </c>
      <c r="AK28" s="63" t="s">
        <v>36</v>
      </c>
      <c r="AL28" s="69" t="s">
        <v>37</v>
      </c>
    </row>
    <row r="29" spans="1:38" s="7" customFormat="1">
      <c r="A29" s="70">
        <v>1</v>
      </c>
      <c r="B29" s="71">
        <v>30</v>
      </c>
      <c r="C29" s="71">
        <v>2</v>
      </c>
      <c r="D29" s="71">
        <v>166</v>
      </c>
      <c r="E29" s="71">
        <v>47</v>
      </c>
      <c r="F29" s="71">
        <v>1.66</v>
      </c>
      <c r="G29" s="71">
        <v>2.7555999999999998</v>
      </c>
      <c r="H29" s="72">
        <v>17.056176513282043</v>
      </c>
      <c r="I29" s="71">
        <v>0</v>
      </c>
      <c r="J29" s="71">
        <v>0</v>
      </c>
      <c r="K29" s="71">
        <v>1</v>
      </c>
      <c r="L29" s="71">
        <v>2</v>
      </c>
      <c r="M29" s="71">
        <v>1</v>
      </c>
      <c r="N29" s="71">
        <v>1</v>
      </c>
      <c r="O29" s="71">
        <v>3.64</v>
      </c>
      <c r="P29" s="71">
        <v>3.11</v>
      </c>
      <c r="Q29" s="71">
        <v>85</v>
      </c>
      <c r="R29" s="71">
        <v>3.17</v>
      </c>
      <c r="S29" s="71">
        <v>3.05</v>
      </c>
      <c r="T29" s="71">
        <v>96</v>
      </c>
      <c r="U29" s="71">
        <v>83</v>
      </c>
      <c r="V29" s="71">
        <v>91</v>
      </c>
      <c r="W29" s="71">
        <v>109</v>
      </c>
      <c r="X29" s="61">
        <v>23.45</v>
      </c>
      <c r="Y29" s="61">
        <v>27.78</v>
      </c>
      <c r="Z29" s="61">
        <v>118.46481876332624</v>
      </c>
      <c r="AA29" s="71">
        <v>540</v>
      </c>
      <c r="AB29" s="71">
        <v>3</v>
      </c>
      <c r="AC29" s="71">
        <v>2</v>
      </c>
      <c r="AD29" s="72">
        <v>15</v>
      </c>
      <c r="AE29" s="72">
        <v>75</v>
      </c>
      <c r="AF29" s="72">
        <v>0</v>
      </c>
      <c r="AG29" s="72">
        <v>55</v>
      </c>
      <c r="AH29" s="72">
        <v>48</v>
      </c>
      <c r="AI29" s="72">
        <v>75</v>
      </c>
      <c r="AJ29" s="72">
        <v>78</v>
      </c>
      <c r="AK29" s="72">
        <v>70</v>
      </c>
      <c r="AL29" s="72">
        <v>75</v>
      </c>
    </row>
    <row r="30" spans="1:38" s="7" customFormat="1">
      <c r="A30" s="70">
        <v>1</v>
      </c>
      <c r="B30" s="71">
        <v>20</v>
      </c>
      <c r="C30" s="71">
        <v>2</v>
      </c>
      <c r="D30" s="71">
        <v>159</v>
      </c>
      <c r="E30" s="71">
        <v>60</v>
      </c>
      <c r="F30" s="71">
        <v>1.59</v>
      </c>
      <c r="G30" s="71">
        <v>2.5281000000000002</v>
      </c>
      <c r="H30" s="72">
        <v>23.733238400379729</v>
      </c>
      <c r="I30" s="71">
        <v>0</v>
      </c>
      <c r="J30" s="71">
        <v>0</v>
      </c>
      <c r="K30" s="71">
        <v>1</v>
      </c>
      <c r="L30" s="71">
        <v>1</v>
      </c>
      <c r="M30" s="71">
        <v>1</v>
      </c>
      <c r="N30" s="71">
        <v>1</v>
      </c>
      <c r="O30" s="71">
        <v>3.49</v>
      </c>
      <c r="P30" s="71">
        <v>3.17</v>
      </c>
      <c r="Q30" s="71">
        <v>90</v>
      </c>
      <c r="R30" s="71">
        <v>3.05</v>
      </c>
      <c r="S30" s="71">
        <v>2.68</v>
      </c>
      <c r="T30" s="71">
        <v>88</v>
      </c>
      <c r="U30" s="71">
        <v>84</v>
      </c>
      <c r="V30" s="71">
        <v>85</v>
      </c>
      <c r="W30" s="71">
        <v>100</v>
      </c>
      <c r="X30" s="61">
        <v>22.62</v>
      </c>
      <c r="Y30" s="61">
        <v>13.21</v>
      </c>
      <c r="Z30" s="61">
        <v>58.39964633068081</v>
      </c>
      <c r="AA30" s="71">
        <v>418</v>
      </c>
      <c r="AB30" s="71">
        <v>2</v>
      </c>
      <c r="AC30" s="71">
        <v>3</v>
      </c>
      <c r="AD30" s="72">
        <v>100</v>
      </c>
      <c r="AE30" s="72">
        <v>100</v>
      </c>
      <c r="AF30" s="72">
        <v>0</v>
      </c>
      <c r="AG30" s="72">
        <v>70</v>
      </c>
      <c r="AH30" s="72">
        <v>72</v>
      </c>
      <c r="AI30" s="72">
        <v>38</v>
      </c>
      <c r="AJ30" s="72">
        <v>78</v>
      </c>
      <c r="AK30" s="72">
        <v>75</v>
      </c>
      <c r="AL30" s="72">
        <v>50</v>
      </c>
    </row>
    <row r="31" spans="1:38" s="7" customFormat="1">
      <c r="A31" s="70">
        <v>1</v>
      </c>
      <c r="B31" s="71">
        <v>49</v>
      </c>
      <c r="C31" s="71">
        <v>2</v>
      </c>
      <c r="D31" s="71">
        <v>165</v>
      </c>
      <c r="E31" s="71">
        <v>78</v>
      </c>
      <c r="F31" s="71">
        <v>1.65</v>
      </c>
      <c r="G31" s="71">
        <v>2.7224999999999997</v>
      </c>
      <c r="H31" s="72">
        <v>28.650137741046834</v>
      </c>
      <c r="I31" s="71">
        <v>0</v>
      </c>
      <c r="J31" s="71">
        <v>0</v>
      </c>
      <c r="K31" s="71">
        <v>1</v>
      </c>
      <c r="L31" s="71">
        <v>2</v>
      </c>
      <c r="M31" s="71">
        <v>1</v>
      </c>
      <c r="N31" s="71">
        <v>1</v>
      </c>
      <c r="O31" s="71">
        <v>3.16</v>
      </c>
      <c r="P31" s="71">
        <v>2.83</v>
      </c>
      <c r="Q31" s="71">
        <v>89</v>
      </c>
      <c r="R31" s="71">
        <v>2.71</v>
      </c>
      <c r="S31" s="71">
        <v>2.16</v>
      </c>
      <c r="T31" s="71">
        <v>80</v>
      </c>
      <c r="U31" s="71">
        <v>80</v>
      </c>
      <c r="V31" s="71">
        <v>74</v>
      </c>
      <c r="W31" s="71">
        <v>93</v>
      </c>
      <c r="X31" s="61">
        <v>22.37</v>
      </c>
      <c r="Y31" s="61">
        <v>9.7799999999999994</v>
      </c>
      <c r="Z31" s="61">
        <v>43.719266875279388</v>
      </c>
      <c r="AA31" s="71">
        <v>405</v>
      </c>
      <c r="AB31" s="71">
        <v>2</v>
      </c>
      <c r="AC31" s="71">
        <v>5</v>
      </c>
      <c r="AD31" s="72">
        <v>35</v>
      </c>
      <c r="AE31" s="72">
        <v>75</v>
      </c>
      <c r="AF31" s="72">
        <v>100</v>
      </c>
      <c r="AG31" s="72">
        <v>50</v>
      </c>
      <c r="AH31" s="72">
        <v>56</v>
      </c>
      <c r="AI31" s="72">
        <v>63</v>
      </c>
      <c r="AJ31" s="72">
        <v>90</v>
      </c>
      <c r="AK31" s="72">
        <v>50</v>
      </c>
      <c r="AL31" s="72">
        <v>50</v>
      </c>
    </row>
    <row r="32" spans="1:38" s="7" customFormat="1">
      <c r="A32" s="70">
        <v>1</v>
      </c>
      <c r="B32" s="71">
        <v>59</v>
      </c>
      <c r="C32" s="71">
        <v>1</v>
      </c>
      <c r="D32" s="71">
        <v>178</v>
      </c>
      <c r="E32" s="71">
        <v>97</v>
      </c>
      <c r="F32" s="71">
        <v>1.78</v>
      </c>
      <c r="G32" s="71">
        <v>3.1684000000000001</v>
      </c>
      <c r="H32" s="72">
        <v>30.614821360939274</v>
      </c>
      <c r="I32" s="71">
        <v>0</v>
      </c>
      <c r="J32" s="71">
        <v>0</v>
      </c>
      <c r="K32" s="71">
        <v>1</v>
      </c>
      <c r="L32" s="71">
        <v>2</v>
      </c>
      <c r="M32" s="71">
        <v>2</v>
      </c>
      <c r="N32" s="71">
        <v>1</v>
      </c>
      <c r="O32" s="71">
        <v>4.37</v>
      </c>
      <c r="P32" s="71">
        <v>4.63</v>
      </c>
      <c r="Q32" s="71">
        <v>106</v>
      </c>
      <c r="R32" s="71">
        <v>3.44</v>
      </c>
      <c r="S32" s="71">
        <v>3.5</v>
      </c>
      <c r="T32" s="71">
        <v>102</v>
      </c>
      <c r="U32" s="71">
        <v>77</v>
      </c>
      <c r="V32" s="71">
        <v>75</v>
      </c>
      <c r="W32" s="71">
        <v>99</v>
      </c>
      <c r="X32" s="61">
        <v>26.35</v>
      </c>
      <c r="Y32" s="61">
        <v>20.56</v>
      </c>
      <c r="Z32" s="61">
        <v>78.026565464895626</v>
      </c>
      <c r="AA32" s="71">
        <v>396</v>
      </c>
      <c r="AB32" s="71">
        <v>3</v>
      </c>
      <c r="AC32" s="71">
        <v>3</v>
      </c>
      <c r="AD32" s="72">
        <v>70</v>
      </c>
      <c r="AE32" s="72">
        <v>100</v>
      </c>
      <c r="AF32" s="72">
        <v>33</v>
      </c>
      <c r="AG32" s="72">
        <v>50</v>
      </c>
      <c r="AH32" s="72">
        <v>56</v>
      </c>
      <c r="AI32" s="72">
        <v>75</v>
      </c>
      <c r="AJ32" s="72">
        <v>43</v>
      </c>
      <c r="AK32" s="72">
        <v>65</v>
      </c>
      <c r="AL32" s="72">
        <v>50</v>
      </c>
    </row>
    <row r="33" spans="14:30">
      <c r="N33" s="77" t="s">
        <v>76</v>
      </c>
      <c r="O33">
        <f>AVERAGE(O29:O32)</f>
        <v>3.665</v>
      </c>
      <c r="P33">
        <f t="shared" ref="P33:AD33" si="12">AVERAGE(P29:P32)</f>
        <v>3.4349999999999996</v>
      </c>
      <c r="Q33">
        <f t="shared" si="12"/>
        <v>92.5</v>
      </c>
      <c r="R33">
        <f t="shared" si="12"/>
        <v>3.0924999999999998</v>
      </c>
      <c r="S33">
        <f t="shared" si="12"/>
        <v>2.8475000000000001</v>
      </c>
      <c r="T33">
        <f t="shared" si="12"/>
        <v>91.5</v>
      </c>
      <c r="U33">
        <f t="shared" si="12"/>
        <v>81</v>
      </c>
      <c r="V33">
        <f t="shared" si="12"/>
        <v>81.25</v>
      </c>
      <c r="W33">
        <f t="shared" si="12"/>
        <v>100.25</v>
      </c>
      <c r="X33">
        <f t="shared" si="12"/>
        <v>23.697499999999998</v>
      </c>
      <c r="Y33">
        <f t="shared" si="12"/>
        <v>17.8325</v>
      </c>
      <c r="Z33">
        <f t="shared" si="12"/>
        <v>74.652574358545507</v>
      </c>
      <c r="AA33">
        <f t="shared" si="12"/>
        <v>439.75</v>
      </c>
      <c r="AB33">
        <f t="shared" si="12"/>
        <v>2.5</v>
      </c>
      <c r="AC33">
        <f t="shared" si="12"/>
        <v>3.25</v>
      </c>
      <c r="AD33">
        <f t="shared" si="12"/>
        <v>55</v>
      </c>
    </row>
    <row r="34" spans="14:30">
      <c r="N34" s="77" t="s">
        <v>75</v>
      </c>
      <c r="O34">
        <f>_xlfn.STDEV.S(O29:O32)</f>
        <v>0.51097945164165004</v>
      </c>
      <c r="P34">
        <f t="shared" ref="P34:AD34" si="13">_xlfn.STDEV.S(P29:P32)</f>
        <v>0.81032915123012461</v>
      </c>
      <c r="Q34">
        <f t="shared" si="13"/>
        <v>9.2556289179432145</v>
      </c>
      <c r="R34">
        <f t="shared" si="13"/>
        <v>0.30269621735330621</v>
      </c>
      <c r="S34">
        <f t="shared" si="13"/>
        <v>0.5678834974417436</v>
      </c>
      <c r="T34">
        <f t="shared" si="13"/>
        <v>9.574271077563381</v>
      </c>
      <c r="U34">
        <f t="shared" si="13"/>
        <v>3.1622776601683795</v>
      </c>
      <c r="V34">
        <f t="shared" si="13"/>
        <v>8.1802607945386843</v>
      </c>
      <c r="W34">
        <f t="shared" si="13"/>
        <v>6.6017674401127868</v>
      </c>
      <c r="X34">
        <f t="shared" si="13"/>
        <v>1.8275917669618311</v>
      </c>
      <c r="Y34">
        <f t="shared" si="13"/>
        <v>8.0125375714147768</v>
      </c>
      <c r="Z34">
        <f t="shared" si="13"/>
        <v>32.413596720631574</v>
      </c>
      <c r="AA34">
        <f t="shared" si="13"/>
        <v>67.440714705584199</v>
      </c>
      <c r="AB34">
        <f t="shared" si="13"/>
        <v>0.57735026918962573</v>
      </c>
      <c r="AC34">
        <f t="shared" si="13"/>
        <v>1.2583057392117916</v>
      </c>
      <c r="AD34">
        <f t="shared" si="13"/>
        <v>37.638632635454051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</dc:creator>
  <cp:keywords/>
  <dc:description/>
  <cp:lastModifiedBy/>
  <cp:revision/>
  <dcterms:created xsi:type="dcterms:W3CDTF">2006-09-16T00:00:00Z</dcterms:created>
  <dcterms:modified xsi:type="dcterms:W3CDTF">2023-04-30T09:43:33Z</dcterms:modified>
  <cp:category/>
  <cp:contentStatus/>
</cp:coreProperties>
</file>