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桌面\peerj\"/>
    </mc:Choice>
  </mc:AlternateContent>
  <xr:revisionPtr revIDLastSave="0" documentId="13_ncr:1_{48069174-C2BB-43F0-895D-F5D6FB97BBA2}" xr6:coauthVersionLast="47" xr6:coauthVersionMax="47" xr10:uidLastSave="{00000000-0000-0000-0000-000000000000}"/>
  <bookViews>
    <workbookView xWindow="-110" yWindow="-110" windowWidth="21820" windowHeight="13900" activeTab="2" xr2:uid="{00000000-000D-0000-FFFF-FFFF00000000}"/>
  </bookViews>
  <sheets>
    <sheet name="Sheet1" sheetId="1" r:id="rId1"/>
    <sheet name="Sheet2" sheetId="4" r:id="rId2"/>
    <sheet name="Sheet3" sheetId="3" r:id="rId3"/>
  </sheets>
  <definedNames>
    <definedName name="_xlnm._FilterDatabase" localSheetId="0" hidden="1">Sheet1!$A$1:$H$91</definedName>
    <definedName name="_xlnm._FilterDatabase" localSheetId="1" hidden="1">Sheet2!$B$1:$O$82</definedName>
    <definedName name="_xlnm._FilterDatabase" localSheetId="2" hidden="1">Sheet3!$B$1:$S$32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2" i="3" l="1"/>
  <c r="S32" i="3"/>
  <c r="Q32" i="3"/>
  <c r="P32" i="3"/>
  <c r="G31" i="3" l="1"/>
  <c r="L31" i="3" s="1"/>
  <c r="O31" i="3" s="1"/>
  <c r="F31" i="3"/>
  <c r="K31" i="3" s="1"/>
  <c r="N31" i="3" s="1"/>
  <c r="E31" i="3"/>
  <c r="G16" i="3"/>
  <c r="L16" i="3" s="1"/>
  <c r="O16" i="3" s="1"/>
  <c r="G17" i="3"/>
  <c r="L17" i="3" s="1"/>
  <c r="O17" i="3" s="1"/>
  <c r="G18" i="3"/>
  <c r="L18" i="3" s="1"/>
  <c r="O18" i="3" s="1"/>
  <c r="G19" i="3"/>
  <c r="L19" i="3" s="1"/>
  <c r="O19" i="3" s="1"/>
  <c r="G20" i="3"/>
  <c r="L20" i="3" s="1"/>
  <c r="O20" i="3" s="1"/>
  <c r="G21" i="3"/>
  <c r="L21" i="3" s="1"/>
  <c r="O21" i="3" s="1"/>
  <c r="G22" i="3"/>
  <c r="L22" i="3" s="1"/>
  <c r="O22" i="3" s="1"/>
  <c r="G23" i="3"/>
  <c r="L23" i="3" s="1"/>
  <c r="O23" i="3" s="1"/>
  <c r="G24" i="3"/>
  <c r="L24" i="3" s="1"/>
  <c r="O24" i="3" s="1"/>
  <c r="G25" i="3"/>
  <c r="L25" i="3" s="1"/>
  <c r="O25" i="3" s="1"/>
  <c r="G26" i="3"/>
  <c r="L26" i="3" s="1"/>
  <c r="O26" i="3" s="1"/>
  <c r="G27" i="3"/>
  <c r="L27" i="3" s="1"/>
  <c r="O27" i="3" s="1"/>
  <c r="G28" i="3"/>
  <c r="L28" i="3" s="1"/>
  <c r="O28" i="3" s="1"/>
  <c r="G29" i="3"/>
  <c r="L29" i="3" s="1"/>
  <c r="O29" i="3" s="1"/>
  <c r="G30" i="3"/>
  <c r="L30" i="3" s="1"/>
  <c r="O30" i="3" s="1"/>
  <c r="F16" i="3"/>
  <c r="K16" i="3" s="1"/>
  <c r="N16" i="3" s="1"/>
  <c r="F17" i="3"/>
  <c r="K17" i="3" s="1"/>
  <c r="N17" i="3" s="1"/>
  <c r="F18" i="3"/>
  <c r="K18" i="3" s="1"/>
  <c r="N18" i="3" s="1"/>
  <c r="F19" i="3"/>
  <c r="K19" i="3" s="1"/>
  <c r="N19" i="3" s="1"/>
  <c r="F20" i="3"/>
  <c r="F21" i="3"/>
  <c r="K21" i="3" s="1"/>
  <c r="N21" i="3" s="1"/>
  <c r="F22" i="3"/>
  <c r="K22" i="3" s="1"/>
  <c r="N22" i="3" s="1"/>
  <c r="F23" i="3"/>
  <c r="K23" i="3" s="1"/>
  <c r="N23" i="3" s="1"/>
  <c r="F24" i="3"/>
  <c r="K24" i="3" s="1"/>
  <c r="N24" i="3" s="1"/>
  <c r="F25" i="3"/>
  <c r="K25" i="3" s="1"/>
  <c r="N25" i="3" s="1"/>
  <c r="F26" i="3"/>
  <c r="K26" i="3" s="1"/>
  <c r="N26" i="3" s="1"/>
  <c r="F27" i="3"/>
  <c r="K27" i="3" s="1"/>
  <c r="N27" i="3" s="1"/>
  <c r="F28" i="3"/>
  <c r="F29" i="3"/>
  <c r="K29" i="3" s="1"/>
  <c r="N29" i="3" s="1"/>
  <c r="F30" i="3"/>
  <c r="K30" i="3" s="1"/>
  <c r="N30" i="3" s="1"/>
  <c r="E16" i="3"/>
  <c r="J16" i="3" s="1"/>
  <c r="M16" i="3" s="1"/>
  <c r="E17" i="3"/>
  <c r="J17" i="3" s="1"/>
  <c r="M17" i="3" s="1"/>
  <c r="E18" i="3"/>
  <c r="J18" i="3" s="1"/>
  <c r="M18" i="3" s="1"/>
  <c r="E19" i="3"/>
  <c r="J19" i="3" s="1"/>
  <c r="M19" i="3" s="1"/>
  <c r="E20" i="3"/>
  <c r="J20" i="3" s="1"/>
  <c r="M20" i="3" s="1"/>
  <c r="E21" i="3"/>
  <c r="E22" i="3"/>
  <c r="E23" i="3"/>
  <c r="J23" i="3" s="1"/>
  <c r="M23" i="3" s="1"/>
  <c r="E24" i="3"/>
  <c r="J24" i="3" s="1"/>
  <c r="M24" i="3" s="1"/>
  <c r="E25" i="3"/>
  <c r="J25" i="3" s="1"/>
  <c r="M25" i="3" s="1"/>
  <c r="E26" i="3"/>
  <c r="J26" i="3" s="1"/>
  <c r="M26" i="3" s="1"/>
  <c r="E27" i="3"/>
  <c r="J27" i="3" s="1"/>
  <c r="M27" i="3" s="1"/>
  <c r="E28" i="3"/>
  <c r="J28" i="3" s="1"/>
  <c r="M28" i="3" s="1"/>
  <c r="E29" i="3"/>
  <c r="E30" i="3"/>
  <c r="E2" i="4"/>
  <c r="F2" i="4"/>
  <c r="K2" i="4" s="1"/>
  <c r="N2" i="4" s="1"/>
  <c r="G2" i="4"/>
  <c r="L2" i="4" s="1"/>
  <c r="O2" i="4" s="1"/>
  <c r="E3" i="4"/>
  <c r="F3" i="4"/>
  <c r="K3" i="4" s="1"/>
  <c r="N3" i="4" s="1"/>
  <c r="G3" i="4"/>
  <c r="L3" i="4" s="1"/>
  <c r="O3" i="4" s="1"/>
  <c r="E4" i="4"/>
  <c r="F4" i="4"/>
  <c r="K4" i="4" s="1"/>
  <c r="N4" i="4" s="1"/>
  <c r="G4" i="4"/>
  <c r="L4" i="4" s="1"/>
  <c r="O4" i="4" s="1"/>
  <c r="E5" i="4"/>
  <c r="F5" i="4"/>
  <c r="K5" i="4" s="1"/>
  <c r="N5" i="4" s="1"/>
  <c r="G5" i="4"/>
  <c r="L5" i="4" s="1"/>
  <c r="O5" i="4" s="1"/>
  <c r="E6" i="4"/>
  <c r="J6" i="4" s="1"/>
  <c r="M6" i="4" s="1"/>
  <c r="F6" i="4"/>
  <c r="K6" i="4" s="1"/>
  <c r="N6" i="4" s="1"/>
  <c r="G6" i="4"/>
  <c r="L6" i="4" s="1"/>
  <c r="O6" i="4" s="1"/>
  <c r="E7" i="4"/>
  <c r="J7" i="4" s="1"/>
  <c r="M7" i="4" s="1"/>
  <c r="F7" i="4"/>
  <c r="K7" i="4" s="1"/>
  <c r="N7" i="4" s="1"/>
  <c r="G7" i="4"/>
  <c r="L7" i="4" s="1"/>
  <c r="O7" i="4" s="1"/>
  <c r="E8" i="4"/>
  <c r="F8" i="4"/>
  <c r="K8" i="4" s="1"/>
  <c r="N8" i="4" s="1"/>
  <c r="G8" i="4"/>
  <c r="L8" i="4" s="1"/>
  <c r="O8" i="4" s="1"/>
  <c r="E9" i="4"/>
  <c r="J9" i="4" s="1"/>
  <c r="M9" i="4" s="1"/>
  <c r="F9" i="4"/>
  <c r="K9" i="4" s="1"/>
  <c r="N9" i="4" s="1"/>
  <c r="G9" i="4"/>
  <c r="L9" i="4" s="1"/>
  <c r="O9" i="4" s="1"/>
  <c r="E10" i="4"/>
  <c r="F10" i="4"/>
  <c r="K10" i="4" s="1"/>
  <c r="N10" i="4" s="1"/>
  <c r="G10" i="4"/>
  <c r="L10" i="4" s="1"/>
  <c r="O10" i="4" s="1"/>
  <c r="E11" i="4"/>
  <c r="F11" i="4"/>
  <c r="K11" i="4" s="1"/>
  <c r="N11" i="4" s="1"/>
  <c r="G11" i="4"/>
  <c r="L11" i="4" s="1"/>
  <c r="O11" i="4" s="1"/>
  <c r="E12" i="4"/>
  <c r="F12" i="4"/>
  <c r="K12" i="4" s="1"/>
  <c r="N12" i="4" s="1"/>
  <c r="G12" i="4"/>
  <c r="L12" i="4" s="1"/>
  <c r="O12" i="4" s="1"/>
  <c r="E13" i="4"/>
  <c r="F13" i="4"/>
  <c r="K13" i="4" s="1"/>
  <c r="N13" i="4" s="1"/>
  <c r="G13" i="4"/>
  <c r="L13" i="4" s="1"/>
  <c r="O13" i="4" s="1"/>
  <c r="E14" i="4"/>
  <c r="J14" i="4" s="1"/>
  <c r="M14" i="4" s="1"/>
  <c r="F14" i="4"/>
  <c r="K14" i="4" s="1"/>
  <c r="N14" i="4" s="1"/>
  <c r="G14" i="4"/>
  <c r="L14" i="4" s="1"/>
  <c r="O14" i="4" s="1"/>
  <c r="E15" i="4"/>
  <c r="F15" i="4"/>
  <c r="K15" i="4" s="1"/>
  <c r="N15" i="4" s="1"/>
  <c r="G15" i="4"/>
  <c r="L15" i="4" s="1"/>
  <c r="O15" i="4" s="1"/>
  <c r="E16" i="4"/>
  <c r="J16" i="4" s="1"/>
  <c r="M16" i="4" s="1"/>
  <c r="F16" i="4"/>
  <c r="K16" i="4" s="1"/>
  <c r="N16" i="4" s="1"/>
  <c r="G16" i="4"/>
  <c r="L16" i="4" s="1"/>
  <c r="O16" i="4" s="1"/>
  <c r="E17" i="4"/>
  <c r="J17" i="4" s="1"/>
  <c r="M17" i="4" s="1"/>
  <c r="F17" i="4"/>
  <c r="K17" i="4" s="1"/>
  <c r="N17" i="4" s="1"/>
  <c r="G17" i="4"/>
  <c r="L17" i="4" s="1"/>
  <c r="O17" i="4" s="1"/>
  <c r="E18" i="4"/>
  <c r="F18" i="4"/>
  <c r="K18" i="4" s="1"/>
  <c r="N18" i="4" s="1"/>
  <c r="G18" i="4"/>
  <c r="L18" i="4" s="1"/>
  <c r="O18" i="4" s="1"/>
  <c r="E19" i="4"/>
  <c r="F19" i="4"/>
  <c r="K19" i="4" s="1"/>
  <c r="N19" i="4" s="1"/>
  <c r="G19" i="4"/>
  <c r="L19" i="4" s="1"/>
  <c r="O19" i="4" s="1"/>
  <c r="E20" i="4"/>
  <c r="F20" i="4"/>
  <c r="K20" i="4" s="1"/>
  <c r="N20" i="4" s="1"/>
  <c r="G20" i="4"/>
  <c r="L20" i="4" s="1"/>
  <c r="O20" i="4" s="1"/>
  <c r="E21" i="4"/>
  <c r="F21" i="4"/>
  <c r="K21" i="4" s="1"/>
  <c r="N21" i="4" s="1"/>
  <c r="G21" i="4"/>
  <c r="L21" i="4" s="1"/>
  <c r="O21" i="4" s="1"/>
  <c r="E22" i="4"/>
  <c r="J22" i="4" s="1"/>
  <c r="M22" i="4" s="1"/>
  <c r="F22" i="4"/>
  <c r="K22" i="4" s="1"/>
  <c r="N22" i="4" s="1"/>
  <c r="G22" i="4"/>
  <c r="L22" i="4" s="1"/>
  <c r="O22" i="4" s="1"/>
  <c r="E23" i="4"/>
  <c r="F23" i="4"/>
  <c r="K23" i="4" s="1"/>
  <c r="N23" i="4" s="1"/>
  <c r="G23" i="4"/>
  <c r="L23" i="4" s="1"/>
  <c r="O23" i="4" s="1"/>
  <c r="E24" i="4"/>
  <c r="J24" i="4" s="1"/>
  <c r="M24" i="4" s="1"/>
  <c r="F24" i="4"/>
  <c r="G24" i="4"/>
  <c r="L24" i="4" s="1"/>
  <c r="O24" i="4" s="1"/>
  <c r="K24" i="4"/>
  <c r="N24" i="4" s="1"/>
  <c r="E25" i="4"/>
  <c r="J25" i="4" s="1"/>
  <c r="M25" i="4" s="1"/>
  <c r="F25" i="4"/>
  <c r="K25" i="4" s="1"/>
  <c r="N25" i="4" s="1"/>
  <c r="G25" i="4"/>
  <c r="L25" i="4" s="1"/>
  <c r="O25" i="4" s="1"/>
  <c r="E26" i="4"/>
  <c r="J26" i="4" s="1"/>
  <c r="M26" i="4" s="1"/>
  <c r="F26" i="4"/>
  <c r="K26" i="4" s="1"/>
  <c r="N26" i="4" s="1"/>
  <c r="G26" i="4"/>
  <c r="L26" i="4" s="1"/>
  <c r="O26" i="4" s="1"/>
  <c r="E27" i="4"/>
  <c r="F27" i="4"/>
  <c r="K27" i="4" s="1"/>
  <c r="N27" i="4" s="1"/>
  <c r="G27" i="4"/>
  <c r="L27" i="4" s="1"/>
  <c r="O27" i="4" s="1"/>
  <c r="E28" i="4"/>
  <c r="F28" i="4"/>
  <c r="K28" i="4" s="1"/>
  <c r="N28" i="4" s="1"/>
  <c r="G28" i="4"/>
  <c r="L28" i="4" s="1"/>
  <c r="O28" i="4" s="1"/>
  <c r="E29" i="4"/>
  <c r="F29" i="4"/>
  <c r="K29" i="4" s="1"/>
  <c r="N29" i="4" s="1"/>
  <c r="G29" i="4"/>
  <c r="L29" i="4" s="1"/>
  <c r="O29" i="4" s="1"/>
  <c r="E30" i="4"/>
  <c r="J30" i="4" s="1"/>
  <c r="M30" i="4" s="1"/>
  <c r="F30" i="4"/>
  <c r="K30" i="4" s="1"/>
  <c r="N30" i="4" s="1"/>
  <c r="G30" i="4"/>
  <c r="L30" i="4" s="1"/>
  <c r="O30" i="4" s="1"/>
  <c r="E31" i="4"/>
  <c r="F31" i="4"/>
  <c r="K31" i="4" s="1"/>
  <c r="N31" i="4" s="1"/>
  <c r="G31" i="4"/>
  <c r="L31" i="4" s="1"/>
  <c r="O31" i="4" s="1"/>
  <c r="E32" i="4"/>
  <c r="F32" i="4"/>
  <c r="K32" i="4" s="1"/>
  <c r="N32" i="4" s="1"/>
  <c r="G32" i="4"/>
  <c r="L32" i="4" s="1"/>
  <c r="O32" i="4" s="1"/>
  <c r="E33" i="4"/>
  <c r="F33" i="4"/>
  <c r="K33" i="4" s="1"/>
  <c r="N33" i="4" s="1"/>
  <c r="G33" i="4"/>
  <c r="L33" i="4" s="1"/>
  <c r="O33" i="4" s="1"/>
  <c r="E34" i="4"/>
  <c r="J34" i="4" s="1"/>
  <c r="M34" i="4" s="1"/>
  <c r="F34" i="4"/>
  <c r="K34" i="4" s="1"/>
  <c r="N34" i="4" s="1"/>
  <c r="G34" i="4"/>
  <c r="E35" i="4"/>
  <c r="F35" i="4"/>
  <c r="K35" i="4" s="1"/>
  <c r="N35" i="4" s="1"/>
  <c r="G35" i="4"/>
  <c r="L35" i="4" s="1"/>
  <c r="O35" i="4" s="1"/>
  <c r="E36" i="4"/>
  <c r="F36" i="4"/>
  <c r="K36" i="4" s="1"/>
  <c r="N36" i="4" s="1"/>
  <c r="G36" i="4"/>
  <c r="L36" i="4" s="1"/>
  <c r="O36" i="4" s="1"/>
  <c r="E37" i="4"/>
  <c r="F37" i="4"/>
  <c r="K37" i="4" s="1"/>
  <c r="N37" i="4" s="1"/>
  <c r="G37" i="4"/>
  <c r="L37" i="4" s="1"/>
  <c r="O37" i="4" s="1"/>
  <c r="E38" i="4"/>
  <c r="J38" i="4" s="1"/>
  <c r="M38" i="4" s="1"/>
  <c r="F38" i="4"/>
  <c r="K38" i="4" s="1"/>
  <c r="N38" i="4" s="1"/>
  <c r="G38" i="4"/>
  <c r="L38" i="4" s="1"/>
  <c r="O38" i="4" s="1"/>
  <c r="E39" i="4"/>
  <c r="F39" i="4"/>
  <c r="K39" i="4" s="1"/>
  <c r="N39" i="4" s="1"/>
  <c r="G39" i="4"/>
  <c r="L39" i="4" s="1"/>
  <c r="O39" i="4" s="1"/>
  <c r="E40" i="4"/>
  <c r="F40" i="4"/>
  <c r="K40" i="4" s="1"/>
  <c r="N40" i="4" s="1"/>
  <c r="G40" i="4"/>
  <c r="L40" i="4" s="1"/>
  <c r="O40" i="4" s="1"/>
  <c r="E41" i="4"/>
  <c r="F41" i="4"/>
  <c r="K41" i="4" s="1"/>
  <c r="N41" i="4" s="1"/>
  <c r="G41" i="4"/>
  <c r="L41" i="4" s="1"/>
  <c r="O41" i="4" s="1"/>
  <c r="E42" i="4"/>
  <c r="J42" i="4" s="1"/>
  <c r="M42" i="4" s="1"/>
  <c r="F42" i="4"/>
  <c r="K42" i="4" s="1"/>
  <c r="N42" i="4" s="1"/>
  <c r="G42" i="4"/>
  <c r="L42" i="4" s="1"/>
  <c r="O42" i="4" s="1"/>
  <c r="E43" i="4"/>
  <c r="F43" i="4"/>
  <c r="K43" i="4" s="1"/>
  <c r="N43" i="4" s="1"/>
  <c r="G43" i="4"/>
  <c r="L43" i="4" s="1"/>
  <c r="O43" i="4" s="1"/>
  <c r="E44" i="4"/>
  <c r="F44" i="4"/>
  <c r="K44" i="4" s="1"/>
  <c r="N44" i="4" s="1"/>
  <c r="G44" i="4"/>
  <c r="L44" i="4" s="1"/>
  <c r="O44" i="4" s="1"/>
  <c r="E45" i="4"/>
  <c r="J45" i="4" s="1"/>
  <c r="M45" i="4" s="1"/>
  <c r="F45" i="4"/>
  <c r="K45" i="4" s="1"/>
  <c r="N45" i="4" s="1"/>
  <c r="G45" i="4"/>
  <c r="L45" i="4" s="1"/>
  <c r="O45" i="4" s="1"/>
  <c r="E46" i="4"/>
  <c r="J46" i="4" s="1"/>
  <c r="M46" i="4" s="1"/>
  <c r="F46" i="4"/>
  <c r="K46" i="4" s="1"/>
  <c r="N46" i="4" s="1"/>
  <c r="G46" i="4"/>
  <c r="L46" i="4" s="1"/>
  <c r="O46" i="4" s="1"/>
  <c r="E47" i="4"/>
  <c r="F47" i="4"/>
  <c r="K47" i="4" s="1"/>
  <c r="N47" i="4" s="1"/>
  <c r="G47" i="4"/>
  <c r="L47" i="4" s="1"/>
  <c r="O47" i="4" s="1"/>
  <c r="E48" i="4"/>
  <c r="J48" i="4" s="1"/>
  <c r="M48" i="4" s="1"/>
  <c r="F48" i="4"/>
  <c r="K48" i="4" s="1"/>
  <c r="N48" i="4" s="1"/>
  <c r="G48" i="4"/>
  <c r="L48" i="4" s="1"/>
  <c r="O48" i="4" s="1"/>
  <c r="E49" i="4"/>
  <c r="F49" i="4"/>
  <c r="K49" i="4" s="1"/>
  <c r="N49" i="4" s="1"/>
  <c r="G49" i="4"/>
  <c r="L49" i="4" s="1"/>
  <c r="O49" i="4" s="1"/>
  <c r="E50" i="4"/>
  <c r="J50" i="4" s="1"/>
  <c r="M50" i="4" s="1"/>
  <c r="F50" i="4"/>
  <c r="K50" i="4" s="1"/>
  <c r="N50" i="4" s="1"/>
  <c r="G50" i="4"/>
  <c r="L50" i="4" s="1"/>
  <c r="O50" i="4" s="1"/>
  <c r="E51" i="4"/>
  <c r="J51" i="4" s="1"/>
  <c r="M51" i="4" s="1"/>
  <c r="F51" i="4"/>
  <c r="K51" i="4" s="1"/>
  <c r="N51" i="4" s="1"/>
  <c r="G51" i="4"/>
  <c r="L51" i="4" s="1"/>
  <c r="O51" i="4" s="1"/>
  <c r="E52" i="4"/>
  <c r="F52" i="4"/>
  <c r="K52" i="4" s="1"/>
  <c r="N52" i="4" s="1"/>
  <c r="G52" i="4"/>
  <c r="L52" i="4" s="1"/>
  <c r="O52" i="4" s="1"/>
  <c r="E53" i="4"/>
  <c r="J53" i="4" s="1"/>
  <c r="M53" i="4" s="1"/>
  <c r="F53" i="4"/>
  <c r="K53" i="4" s="1"/>
  <c r="N53" i="4" s="1"/>
  <c r="G53" i="4"/>
  <c r="L53" i="4" s="1"/>
  <c r="O53" i="4" s="1"/>
  <c r="E54" i="4"/>
  <c r="F54" i="4"/>
  <c r="K54" i="4" s="1"/>
  <c r="N54" i="4" s="1"/>
  <c r="G54" i="4"/>
  <c r="L54" i="4" s="1"/>
  <c r="O54" i="4" s="1"/>
  <c r="E55" i="4"/>
  <c r="J55" i="4" s="1"/>
  <c r="M55" i="4" s="1"/>
  <c r="F55" i="4"/>
  <c r="K55" i="4" s="1"/>
  <c r="N55" i="4" s="1"/>
  <c r="G55" i="4"/>
  <c r="L55" i="4" s="1"/>
  <c r="O55" i="4" s="1"/>
  <c r="E56" i="4"/>
  <c r="F56" i="4"/>
  <c r="K56" i="4" s="1"/>
  <c r="N56" i="4" s="1"/>
  <c r="G56" i="4"/>
  <c r="L56" i="4" s="1"/>
  <c r="O56" i="4" s="1"/>
  <c r="E57" i="4"/>
  <c r="J57" i="4" s="1"/>
  <c r="M57" i="4" s="1"/>
  <c r="F57" i="4"/>
  <c r="K57" i="4" s="1"/>
  <c r="N57" i="4" s="1"/>
  <c r="G57" i="4"/>
  <c r="L57" i="4" s="1"/>
  <c r="O57" i="4" s="1"/>
  <c r="E58" i="4"/>
  <c r="F58" i="4"/>
  <c r="K58" i="4" s="1"/>
  <c r="N58" i="4" s="1"/>
  <c r="G58" i="4"/>
  <c r="L58" i="4" s="1"/>
  <c r="O58" i="4" s="1"/>
  <c r="E59" i="4"/>
  <c r="J59" i="4" s="1"/>
  <c r="M59" i="4" s="1"/>
  <c r="F59" i="4"/>
  <c r="K59" i="4" s="1"/>
  <c r="N59" i="4" s="1"/>
  <c r="G59" i="4"/>
  <c r="L59" i="4" s="1"/>
  <c r="O59" i="4" s="1"/>
  <c r="E60" i="4"/>
  <c r="F60" i="4"/>
  <c r="K60" i="4" s="1"/>
  <c r="N60" i="4" s="1"/>
  <c r="G60" i="4"/>
  <c r="L60" i="4" s="1"/>
  <c r="O60" i="4" s="1"/>
  <c r="E61" i="4"/>
  <c r="F61" i="4"/>
  <c r="K61" i="4" s="1"/>
  <c r="N61" i="4" s="1"/>
  <c r="G61" i="4"/>
  <c r="L61" i="4" s="1"/>
  <c r="O61" i="4" s="1"/>
  <c r="E62" i="4"/>
  <c r="F62" i="4"/>
  <c r="K62" i="4" s="1"/>
  <c r="N62" i="4" s="1"/>
  <c r="G62" i="4"/>
  <c r="L62" i="4" s="1"/>
  <c r="O62" i="4" s="1"/>
  <c r="E63" i="4"/>
  <c r="F63" i="4"/>
  <c r="K63" i="4" s="1"/>
  <c r="N63" i="4" s="1"/>
  <c r="G63" i="4"/>
  <c r="L63" i="4" s="1"/>
  <c r="O63" i="4" s="1"/>
  <c r="E64" i="4"/>
  <c r="J64" i="4" s="1"/>
  <c r="M64" i="4" s="1"/>
  <c r="F64" i="4"/>
  <c r="K64" i="4" s="1"/>
  <c r="N64" i="4" s="1"/>
  <c r="G64" i="4"/>
  <c r="L64" i="4" s="1"/>
  <c r="O64" i="4" s="1"/>
  <c r="E65" i="4"/>
  <c r="J65" i="4" s="1"/>
  <c r="M65" i="4" s="1"/>
  <c r="F65" i="4"/>
  <c r="K65" i="4" s="1"/>
  <c r="N65" i="4" s="1"/>
  <c r="G65" i="4"/>
  <c r="L65" i="4" s="1"/>
  <c r="O65" i="4" s="1"/>
  <c r="E66" i="4"/>
  <c r="F66" i="4"/>
  <c r="K66" i="4" s="1"/>
  <c r="N66" i="4" s="1"/>
  <c r="G66" i="4"/>
  <c r="L66" i="4" s="1"/>
  <c r="O66" i="4" s="1"/>
  <c r="E67" i="4"/>
  <c r="J67" i="4" s="1"/>
  <c r="M67" i="4" s="1"/>
  <c r="F67" i="4"/>
  <c r="K67" i="4" s="1"/>
  <c r="N67" i="4" s="1"/>
  <c r="G67" i="4"/>
  <c r="L67" i="4" s="1"/>
  <c r="O67" i="4" s="1"/>
  <c r="E68" i="4"/>
  <c r="F68" i="4"/>
  <c r="K68" i="4" s="1"/>
  <c r="N68" i="4" s="1"/>
  <c r="G68" i="4"/>
  <c r="L68" i="4" s="1"/>
  <c r="O68" i="4" s="1"/>
  <c r="E69" i="4"/>
  <c r="J69" i="4" s="1"/>
  <c r="M69" i="4" s="1"/>
  <c r="F69" i="4"/>
  <c r="G69" i="4"/>
  <c r="L69" i="4" s="1"/>
  <c r="O69" i="4" s="1"/>
  <c r="E70" i="4"/>
  <c r="J70" i="4" s="1"/>
  <c r="M70" i="4" s="1"/>
  <c r="F70" i="4"/>
  <c r="G70" i="4"/>
  <c r="L70" i="4" s="1"/>
  <c r="O70" i="4" s="1"/>
  <c r="E71" i="4"/>
  <c r="F71" i="4"/>
  <c r="K71" i="4" s="1"/>
  <c r="N71" i="4" s="1"/>
  <c r="G71" i="4"/>
  <c r="L71" i="4" s="1"/>
  <c r="O71" i="4" s="1"/>
  <c r="E72" i="4"/>
  <c r="J72" i="4" s="1"/>
  <c r="M72" i="4" s="1"/>
  <c r="F72" i="4"/>
  <c r="K72" i="4" s="1"/>
  <c r="N72" i="4" s="1"/>
  <c r="G72" i="4"/>
  <c r="L72" i="4" s="1"/>
  <c r="O72" i="4" s="1"/>
  <c r="E73" i="4"/>
  <c r="J73" i="4" s="1"/>
  <c r="M73" i="4" s="1"/>
  <c r="F73" i="4"/>
  <c r="K73" i="4" s="1"/>
  <c r="N73" i="4" s="1"/>
  <c r="G73" i="4"/>
  <c r="L73" i="4" s="1"/>
  <c r="O73" i="4" s="1"/>
  <c r="E74" i="4"/>
  <c r="F74" i="4"/>
  <c r="K74" i="4" s="1"/>
  <c r="N74" i="4" s="1"/>
  <c r="G74" i="4"/>
  <c r="L74" i="4" s="1"/>
  <c r="O74" i="4" s="1"/>
  <c r="E75" i="4"/>
  <c r="F75" i="4"/>
  <c r="K75" i="4" s="1"/>
  <c r="N75" i="4" s="1"/>
  <c r="G75" i="4"/>
  <c r="L75" i="4" s="1"/>
  <c r="O75" i="4" s="1"/>
  <c r="E76" i="4"/>
  <c r="F76" i="4"/>
  <c r="K76" i="4" s="1"/>
  <c r="N76" i="4" s="1"/>
  <c r="G76" i="4"/>
  <c r="L76" i="4" s="1"/>
  <c r="O76" i="4" s="1"/>
  <c r="E77" i="4"/>
  <c r="J77" i="4" s="1"/>
  <c r="M77" i="4" s="1"/>
  <c r="F77" i="4"/>
  <c r="G77" i="4"/>
  <c r="L77" i="4" s="1"/>
  <c r="O77" i="4" s="1"/>
  <c r="E78" i="4"/>
  <c r="J78" i="4" s="1"/>
  <c r="M78" i="4" s="1"/>
  <c r="F78" i="4"/>
  <c r="G78" i="4"/>
  <c r="L78" i="4" s="1"/>
  <c r="O78" i="4" s="1"/>
  <c r="E79" i="4"/>
  <c r="F79" i="4"/>
  <c r="K79" i="4" s="1"/>
  <c r="N79" i="4" s="1"/>
  <c r="G79" i="4"/>
  <c r="L79" i="4" s="1"/>
  <c r="O79" i="4" s="1"/>
  <c r="E80" i="4"/>
  <c r="J80" i="4" s="1"/>
  <c r="M80" i="4" s="1"/>
  <c r="F80" i="4"/>
  <c r="K80" i="4" s="1"/>
  <c r="N80" i="4" s="1"/>
  <c r="G80" i="4"/>
  <c r="L80" i="4" s="1"/>
  <c r="O80" i="4" s="1"/>
  <c r="E81" i="4"/>
  <c r="J81" i="4" s="1"/>
  <c r="M81" i="4" s="1"/>
  <c r="F81" i="4"/>
  <c r="K81" i="4" s="1"/>
  <c r="N81" i="4" s="1"/>
  <c r="G81" i="4"/>
  <c r="L81" i="4" s="1"/>
  <c r="O81" i="4" s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E46" i="1"/>
  <c r="H46" i="1" s="1"/>
  <c r="E47" i="1"/>
  <c r="E48" i="1"/>
  <c r="E49" i="1"/>
  <c r="E50" i="1"/>
  <c r="E51" i="1"/>
  <c r="E52" i="1"/>
  <c r="E53" i="1"/>
  <c r="E54" i="1"/>
  <c r="H54" i="1" s="1"/>
  <c r="E55" i="1"/>
  <c r="E56" i="1"/>
  <c r="E57" i="1"/>
  <c r="E58" i="1"/>
  <c r="E59" i="1"/>
  <c r="E60" i="1"/>
  <c r="E61" i="1"/>
  <c r="E62" i="1"/>
  <c r="H62" i="1" s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H78" i="1" s="1"/>
  <c r="E79" i="1"/>
  <c r="E80" i="1"/>
  <c r="E81" i="1"/>
  <c r="E82" i="1"/>
  <c r="E83" i="1"/>
  <c r="E84" i="1"/>
  <c r="E85" i="1"/>
  <c r="E86" i="1"/>
  <c r="H86" i="1" s="1"/>
  <c r="E87" i="1"/>
  <c r="E88" i="1"/>
  <c r="E89" i="1"/>
  <c r="E90" i="1"/>
  <c r="E91" i="1"/>
  <c r="H31" i="3" l="1"/>
  <c r="H91" i="1"/>
  <c r="H83" i="1"/>
  <c r="H67" i="1"/>
  <c r="H51" i="1"/>
  <c r="H75" i="1"/>
  <c r="H59" i="1"/>
  <c r="H89" i="1"/>
  <c r="H73" i="1"/>
  <c r="H49" i="1"/>
  <c r="H57" i="1"/>
  <c r="H81" i="1"/>
  <c r="H65" i="1"/>
  <c r="H28" i="3"/>
  <c r="H20" i="3"/>
  <c r="H18" i="3"/>
  <c r="J31" i="3"/>
  <c r="M31" i="3" s="1"/>
  <c r="H21" i="3"/>
  <c r="H29" i="3"/>
  <c r="H26" i="3"/>
  <c r="H23" i="3"/>
  <c r="H24" i="3"/>
  <c r="H30" i="3"/>
  <c r="H22" i="3"/>
  <c r="H19" i="3"/>
  <c r="H16" i="3"/>
  <c r="H27" i="3"/>
  <c r="J30" i="3"/>
  <c r="M30" i="3" s="1"/>
  <c r="J22" i="3"/>
  <c r="M22" i="3" s="1"/>
  <c r="H25" i="3"/>
  <c r="H17" i="3"/>
  <c r="J29" i="3"/>
  <c r="M29" i="3" s="1"/>
  <c r="J21" i="3"/>
  <c r="M21" i="3" s="1"/>
  <c r="K20" i="3"/>
  <c r="N20" i="3" s="1"/>
  <c r="K28" i="3"/>
  <c r="N28" i="3" s="1"/>
  <c r="H40" i="4"/>
  <c r="H31" i="4"/>
  <c r="H10" i="4"/>
  <c r="H8" i="4"/>
  <c r="H33" i="4"/>
  <c r="H23" i="4"/>
  <c r="H60" i="4"/>
  <c r="H2" i="4"/>
  <c r="H15" i="4"/>
  <c r="H25" i="4"/>
  <c r="H32" i="4"/>
  <c r="J60" i="4"/>
  <c r="M60" i="4" s="1"/>
  <c r="J10" i="4"/>
  <c r="M10" i="4" s="1"/>
  <c r="H24" i="4"/>
  <c r="H18" i="4"/>
  <c r="H48" i="4"/>
  <c r="J23" i="4"/>
  <c r="M23" i="4" s="1"/>
  <c r="H45" i="4"/>
  <c r="H9" i="4"/>
  <c r="H65" i="4"/>
  <c r="H55" i="4"/>
  <c r="H22" i="4"/>
  <c r="H7" i="4"/>
  <c r="H78" i="4"/>
  <c r="H73" i="4"/>
  <c r="H69" i="4"/>
  <c r="H39" i="4"/>
  <c r="H29" i="4"/>
  <c r="J15" i="4"/>
  <c r="M15" i="4" s="1"/>
  <c r="H43" i="4"/>
  <c r="H26" i="4"/>
  <c r="H51" i="4"/>
  <c r="J31" i="4"/>
  <c r="M31" i="4" s="1"/>
  <c r="H16" i="4"/>
  <c r="J33" i="4"/>
  <c r="M33" i="4" s="1"/>
  <c r="J32" i="4"/>
  <c r="M32" i="4" s="1"/>
  <c r="H17" i="4"/>
  <c r="H75" i="4"/>
  <c r="H62" i="4"/>
  <c r="J18" i="4"/>
  <c r="M18" i="4" s="1"/>
  <c r="H34" i="4"/>
  <c r="H76" i="4"/>
  <c r="H54" i="4"/>
  <c r="H5" i="4"/>
  <c r="H21" i="4"/>
  <c r="H70" i="4"/>
  <c r="H71" i="4"/>
  <c r="H53" i="4"/>
  <c r="J40" i="4"/>
  <c r="M40" i="4" s="1"/>
  <c r="J39" i="4"/>
  <c r="M39" i="4" s="1"/>
  <c r="J8" i="4"/>
  <c r="M8" i="4" s="1"/>
  <c r="H68" i="4"/>
  <c r="K78" i="4"/>
  <c r="N78" i="4" s="1"/>
  <c r="H77" i="4"/>
  <c r="H74" i="4"/>
  <c r="H46" i="4"/>
  <c r="J43" i="4"/>
  <c r="M43" i="4" s="1"/>
  <c r="K70" i="4"/>
  <c r="N70" i="4" s="1"/>
  <c r="J62" i="4"/>
  <c r="M62" i="4" s="1"/>
  <c r="L34" i="4"/>
  <c r="O34" i="4" s="1"/>
  <c r="H14" i="4"/>
  <c r="H79" i="4"/>
  <c r="J75" i="4"/>
  <c r="M75" i="4" s="1"/>
  <c r="H81" i="4"/>
  <c r="J54" i="4"/>
  <c r="M54" i="4" s="1"/>
  <c r="H47" i="4"/>
  <c r="H80" i="4"/>
  <c r="H72" i="4"/>
  <c r="H67" i="4"/>
  <c r="H64" i="4"/>
  <c r="H58" i="4"/>
  <c r="J58" i="4"/>
  <c r="M58" i="4" s="1"/>
  <c r="H52" i="4"/>
  <c r="J52" i="4"/>
  <c r="M52" i="4" s="1"/>
  <c r="H41" i="4"/>
  <c r="J41" i="4"/>
  <c r="M41" i="4" s="1"/>
  <c r="H4" i="4"/>
  <c r="J4" i="4"/>
  <c r="M4" i="4" s="1"/>
  <c r="H3" i="4"/>
  <c r="J3" i="4"/>
  <c r="M3" i="4" s="1"/>
  <c r="H61" i="4"/>
  <c r="J61" i="4"/>
  <c r="M61" i="4" s="1"/>
  <c r="H28" i="4"/>
  <c r="J28" i="4"/>
  <c r="M28" i="4" s="1"/>
  <c r="H27" i="4"/>
  <c r="J27" i="4"/>
  <c r="M27" i="4" s="1"/>
  <c r="H66" i="4"/>
  <c r="J66" i="4"/>
  <c r="M66" i="4" s="1"/>
  <c r="H63" i="4"/>
  <c r="J63" i="4"/>
  <c r="M63" i="4" s="1"/>
  <c r="H50" i="4"/>
  <c r="J76" i="4"/>
  <c r="M76" i="4" s="1"/>
  <c r="J68" i="4"/>
  <c r="M68" i="4" s="1"/>
  <c r="H38" i="4"/>
  <c r="H13" i="4"/>
  <c r="H12" i="4"/>
  <c r="J12" i="4"/>
  <c r="M12" i="4" s="1"/>
  <c r="H11" i="4"/>
  <c r="J11" i="4"/>
  <c r="M11" i="4" s="1"/>
  <c r="J79" i="4"/>
  <c r="M79" i="4" s="1"/>
  <c r="J71" i="4"/>
  <c r="M71" i="4" s="1"/>
  <c r="H57" i="4"/>
  <c r="H49" i="4"/>
  <c r="J49" i="4"/>
  <c r="M49" i="4" s="1"/>
  <c r="H44" i="4"/>
  <c r="J44" i="4"/>
  <c r="M44" i="4" s="1"/>
  <c r="K77" i="4"/>
  <c r="N77" i="4" s="1"/>
  <c r="J74" i="4"/>
  <c r="M74" i="4" s="1"/>
  <c r="K69" i="4"/>
  <c r="N69" i="4" s="1"/>
  <c r="H37" i="4"/>
  <c r="H36" i="4"/>
  <c r="J36" i="4"/>
  <c r="M36" i="4" s="1"/>
  <c r="H35" i="4"/>
  <c r="J35" i="4"/>
  <c r="M35" i="4" s="1"/>
  <c r="H59" i="4"/>
  <c r="H56" i="4"/>
  <c r="J56" i="4"/>
  <c r="M56" i="4" s="1"/>
  <c r="H42" i="4"/>
  <c r="H20" i="4"/>
  <c r="J20" i="4"/>
  <c r="M20" i="4" s="1"/>
  <c r="H19" i="4"/>
  <c r="J19" i="4"/>
  <c r="M19" i="4" s="1"/>
  <c r="H6" i="4"/>
  <c r="H30" i="4"/>
  <c r="J2" i="4"/>
  <c r="M2" i="4" s="1"/>
  <c r="J47" i="4"/>
  <c r="M47" i="4" s="1"/>
  <c r="J37" i="4"/>
  <c r="M37" i="4" s="1"/>
  <c r="J29" i="4"/>
  <c r="M29" i="4" s="1"/>
  <c r="J21" i="4"/>
  <c r="M21" i="4" s="1"/>
  <c r="J13" i="4"/>
  <c r="M13" i="4" s="1"/>
  <c r="J5" i="4"/>
  <c r="M5" i="4" s="1"/>
  <c r="H84" i="1"/>
  <c r="H76" i="1"/>
  <c r="H68" i="1"/>
  <c r="H60" i="1"/>
  <c r="H52" i="1"/>
  <c r="H70" i="1"/>
  <c r="H90" i="1"/>
  <c r="H82" i="1"/>
  <c r="H74" i="1"/>
  <c r="H66" i="1"/>
  <c r="H58" i="1"/>
  <c r="H50" i="1"/>
  <c r="H88" i="1"/>
  <c r="H80" i="1"/>
  <c r="H72" i="1"/>
  <c r="H64" i="1"/>
  <c r="H56" i="1"/>
  <c r="H48" i="1"/>
  <c r="H87" i="1"/>
  <c r="H79" i="1"/>
  <c r="H71" i="1"/>
  <c r="H63" i="1"/>
  <c r="H55" i="1"/>
  <c r="H47" i="1"/>
  <c r="H85" i="1"/>
  <c r="H77" i="1"/>
  <c r="H69" i="1"/>
  <c r="H61" i="1"/>
  <c r="H53" i="1"/>
  <c r="G15" i="3"/>
  <c r="L15" i="3" s="1"/>
  <c r="O15" i="3" s="1"/>
  <c r="F15" i="3"/>
  <c r="K15" i="3" s="1"/>
  <c r="N15" i="3" s="1"/>
  <c r="E15" i="3"/>
  <c r="J15" i="3" s="1"/>
  <c r="M15" i="3" s="1"/>
  <c r="G14" i="3"/>
  <c r="L14" i="3" s="1"/>
  <c r="O14" i="3" s="1"/>
  <c r="F14" i="3"/>
  <c r="K14" i="3" s="1"/>
  <c r="N14" i="3" s="1"/>
  <c r="E14" i="3"/>
  <c r="G13" i="3"/>
  <c r="L13" i="3" s="1"/>
  <c r="O13" i="3" s="1"/>
  <c r="F13" i="3"/>
  <c r="K13" i="3" s="1"/>
  <c r="N13" i="3" s="1"/>
  <c r="E13" i="3"/>
  <c r="G12" i="3"/>
  <c r="L12" i="3" s="1"/>
  <c r="O12" i="3" s="1"/>
  <c r="F12" i="3"/>
  <c r="K12" i="3" s="1"/>
  <c r="N12" i="3" s="1"/>
  <c r="E12" i="3"/>
  <c r="G11" i="3"/>
  <c r="L11" i="3" s="1"/>
  <c r="O11" i="3" s="1"/>
  <c r="F11" i="3"/>
  <c r="K11" i="3" s="1"/>
  <c r="N11" i="3" s="1"/>
  <c r="E11" i="3"/>
  <c r="J11" i="3" s="1"/>
  <c r="M11" i="3" s="1"/>
  <c r="G10" i="3"/>
  <c r="L10" i="3" s="1"/>
  <c r="O10" i="3" s="1"/>
  <c r="F10" i="3"/>
  <c r="K10" i="3" s="1"/>
  <c r="N10" i="3" s="1"/>
  <c r="E10" i="3"/>
  <c r="G9" i="3"/>
  <c r="L9" i="3" s="1"/>
  <c r="O9" i="3" s="1"/>
  <c r="F9" i="3"/>
  <c r="K9" i="3" s="1"/>
  <c r="N9" i="3" s="1"/>
  <c r="E9" i="3"/>
  <c r="J9" i="3" s="1"/>
  <c r="M9" i="3" s="1"/>
  <c r="G8" i="3"/>
  <c r="L8" i="3" s="1"/>
  <c r="O8" i="3" s="1"/>
  <c r="F8" i="3"/>
  <c r="K8" i="3" s="1"/>
  <c r="N8" i="3" s="1"/>
  <c r="E8" i="3"/>
  <c r="G7" i="3"/>
  <c r="L7" i="3" s="1"/>
  <c r="O7" i="3" s="1"/>
  <c r="F7" i="3"/>
  <c r="K7" i="3" s="1"/>
  <c r="N7" i="3" s="1"/>
  <c r="E7" i="3"/>
  <c r="J7" i="3" s="1"/>
  <c r="M7" i="3" s="1"/>
  <c r="G6" i="3"/>
  <c r="L6" i="3" s="1"/>
  <c r="O6" i="3" s="1"/>
  <c r="F6" i="3"/>
  <c r="K6" i="3" s="1"/>
  <c r="N6" i="3" s="1"/>
  <c r="E6" i="3"/>
  <c r="G5" i="3"/>
  <c r="L5" i="3" s="1"/>
  <c r="O5" i="3" s="1"/>
  <c r="F5" i="3"/>
  <c r="K5" i="3" s="1"/>
  <c r="N5" i="3" s="1"/>
  <c r="E5" i="3"/>
  <c r="G4" i="3"/>
  <c r="L4" i="3" s="1"/>
  <c r="O4" i="3" s="1"/>
  <c r="F4" i="3"/>
  <c r="K4" i="3" s="1"/>
  <c r="N4" i="3" s="1"/>
  <c r="E4" i="3"/>
  <c r="G3" i="3"/>
  <c r="L3" i="3" s="1"/>
  <c r="O3" i="3" s="1"/>
  <c r="F3" i="3"/>
  <c r="K3" i="3" s="1"/>
  <c r="N3" i="3" s="1"/>
  <c r="E3" i="3"/>
  <c r="J3" i="3" s="1"/>
  <c r="M3" i="3" s="1"/>
  <c r="G2" i="3"/>
  <c r="L2" i="3" s="1"/>
  <c r="O2" i="3" s="1"/>
  <c r="F2" i="3"/>
  <c r="K2" i="3" s="1"/>
  <c r="N2" i="3" s="1"/>
  <c r="E2" i="3"/>
  <c r="H14" i="3" l="1"/>
  <c r="H13" i="3"/>
  <c r="H4" i="3"/>
  <c r="H6" i="3"/>
  <c r="H9" i="3"/>
  <c r="H5" i="3"/>
  <c r="H12" i="3"/>
  <c r="H2" i="3"/>
  <c r="J5" i="3"/>
  <c r="M5" i="3" s="1"/>
  <c r="H10" i="3"/>
  <c r="J13" i="3"/>
  <c r="M13" i="3" s="1"/>
  <c r="H3" i="3"/>
  <c r="H11" i="3"/>
  <c r="H8" i="3"/>
  <c r="H7" i="3"/>
  <c r="H15" i="3"/>
  <c r="J2" i="3"/>
  <c r="M2" i="3" s="1"/>
  <c r="J4" i="3"/>
  <c r="M4" i="3" s="1"/>
  <c r="J6" i="3"/>
  <c r="M6" i="3" s="1"/>
  <c r="J8" i="3"/>
  <c r="M8" i="3" s="1"/>
  <c r="J10" i="3"/>
  <c r="M10" i="3" s="1"/>
  <c r="J12" i="3"/>
  <c r="M12" i="3" s="1"/>
  <c r="J14" i="3"/>
  <c r="M14" i="3" s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41" i="1"/>
  <c r="G42" i="1"/>
  <c r="G43" i="1"/>
  <c r="G38" i="1"/>
  <c r="G45" i="1"/>
  <c r="G39" i="1"/>
  <c r="G40" i="1"/>
  <c r="G44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1" i="1"/>
  <c r="F42" i="1"/>
  <c r="F43" i="1"/>
  <c r="F38" i="1"/>
  <c r="F45" i="1"/>
  <c r="F39" i="1"/>
  <c r="F40" i="1"/>
  <c r="F44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41" i="1"/>
  <c r="E42" i="1"/>
  <c r="E43" i="1"/>
  <c r="E38" i="1"/>
  <c r="E45" i="1"/>
  <c r="E39" i="1"/>
  <c r="E40" i="1"/>
  <c r="E44" i="1"/>
  <c r="E2" i="1"/>
  <c r="H43" i="1" l="1"/>
  <c r="H24" i="1"/>
  <c r="H16" i="1"/>
  <c r="H8" i="1"/>
  <c r="H32" i="1"/>
  <c r="H7" i="1"/>
  <c r="H31" i="1"/>
  <c r="H42" i="1"/>
  <c r="H15" i="1"/>
  <c r="H23" i="1"/>
  <c r="H38" i="1"/>
  <c r="H33" i="1"/>
  <c r="H25" i="1"/>
  <c r="H17" i="1"/>
  <c r="H9" i="1"/>
  <c r="H39" i="1"/>
  <c r="H35" i="1"/>
  <c r="H27" i="1"/>
  <c r="H19" i="1"/>
  <c r="H44" i="1"/>
  <c r="H29" i="1"/>
  <c r="H21" i="1"/>
  <c r="H37" i="1"/>
  <c r="H13" i="1"/>
  <c r="H11" i="1"/>
  <c r="H2" i="1"/>
  <c r="H14" i="1"/>
  <c r="H6" i="1"/>
  <c r="H45" i="1"/>
  <c r="H34" i="1"/>
  <c r="H26" i="1"/>
  <c r="H18" i="1"/>
  <c r="H10" i="1"/>
  <c r="H41" i="1"/>
  <c r="H5" i="1"/>
  <c r="H30" i="1"/>
  <c r="H40" i="1"/>
  <c r="H36" i="1"/>
  <c r="H28" i="1"/>
  <c r="H20" i="1"/>
  <c r="H12" i="1"/>
  <c r="H4" i="1"/>
  <c r="H22" i="1"/>
  <c r="H3" i="1"/>
</calcChain>
</file>

<file path=xl/sharedStrings.xml><?xml version="1.0" encoding="utf-8"?>
<sst xmlns="http://schemas.openxmlformats.org/spreadsheetml/2006/main" count="33" uniqueCount="15">
  <si>
    <t>Acoustic environment
dB(A)</t>
    <phoneticPr fontId="1" type="noConversion"/>
  </si>
  <si>
    <t>Optical environment
lx</t>
    <phoneticPr fontId="1" type="noConversion"/>
  </si>
  <si>
    <t>Thermal environment
℃</t>
    <phoneticPr fontId="1" type="noConversion"/>
  </si>
  <si>
    <t>Model comprehensive evaluation value</t>
    <phoneticPr fontId="1" type="noConversion"/>
  </si>
  <si>
    <t>Acoustic environment comfort evaluation value</t>
    <phoneticPr fontId="1" type="noConversion"/>
  </si>
  <si>
    <t>Optical environment comfort evaluation value</t>
    <phoneticPr fontId="1" type="noConversion"/>
  </si>
  <si>
    <t>Thermal environment comfort evaluation value</t>
    <phoneticPr fontId="1" type="noConversion"/>
  </si>
  <si>
    <t>Number</t>
    <phoneticPr fontId="1" type="noConversion"/>
  </si>
  <si>
    <t>Calculate OS distance</t>
    <phoneticPr fontId="1" type="noConversion"/>
  </si>
  <si>
    <t>Adjustment strategy identified by OSD</t>
    <phoneticPr fontId="1" type="noConversion"/>
  </si>
  <si>
    <t>Adjustment strategy identified by experts</t>
    <phoneticPr fontId="1" type="noConversion"/>
  </si>
  <si>
    <t>Adjustment strategy identified by SVM</t>
    <phoneticPr fontId="1" type="noConversion"/>
  </si>
  <si>
    <t>Adjustment strategy identified by XGBoost</t>
    <phoneticPr fontId="1" type="noConversion"/>
  </si>
  <si>
    <t>Adjustment strategy identified by Random Forest</t>
    <phoneticPr fontId="1" type="noConversion"/>
  </si>
  <si>
    <t>Accuracy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</si>
</sst>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="55" zoomScaleNormal="55" workbookViewId="0">
      <selection activeCell="H1" sqref="H1"/>
    </sheetView>
  </sheetViews>
  <sheetFormatPr defaultRowHeight="14" x14ac:dyDescent="0.3"/>
  <cols>
    <col min="1" max="1" width="8.6640625" style="1"/>
    <col min="2" max="2" width="12.58203125" style="1" customWidth="1"/>
    <col min="3" max="3" width="13.1640625" style="1" customWidth="1"/>
    <col min="4" max="4" width="14.6640625" style="1" customWidth="1"/>
    <col min="5" max="5" width="44.1640625" style="1" customWidth="1"/>
    <col min="6" max="6" width="38.08203125" style="1" customWidth="1"/>
    <col min="7" max="7" width="40.25" style="1" customWidth="1"/>
    <col min="8" max="8" width="41.58203125" style="1" customWidth="1"/>
    <col min="9" max="16384" width="8.6640625" style="1"/>
  </cols>
  <sheetData>
    <row r="1" spans="1:8" ht="42" x14ac:dyDescent="0.3">
      <c r="A1" s="12" t="s">
        <v>7</v>
      </c>
      <c r="B1" s="12" t="s">
        <v>0</v>
      </c>
      <c r="C1" s="12" t="s">
        <v>1</v>
      </c>
      <c r="D1" s="12" t="s">
        <v>2</v>
      </c>
      <c r="E1" s="1" t="s">
        <v>4</v>
      </c>
      <c r="F1" s="1" t="s">
        <v>5</v>
      </c>
      <c r="G1" s="1" t="s">
        <v>6</v>
      </c>
      <c r="H1" s="1" t="s">
        <v>3</v>
      </c>
    </row>
    <row r="2" spans="1:8" x14ac:dyDescent="0.3">
      <c r="A2" s="1">
        <v>1</v>
      </c>
      <c r="B2" s="1">
        <v>67.2</v>
      </c>
      <c r="C2" s="1">
        <v>454.3</v>
      </c>
      <c r="D2" s="1">
        <v>15.3</v>
      </c>
      <c r="E2" s="5">
        <f>-0.15*B2+16.795</f>
        <v>6.7150000000000016</v>
      </c>
      <c r="F2" s="5">
        <f>-0.000031*C2^2+0.033*C2+0.597</f>
        <v>9.1908568099999997</v>
      </c>
      <c r="G2" s="5">
        <f>-0.054*D2^2+2.649*D2-22.856</f>
        <v>5.0328400000000002</v>
      </c>
      <c r="H2" s="5">
        <f>(E2^0.42)*(F2^0.23)*(G2^0.35)</f>
        <v>6.5247789125409899</v>
      </c>
    </row>
    <row r="3" spans="1:8" x14ac:dyDescent="0.3">
      <c r="A3" s="1">
        <v>2</v>
      </c>
      <c r="B3" s="1">
        <v>69.5</v>
      </c>
      <c r="C3" s="1">
        <v>1029.2</v>
      </c>
      <c r="D3" s="1">
        <v>34.4</v>
      </c>
      <c r="E3" s="5">
        <f t="shared" ref="E3:E40" si="0">-0.15*B3+16.795</f>
        <v>6.3700000000000028</v>
      </c>
      <c r="F3" s="5">
        <f t="shared" ref="F3:F40" si="1">-0.000031*C3^2+0.033*C3+0.597</f>
        <v>1.7237681599999974</v>
      </c>
      <c r="G3" s="5">
        <f t="shared" ref="G3:G40" si="2">-0.054*D3^2+2.649*D3-22.856</f>
        <v>4.368159999999996</v>
      </c>
      <c r="H3" s="5">
        <f t="shared" ref="H3:H40" si="3">(E3^0.42)*(F3^0.23)*(G3^0.35)</f>
        <v>4.1326933966422841</v>
      </c>
    </row>
    <row r="4" spans="1:8" x14ac:dyDescent="0.3">
      <c r="A4" s="1">
        <v>3</v>
      </c>
      <c r="B4" s="1">
        <v>80.3</v>
      </c>
      <c r="C4" s="1">
        <v>999.6</v>
      </c>
      <c r="D4" s="1">
        <v>33.799999999999997</v>
      </c>
      <c r="E4" s="5">
        <f t="shared" si="0"/>
        <v>4.7500000000000018</v>
      </c>
      <c r="F4" s="5">
        <f t="shared" si="1"/>
        <v>2.6085950399999995</v>
      </c>
      <c r="G4" s="5">
        <f t="shared" si="2"/>
        <v>4.9884400000000042</v>
      </c>
      <c r="H4" s="5">
        <f t="shared" si="3"/>
        <v>4.2099070997716943</v>
      </c>
    </row>
    <row r="5" spans="1:8" x14ac:dyDescent="0.3">
      <c r="A5" s="1">
        <v>4</v>
      </c>
      <c r="B5" s="1">
        <v>75.400000000000006</v>
      </c>
      <c r="C5" s="1">
        <v>1008.7</v>
      </c>
      <c r="D5" s="1">
        <v>25.3</v>
      </c>
      <c r="E5" s="5">
        <f t="shared" si="0"/>
        <v>5.4850000000000012</v>
      </c>
      <c r="F5" s="5">
        <f t="shared" si="1"/>
        <v>2.3423536099999986</v>
      </c>
      <c r="G5" s="5">
        <f t="shared" si="2"/>
        <v>9.5988399999999956</v>
      </c>
      <c r="H5" s="5">
        <f t="shared" si="3"/>
        <v>5.4859369789507291</v>
      </c>
    </row>
    <row r="6" spans="1:8" x14ac:dyDescent="0.3">
      <c r="A6" s="1">
        <v>5</v>
      </c>
      <c r="B6" s="1">
        <v>72.400000000000006</v>
      </c>
      <c r="C6" s="1">
        <v>650.5</v>
      </c>
      <c r="D6" s="1">
        <v>36.299999999999997</v>
      </c>
      <c r="E6" s="5">
        <f t="shared" si="0"/>
        <v>5.9350000000000005</v>
      </c>
      <c r="F6" s="5">
        <f t="shared" si="1"/>
        <v>8.9458422499999983</v>
      </c>
      <c r="G6" s="5">
        <f t="shared" si="2"/>
        <v>2.1474400000000102</v>
      </c>
      <c r="H6" s="5">
        <f t="shared" si="3"/>
        <v>4.5696396218655098</v>
      </c>
    </row>
    <row r="7" spans="1:8" x14ac:dyDescent="0.3">
      <c r="A7" s="1">
        <v>6</v>
      </c>
      <c r="B7" s="1">
        <v>68.2</v>
      </c>
      <c r="C7" s="1">
        <v>868.5</v>
      </c>
      <c r="D7" s="1">
        <v>36.299999999999997</v>
      </c>
      <c r="E7" s="5">
        <f t="shared" si="0"/>
        <v>6.5650000000000013</v>
      </c>
      <c r="F7" s="5">
        <f t="shared" si="1"/>
        <v>5.874440250000001</v>
      </c>
      <c r="G7" s="5">
        <f t="shared" si="2"/>
        <v>2.1474400000000102</v>
      </c>
      <c r="H7" s="5">
        <f t="shared" si="3"/>
        <v>4.3278603944588472</v>
      </c>
    </row>
    <row r="8" spans="1:8" x14ac:dyDescent="0.3">
      <c r="A8" s="1">
        <v>7</v>
      </c>
      <c r="B8" s="1">
        <v>88.2</v>
      </c>
      <c r="C8" s="1">
        <v>880.5</v>
      </c>
      <c r="D8" s="1">
        <v>21.2</v>
      </c>
      <c r="E8" s="5">
        <f t="shared" si="0"/>
        <v>3.5650000000000013</v>
      </c>
      <c r="F8" s="5">
        <f t="shared" si="1"/>
        <v>5.6198122499999972</v>
      </c>
      <c r="G8" s="5">
        <f t="shared" si="2"/>
        <v>9.0330399999999997</v>
      </c>
      <c r="H8" s="5">
        <f t="shared" si="3"/>
        <v>5.4807866487672285</v>
      </c>
    </row>
    <row r="9" spans="1:8" x14ac:dyDescent="0.3">
      <c r="A9" s="1">
        <v>8</v>
      </c>
      <c r="B9" s="1">
        <v>76.2</v>
      </c>
      <c r="C9" s="1">
        <v>905.4</v>
      </c>
      <c r="D9" s="1">
        <v>34.5</v>
      </c>
      <c r="E9" s="5">
        <f t="shared" si="0"/>
        <v>5.365000000000002</v>
      </c>
      <c r="F9" s="5">
        <f t="shared" si="1"/>
        <v>5.0629760400000006</v>
      </c>
      <c r="G9" s="5">
        <f t="shared" si="2"/>
        <v>4.2610000000000028</v>
      </c>
      <c r="H9" s="5">
        <f t="shared" si="3"/>
        <v>4.8838427559316147</v>
      </c>
    </row>
    <row r="10" spans="1:8" x14ac:dyDescent="0.3">
      <c r="A10" s="1">
        <v>9</v>
      </c>
      <c r="B10" s="1">
        <v>69.099999999999994</v>
      </c>
      <c r="C10" s="1">
        <v>582.70000000000005</v>
      </c>
      <c r="D10" s="1">
        <v>19.5</v>
      </c>
      <c r="E10" s="5">
        <f t="shared" si="0"/>
        <v>6.4300000000000033</v>
      </c>
      <c r="F10" s="5">
        <f t="shared" si="1"/>
        <v>9.3003820099999999</v>
      </c>
      <c r="G10" s="5">
        <f t="shared" si="2"/>
        <v>8.2660000000000018</v>
      </c>
      <c r="H10" s="5">
        <f t="shared" si="3"/>
        <v>7.6428824503190915</v>
      </c>
    </row>
    <row r="11" spans="1:8" x14ac:dyDescent="0.3">
      <c r="A11" s="1">
        <v>10</v>
      </c>
      <c r="B11" s="1">
        <v>76.5</v>
      </c>
      <c r="C11" s="1">
        <v>654.29999999999995</v>
      </c>
      <c r="D11" s="1">
        <v>36</v>
      </c>
      <c r="E11" s="5">
        <f t="shared" si="0"/>
        <v>5.3200000000000021</v>
      </c>
      <c r="F11" s="5">
        <f t="shared" si="1"/>
        <v>8.9175368099999996</v>
      </c>
      <c r="G11" s="5">
        <f t="shared" si="2"/>
        <v>2.524000000000008</v>
      </c>
      <c r="H11" s="5">
        <f t="shared" si="3"/>
        <v>4.6149870608961461</v>
      </c>
    </row>
    <row r="12" spans="1:8" x14ac:dyDescent="0.3">
      <c r="A12" s="1">
        <v>11</v>
      </c>
      <c r="B12" s="1">
        <v>82.4</v>
      </c>
      <c r="C12" s="1">
        <v>425.2</v>
      </c>
      <c r="D12" s="1">
        <v>32.6</v>
      </c>
      <c r="E12" s="5">
        <f t="shared" si="0"/>
        <v>4.4350000000000005</v>
      </c>
      <c r="F12" s="5">
        <f t="shared" si="1"/>
        <v>9.0239537600000013</v>
      </c>
      <c r="G12" s="5">
        <f t="shared" si="2"/>
        <v>6.1123599999999954</v>
      </c>
      <c r="H12" s="5">
        <f t="shared" si="3"/>
        <v>5.842648022560752</v>
      </c>
    </row>
    <row r="13" spans="1:8" x14ac:dyDescent="0.3">
      <c r="A13" s="1">
        <v>12</v>
      </c>
      <c r="B13" s="1">
        <v>82.8</v>
      </c>
      <c r="C13" s="1">
        <v>774.2</v>
      </c>
      <c r="D13" s="1">
        <v>36.700000000000003</v>
      </c>
      <c r="E13" s="5">
        <f t="shared" si="0"/>
        <v>4.3750000000000018</v>
      </c>
      <c r="F13" s="5">
        <f t="shared" si="1"/>
        <v>7.5646451600000031</v>
      </c>
      <c r="G13" s="5">
        <f t="shared" si="2"/>
        <v>1.6302400000000077</v>
      </c>
      <c r="H13" s="5">
        <f t="shared" si="3"/>
        <v>3.5125312267767121</v>
      </c>
    </row>
    <row r="14" spans="1:8" x14ac:dyDescent="0.3">
      <c r="A14" s="1">
        <v>13</v>
      </c>
      <c r="B14" s="1">
        <v>84.7</v>
      </c>
      <c r="C14" s="1">
        <v>480.7</v>
      </c>
      <c r="D14" s="1">
        <v>20.6</v>
      </c>
      <c r="E14" s="5">
        <f t="shared" si="0"/>
        <v>4.0900000000000016</v>
      </c>
      <c r="F14" s="5">
        <f t="shared" si="1"/>
        <v>9.2968528100000007</v>
      </c>
      <c r="G14" s="5">
        <f t="shared" si="2"/>
        <v>8.7979599999999962</v>
      </c>
      <c r="H14" s="5">
        <f t="shared" si="3"/>
        <v>6.4591408223019062</v>
      </c>
    </row>
    <row r="15" spans="1:8" x14ac:dyDescent="0.3">
      <c r="A15" s="1">
        <v>14</v>
      </c>
      <c r="B15" s="1">
        <v>82.2</v>
      </c>
      <c r="C15" s="1">
        <v>880.3</v>
      </c>
      <c r="D15" s="1">
        <v>36.799999999999997</v>
      </c>
      <c r="E15" s="5">
        <f t="shared" si="0"/>
        <v>4.4650000000000016</v>
      </c>
      <c r="F15" s="5">
        <f t="shared" si="1"/>
        <v>5.6241292100000013</v>
      </c>
      <c r="G15" s="5">
        <f t="shared" si="2"/>
        <v>1.4982400000000027</v>
      </c>
      <c r="H15" s="5">
        <f t="shared" si="3"/>
        <v>3.212855674032804</v>
      </c>
    </row>
    <row r="16" spans="1:8" x14ac:dyDescent="0.3">
      <c r="A16" s="1">
        <v>15</v>
      </c>
      <c r="B16" s="1">
        <v>69</v>
      </c>
      <c r="C16" s="1">
        <v>947.4</v>
      </c>
      <c r="D16" s="1">
        <v>25.5</v>
      </c>
      <c r="E16" s="5">
        <f t="shared" si="0"/>
        <v>6.4450000000000021</v>
      </c>
      <c r="F16" s="5">
        <f t="shared" si="1"/>
        <v>4.0366304400000015</v>
      </c>
      <c r="G16" s="5">
        <f t="shared" si="2"/>
        <v>9.5799999999999912</v>
      </c>
      <c r="H16" s="5">
        <f t="shared" si="3"/>
        <v>6.6486875361420719</v>
      </c>
    </row>
    <row r="17" spans="1:8" x14ac:dyDescent="0.3">
      <c r="A17" s="1">
        <v>16</v>
      </c>
      <c r="B17" s="1">
        <v>66.5</v>
      </c>
      <c r="C17" s="1">
        <v>977.5</v>
      </c>
      <c r="D17" s="1">
        <v>26</v>
      </c>
      <c r="E17" s="5">
        <f t="shared" si="0"/>
        <v>6.8200000000000021</v>
      </c>
      <c r="F17" s="5">
        <f t="shared" si="1"/>
        <v>3.2338062499999993</v>
      </c>
      <c r="G17" s="5">
        <f t="shared" si="2"/>
        <v>9.5139999999999958</v>
      </c>
      <c r="H17" s="5">
        <f t="shared" si="3"/>
        <v>6.4543239287769074</v>
      </c>
    </row>
    <row r="18" spans="1:8" x14ac:dyDescent="0.3">
      <c r="A18" s="1">
        <v>17</v>
      </c>
      <c r="B18" s="1">
        <v>71.2</v>
      </c>
      <c r="C18" s="1">
        <v>111.7</v>
      </c>
      <c r="D18" s="1">
        <v>27.8</v>
      </c>
      <c r="E18" s="5">
        <f t="shared" si="0"/>
        <v>6.115000000000002</v>
      </c>
      <c r="F18" s="5">
        <f t="shared" si="1"/>
        <v>3.8963164100000003</v>
      </c>
      <c r="G18" s="5">
        <f t="shared" si="2"/>
        <v>9.0528399999999962</v>
      </c>
      <c r="H18" s="5">
        <f t="shared" si="3"/>
        <v>6.324288590438961</v>
      </c>
    </row>
    <row r="19" spans="1:8" x14ac:dyDescent="0.3">
      <c r="A19" s="1">
        <v>18</v>
      </c>
      <c r="B19" s="1">
        <v>67.599999999999994</v>
      </c>
      <c r="C19" s="1">
        <v>985.1</v>
      </c>
      <c r="D19" s="1">
        <v>18.8</v>
      </c>
      <c r="E19" s="5">
        <f t="shared" si="0"/>
        <v>6.6550000000000029</v>
      </c>
      <c r="F19" s="5">
        <f t="shared" si="1"/>
        <v>3.0222176900000037</v>
      </c>
      <c r="G19" s="5">
        <f t="shared" si="2"/>
        <v>7.8594399999999958</v>
      </c>
      <c r="H19" s="5">
        <f t="shared" si="3"/>
        <v>5.8828011287178201</v>
      </c>
    </row>
    <row r="20" spans="1:8" x14ac:dyDescent="0.3">
      <c r="A20" s="1">
        <v>19</v>
      </c>
      <c r="B20" s="1">
        <v>59.6</v>
      </c>
      <c r="C20" s="1">
        <v>939.9</v>
      </c>
      <c r="D20" s="1">
        <v>26.8</v>
      </c>
      <c r="E20" s="5">
        <f t="shared" si="0"/>
        <v>7.8550000000000022</v>
      </c>
      <c r="F20" s="5">
        <f t="shared" si="1"/>
        <v>4.2279276899999996</v>
      </c>
      <c r="G20" s="5">
        <f t="shared" si="2"/>
        <v>9.3522400000000019</v>
      </c>
      <c r="H20" s="5">
        <f t="shared" si="3"/>
        <v>7.2408776867093181</v>
      </c>
    </row>
    <row r="21" spans="1:8" x14ac:dyDescent="0.3">
      <c r="A21" s="1">
        <v>20</v>
      </c>
      <c r="B21" s="1">
        <v>79.5</v>
      </c>
      <c r="C21" s="1">
        <v>999.3</v>
      </c>
      <c r="D21" s="1">
        <v>30</v>
      </c>
      <c r="E21" s="5">
        <f t="shared" si="0"/>
        <v>4.8700000000000028</v>
      </c>
      <c r="F21" s="5">
        <f t="shared" si="1"/>
        <v>2.6172848100000032</v>
      </c>
      <c r="G21" s="5">
        <f t="shared" si="2"/>
        <v>8.0139999999999958</v>
      </c>
      <c r="H21" s="5">
        <f t="shared" si="3"/>
        <v>5.0259152214099432</v>
      </c>
    </row>
    <row r="22" spans="1:8" x14ac:dyDescent="0.3">
      <c r="A22" s="1">
        <v>21</v>
      </c>
      <c r="B22" s="1">
        <v>64.599999999999994</v>
      </c>
      <c r="C22" s="1">
        <v>927.9</v>
      </c>
      <c r="D22" s="1">
        <v>31.2</v>
      </c>
      <c r="E22" s="5">
        <f t="shared" si="0"/>
        <v>7.1050000000000022</v>
      </c>
      <c r="F22" s="5">
        <f t="shared" si="1"/>
        <v>4.5267492899999997</v>
      </c>
      <c r="G22" s="5">
        <f t="shared" si="2"/>
        <v>7.2270399999999952</v>
      </c>
      <c r="H22" s="5">
        <f t="shared" si="3"/>
        <v>6.4435315109511633</v>
      </c>
    </row>
    <row r="23" spans="1:8" x14ac:dyDescent="0.3">
      <c r="A23" s="1">
        <v>22</v>
      </c>
      <c r="B23" s="1">
        <v>60.7</v>
      </c>
      <c r="C23" s="1">
        <v>1031.2</v>
      </c>
      <c r="D23" s="1">
        <v>34.5</v>
      </c>
      <c r="E23" s="5">
        <f t="shared" si="0"/>
        <v>7.6900000000000013</v>
      </c>
      <c r="F23" s="5">
        <f t="shared" si="1"/>
        <v>1.6620233599999978</v>
      </c>
      <c r="G23" s="5">
        <f t="shared" si="2"/>
        <v>4.2610000000000028</v>
      </c>
      <c r="H23" s="5">
        <f t="shared" si="3"/>
        <v>4.3970827428583705</v>
      </c>
    </row>
    <row r="24" spans="1:8" x14ac:dyDescent="0.3">
      <c r="A24" s="1">
        <v>23</v>
      </c>
      <c r="B24" s="1">
        <v>85.6</v>
      </c>
      <c r="C24" s="1">
        <v>1076.8</v>
      </c>
      <c r="D24" s="1">
        <v>12</v>
      </c>
      <c r="E24" s="5">
        <f t="shared" si="0"/>
        <v>3.9550000000000036</v>
      </c>
      <c r="F24" s="5">
        <f t="shared" si="1"/>
        <v>0.18695455999999533</v>
      </c>
      <c r="G24" s="5">
        <f t="shared" si="2"/>
        <v>1.1559999999999988</v>
      </c>
      <c r="H24" s="5">
        <f t="shared" si="3"/>
        <v>1.2744889111525797</v>
      </c>
    </row>
    <row r="25" spans="1:8" x14ac:dyDescent="0.3">
      <c r="A25" s="1">
        <v>24</v>
      </c>
      <c r="B25" s="1">
        <v>86.2</v>
      </c>
      <c r="C25" s="1">
        <v>1024.2</v>
      </c>
      <c r="D25" s="1">
        <v>36.6</v>
      </c>
      <c r="E25" s="5">
        <f t="shared" si="0"/>
        <v>3.865000000000002</v>
      </c>
      <c r="F25" s="5">
        <f t="shared" si="1"/>
        <v>1.8770451599999931</v>
      </c>
      <c r="G25" s="5">
        <f t="shared" si="2"/>
        <v>1.7611599999999967</v>
      </c>
      <c r="H25" s="5">
        <f t="shared" si="3"/>
        <v>2.4861742256645671</v>
      </c>
    </row>
    <row r="26" spans="1:8" x14ac:dyDescent="0.3">
      <c r="A26" s="1">
        <v>25</v>
      </c>
      <c r="B26" s="1">
        <v>82.3</v>
      </c>
      <c r="C26" s="1">
        <v>998.2</v>
      </c>
      <c r="D26" s="1">
        <v>36.9</v>
      </c>
      <c r="E26" s="5">
        <f t="shared" si="0"/>
        <v>4.4500000000000028</v>
      </c>
      <c r="F26" s="5">
        <f t="shared" si="1"/>
        <v>2.6490995599999985</v>
      </c>
      <c r="G26" s="5">
        <f t="shared" si="2"/>
        <v>1.3651599999999959</v>
      </c>
      <c r="H26" s="5">
        <f t="shared" si="3"/>
        <v>2.6117887885414151</v>
      </c>
    </row>
    <row r="27" spans="1:8" x14ac:dyDescent="0.3">
      <c r="A27" s="1">
        <v>26</v>
      </c>
      <c r="B27" s="1">
        <v>77.400000000000006</v>
      </c>
      <c r="C27" s="1">
        <v>344.9</v>
      </c>
      <c r="D27" s="1">
        <v>36.4</v>
      </c>
      <c r="E27" s="5">
        <f t="shared" si="0"/>
        <v>5.1850000000000005</v>
      </c>
      <c r="F27" s="5">
        <f t="shared" si="1"/>
        <v>8.2910636900000014</v>
      </c>
      <c r="G27" s="5">
        <f t="shared" si="2"/>
        <v>2.019759999999998</v>
      </c>
      <c r="H27" s="5">
        <f t="shared" si="3"/>
        <v>4.1526923303152881</v>
      </c>
    </row>
    <row r="28" spans="1:8" x14ac:dyDescent="0.3">
      <c r="A28" s="1">
        <v>27</v>
      </c>
      <c r="B28" s="1">
        <v>77.2</v>
      </c>
      <c r="C28" s="1">
        <v>674.2</v>
      </c>
      <c r="D28" s="1">
        <v>34.799999999999997</v>
      </c>
      <c r="E28" s="5">
        <f t="shared" si="0"/>
        <v>5.2150000000000016</v>
      </c>
      <c r="F28" s="5">
        <f t="shared" si="1"/>
        <v>8.7546851599999993</v>
      </c>
      <c r="G28" s="5">
        <f t="shared" si="2"/>
        <v>3.9330400000000125</v>
      </c>
      <c r="H28" s="5">
        <f t="shared" si="3"/>
        <v>5.3225170457627939</v>
      </c>
    </row>
    <row r="29" spans="1:8" x14ac:dyDescent="0.3">
      <c r="A29" s="1">
        <v>28</v>
      </c>
      <c r="B29" s="1">
        <v>69.3</v>
      </c>
      <c r="C29" s="1">
        <v>878.4</v>
      </c>
      <c r="D29" s="1">
        <v>36.9</v>
      </c>
      <c r="E29" s="5">
        <f t="shared" si="0"/>
        <v>6.4000000000000021</v>
      </c>
      <c r="F29" s="5">
        <f t="shared" si="1"/>
        <v>5.6650166400000028</v>
      </c>
      <c r="G29" s="5">
        <f t="shared" si="2"/>
        <v>1.3651599999999959</v>
      </c>
      <c r="H29" s="5">
        <f t="shared" si="3"/>
        <v>3.6236488599249066</v>
      </c>
    </row>
    <row r="30" spans="1:8" x14ac:dyDescent="0.3">
      <c r="A30" s="1">
        <v>29</v>
      </c>
      <c r="B30" s="1">
        <v>74.900000000000006</v>
      </c>
      <c r="C30" s="1">
        <v>896.7</v>
      </c>
      <c r="D30" s="1">
        <v>36.200000000000003</v>
      </c>
      <c r="E30" s="5">
        <f t="shared" si="0"/>
        <v>5.5600000000000005</v>
      </c>
      <c r="F30" s="5">
        <f t="shared" si="1"/>
        <v>5.2619024099999994</v>
      </c>
      <c r="G30" s="5">
        <f t="shared" si="2"/>
        <v>2.2740399999999923</v>
      </c>
      <c r="H30" s="5">
        <f t="shared" si="3"/>
        <v>4.0148894255149745</v>
      </c>
    </row>
    <row r="31" spans="1:8" x14ac:dyDescent="0.3">
      <c r="A31" s="1">
        <v>30</v>
      </c>
      <c r="B31" s="1">
        <v>69.3</v>
      </c>
      <c r="C31" s="1">
        <v>663.6</v>
      </c>
      <c r="D31" s="1">
        <v>33.9</v>
      </c>
      <c r="E31" s="5">
        <f t="shared" si="0"/>
        <v>6.4000000000000021</v>
      </c>
      <c r="F31" s="5">
        <f t="shared" si="1"/>
        <v>8.8444862400000002</v>
      </c>
      <c r="G31" s="5">
        <f t="shared" si="2"/>
        <v>4.8877600000000001</v>
      </c>
      <c r="H31" s="5">
        <f t="shared" si="3"/>
        <v>6.2736277365717532</v>
      </c>
    </row>
    <row r="32" spans="1:8" x14ac:dyDescent="0.3">
      <c r="A32" s="1">
        <v>31</v>
      </c>
      <c r="B32" s="1">
        <v>70.2</v>
      </c>
      <c r="C32" s="1">
        <v>669.9</v>
      </c>
      <c r="D32" s="1">
        <v>33.9</v>
      </c>
      <c r="E32" s="5">
        <f t="shared" si="0"/>
        <v>6.2650000000000023</v>
      </c>
      <c r="F32" s="5">
        <f t="shared" si="1"/>
        <v>8.7919536899999997</v>
      </c>
      <c r="G32" s="5">
        <f t="shared" si="2"/>
        <v>4.8877600000000001</v>
      </c>
      <c r="H32" s="5">
        <f t="shared" si="3"/>
        <v>6.2091899701595947</v>
      </c>
    </row>
    <row r="33" spans="1:8" s="7" customFormat="1" x14ac:dyDescent="0.3">
      <c r="A33" s="1">
        <v>32</v>
      </c>
      <c r="B33" s="1">
        <v>56.9</v>
      </c>
      <c r="C33" s="1">
        <v>532.1</v>
      </c>
      <c r="D33" s="1">
        <v>30.4</v>
      </c>
      <c r="E33" s="5">
        <f t="shared" si="0"/>
        <v>8.2600000000000016</v>
      </c>
      <c r="F33" s="5">
        <f t="shared" si="1"/>
        <v>9.3792572899999982</v>
      </c>
      <c r="G33" s="5">
        <f t="shared" si="2"/>
        <v>7.7689599999999999</v>
      </c>
      <c r="H33" s="6">
        <f t="shared" si="3"/>
        <v>8.3244849630154363</v>
      </c>
    </row>
    <row r="34" spans="1:8" x14ac:dyDescent="0.3">
      <c r="A34" s="1">
        <v>33</v>
      </c>
      <c r="B34" s="1">
        <v>76.900000000000006</v>
      </c>
      <c r="C34" s="1">
        <v>827</v>
      </c>
      <c r="D34" s="1">
        <v>31.4</v>
      </c>
      <c r="E34" s="5">
        <f t="shared" si="0"/>
        <v>5.2600000000000016</v>
      </c>
      <c r="F34" s="5">
        <f t="shared" si="1"/>
        <v>6.6862009999999987</v>
      </c>
      <c r="G34" s="5">
        <f t="shared" si="2"/>
        <v>7.080760000000005</v>
      </c>
      <c r="H34" s="5">
        <f t="shared" si="3"/>
        <v>6.1678419584946571</v>
      </c>
    </row>
    <row r="35" spans="1:8" x14ac:dyDescent="0.3">
      <c r="A35" s="1">
        <v>34</v>
      </c>
      <c r="B35" s="1">
        <v>76.5</v>
      </c>
      <c r="C35" s="1">
        <v>643.4</v>
      </c>
      <c r="D35" s="1">
        <v>27.2</v>
      </c>
      <c r="E35" s="5">
        <f t="shared" si="0"/>
        <v>5.3200000000000021</v>
      </c>
      <c r="F35" s="5">
        <f t="shared" si="1"/>
        <v>8.9963296399999972</v>
      </c>
      <c r="G35" s="5">
        <f t="shared" si="2"/>
        <v>9.2454400000000092</v>
      </c>
      <c r="H35" s="5">
        <f t="shared" si="3"/>
        <v>7.2843796596964676</v>
      </c>
    </row>
    <row r="36" spans="1:8" s="7" customFormat="1" x14ac:dyDescent="0.3">
      <c r="A36" s="1">
        <v>35</v>
      </c>
      <c r="B36" s="1">
        <v>68.3</v>
      </c>
      <c r="C36" s="1">
        <v>487.3</v>
      </c>
      <c r="D36" s="1">
        <v>23.1</v>
      </c>
      <c r="E36" s="5">
        <f t="shared" si="0"/>
        <v>6.5500000000000025</v>
      </c>
      <c r="F36" s="5">
        <f t="shared" si="1"/>
        <v>9.3166000099999984</v>
      </c>
      <c r="G36" s="5">
        <f t="shared" si="2"/>
        <v>9.5209600000000023</v>
      </c>
      <c r="H36" s="6">
        <f t="shared" si="3"/>
        <v>8.096341510129168</v>
      </c>
    </row>
    <row r="37" spans="1:8" s="7" customFormat="1" x14ac:dyDescent="0.3">
      <c r="A37" s="1">
        <v>36</v>
      </c>
      <c r="B37" s="1">
        <v>66.7</v>
      </c>
      <c r="C37" s="1">
        <v>618.20000000000005</v>
      </c>
      <c r="D37" s="1">
        <v>22.9</v>
      </c>
      <c r="E37" s="5">
        <f t="shared" si="0"/>
        <v>6.7900000000000009</v>
      </c>
      <c r="F37" s="5">
        <f t="shared" si="1"/>
        <v>9.1502915599999977</v>
      </c>
      <c r="G37" s="5">
        <f t="shared" si="2"/>
        <v>9.487959999999994</v>
      </c>
      <c r="H37" s="6">
        <f t="shared" si="3"/>
        <v>8.1757167243839728</v>
      </c>
    </row>
    <row r="38" spans="1:8" x14ac:dyDescent="0.3">
      <c r="A38" s="1">
        <v>37</v>
      </c>
      <c r="B38" s="1">
        <v>88.9</v>
      </c>
      <c r="C38" s="1">
        <v>648.9</v>
      </c>
      <c r="D38" s="1">
        <v>33</v>
      </c>
      <c r="E38" s="5">
        <f t="shared" si="0"/>
        <v>3.4600000000000009</v>
      </c>
      <c r="F38" s="5">
        <f t="shared" si="1"/>
        <v>8.9574924899999981</v>
      </c>
      <c r="G38" s="5">
        <f t="shared" si="2"/>
        <v>5.7550000000000026</v>
      </c>
      <c r="H38" s="5">
        <f t="shared" si="3"/>
        <v>5.1455370589942957</v>
      </c>
    </row>
    <row r="39" spans="1:8" s="7" customFormat="1" x14ac:dyDescent="0.3">
      <c r="A39" s="1">
        <v>38</v>
      </c>
      <c r="B39" s="1">
        <v>64.8</v>
      </c>
      <c r="C39" s="1">
        <v>525.4</v>
      </c>
      <c r="D39" s="1">
        <v>26.4</v>
      </c>
      <c r="E39" s="5">
        <f t="shared" si="0"/>
        <v>7.0750000000000028</v>
      </c>
      <c r="F39" s="5">
        <f t="shared" si="1"/>
        <v>9.3778000400000003</v>
      </c>
      <c r="G39" s="5">
        <f t="shared" si="2"/>
        <v>9.4417600000000022</v>
      </c>
      <c r="H39" s="6">
        <f t="shared" si="3"/>
        <v>8.3509688583984989</v>
      </c>
    </row>
    <row r="40" spans="1:8" s="7" customFormat="1" x14ac:dyDescent="0.3">
      <c r="A40" s="1">
        <v>39</v>
      </c>
      <c r="B40" s="1">
        <v>65.2</v>
      </c>
      <c r="C40" s="1">
        <v>549.4</v>
      </c>
      <c r="D40" s="1">
        <v>27.2</v>
      </c>
      <c r="E40" s="5">
        <f t="shared" si="0"/>
        <v>7.0150000000000023</v>
      </c>
      <c r="F40" s="5">
        <f t="shared" si="1"/>
        <v>9.3701488399999988</v>
      </c>
      <c r="G40" s="5">
        <f t="shared" si="2"/>
        <v>9.2454400000000092</v>
      </c>
      <c r="H40" s="6">
        <f t="shared" si="3"/>
        <v>8.2586292652202893</v>
      </c>
    </row>
    <row r="41" spans="1:8" x14ac:dyDescent="0.3">
      <c r="A41" s="1">
        <v>40</v>
      </c>
      <c r="B41" s="1">
        <v>67.400000000000006</v>
      </c>
      <c r="C41" s="1">
        <v>775.3</v>
      </c>
      <c r="D41" s="1">
        <v>28.4</v>
      </c>
      <c r="E41" s="5">
        <f>-0.15*B41+16.795</f>
        <v>6.6850000000000005</v>
      </c>
      <c r="F41" s="5">
        <f>-0.000031*C41^2+0.033*C41+0.597</f>
        <v>7.5481072099999995</v>
      </c>
      <c r="G41" s="5">
        <f>-0.054*D41^2+2.649*D41-22.856</f>
        <v>8.8213599999999985</v>
      </c>
      <c r="H41" s="5">
        <f>(E41^0.42)*(F41^0.23)*(G41^0.35)</f>
        <v>7.5750026270557154</v>
      </c>
    </row>
    <row r="42" spans="1:8" x14ac:dyDescent="0.3">
      <c r="A42" s="1">
        <v>41</v>
      </c>
      <c r="B42" s="1">
        <v>80.900000000000006</v>
      </c>
      <c r="C42" s="1">
        <v>172.3</v>
      </c>
      <c r="D42" s="1">
        <v>18.2</v>
      </c>
      <c r="E42" s="5">
        <f>-0.15*B42+16.795</f>
        <v>4.6600000000000019</v>
      </c>
      <c r="F42" s="5">
        <f>-0.000031*C42^2+0.033*C42+0.597</f>
        <v>5.3625940100000005</v>
      </c>
      <c r="G42" s="5">
        <f>-0.054*D42^2+2.649*D42-22.856</f>
        <v>7.4688399999999966</v>
      </c>
      <c r="H42" s="5">
        <f>(E42^0.42)*(F42^0.23)*(G42^0.35)</f>
        <v>5.6769742051714758</v>
      </c>
    </row>
    <row r="43" spans="1:8" x14ac:dyDescent="0.3">
      <c r="A43" s="1">
        <v>42</v>
      </c>
      <c r="B43" s="1">
        <v>82.4</v>
      </c>
      <c r="C43" s="1">
        <v>444</v>
      </c>
      <c r="D43" s="1">
        <v>33.200000000000003</v>
      </c>
      <c r="E43" s="5">
        <f>-0.15*B43+16.795</f>
        <v>4.4350000000000005</v>
      </c>
      <c r="F43" s="5">
        <f>-0.000031*C43^2+0.033*C43+0.597</f>
        <v>9.1377839999999999</v>
      </c>
      <c r="G43" s="5">
        <f>-0.054*D43^2+2.649*D43-22.856</f>
        <v>5.5698399999999992</v>
      </c>
      <c r="H43" s="5">
        <f>(E43^0.42)*(F43^0.23)*(G43^0.35)</f>
        <v>5.6719667762685422</v>
      </c>
    </row>
    <row r="44" spans="1:8" s="7" customFormat="1" x14ac:dyDescent="0.3">
      <c r="A44" s="1">
        <v>43</v>
      </c>
      <c r="B44" s="1">
        <v>56.9</v>
      </c>
      <c r="C44" s="1">
        <v>532.1</v>
      </c>
      <c r="D44" s="1">
        <v>28.4</v>
      </c>
      <c r="E44" s="5">
        <f>-0.15*B44+16.795</f>
        <v>8.2600000000000016</v>
      </c>
      <c r="F44" s="5">
        <f>-0.000031*C44^2+0.033*C44+0.597</f>
        <v>9.3792572899999982</v>
      </c>
      <c r="G44" s="5">
        <f>-0.054*D44^2+2.649*D44-22.856</f>
        <v>8.8213599999999985</v>
      </c>
      <c r="H44" s="6">
        <f>(E44^0.42)*(F44^0.23)*(G44^0.35)</f>
        <v>8.7029763704338094</v>
      </c>
    </row>
    <row r="45" spans="1:8" x14ac:dyDescent="0.3">
      <c r="A45" s="1">
        <v>44</v>
      </c>
      <c r="B45" s="1">
        <v>84.2</v>
      </c>
      <c r="C45" s="1">
        <v>663.9</v>
      </c>
      <c r="D45" s="1">
        <v>31.9</v>
      </c>
      <c r="E45" s="5">
        <f>-0.15*B45+16.795</f>
        <v>4.1650000000000009</v>
      </c>
      <c r="F45" s="5">
        <f>-0.000031*C45^2+0.033*C45+0.597</f>
        <v>8.8420404900000005</v>
      </c>
      <c r="G45" s="5">
        <f>-0.054*D45^2+2.649*D45-22.856</f>
        <v>6.6961600000000061</v>
      </c>
      <c r="H45" s="5">
        <f>(E45^0.42)*(F45^0.23)*(G45^0.35)</f>
        <v>5.8476909893473064</v>
      </c>
    </row>
    <row r="46" spans="1:8" x14ac:dyDescent="0.3">
      <c r="A46" s="1">
        <v>45</v>
      </c>
      <c r="B46" s="1">
        <v>56.9</v>
      </c>
      <c r="C46" s="1">
        <v>532.1</v>
      </c>
      <c r="D46" s="1">
        <v>28.4</v>
      </c>
      <c r="E46" s="5">
        <f t="shared" ref="E46:E91" si="4">-0.15*B46+16.795</f>
        <v>8.2600000000000016</v>
      </c>
      <c r="F46" s="5">
        <f t="shared" ref="F46:F91" si="5">-0.000031*C46^2+0.033*C46+0.597</f>
        <v>9.3792572899999982</v>
      </c>
      <c r="G46" s="5">
        <f t="shared" ref="G46:G91" si="6">-0.054*D46^2+2.649*D46-22.856</f>
        <v>8.8213599999999985</v>
      </c>
      <c r="H46" s="6">
        <f t="shared" ref="H46:H91" si="7">(E46^0.42)*(F46^0.23)*(G46^0.35)</f>
        <v>8.7029763704338094</v>
      </c>
    </row>
    <row r="47" spans="1:8" x14ac:dyDescent="0.3">
      <c r="A47" s="1">
        <v>46</v>
      </c>
      <c r="B47" s="1">
        <v>66.5</v>
      </c>
      <c r="C47" s="1">
        <v>789.3</v>
      </c>
      <c r="D47" s="1">
        <v>32.5</v>
      </c>
      <c r="E47" s="5">
        <f t="shared" si="4"/>
        <v>6.8200000000000021</v>
      </c>
      <c r="F47" s="5">
        <f t="shared" si="5"/>
        <v>7.3310708100000017</v>
      </c>
      <c r="G47" s="5">
        <f t="shared" si="6"/>
        <v>6.1989999999999981</v>
      </c>
      <c r="H47" s="5">
        <f t="shared" si="7"/>
        <v>6.7064164029384221</v>
      </c>
    </row>
    <row r="48" spans="1:8" x14ac:dyDescent="0.3">
      <c r="A48" s="1">
        <v>47</v>
      </c>
      <c r="B48" s="1">
        <v>76.400000000000006</v>
      </c>
      <c r="C48" s="1">
        <v>990.5</v>
      </c>
      <c r="D48" s="1">
        <v>20.3</v>
      </c>
      <c r="E48" s="5">
        <f t="shared" si="4"/>
        <v>5.3350000000000009</v>
      </c>
      <c r="F48" s="5">
        <f t="shared" si="5"/>
        <v>2.8697022500000018</v>
      </c>
      <c r="G48" s="5">
        <f t="shared" si="6"/>
        <v>8.6658399999999993</v>
      </c>
      <c r="H48" s="5">
        <f t="shared" si="7"/>
        <v>5.481919628402335</v>
      </c>
    </row>
    <row r="49" spans="1:8" x14ac:dyDescent="0.3">
      <c r="A49" s="1">
        <v>48</v>
      </c>
      <c r="B49" s="1">
        <v>65.8</v>
      </c>
      <c r="C49" s="1">
        <v>543.5</v>
      </c>
      <c r="D49" s="1">
        <v>37.200000000000003</v>
      </c>
      <c r="E49" s="5">
        <f t="shared" si="4"/>
        <v>6.9250000000000025</v>
      </c>
      <c r="F49" s="5">
        <f t="shared" si="5"/>
        <v>9.3753402500000007</v>
      </c>
      <c r="G49" s="5">
        <f t="shared" si="6"/>
        <v>0.95944000000000784</v>
      </c>
      <c r="H49" s="5">
        <f t="shared" si="7"/>
        <v>3.7174022943813334</v>
      </c>
    </row>
    <row r="50" spans="1:8" x14ac:dyDescent="0.3">
      <c r="A50" s="1">
        <v>49</v>
      </c>
      <c r="B50" s="1">
        <v>88.2</v>
      </c>
      <c r="C50" s="1">
        <v>880.5</v>
      </c>
      <c r="D50" s="1">
        <v>21.2</v>
      </c>
      <c r="E50" s="5">
        <f t="shared" si="4"/>
        <v>3.5650000000000013</v>
      </c>
      <c r="F50" s="5">
        <f t="shared" si="5"/>
        <v>5.6198122499999972</v>
      </c>
      <c r="G50" s="5">
        <f t="shared" si="6"/>
        <v>9.0330399999999997</v>
      </c>
      <c r="H50" s="5">
        <f t="shared" si="7"/>
        <v>5.4807866487672285</v>
      </c>
    </row>
    <row r="51" spans="1:8" x14ac:dyDescent="0.3">
      <c r="A51" s="1">
        <v>50</v>
      </c>
      <c r="B51" s="1">
        <v>66.5</v>
      </c>
      <c r="C51" s="1">
        <v>996.8</v>
      </c>
      <c r="D51" s="1">
        <v>30.7</v>
      </c>
      <c r="E51" s="5">
        <f t="shared" si="4"/>
        <v>6.8200000000000021</v>
      </c>
      <c r="F51" s="5">
        <f t="shared" si="5"/>
        <v>2.6894825600000005</v>
      </c>
      <c r="G51" s="5">
        <f t="shared" si="6"/>
        <v>7.5738399999999899</v>
      </c>
      <c r="H51" s="5">
        <f t="shared" si="7"/>
        <v>5.7118118090370382</v>
      </c>
    </row>
    <row r="52" spans="1:8" x14ac:dyDescent="0.3">
      <c r="A52" s="1">
        <v>51</v>
      </c>
      <c r="B52" s="1">
        <v>56.5</v>
      </c>
      <c r="C52" s="1">
        <v>873.3</v>
      </c>
      <c r="D52" s="1">
        <v>19.5</v>
      </c>
      <c r="E52" s="5">
        <f t="shared" si="4"/>
        <v>8.3200000000000021</v>
      </c>
      <c r="F52" s="5">
        <f t="shared" si="5"/>
        <v>5.7736604099999997</v>
      </c>
      <c r="G52" s="5">
        <f t="shared" si="6"/>
        <v>8.2660000000000018</v>
      </c>
      <c r="H52" s="5">
        <f t="shared" si="7"/>
        <v>7.6320107204026408</v>
      </c>
    </row>
    <row r="53" spans="1:8" x14ac:dyDescent="0.3">
      <c r="A53" s="1">
        <v>52</v>
      </c>
      <c r="B53" s="1">
        <v>77.599999999999994</v>
      </c>
      <c r="C53" s="1">
        <v>518.20000000000005</v>
      </c>
      <c r="D53" s="1">
        <v>34.299999999999997</v>
      </c>
      <c r="E53" s="5">
        <f t="shared" si="4"/>
        <v>5.1550000000000029</v>
      </c>
      <c r="F53" s="5">
        <f t="shared" si="5"/>
        <v>9.3731315600000009</v>
      </c>
      <c r="G53" s="5">
        <f t="shared" si="6"/>
        <v>4.4742400000000018</v>
      </c>
      <c r="H53" s="5">
        <f t="shared" si="7"/>
        <v>5.6288706891012081</v>
      </c>
    </row>
    <row r="54" spans="1:8" x14ac:dyDescent="0.3">
      <c r="A54" s="1">
        <v>53</v>
      </c>
      <c r="B54" s="1">
        <v>76</v>
      </c>
      <c r="C54" s="1">
        <v>674.6</v>
      </c>
      <c r="D54" s="1">
        <v>27.9</v>
      </c>
      <c r="E54" s="5">
        <f t="shared" si="4"/>
        <v>5.3950000000000014</v>
      </c>
      <c r="F54" s="5">
        <f t="shared" si="5"/>
        <v>8.7511600399999985</v>
      </c>
      <c r="G54" s="5">
        <f t="shared" si="6"/>
        <v>9.0169599999999974</v>
      </c>
      <c r="H54" s="5">
        <f t="shared" si="7"/>
        <v>7.2174295387937688</v>
      </c>
    </row>
    <row r="55" spans="1:8" x14ac:dyDescent="0.3">
      <c r="A55" s="1">
        <v>54</v>
      </c>
      <c r="B55" s="1">
        <v>70.599999999999994</v>
      </c>
      <c r="C55" s="1">
        <v>800.4</v>
      </c>
      <c r="D55" s="1">
        <v>29.7</v>
      </c>
      <c r="E55" s="5">
        <f t="shared" si="4"/>
        <v>6.2050000000000036</v>
      </c>
      <c r="F55" s="5">
        <f t="shared" si="5"/>
        <v>7.1503550400000027</v>
      </c>
      <c r="G55" s="5">
        <f t="shared" si="6"/>
        <v>8.1864399999999975</v>
      </c>
      <c r="H55" s="5">
        <f t="shared" si="7"/>
        <v>7.0636663722338096</v>
      </c>
    </row>
    <row r="56" spans="1:8" x14ac:dyDescent="0.3">
      <c r="A56" s="1">
        <v>55</v>
      </c>
      <c r="B56" s="1">
        <v>68.400000000000006</v>
      </c>
      <c r="C56" s="1">
        <v>780</v>
      </c>
      <c r="D56" s="1">
        <v>26.7</v>
      </c>
      <c r="E56" s="5">
        <f t="shared" si="4"/>
        <v>6.5350000000000019</v>
      </c>
      <c r="F56" s="5">
        <f t="shared" si="5"/>
        <v>7.4765999999999995</v>
      </c>
      <c r="G56" s="5">
        <f t="shared" si="6"/>
        <v>9.3762400000000028</v>
      </c>
      <c r="H56" s="5">
        <f t="shared" si="7"/>
        <v>7.6483041928559548</v>
      </c>
    </row>
    <row r="57" spans="1:8" x14ac:dyDescent="0.3">
      <c r="A57" s="1">
        <v>56</v>
      </c>
      <c r="B57" s="1">
        <v>80.2</v>
      </c>
      <c r="C57" s="1">
        <v>487.8</v>
      </c>
      <c r="D57" s="1">
        <v>27.2</v>
      </c>
      <c r="E57" s="5">
        <f t="shared" si="4"/>
        <v>4.7650000000000023</v>
      </c>
      <c r="F57" s="5">
        <f t="shared" si="5"/>
        <v>9.3179859599999997</v>
      </c>
      <c r="G57" s="5">
        <f t="shared" si="6"/>
        <v>9.2454400000000092</v>
      </c>
      <c r="H57" s="5">
        <f t="shared" si="7"/>
        <v>7.011406494386903</v>
      </c>
    </row>
    <row r="58" spans="1:8" x14ac:dyDescent="0.3">
      <c r="A58" s="1">
        <v>57</v>
      </c>
      <c r="B58" s="1">
        <v>69.099999999999994</v>
      </c>
      <c r="C58" s="1">
        <v>582.70000000000005</v>
      </c>
      <c r="D58" s="1">
        <v>19.5</v>
      </c>
      <c r="E58" s="5">
        <f t="shared" si="4"/>
        <v>6.4300000000000033</v>
      </c>
      <c r="F58" s="5">
        <f t="shared" si="5"/>
        <v>9.3003820099999999</v>
      </c>
      <c r="G58" s="5">
        <f t="shared" si="6"/>
        <v>8.2660000000000018</v>
      </c>
      <c r="H58" s="5">
        <f t="shared" si="7"/>
        <v>7.6428824503190915</v>
      </c>
    </row>
    <row r="59" spans="1:8" x14ac:dyDescent="0.3">
      <c r="A59" s="1">
        <v>58</v>
      </c>
      <c r="B59" s="1">
        <v>73.5</v>
      </c>
      <c r="C59" s="1">
        <v>579.79999999999995</v>
      </c>
      <c r="D59" s="1">
        <v>33</v>
      </c>
      <c r="E59" s="5">
        <f t="shared" si="4"/>
        <v>5.7700000000000014</v>
      </c>
      <c r="F59" s="5">
        <f t="shared" si="5"/>
        <v>9.3091907599999999</v>
      </c>
      <c r="G59" s="5">
        <f t="shared" si="6"/>
        <v>5.7550000000000026</v>
      </c>
      <c r="H59" s="5">
        <f t="shared" si="7"/>
        <v>6.435161492811341</v>
      </c>
    </row>
    <row r="60" spans="1:8" x14ac:dyDescent="0.3">
      <c r="A60" s="1">
        <v>59</v>
      </c>
      <c r="B60" s="1">
        <v>56.7</v>
      </c>
      <c r="C60" s="1">
        <v>872.3</v>
      </c>
      <c r="D60" s="1">
        <v>21.8</v>
      </c>
      <c r="E60" s="5">
        <f t="shared" si="4"/>
        <v>8.2900000000000009</v>
      </c>
      <c r="F60" s="5">
        <f t="shared" si="5"/>
        <v>5.7947740100000029</v>
      </c>
      <c r="G60" s="5">
        <f t="shared" si="6"/>
        <v>9.2292399999999972</v>
      </c>
      <c r="H60" s="5">
        <f t="shared" si="7"/>
        <v>7.9268269554368329</v>
      </c>
    </row>
    <row r="61" spans="1:8" x14ac:dyDescent="0.3">
      <c r="A61" s="1">
        <v>60</v>
      </c>
      <c r="B61" s="1">
        <v>65.3</v>
      </c>
      <c r="C61" s="1">
        <v>518.9</v>
      </c>
      <c r="D61" s="1">
        <v>26.4</v>
      </c>
      <c r="E61" s="5">
        <f t="shared" si="4"/>
        <v>7.0000000000000018</v>
      </c>
      <c r="F61" s="5">
        <f t="shared" si="5"/>
        <v>9.3737264899999992</v>
      </c>
      <c r="G61" s="5">
        <f t="shared" si="6"/>
        <v>9.4417600000000022</v>
      </c>
      <c r="H61" s="6">
        <f t="shared" si="7"/>
        <v>8.3128421810534352</v>
      </c>
    </row>
    <row r="62" spans="1:8" x14ac:dyDescent="0.3">
      <c r="A62" s="1">
        <v>61</v>
      </c>
      <c r="B62" s="1">
        <v>82.4</v>
      </c>
      <c r="C62" s="1">
        <v>425.2</v>
      </c>
      <c r="D62" s="1">
        <v>32.6</v>
      </c>
      <c r="E62" s="5">
        <f t="shared" si="4"/>
        <v>4.4350000000000005</v>
      </c>
      <c r="F62" s="5">
        <f t="shared" si="5"/>
        <v>9.0239537600000013</v>
      </c>
      <c r="G62" s="5">
        <f t="shared" si="6"/>
        <v>6.1123599999999954</v>
      </c>
      <c r="H62" s="5">
        <f t="shared" si="7"/>
        <v>5.842648022560752</v>
      </c>
    </row>
    <row r="63" spans="1:8" x14ac:dyDescent="0.3">
      <c r="A63" s="1">
        <v>62</v>
      </c>
      <c r="B63" s="1">
        <v>59.7</v>
      </c>
      <c r="C63" s="1">
        <v>939.6</v>
      </c>
      <c r="D63" s="1">
        <v>22.7</v>
      </c>
      <c r="E63" s="5">
        <f t="shared" si="4"/>
        <v>7.8400000000000016</v>
      </c>
      <c r="F63" s="5">
        <f t="shared" si="5"/>
        <v>4.2355070399999999</v>
      </c>
      <c r="G63" s="5">
        <f t="shared" si="6"/>
        <v>9.4506399999999999</v>
      </c>
      <c r="H63" s="5">
        <f t="shared" si="7"/>
        <v>7.2646118897640468</v>
      </c>
    </row>
    <row r="64" spans="1:8" x14ac:dyDescent="0.3">
      <c r="A64" s="1">
        <v>63</v>
      </c>
      <c r="B64" s="1">
        <v>77.2</v>
      </c>
      <c r="C64" s="1">
        <v>582.6</v>
      </c>
      <c r="D64" s="1">
        <v>36.4</v>
      </c>
      <c r="E64" s="5">
        <f t="shared" si="4"/>
        <v>5.2150000000000016</v>
      </c>
      <c r="F64" s="5">
        <f t="shared" si="5"/>
        <v>9.3006944400000027</v>
      </c>
      <c r="G64" s="5">
        <f t="shared" si="6"/>
        <v>2.019759999999998</v>
      </c>
      <c r="H64" s="5">
        <f t="shared" si="7"/>
        <v>4.2742534058636048</v>
      </c>
    </row>
    <row r="65" spans="1:8" x14ac:dyDescent="0.3">
      <c r="A65" s="1">
        <v>64</v>
      </c>
      <c r="B65" s="1">
        <v>56.4</v>
      </c>
      <c r="C65" s="1">
        <v>997.7</v>
      </c>
      <c r="D65" s="1">
        <v>33.4</v>
      </c>
      <c r="E65" s="5">
        <f t="shared" si="4"/>
        <v>8.3350000000000026</v>
      </c>
      <c r="F65" s="5">
        <f t="shared" si="5"/>
        <v>2.6635360100000001</v>
      </c>
      <c r="G65" s="5">
        <f t="shared" si="6"/>
        <v>5.380359999999996</v>
      </c>
      <c r="H65" s="5">
        <f t="shared" si="7"/>
        <v>5.5007232164126556</v>
      </c>
    </row>
    <row r="66" spans="1:8" x14ac:dyDescent="0.3">
      <c r="A66" s="1">
        <v>65</v>
      </c>
      <c r="B66" s="1">
        <v>66.7</v>
      </c>
      <c r="C66" s="1">
        <v>433.7</v>
      </c>
      <c r="D66" s="1">
        <v>19</v>
      </c>
      <c r="E66" s="5">
        <f t="shared" si="4"/>
        <v>6.7900000000000009</v>
      </c>
      <c r="F66" s="5">
        <f t="shared" si="5"/>
        <v>9.0781336100000001</v>
      </c>
      <c r="G66" s="5">
        <f t="shared" si="6"/>
        <v>7.9810000000000016</v>
      </c>
      <c r="H66" s="5">
        <f t="shared" si="7"/>
        <v>7.6814741811914731</v>
      </c>
    </row>
    <row r="67" spans="1:8" x14ac:dyDescent="0.3">
      <c r="A67" s="1">
        <v>66</v>
      </c>
      <c r="B67" s="1">
        <v>77.7</v>
      </c>
      <c r="C67" s="1">
        <v>999.3</v>
      </c>
      <c r="D67" s="1">
        <v>33.6</v>
      </c>
      <c r="E67" s="5">
        <f t="shared" si="4"/>
        <v>5.1400000000000023</v>
      </c>
      <c r="F67" s="5">
        <f t="shared" si="5"/>
        <v>2.6172848100000032</v>
      </c>
      <c r="G67" s="5">
        <f t="shared" si="6"/>
        <v>5.186559999999993</v>
      </c>
      <c r="H67" s="5">
        <f t="shared" si="7"/>
        <v>4.4148711057433321</v>
      </c>
    </row>
    <row r="68" spans="1:8" x14ac:dyDescent="0.3">
      <c r="A68" s="1">
        <v>67</v>
      </c>
      <c r="B68" s="1">
        <v>78.099999999999994</v>
      </c>
      <c r="C68" s="1">
        <v>498.5</v>
      </c>
      <c r="D68" s="1">
        <v>25.8</v>
      </c>
      <c r="E68" s="5">
        <f t="shared" si="4"/>
        <v>5.0800000000000036</v>
      </c>
      <c r="F68" s="5">
        <f t="shared" si="5"/>
        <v>9.3439302500000014</v>
      </c>
      <c r="G68" s="5">
        <f t="shared" si="6"/>
        <v>9.5436400000000035</v>
      </c>
      <c r="H68" s="5">
        <f t="shared" si="7"/>
        <v>7.2875992325611572</v>
      </c>
    </row>
    <row r="69" spans="1:8" x14ac:dyDescent="0.3">
      <c r="A69" s="1">
        <v>68</v>
      </c>
      <c r="B69" s="1">
        <v>63.3</v>
      </c>
      <c r="C69" s="1">
        <v>180.2</v>
      </c>
      <c r="D69" s="1">
        <v>22.2</v>
      </c>
      <c r="E69" s="5">
        <f t="shared" si="4"/>
        <v>7.3000000000000025</v>
      </c>
      <c r="F69" s="5">
        <f t="shared" si="5"/>
        <v>5.5369667600000003</v>
      </c>
      <c r="G69" s="5">
        <f t="shared" si="6"/>
        <v>9.3384399999999985</v>
      </c>
      <c r="H69" s="5">
        <f t="shared" si="7"/>
        <v>7.4669657361098514</v>
      </c>
    </row>
    <row r="70" spans="1:8" x14ac:dyDescent="0.3">
      <c r="A70" s="1">
        <v>69</v>
      </c>
      <c r="B70" s="1">
        <v>76.8</v>
      </c>
      <c r="C70" s="1">
        <v>330.7</v>
      </c>
      <c r="D70" s="1">
        <v>19.3</v>
      </c>
      <c r="E70" s="5">
        <f t="shared" si="4"/>
        <v>5.2750000000000021</v>
      </c>
      <c r="F70" s="5">
        <f t="shared" si="5"/>
        <v>8.1198628100000008</v>
      </c>
      <c r="G70" s="5">
        <f t="shared" si="6"/>
        <v>8.1552399999999992</v>
      </c>
      <c r="H70" s="5">
        <f t="shared" si="7"/>
        <v>6.7847288391745497</v>
      </c>
    </row>
    <row r="71" spans="1:8" x14ac:dyDescent="0.3">
      <c r="A71" s="1">
        <v>70</v>
      </c>
      <c r="B71" s="1">
        <v>84.7</v>
      </c>
      <c r="C71" s="1">
        <v>480.7</v>
      </c>
      <c r="D71" s="1">
        <v>20.6</v>
      </c>
      <c r="E71" s="5">
        <f t="shared" si="4"/>
        <v>4.0900000000000016</v>
      </c>
      <c r="F71" s="5">
        <f t="shared" si="5"/>
        <v>9.2968528100000007</v>
      </c>
      <c r="G71" s="5">
        <f t="shared" si="6"/>
        <v>8.7979599999999962</v>
      </c>
      <c r="H71" s="5">
        <f t="shared" si="7"/>
        <v>6.4591408223019062</v>
      </c>
    </row>
    <row r="72" spans="1:8" x14ac:dyDescent="0.3">
      <c r="A72" s="1">
        <v>71</v>
      </c>
      <c r="B72" s="1">
        <v>90</v>
      </c>
      <c r="C72" s="1">
        <v>555.29999999999995</v>
      </c>
      <c r="D72" s="1">
        <v>21.5</v>
      </c>
      <c r="E72" s="5">
        <f t="shared" si="4"/>
        <v>3.2950000000000017</v>
      </c>
      <c r="F72" s="5">
        <f t="shared" si="5"/>
        <v>9.3627992100000004</v>
      </c>
      <c r="G72" s="5">
        <f t="shared" si="6"/>
        <v>9.1359999999999957</v>
      </c>
      <c r="H72" s="5">
        <f t="shared" si="7"/>
        <v>5.9866962132771029</v>
      </c>
    </row>
    <row r="73" spans="1:8" x14ac:dyDescent="0.3">
      <c r="A73" s="1">
        <v>72</v>
      </c>
      <c r="B73" s="1">
        <v>87.6</v>
      </c>
      <c r="C73" s="1">
        <v>678.6</v>
      </c>
      <c r="D73" s="1">
        <v>22.3</v>
      </c>
      <c r="E73" s="5">
        <f t="shared" si="4"/>
        <v>3.6550000000000029</v>
      </c>
      <c r="F73" s="5">
        <f t="shared" si="5"/>
        <v>8.7153632400000003</v>
      </c>
      <c r="G73" s="5">
        <f t="shared" si="6"/>
        <v>9.3630400000000051</v>
      </c>
      <c r="H73" s="5">
        <f t="shared" si="7"/>
        <v>6.2040354534267932</v>
      </c>
    </row>
    <row r="74" spans="1:8" x14ac:dyDescent="0.3">
      <c r="A74" s="1">
        <v>73</v>
      </c>
      <c r="B74" s="1">
        <v>65.5</v>
      </c>
      <c r="C74" s="1">
        <v>540.5</v>
      </c>
      <c r="D74" s="1">
        <v>23.7</v>
      </c>
      <c r="E74" s="5">
        <f t="shared" si="4"/>
        <v>6.9700000000000024</v>
      </c>
      <c r="F74" s="5">
        <f t="shared" si="5"/>
        <v>9.37715225</v>
      </c>
      <c r="G74" s="5">
        <f t="shared" si="6"/>
        <v>9.5940399999999997</v>
      </c>
      <c r="H74" s="6">
        <f t="shared" si="7"/>
        <v>8.3451591402045064</v>
      </c>
    </row>
    <row r="75" spans="1:8" x14ac:dyDescent="0.3">
      <c r="A75" s="1">
        <v>74</v>
      </c>
      <c r="B75" s="1">
        <v>69.400000000000006</v>
      </c>
      <c r="C75" s="1">
        <v>599.6</v>
      </c>
      <c r="D75" s="1">
        <v>33.9</v>
      </c>
      <c r="E75" s="5">
        <f t="shared" si="4"/>
        <v>6.3850000000000016</v>
      </c>
      <c r="F75" s="5">
        <f t="shared" si="5"/>
        <v>9.2386750400000004</v>
      </c>
      <c r="G75" s="5">
        <f t="shared" si="6"/>
        <v>4.8877600000000001</v>
      </c>
      <c r="H75" s="5">
        <f t="shared" si="7"/>
        <v>6.3306202592729175</v>
      </c>
    </row>
    <row r="76" spans="1:8" x14ac:dyDescent="0.3">
      <c r="A76" s="1">
        <v>75</v>
      </c>
      <c r="B76" s="1">
        <v>69</v>
      </c>
      <c r="C76" s="1">
        <v>947.4</v>
      </c>
      <c r="D76" s="1">
        <v>25.5</v>
      </c>
      <c r="E76" s="5">
        <f t="shared" si="4"/>
        <v>6.4450000000000021</v>
      </c>
      <c r="F76" s="5">
        <f t="shared" si="5"/>
        <v>4.0366304400000015</v>
      </c>
      <c r="G76" s="5">
        <f t="shared" si="6"/>
        <v>9.5799999999999912</v>
      </c>
      <c r="H76" s="5">
        <f t="shared" si="7"/>
        <v>6.6486875361420719</v>
      </c>
    </row>
    <row r="77" spans="1:8" x14ac:dyDescent="0.3">
      <c r="A77" s="1">
        <v>76</v>
      </c>
      <c r="B77" s="1">
        <v>66.5</v>
      </c>
      <c r="C77" s="1">
        <v>977.5</v>
      </c>
      <c r="D77" s="1">
        <v>26</v>
      </c>
      <c r="E77" s="5">
        <f t="shared" si="4"/>
        <v>6.8200000000000021</v>
      </c>
      <c r="F77" s="5">
        <f t="shared" si="5"/>
        <v>3.2338062499999993</v>
      </c>
      <c r="G77" s="5">
        <f t="shared" si="6"/>
        <v>9.5139999999999958</v>
      </c>
      <c r="H77" s="5">
        <f t="shared" si="7"/>
        <v>6.4543239287769074</v>
      </c>
    </row>
    <row r="78" spans="1:8" x14ac:dyDescent="0.3">
      <c r="A78" s="1">
        <v>77</v>
      </c>
      <c r="B78" s="1">
        <v>71.2</v>
      </c>
      <c r="C78" s="1">
        <v>111.7</v>
      </c>
      <c r="D78" s="1">
        <v>27.8</v>
      </c>
      <c r="E78" s="5">
        <f t="shared" si="4"/>
        <v>6.115000000000002</v>
      </c>
      <c r="F78" s="5">
        <f t="shared" si="5"/>
        <v>3.8963164100000003</v>
      </c>
      <c r="G78" s="5">
        <f t="shared" si="6"/>
        <v>9.0528399999999962</v>
      </c>
      <c r="H78" s="5">
        <f t="shared" si="7"/>
        <v>6.324288590438961</v>
      </c>
    </row>
    <row r="79" spans="1:8" x14ac:dyDescent="0.3">
      <c r="A79" s="1">
        <v>78</v>
      </c>
      <c r="B79" s="1">
        <v>63.7</v>
      </c>
      <c r="C79" s="1">
        <v>334.2</v>
      </c>
      <c r="D79" s="1">
        <v>28.4</v>
      </c>
      <c r="E79" s="5">
        <f t="shared" si="4"/>
        <v>7.240000000000002</v>
      </c>
      <c r="F79" s="5">
        <f t="shared" si="5"/>
        <v>8.1632211600000009</v>
      </c>
      <c r="G79" s="5">
        <f t="shared" si="6"/>
        <v>8.8213599999999985</v>
      </c>
      <c r="H79" s="5">
        <f t="shared" si="7"/>
        <v>7.9754610485968325</v>
      </c>
    </row>
    <row r="80" spans="1:8" x14ac:dyDescent="0.3">
      <c r="A80" s="1">
        <v>79</v>
      </c>
      <c r="B80" s="1">
        <v>61.8</v>
      </c>
      <c r="C80" s="1">
        <v>323.10000000000002</v>
      </c>
      <c r="D80" s="1">
        <v>29.1</v>
      </c>
      <c r="E80" s="5">
        <f t="shared" si="4"/>
        <v>7.5250000000000021</v>
      </c>
      <c r="F80" s="5">
        <f t="shared" si="5"/>
        <v>8.0230980900000013</v>
      </c>
      <c r="G80" s="5">
        <f t="shared" si="6"/>
        <v>8.5021600000000035</v>
      </c>
      <c r="H80" s="5">
        <f t="shared" si="7"/>
        <v>7.9701530462641275</v>
      </c>
    </row>
    <row r="81" spans="1:8" x14ac:dyDescent="0.3">
      <c r="A81" s="1">
        <v>80</v>
      </c>
      <c r="B81" s="1">
        <v>76.5</v>
      </c>
      <c r="C81" s="1">
        <v>656.9</v>
      </c>
      <c r="D81" s="1">
        <v>30.1</v>
      </c>
      <c r="E81" s="5">
        <f t="shared" si="4"/>
        <v>5.3200000000000021</v>
      </c>
      <c r="F81" s="5">
        <f t="shared" si="5"/>
        <v>8.8976540900000014</v>
      </c>
      <c r="G81" s="5">
        <f t="shared" si="6"/>
        <v>7.9543600000000012</v>
      </c>
      <c r="H81" s="5">
        <f t="shared" si="7"/>
        <v>6.8933144425727759</v>
      </c>
    </row>
    <row r="82" spans="1:8" x14ac:dyDescent="0.3">
      <c r="A82" s="1">
        <v>81</v>
      </c>
      <c r="B82" s="1">
        <v>77.3</v>
      </c>
      <c r="C82" s="1">
        <v>854</v>
      </c>
      <c r="D82" s="1">
        <v>31.6</v>
      </c>
      <c r="E82" s="5">
        <f t="shared" si="4"/>
        <v>5.2000000000000028</v>
      </c>
      <c r="F82" s="5">
        <f t="shared" si="5"/>
        <v>6.170204</v>
      </c>
      <c r="G82" s="5">
        <f t="shared" si="6"/>
        <v>6.9301599999999937</v>
      </c>
      <c r="H82" s="5">
        <f t="shared" si="7"/>
        <v>5.9806782138290639</v>
      </c>
    </row>
    <row r="83" spans="1:8" x14ac:dyDescent="0.3">
      <c r="A83" s="1">
        <v>82</v>
      </c>
      <c r="B83" s="1">
        <v>67.2</v>
      </c>
      <c r="C83" s="1">
        <v>454.3</v>
      </c>
      <c r="D83" s="1">
        <v>15.3</v>
      </c>
      <c r="E83" s="5">
        <f t="shared" si="4"/>
        <v>6.7150000000000016</v>
      </c>
      <c r="F83" s="5">
        <f t="shared" si="5"/>
        <v>9.1908568099999997</v>
      </c>
      <c r="G83" s="5">
        <f t="shared" si="6"/>
        <v>5.0328400000000002</v>
      </c>
      <c r="H83" s="5">
        <f t="shared" si="7"/>
        <v>6.5247789125409899</v>
      </c>
    </row>
    <row r="84" spans="1:8" x14ac:dyDescent="0.3">
      <c r="A84" s="1">
        <v>83</v>
      </c>
      <c r="B84" s="1">
        <v>64.099999999999994</v>
      </c>
      <c r="C84" s="1">
        <v>675.4</v>
      </c>
      <c r="D84" s="1">
        <v>32</v>
      </c>
      <c r="E84" s="5">
        <f t="shared" si="4"/>
        <v>7.1800000000000033</v>
      </c>
      <c r="F84" s="5">
        <f t="shared" si="5"/>
        <v>8.7440800400000001</v>
      </c>
      <c r="G84" s="5">
        <f t="shared" si="6"/>
        <v>6.6159999999999997</v>
      </c>
      <c r="H84" s="5">
        <f t="shared" si="7"/>
        <v>7.3008754391211834</v>
      </c>
    </row>
    <row r="85" spans="1:8" x14ac:dyDescent="0.3">
      <c r="A85" s="1">
        <v>84</v>
      </c>
      <c r="B85" s="1">
        <v>65.599999999999994</v>
      </c>
      <c r="C85" s="1">
        <v>856.7</v>
      </c>
      <c r="D85" s="1">
        <v>27.3</v>
      </c>
      <c r="E85" s="5">
        <f t="shared" si="4"/>
        <v>6.9550000000000036</v>
      </c>
      <c r="F85" s="5">
        <f t="shared" si="5"/>
        <v>6.1161184100000003</v>
      </c>
      <c r="G85" s="5">
        <f t="shared" si="6"/>
        <v>9.2160399999999996</v>
      </c>
      <c r="H85" s="5">
        <f t="shared" si="7"/>
        <v>7.4515183076153431</v>
      </c>
    </row>
    <row r="86" spans="1:8" x14ac:dyDescent="0.3">
      <c r="A86" s="1">
        <v>85</v>
      </c>
      <c r="B86" s="1">
        <v>88.3</v>
      </c>
      <c r="C86" s="1">
        <v>645.4</v>
      </c>
      <c r="D86" s="1">
        <v>28.5</v>
      </c>
      <c r="E86" s="5">
        <f t="shared" si="4"/>
        <v>3.5500000000000025</v>
      </c>
      <c r="F86" s="5">
        <f t="shared" si="5"/>
        <v>8.9824240400000015</v>
      </c>
      <c r="G86" s="5">
        <f t="shared" si="6"/>
        <v>8.7789999999999964</v>
      </c>
      <c r="H86" s="5">
        <f t="shared" si="7"/>
        <v>6.0336788791819904</v>
      </c>
    </row>
    <row r="87" spans="1:8" x14ac:dyDescent="0.3">
      <c r="A87" s="1">
        <v>86</v>
      </c>
      <c r="B87" s="1">
        <v>76.3</v>
      </c>
      <c r="C87" s="1">
        <v>450.3</v>
      </c>
      <c r="D87" s="1">
        <v>36.6</v>
      </c>
      <c r="E87" s="5">
        <f t="shared" si="4"/>
        <v>5.3500000000000032</v>
      </c>
      <c r="F87" s="5">
        <f t="shared" si="5"/>
        <v>9.1710272100000001</v>
      </c>
      <c r="G87" s="5">
        <f t="shared" si="6"/>
        <v>1.7611599999999967</v>
      </c>
      <c r="H87" s="5">
        <f t="shared" si="7"/>
        <v>4.1048218072075313</v>
      </c>
    </row>
    <row r="88" spans="1:8" x14ac:dyDescent="0.3">
      <c r="A88" s="1">
        <v>87</v>
      </c>
      <c r="B88" s="1">
        <v>84.4</v>
      </c>
      <c r="C88" s="1">
        <v>650.5</v>
      </c>
      <c r="D88" s="1">
        <v>36.299999999999997</v>
      </c>
      <c r="E88" s="5">
        <f t="shared" si="4"/>
        <v>4.1350000000000016</v>
      </c>
      <c r="F88" s="5">
        <f t="shared" si="5"/>
        <v>8.9458422499999983</v>
      </c>
      <c r="G88" s="5">
        <f t="shared" si="6"/>
        <v>2.1474400000000102</v>
      </c>
      <c r="H88" s="5">
        <f t="shared" si="7"/>
        <v>3.9261326019332436</v>
      </c>
    </row>
    <row r="89" spans="1:8" x14ac:dyDescent="0.3">
      <c r="A89" s="1">
        <v>88</v>
      </c>
      <c r="B89" s="1">
        <v>70.5</v>
      </c>
      <c r="C89" s="1">
        <v>880.6</v>
      </c>
      <c r="D89" s="1">
        <v>21.8</v>
      </c>
      <c r="E89" s="5">
        <f t="shared" si="4"/>
        <v>6.2200000000000024</v>
      </c>
      <c r="F89" s="5">
        <f t="shared" si="5"/>
        <v>5.6176528400000034</v>
      </c>
      <c r="G89" s="5">
        <f t="shared" si="6"/>
        <v>9.2292399999999972</v>
      </c>
      <c r="H89" s="5">
        <f t="shared" si="7"/>
        <v>6.9758585660914383</v>
      </c>
    </row>
    <row r="90" spans="1:8" x14ac:dyDescent="0.3">
      <c r="A90" s="1">
        <v>89</v>
      </c>
      <c r="B90" s="1">
        <v>67.599999999999994</v>
      </c>
      <c r="C90" s="1">
        <v>985.1</v>
      </c>
      <c r="D90" s="1">
        <v>18.8</v>
      </c>
      <c r="E90" s="5">
        <f t="shared" si="4"/>
        <v>6.6550000000000029</v>
      </c>
      <c r="F90" s="5">
        <f t="shared" si="5"/>
        <v>3.0222176900000037</v>
      </c>
      <c r="G90" s="5">
        <f t="shared" si="6"/>
        <v>7.8594399999999958</v>
      </c>
      <c r="H90" s="5">
        <f t="shared" si="7"/>
        <v>5.8828011287178201</v>
      </c>
    </row>
    <row r="91" spans="1:8" x14ac:dyDescent="0.3">
      <c r="A91" s="1">
        <v>90</v>
      </c>
      <c r="B91" s="1">
        <v>68.2</v>
      </c>
      <c r="C91" s="1">
        <v>674.6</v>
      </c>
      <c r="D91" s="1">
        <v>23.5</v>
      </c>
      <c r="E91" s="5">
        <f t="shared" si="4"/>
        <v>6.5650000000000013</v>
      </c>
      <c r="F91" s="5">
        <f t="shared" si="5"/>
        <v>8.7511600399999985</v>
      </c>
      <c r="G91" s="5">
        <f t="shared" si="6"/>
        <v>9.5739999999999981</v>
      </c>
      <c r="H91" s="6">
        <f t="shared" si="7"/>
        <v>8.003802783221456</v>
      </c>
    </row>
  </sheetData>
  <autoFilter ref="A1:H91" xr:uid="{00000000-0001-0000-0000-000000000000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E7A4-C9FF-430E-95F6-CA6C638C05F0}">
  <dimension ref="A1:P81"/>
  <sheetViews>
    <sheetView zoomScale="40" zoomScaleNormal="40" workbookViewId="0">
      <selection activeCell="J1" sqref="J1:O1"/>
    </sheetView>
  </sheetViews>
  <sheetFormatPr defaultRowHeight="14" x14ac:dyDescent="0.3"/>
  <cols>
    <col min="1" max="4" width="8.6640625" style="2"/>
    <col min="5" max="5" width="45.4140625" style="2" customWidth="1"/>
    <col min="6" max="6" width="43.9140625" style="2" customWidth="1"/>
    <col min="7" max="7" width="42.58203125" style="2" customWidth="1"/>
    <col min="8" max="8" width="35.9140625" style="2" customWidth="1"/>
    <col min="9" max="9" width="42.5" style="2" customWidth="1"/>
    <col min="10" max="15" width="8.6640625" style="2"/>
    <col min="16" max="16" width="33.9140625" style="2" customWidth="1"/>
    <col min="17" max="16384" width="8.6640625" style="2"/>
  </cols>
  <sheetData>
    <row r="1" spans="1:16" ht="56" x14ac:dyDescent="0.3">
      <c r="A1" s="12" t="s">
        <v>7</v>
      </c>
      <c r="B1" s="12" t="s">
        <v>0</v>
      </c>
      <c r="C1" s="12" t="s">
        <v>1</v>
      </c>
      <c r="D1" s="12" t="s">
        <v>2</v>
      </c>
      <c r="E1" s="1" t="s">
        <v>4</v>
      </c>
      <c r="F1" s="1" t="s">
        <v>5</v>
      </c>
      <c r="G1" s="1" t="s">
        <v>6</v>
      </c>
      <c r="H1" s="8" t="s">
        <v>3</v>
      </c>
      <c r="I1" s="18" t="s">
        <v>10</v>
      </c>
      <c r="J1" s="13" t="s">
        <v>8</v>
      </c>
      <c r="K1" s="13"/>
      <c r="L1" s="13"/>
      <c r="M1" s="13"/>
      <c r="N1" s="13"/>
      <c r="O1" s="13"/>
      <c r="P1" s="16" t="s">
        <v>9</v>
      </c>
    </row>
    <row r="2" spans="1:16" x14ac:dyDescent="0.3">
      <c r="A2" s="2">
        <v>1</v>
      </c>
      <c r="B2" s="1">
        <v>67.2</v>
      </c>
      <c r="C2" s="1">
        <v>454.3</v>
      </c>
      <c r="D2" s="1">
        <v>15.3</v>
      </c>
      <c r="E2" s="3">
        <f>-0.15*B2+16.795</f>
        <v>6.7150000000000016</v>
      </c>
      <c r="F2" s="3">
        <f>-0.000031*C2^2+0.033*C2+0.597</f>
        <v>9.1908568099999997</v>
      </c>
      <c r="G2" s="3">
        <f>-0.054*D2^2+2.649*D2-22.856</f>
        <v>5.0328400000000002</v>
      </c>
      <c r="H2" s="20">
        <f>(E2^0.42)*(F2^0.23)*(G2^0.35)</f>
        <v>6.5247789125409899</v>
      </c>
      <c r="I2" s="19">
        <v>3</v>
      </c>
      <c r="J2" s="14">
        <f>0.42*SQRT(((B2/50)-1)^2+((E2/9.295)-1)^2)</f>
        <v>0.18564775345795759</v>
      </c>
      <c r="K2" s="14">
        <f>0.23*SQRT(((C2/532)-1)^2+((F2/9.379)-1)^2)</f>
        <v>3.3907473929510858E-2</v>
      </c>
      <c r="L2" s="14">
        <f>0.35*SQRT(((D2/24.5)-1)^2+((G2/9.631)-1)^2)</f>
        <v>0.21259452280710239</v>
      </c>
      <c r="M2" s="15">
        <f>J2*0.27</f>
        <v>5.0124893433648551E-2</v>
      </c>
      <c r="N2" s="15">
        <f>K2*0.35</f>
        <v>1.1867615875328799E-2</v>
      </c>
      <c r="O2" s="15">
        <f>L2*0.38</f>
        <v>8.0785918666698917E-2</v>
      </c>
      <c r="P2" s="17">
        <v>3</v>
      </c>
    </row>
    <row r="3" spans="1:16" x14ac:dyDescent="0.3">
      <c r="A3" s="2">
        <v>2</v>
      </c>
      <c r="B3" s="1">
        <v>69.5</v>
      </c>
      <c r="C3" s="1">
        <v>1029.2</v>
      </c>
      <c r="D3" s="1">
        <v>34.4</v>
      </c>
      <c r="E3" s="3">
        <f t="shared" ref="E3:E64" si="0">-0.15*B3+16.795</f>
        <v>6.3700000000000028</v>
      </c>
      <c r="F3" s="3">
        <f t="shared" ref="F3:F64" si="1">-0.000031*C3^2+0.033*C3+0.597</f>
        <v>1.7237681599999974</v>
      </c>
      <c r="G3" s="3">
        <f t="shared" ref="G3:G64" si="2">-0.054*D3^2+2.649*D3-22.856</f>
        <v>4.368159999999996</v>
      </c>
      <c r="H3" s="20">
        <f t="shared" ref="H3:H64" si="3">(E3^0.42)*(F3^0.23)*(G3^0.35)</f>
        <v>4.1326933966422841</v>
      </c>
      <c r="I3" s="19">
        <v>2</v>
      </c>
      <c r="J3" s="14">
        <f t="shared" ref="J3:J64" si="4">0.42*SQRT(((B3/50)-1)^2+((E3/9.295)-1)^2)</f>
        <v>0.21047274374594019</v>
      </c>
      <c r="K3" s="14">
        <f t="shared" ref="K3:K64" si="5">0.23*SQRT(((C3/532)-1)^2+((F3/9.379)-1)^2)</f>
        <v>0.2853900875067068</v>
      </c>
      <c r="L3" s="14">
        <f t="shared" ref="L3:L64" si="6">0.35*SQRT(((D3/24.5)-1)^2+((G3/9.631)-1)^2)</f>
        <v>0.23786801970574833</v>
      </c>
      <c r="M3" s="15">
        <f>J3*0.27</f>
        <v>5.6827640811403853E-2</v>
      </c>
      <c r="N3" s="15">
        <f>K3*0.35</f>
        <v>9.988653062734737E-2</v>
      </c>
      <c r="O3" s="15">
        <f>L3*0.38</f>
        <v>9.0389847488184363E-2</v>
      </c>
      <c r="P3" s="17">
        <v>2</v>
      </c>
    </row>
    <row r="4" spans="1:16" x14ac:dyDescent="0.3">
      <c r="A4" s="2">
        <v>3</v>
      </c>
      <c r="B4" s="1">
        <v>80.3</v>
      </c>
      <c r="C4" s="1">
        <v>999.6</v>
      </c>
      <c r="D4" s="1">
        <v>33.799999999999997</v>
      </c>
      <c r="E4" s="3">
        <f t="shared" si="0"/>
        <v>4.7500000000000018</v>
      </c>
      <c r="F4" s="3">
        <f t="shared" si="1"/>
        <v>2.6085950399999995</v>
      </c>
      <c r="G4" s="3">
        <f t="shared" si="2"/>
        <v>4.9884400000000042</v>
      </c>
      <c r="H4" s="20">
        <f t="shared" si="3"/>
        <v>4.2099070997716943</v>
      </c>
      <c r="I4" s="19">
        <v>2</v>
      </c>
      <c r="J4" s="14">
        <f t="shared" si="4"/>
        <v>0.32704226335907638</v>
      </c>
      <c r="K4" s="14">
        <f t="shared" si="5"/>
        <v>0.2615983493458881</v>
      </c>
      <c r="L4" s="14">
        <f t="shared" si="6"/>
        <v>0.21474597999481282</v>
      </c>
      <c r="M4" s="15">
        <f>J4*0.27</f>
        <v>8.8301411106950625E-2</v>
      </c>
      <c r="N4" s="15">
        <f>K4*0.35</f>
        <v>9.1559422271060828E-2</v>
      </c>
      <c r="O4" s="15">
        <f>L4*0.38</f>
        <v>8.160347239802887E-2</v>
      </c>
      <c r="P4" s="17">
        <v>2</v>
      </c>
    </row>
    <row r="5" spans="1:16" x14ac:dyDescent="0.3">
      <c r="A5" s="2">
        <v>4</v>
      </c>
      <c r="B5" s="1">
        <v>75.400000000000006</v>
      </c>
      <c r="C5" s="1">
        <v>1008.7</v>
      </c>
      <c r="D5" s="1">
        <v>25.3</v>
      </c>
      <c r="E5" s="3">
        <f t="shared" si="0"/>
        <v>5.4850000000000012</v>
      </c>
      <c r="F5" s="3">
        <f t="shared" si="1"/>
        <v>2.3423536099999986</v>
      </c>
      <c r="G5" s="3">
        <f t="shared" si="2"/>
        <v>9.5988399999999956</v>
      </c>
      <c r="H5" s="20">
        <f t="shared" si="3"/>
        <v>5.4859369789507291</v>
      </c>
      <c r="I5" s="19">
        <v>2</v>
      </c>
      <c r="J5" s="14">
        <f t="shared" si="4"/>
        <v>0.27415424057163501</v>
      </c>
      <c r="K5" s="14">
        <f t="shared" si="5"/>
        <v>0.26879450087350637</v>
      </c>
      <c r="L5" s="14">
        <f t="shared" si="6"/>
        <v>1.148817502196536E-2</v>
      </c>
      <c r="M5" s="15">
        <f>J5*0.27</f>
        <v>7.4021644954341465E-2</v>
      </c>
      <c r="N5" s="15">
        <f>K5*0.35</f>
        <v>9.4078075305727218E-2</v>
      </c>
      <c r="O5" s="15">
        <f>L5*0.38</f>
        <v>4.3655065083468367E-3</v>
      </c>
      <c r="P5" s="17">
        <v>2</v>
      </c>
    </row>
    <row r="6" spans="1:16" x14ac:dyDescent="0.3">
      <c r="A6" s="2">
        <v>5</v>
      </c>
      <c r="B6" s="1">
        <v>72.400000000000006</v>
      </c>
      <c r="C6" s="1">
        <v>650.5</v>
      </c>
      <c r="D6" s="1">
        <v>36.299999999999997</v>
      </c>
      <c r="E6" s="3">
        <f t="shared" si="0"/>
        <v>5.9350000000000005</v>
      </c>
      <c r="F6" s="3">
        <f t="shared" si="1"/>
        <v>8.9458422499999983</v>
      </c>
      <c r="G6" s="3">
        <f t="shared" si="2"/>
        <v>2.1474400000000102</v>
      </c>
      <c r="H6" s="20">
        <f t="shared" si="3"/>
        <v>4.5696396218655098</v>
      </c>
      <c r="I6" s="19">
        <v>3</v>
      </c>
      <c r="J6" s="14">
        <f t="shared" si="4"/>
        <v>0.24177381845687507</v>
      </c>
      <c r="K6" s="14">
        <f t="shared" si="5"/>
        <v>5.2320825768684028E-2</v>
      </c>
      <c r="L6" s="14">
        <f t="shared" si="6"/>
        <v>0.31996644387948925</v>
      </c>
      <c r="M6" s="15">
        <f>J6*0.27</f>
        <v>6.527893098335627E-2</v>
      </c>
      <c r="N6" s="15">
        <f>K6*0.35</f>
        <v>1.8312289019039408E-2</v>
      </c>
      <c r="O6" s="15">
        <f>L6*0.38</f>
        <v>0.12158724867420592</v>
      </c>
      <c r="P6" s="17">
        <v>3</v>
      </c>
    </row>
    <row r="7" spans="1:16" x14ac:dyDescent="0.3">
      <c r="A7" s="2">
        <v>6</v>
      </c>
      <c r="B7" s="1">
        <v>68.2</v>
      </c>
      <c r="C7" s="1">
        <v>868.5</v>
      </c>
      <c r="D7" s="1">
        <v>36.299999999999997</v>
      </c>
      <c r="E7" s="3">
        <f t="shared" si="0"/>
        <v>6.5650000000000013</v>
      </c>
      <c r="F7" s="3">
        <f t="shared" si="1"/>
        <v>5.874440250000001</v>
      </c>
      <c r="G7" s="3">
        <f t="shared" si="2"/>
        <v>2.1474400000000102</v>
      </c>
      <c r="H7" s="20">
        <f t="shared" si="3"/>
        <v>4.3278603944588472</v>
      </c>
      <c r="I7" s="19">
        <v>3</v>
      </c>
      <c r="J7" s="14">
        <f t="shared" si="4"/>
        <v>0.19644122749621093</v>
      </c>
      <c r="K7" s="14">
        <f t="shared" si="5"/>
        <v>0.16896815528031667</v>
      </c>
      <c r="L7" s="14">
        <f t="shared" si="6"/>
        <v>0.31996644387948925</v>
      </c>
      <c r="M7" s="15">
        <f>J7*0.27</f>
        <v>5.3039131423976954E-2</v>
      </c>
      <c r="N7" s="15">
        <f>K7*0.35</f>
        <v>5.9138854348110829E-2</v>
      </c>
      <c r="O7" s="15">
        <f>L7*0.38</f>
        <v>0.12158724867420592</v>
      </c>
      <c r="P7" s="17">
        <v>3</v>
      </c>
    </row>
    <row r="8" spans="1:16" x14ac:dyDescent="0.3">
      <c r="A8" s="2">
        <v>7</v>
      </c>
      <c r="B8" s="1">
        <v>88.2</v>
      </c>
      <c r="C8" s="1">
        <v>880.5</v>
      </c>
      <c r="D8" s="1">
        <v>21.2</v>
      </c>
      <c r="E8" s="3">
        <f t="shared" si="0"/>
        <v>3.5650000000000013</v>
      </c>
      <c r="F8" s="3">
        <f t="shared" si="1"/>
        <v>5.6198122499999972</v>
      </c>
      <c r="G8" s="3">
        <f t="shared" si="2"/>
        <v>9.0330399999999997</v>
      </c>
      <c r="H8" s="20">
        <f t="shared" si="3"/>
        <v>5.4807866487672285</v>
      </c>
      <c r="I8" s="19">
        <v>1</v>
      </c>
      <c r="J8" s="14">
        <f t="shared" si="4"/>
        <v>0.41231070826127786</v>
      </c>
      <c r="K8" s="14">
        <f t="shared" si="5"/>
        <v>0.17663211876862625</v>
      </c>
      <c r="L8" s="14">
        <f t="shared" si="6"/>
        <v>5.1910130027517438E-2</v>
      </c>
      <c r="M8" s="15">
        <f>J8*0.27</f>
        <v>0.11132389123054504</v>
      </c>
      <c r="N8" s="15">
        <f>K8*0.35</f>
        <v>6.1821241569019185E-2</v>
      </c>
      <c r="O8" s="15">
        <f>L8*0.38</f>
        <v>1.9725849410456627E-2</v>
      </c>
      <c r="P8" s="17">
        <v>1</v>
      </c>
    </row>
    <row r="9" spans="1:16" x14ac:dyDescent="0.3">
      <c r="A9" s="2">
        <v>8</v>
      </c>
      <c r="B9" s="1">
        <v>76.2</v>
      </c>
      <c r="C9" s="1">
        <v>905.4</v>
      </c>
      <c r="D9" s="1">
        <v>34.5</v>
      </c>
      <c r="E9" s="3">
        <f t="shared" si="0"/>
        <v>5.365000000000002</v>
      </c>
      <c r="F9" s="3">
        <f t="shared" si="1"/>
        <v>5.0629760400000006</v>
      </c>
      <c r="G9" s="3">
        <f t="shared" si="2"/>
        <v>4.2610000000000028</v>
      </c>
      <c r="H9" s="20">
        <f t="shared" si="3"/>
        <v>4.8838427559316147</v>
      </c>
      <c r="I9" s="19">
        <v>3</v>
      </c>
      <c r="J9" s="14">
        <f t="shared" si="4"/>
        <v>0.28278901980223764</v>
      </c>
      <c r="K9" s="14">
        <f t="shared" si="5"/>
        <v>0.19303568912580188</v>
      </c>
      <c r="L9" s="14">
        <f t="shared" si="6"/>
        <v>0.24185141141662589</v>
      </c>
      <c r="M9" s="15">
        <f>J9*0.27</f>
        <v>7.6353035346604162E-2</v>
      </c>
      <c r="N9" s="15">
        <f>K9*0.35</f>
        <v>6.7562491194030655E-2</v>
      </c>
      <c r="O9" s="15">
        <f>L9*0.38</f>
        <v>9.190353633831784E-2</v>
      </c>
      <c r="P9" s="17">
        <v>3</v>
      </c>
    </row>
    <row r="10" spans="1:16" x14ac:dyDescent="0.3">
      <c r="A10" s="2">
        <v>9</v>
      </c>
      <c r="B10" s="1">
        <v>69.099999999999994</v>
      </c>
      <c r="C10" s="1">
        <v>582.70000000000005</v>
      </c>
      <c r="D10" s="1">
        <v>19.5</v>
      </c>
      <c r="E10" s="3">
        <f t="shared" si="0"/>
        <v>6.4300000000000033</v>
      </c>
      <c r="F10" s="3">
        <f t="shared" si="1"/>
        <v>9.3003820099999999</v>
      </c>
      <c r="G10" s="3">
        <f t="shared" si="2"/>
        <v>8.2660000000000018</v>
      </c>
      <c r="H10" s="20">
        <f t="shared" si="3"/>
        <v>7.6428824503190915</v>
      </c>
      <c r="I10" s="19">
        <v>1</v>
      </c>
      <c r="J10" s="14">
        <f t="shared" si="4"/>
        <v>0.20615535413063882</v>
      </c>
      <c r="K10" s="14">
        <f t="shared" si="5"/>
        <v>2.2003797170681641E-2</v>
      </c>
      <c r="L10" s="14">
        <f t="shared" si="6"/>
        <v>8.6964018822366831E-2</v>
      </c>
      <c r="M10" s="15">
        <f>J10*0.27</f>
        <v>5.5661945615272483E-2</v>
      </c>
      <c r="N10" s="15">
        <f>K10*0.35</f>
        <v>7.7013290097385735E-3</v>
      </c>
      <c r="O10" s="15">
        <f>L10*0.38</f>
        <v>3.3046327152499395E-2</v>
      </c>
      <c r="P10" s="17">
        <v>1</v>
      </c>
    </row>
    <row r="11" spans="1:16" x14ac:dyDescent="0.3">
      <c r="A11" s="2">
        <v>10</v>
      </c>
      <c r="B11" s="1">
        <v>76.5</v>
      </c>
      <c r="C11" s="1">
        <v>654.29999999999995</v>
      </c>
      <c r="D11" s="1">
        <v>36</v>
      </c>
      <c r="E11" s="3">
        <f t="shared" si="0"/>
        <v>5.3200000000000021</v>
      </c>
      <c r="F11" s="3">
        <f t="shared" si="1"/>
        <v>8.9175368099999996</v>
      </c>
      <c r="G11" s="3">
        <f t="shared" si="2"/>
        <v>2.524000000000008</v>
      </c>
      <c r="H11" s="20">
        <f t="shared" si="3"/>
        <v>4.6149870608961461</v>
      </c>
      <c r="I11" s="19">
        <v>3</v>
      </c>
      <c r="J11" s="14">
        <f t="shared" si="4"/>
        <v>0.2860270620137137</v>
      </c>
      <c r="K11" s="14">
        <f t="shared" si="5"/>
        <v>5.4071500713623009E-2</v>
      </c>
      <c r="L11" s="14">
        <f t="shared" si="6"/>
        <v>0.30609795478243351</v>
      </c>
      <c r="M11" s="15">
        <f>J11*0.27</f>
        <v>7.7227306743702706E-2</v>
      </c>
      <c r="N11" s="15">
        <f>K11*0.35</f>
        <v>1.8925025249768052E-2</v>
      </c>
      <c r="O11" s="15">
        <f>L11*0.38</f>
        <v>0.11631722281732473</v>
      </c>
      <c r="P11" s="17">
        <v>3</v>
      </c>
    </row>
    <row r="12" spans="1:16" x14ac:dyDescent="0.3">
      <c r="A12" s="2">
        <v>11</v>
      </c>
      <c r="B12" s="1">
        <v>82.4</v>
      </c>
      <c r="C12" s="1">
        <v>425.2</v>
      </c>
      <c r="D12" s="1">
        <v>32.6</v>
      </c>
      <c r="E12" s="3">
        <f t="shared" si="0"/>
        <v>4.4350000000000005</v>
      </c>
      <c r="F12" s="3">
        <f t="shared" si="1"/>
        <v>9.0239537600000013</v>
      </c>
      <c r="G12" s="3">
        <f t="shared" si="2"/>
        <v>6.1123599999999954</v>
      </c>
      <c r="H12" s="20">
        <f t="shared" si="3"/>
        <v>5.842648022560752</v>
      </c>
      <c r="I12" s="19">
        <v>1</v>
      </c>
      <c r="J12" s="14">
        <f t="shared" si="4"/>
        <v>0.34970855883940855</v>
      </c>
      <c r="K12" s="14">
        <f t="shared" si="5"/>
        <v>4.6986670722943359E-2</v>
      </c>
      <c r="L12" s="14">
        <f t="shared" si="6"/>
        <v>0.17245505514878423</v>
      </c>
      <c r="M12" s="15">
        <f>J12*0.27</f>
        <v>9.4421310886640311E-2</v>
      </c>
      <c r="N12" s="15">
        <f>K12*0.35</f>
        <v>1.6445334753030175E-2</v>
      </c>
      <c r="O12" s="15">
        <f>L12*0.38</f>
        <v>6.553292095653801E-2</v>
      </c>
      <c r="P12" s="17">
        <v>1</v>
      </c>
    </row>
    <row r="13" spans="1:16" x14ac:dyDescent="0.3">
      <c r="A13" s="2">
        <v>12</v>
      </c>
      <c r="B13" s="1">
        <v>82.8</v>
      </c>
      <c r="C13" s="1">
        <v>774.2</v>
      </c>
      <c r="D13" s="1">
        <v>36.700000000000003</v>
      </c>
      <c r="E13" s="3">
        <f t="shared" si="0"/>
        <v>4.3750000000000018</v>
      </c>
      <c r="F13" s="3">
        <f t="shared" si="1"/>
        <v>7.5646451600000031</v>
      </c>
      <c r="G13" s="3">
        <f t="shared" si="2"/>
        <v>1.6302400000000077</v>
      </c>
      <c r="H13" s="20">
        <f t="shared" si="3"/>
        <v>3.5125312267767121</v>
      </c>
      <c r="I13" s="19">
        <v>3</v>
      </c>
      <c r="J13" s="14">
        <f t="shared" si="4"/>
        <v>0.35402594845470975</v>
      </c>
      <c r="K13" s="14">
        <f t="shared" si="5"/>
        <v>0.11377142931203385</v>
      </c>
      <c r="L13" s="14">
        <f t="shared" si="6"/>
        <v>0.33899005541570537</v>
      </c>
      <c r="M13" s="15">
        <f>J13*0.27</f>
        <v>9.5587006082771639E-2</v>
      </c>
      <c r="N13" s="15">
        <f>K13*0.35</f>
        <v>3.9820000259211848E-2</v>
      </c>
      <c r="O13" s="15">
        <f>L13*0.38</f>
        <v>0.12881622105796806</v>
      </c>
      <c r="P13" s="17">
        <v>3</v>
      </c>
    </row>
    <row r="14" spans="1:16" x14ac:dyDescent="0.3">
      <c r="A14" s="2">
        <v>13</v>
      </c>
      <c r="B14" s="1">
        <v>84.7</v>
      </c>
      <c r="C14" s="1">
        <v>480.7</v>
      </c>
      <c r="D14" s="1">
        <v>20.6</v>
      </c>
      <c r="E14" s="3">
        <f t="shared" si="0"/>
        <v>4.0900000000000016</v>
      </c>
      <c r="F14" s="3">
        <f t="shared" si="1"/>
        <v>9.2968528100000007</v>
      </c>
      <c r="G14" s="3">
        <f t="shared" si="2"/>
        <v>8.7979599999999962</v>
      </c>
      <c r="H14" s="20">
        <f t="shared" si="3"/>
        <v>6.4591408223019062</v>
      </c>
      <c r="I14" s="19">
        <v>1</v>
      </c>
      <c r="J14" s="14">
        <f t="shared" si="4"/>
        <v>0.37453354912739117</v>
      </c>
      <c r="K14" s="14">
        <f t="shared" si="5"/>
        <v>2.2269871574584689E-2</v>
      </c>
      <c r="L14" s="14">
        <f t="shared" si="6"/>
        <v>6.3407932795501831E-2</v>
      </c>
      <c r="M14" s="15">
        <f>J14*0.27</f>
        <v>0.10112405826439562</v>
      </c>
      <c r="N14" s="15">
        <f>K14*0.35</f>
        <v>7.794455051104641E-3</v>
      </c>
      <c r="O14" s="15">
        <f>L14*0.38</f>
        <v>2.4095014462290697E-2</v>
      </c>
      <c r="P14" s="17">
        <v>1</v>
      </c>
    </row>
    <row r="15" spans="1:16" x14ac:dyDescent="0.3">
      <c r="A15" s="2">
        <v>14</v>
      </c>
      <c r="B15" s="1">
        <v>82.2</v>
      </c>
      <c r="C15" s="1">
        <v>880.3</v>
      </c>
      <c r="D15" s="1">
        <v>36.799999999999997</v>
      </c>
      <c r="E15" s="3">
        <f t="shared" si="0"/>
        <v>4.4650000000000016</v>
      </c>
      <c r="F15" s="3">
        <f t="shared" si="1"/>
        <v>5.6241292100000013</v>
      </c>
      <c r="G15" s="3">
        <f t="shared" si="2"/>
        <v>1.4982400000000027</v>
      </c>
      <c r="H15" s="20">
        <f t="shared" si="3"/>
        <v>3.212855674032804</v>
      </c>
      <c r="I15" s="19">
        <v>3</v>
      </c>
      <c r="J15" s="14">
        <f t="shared" si="4"/>
        <v>0.34754986403175786</v>
      </c>
      <c r="K15" s="14">
        <f t="shared" si="5"/>
        <v>0.17650311725038759</v>
      </c>
      <c r="L15" s="14">
        <f t="shared" si="6"/>
        <v>0.34384121718460076</v>
      </c>
      <c r="M15" s="15">
        <f>J15*0.27</f>
        <v>9.3838463288574633E-2</v>
      </c>
      <c r="N15" s="15">
        <f>K15*0.35</f>
        <v>6.177609103763565E-2</v>
      </c>
      <c r="O15" s="15">
        <f>L15*0.38</f>
        <v>0.1306596625301483</v>
      </c>
      <c r="P15" s="17">
        <v>3</v>
      </c>
    </row>
    <row r="16" spans="1:16" x14ac:dyDescent="0.3">
      <c r="A16" s="2">
        <v>15</v>
      </c>
      <c r="B16" s="1">
        <v>69</v>
      </c>
      <c r="C16" s="1">
        <v>947.4</v>
      </c>
      <c r="D16" s="1">
        <v>25.5</v>
      </c>
      <c r="E16" s="3">
        <f t="shared" si="0"/>
        <v>6.4450000000000021</v>
      </c>
      <c r="F16" s="3">
        <f t="shared" si="1"/>
        <v>4.0366304400000015</v>
      </c>
      <c r="G16" s="3">
        <f t="shared" si="2"/>
        <v>9.5799999999999912</v>
      </c>
      <c r="H16" s="20">
        <f t="shared" si="3"/>
        <v>6.6486875361420719</v>
      </c>
      <c r="I16" s="19">
        <v>2</v>
      </c>
      <c r="J16" s="14">
        <f t="shared" si="4"/>
        <v>0.2050760067268135</v>
      </c>
      <c r="K16" s="14">
        <f t="shared" si="5"/>
        <v>0.22229784282608903</v>
      </c>
      <c r="L16" s="14">
        <f t="shared" si="6"/>
        <v>1.4405439510664152E-2</v>
      </c>
      <c r="M16" s="15">
        <f>J16*0.27</f>
        <v>5.5370521816239651E-2</v>
      </c>
      <c r="N16" s="15">
        <f>K16*0.35</f>
        <v>7.780424498913116E-2</v>
      </c>
      <c r="O16" s="15">
        <f>L16*0.38</f>
        <v>5.4740670140523782E-3</v>
      </c>
      <c r="P16" s="17">
        <v>2</v>
      </c>
    </row>
    <row r="17" spans="1:16" x14ac:dyDescent="0.3">
      <c r="A17" s="2">
        <v>16</v>
      </c>
      <c r="B17" s="1">
        <v>66.5</v>
      </c>
      <c r="C17" s="1">
        <v>977.5</v>
      </c>
      <c r="D17" s="1">
        <v>26</v>
      </c>
      <c r="E17" s="3">
        <f t="shared" si="0"/>
        <v>6.8200000000000021</v>
      </c>
      <c r="F17" s="3">
        <f t="shared" si="1"/>
        <v>3.2338062499999993</v>
      </c>
      <c r="G17" s="3">
        <f t="shared" si="2"/>
        <v>9.5139999999999958</v>
      </c>
      <c r="H17" s="20">
        <f t="shared" si="3"/>
        <v>6.4543239287769074</v>
      </c>
      <c r="I17" s="19">
        <v>2</v>
      </c>
      <c r="J17" s="14">
        <f t="shared" si="4"/>
        <v>0.17809232163118022</v>
      </c>
      <c r="K17" s="14">
        <f t="shared" si="5"/>
        <v>0.24455242160351479</v>
      </c>
      <c r="L17" s="14">
        <f t="shared" si="6"/>
        <v>2.1846333420109873E-2</v>
      </c>
      <c r="M17" s="15">
        <f>J17*0.27</f>
        <v>4.8084926840418658E-2</v>
      </c>
      <c r="N17" s="15">
        <f>K17*0.35</f>
        <v>8.5593347561230174E-2</v>
      </c>
      <c r="O17" s="15">
        <f>L17*0.38</f>
        <v>8.3016066996417521E-3</v>
      </c>
      <c r="P17" s="17">
        <v>2</v>
      </c>
    </row>
    <row r="18" spans="1:16" x14ac:dyDescent="0.3">
      <c r="A18" s="2">
        <v>17</v>
      </c>
      <c r="B18" s="1">
        <v>71.2</v>
      </c>
      <c r="C18" s="1">
        <v>111.7</v>
      </c>
      <c r="D18" s="1">
        <v>27.8</v>
      </c>
      <c r="E18" s="3">
        <f t="shared" si="0"/>
        <v>6.115000000000002</v>
      </c>
      <c r="F18" s="3">
        <f t="shared" si="1"/>
        <v>3.8963164100000003</v>
      </c>
      <c r="G18" s="3">
        <f t="shared" si="2"/>
        <v>9.0528399999999962</v>
      </c>
      <c r="H18" s="20">
        <f t="shared" si="3"/>
        <v>6.324288590438961</v>
      </c>
      <c r="I18" s="19">
        <v>2</v>
      </c>
      <c r="J18" s="14">
        <f t="shared" si="4"/>
        <v>0.22882164961097098</v>
      </c>
      <c r="K18" s="14">
        <f t="shared" si="5"/>
        <v>0.2260423430100264</v>
      </c>
      <c r="L18" s="14">
        <f t="shared" si="6"/>
        <v>5.1613050625090535E-2</v>
      </c>
      <c r="M18" s="15">
        <f>J18*0.27</f>
        <v>6.1781845394962169E-2</v>
      </c>
      <c r="N18" s="15">
        <f>K18*0.35</f>
        <v>7.9114820053509241E-2</v>
      </c>
      <c r="O18" s="15">
        <f>L18*0.38</f>
        <v>1.9612959237534405E-2</v>
      </c>
      <c r="P18" s="17">
        <v>2</v>
      </c>
    </row>
    <row r="19" spans="1:16" x14ac:dyDescent="0.3">
      <c r="A19" s="2">
        <v>18</v>
      </c>
      <c r="B19" s="1">
        <v>67.599999999999994</v>
      </c>
      <c r="C19" s="1">
        <v>985.1</v>
      </c>
      <c r="D19" s="1">
        <v>18.8</v>
      </c>
      <c r="E19" s="3">
        <f t="shared" si="0"/>
        <v>6.6550000000000029</v>
      </c>
      <c r="F19" s="3">
        <f t="shared" si="1"/>
        <v>3.0222176900000037</v>
      </c>
      <c r="G19" s="3">
        <f t="shared" si="2"/>
        <v>7.8594399999999958</v>
      </c>
      <c r="H19" s="20">
        <f t="shared" si="3"/>
        <v>5.8828011287178201</v>
      </c>
      <c r="I19" s="19">
        <v>2</v>
      </c>
      <c r="J19" s="14">
        <f t="shared" si="4"/>
        <v>0.18996514307325882</v>
      </c>
      <c r="K19" s="14">
        <f t="shared" si="5"/>
        <v>0.2503460692380492</v>
      </c>
      <c r="L19" s="14">
        <f t="shared" si="6"/>
        <v>0.10380475097441225</v>
      </c>
      <c r="M19" s="15">
        <f>J19*0.27</f>
        <v>5.1290588629779886E-2</v>
      </c>
      <c r="N19" s="15">
        <f>K19*0.35</f>
        <v>8.7621124233317207E-2</v>
      </c>
      <c r="O19" s="15">
        <f>L19*0.38</f>
        <v>3.9445805370276657E-2</v>
      </c>
      <c r="P19" s="17">
        <v>2</v>
      </c>
    </row>
    <row r="20" spans="1:16" x14ac:dyDescent="0.3">
      <c r="A20" s="2">
        <v>19</v>
      </c>
      <c r="B20" s="1">
        <v>59.6</v>
      </c>
      <c r="C20" s="1">
        <v>939.9</v>
      </c>
      <c r="D20" s="1">
        <v>26.8</v>
      </c>
      <c r="E20" s="3">
        <f t="shared" si="0"/>
        <v>7.8550000000000022</v>
      </c>
      <c r="F20" s="3">
        <f t="shared" si="1"/>
        <v>4.2279276899999996</v>
      </c>
      <c r="G20" s="3">
        <f t="shared" si="2"/>
        <v>9.3522400000000019</v>
      </c>
      <c r="H20" s="20">
        <f t="shared" si="3"/>
        <v>7.2408776867093181</v>
      </c>
      <c r="I20" s="19">
        <v>2</v>
      </c>
      <c r="J20" s="14">
        <f t="shared" si="4"/>
        <v>0.10361735076723205</v>
      </c>
      <c r="K20" s="14">
        <f t="shared" si="5"/>
        <v>0.21692172868100204</v>
      </c>
      <c r="L20" s="14">
        <f t="shared" si="6"/>
        <v>3.4383383898196514E-2</v>
      </c>
      <c r="M20" s="15">
        <f>J20*0.27</f>
        <v>2.7976684707152658E-2</v>
      </c>
      <c r="N20" s="15">
        <f>K20*0.35</f>
        <v>7.5922605038350716E-2</v>
      </c>
      <c r="O20" s="15">
        <f>L20*0.38</f>
        <v>1.3065685881314675E-2</v>
      </c>
      <c r="P20" s="17">
        <v>2</v>
      </c>
    </row>
    <row r="21" spans="1:16" x14ac:dyDescent="0.3">
      <c r="A21" s="2">
        <v>20</v>
      </c>
      <c r="B21" s="1">
        <v>79.5</v>
      </c>
      <c r="C21" s="1">
        <v>999.3</v>
      </c>
      <c r="D21" s="1">
        <v>30</v>
      </c>
      <c r="E21" s="3">
        <f t="shared" si="0"/>
        <v>4.8700000000000028</v>
      </c>
      <c r="F21" s="3">
        <f t="shared" si="1"/>
        <v>2.6172848100000032</v>
      </c>
      <c r="G21" s="3">
        <f t="shared" si="2"/>
        <v>8.0139999999999958</v>
      </c>
      <c r="H21" s="20">
        <f t="shared" si="3"/>
        <v>5.0259152214099432</v>
      </c>
      <c r="I21" s="19">
        <v>2</v>
      </c>
      <c r="J21" s="14">
        <f t="shared" si="4"/>
        <v>0.31840748412847375</v>
      </c>
      <c r="K21" s="14">
        <f t="shared" si="5"/>
        <v>0.26136288547686359</v>
      </c>
      <c r="L21" s="14">
        <f t="shared" si="6"/>
        <v>9.8115252843424997E-2</v>
      </c>
      <c r="M21" s="15">
        <f>J21*0.27</f>
        <v>8.5970020714687914E-2</v>
      </c>
      <c r="N21" s="15">
        <f>K21*0.35</f>
        <v>9.1477009916902247E-2</v>
      </c>
      <c r="O21" s="15">
        <f>L21*0.38</f>
        <v>3.7283796080501502E-2</v>
      </c>
      <c r="P21" s="17">
        <v>2</v>
      </c>
    </row>
    <row r="22" spans="1:16" x14ac:dyDescent="0.3">
      <c r="A22" s="2">
        <v>21</v>
      </c>
      <c r="B22" s="1">
        <v>64.599999999999994</v>
      </c>
      <c r="C22" s="1">
        <v>927.9</v>
      </c>
      <c r="D22" s="1">
        <v>31.2</v>
      </c>
      <c r="E22" s="3">
        <f t="shared" si="0"/>
        <v>7.1050000000000022</v>
      </c>
      <c r="F22" s="3">
        <f t="shared" si="1"/>
        <v>4.5267492899999997</v>
      </c>
      <c r="G22" s="3">
        <f t="shared" si="2"/>
        <v>7.2270399999999952</v>
      </c>
      <c r="H22" s="20">
        <f t="shared" si="3"/>
        <v>6.4435315109511633</v>
      </c>
      <c r="I22" s="19">
        <v>2</v>
      </c>
      <c r="J22" s="14">
        <f t="shared" si="4"/>
        <v>0.15758472095849876</v>
      </c>
      <c r="K22" s="14">
        <f t="shared" si="5"/>
        <v>0.20845755857063364</v>
      </c>
      <c r="L22" s="14">
        <f t="shared" si="6"/>
        <v>0.12958931400202245</v>
      </c>
      <c r="M22" s="15">
        <f>J22*0.27</f>
        <v>4.2547874658794671E-2</v>
      </c>
      <c r="N22" s="15">
        <f>K22*0.35</f>
        <v>7.2960145499721768E-2</v>
      </c>
      <c r="O22" s="15">
        <f>L22*0.38</f>
        <v>4.924393932076853E-2</v>
      </c>
      <c r="P22" s="17">
        <v>2</v>
      </c>
    </row>
    <row r="23" spans="1:16" x14ac:dyDescent="0.3">
      <c r="A23" s="2">
        <v>22</v>
      </c>
      <c r="B23" s="1">
        <v>60.7</v>
      </c>
      <c r="C23" s="1">
        <v>1031.2</v>
      </c>
      <c r="D23" s="1">
        <v>34.5</v>
      </c>
      <c r="E23" s="3">
        <f t="shared" si="0"/>
        <v>7.6900000000000013</v>
      </c>
      <c r="F23" s="3">
        <f t="shared" si="1"/>
        <v>1.6620233599999978</v>
      </c>
      <c r="G23" s="3">
        <f t="shared" si="2"/>
        <v>4.2610000000000028</v>
      </c>
      <c r="H23" s="20">
        <f t="shared" si="3"/>
        <v>4.3970827428583705</v>
      </c>
      <c r="I23" s="19">
        <v>2</v>
      </c>
      <c r="J23" s="14">
        <f t="shared" si="4"/>
        <v>0.11549017220931077</v>
      </c>
      <c r="K23" s="14">
        <f t="shared" si="5"/>
        <v>0.28703792431144021</v>
      </c>
      <c r="L23" s="14">
        <f t="shared" si="6"/>
        <v>0.24185141141662589</v>
      </c>
      <c r="M23" s="15">
        <f>J23*0.27</f>
        <v>3.118234649651391E-2</v>
      </c>
      <c r="N23" s="15">
        <f>K23*0.35</f>
        <v>0.10046327350900407</v>
      </c>
      <c r="O23" s="15">
        <f>L23*0.38</f>
        <v>9.190353633831784E-2</v>
      </c>
      <c r="P23" s="17">
        <v>2</v>
      </c>
    </row>
    <row r="24" spans="1:16" x14ac:dyDescent="0.3">
      <c r="A24" s="2">
        <v>23</v>
      </c>
      <c r="B24" s="1">
        <v>85.6</v>
      </c>
      <c r="C24" s="1">
        <v>1076.8</v>
      </c>
      <c r="D24" s="1">
        <v>12</v>
      </c>
      <c r="E24" s="3">
        <f t="shared" si="0"/>
        <v>3.9550000000000036</v>
      </c>
      <c r="F24" s="3">
        <f t="shared" si="1"/>
        <v>0.18695455999999533</v>
      </c>
      <c r="G24" s="3">
        <f t="shared" si="2"/>
        <v>1.1559999999999988</v>
      </c>
      <c r="H24" s="20">
        <f t="shared" si="3"/>
        <v>1.2744889111525797</v>
      </c>
      <c r="I24" s="19">
        <v>3</v>
      </c>
      <c r="J24" s="14">
        <f t="shared" si="4"/>
        <v>0.38424767576181906</v>
      </c>
      <c r="K24" s="14">
        <f t="shared" si="5"/>
        <v>0.32601880567399388</v>
      </c>
      <c r="L24" s="14">
        <f t="shared" si="6"/>
        <v>0.35601332434750749</v>
      </c>
      <c r="M24" s="15">
        <f>J24*0.27</f>
        <v>0.10374687245569116</v>
      </c>
      <c r="N24" s="15">
        <f>K24*0.35</f>
        <v>0.11410658198589785</v>
      </c>
      <c r="O24" s="15">
        <f>L24*0.38</f>
        <v>0.13528506325205283</v>
      </c>
      <c r="P24" s="17">
        <v>3</v>
      </c>
    </row>
    <row r="25" spans="1:16" x14ac:dyDescent="0.3">
      <c r="A25" s="2">
        <v>24</v>
      </c>
      <c r="B25" s="1">
        <v>86.2</v>
      </c>
      <c r="C25" s="1">
        <v>1024.2</v>
      </c>
      <c r="D25" s="1">
        <v>36.6</v>
      </c>
      <c r="E25" s="3">
        <f t="shared" si="0"/>
        <v>3.865000000000002</v>
      </c>
      <c r="F25" s="3">
        <f t="shared" si="1"/>
        <v>1.8770451599999931</v>
      </c>
      <c r="G25" s="3">
        <f t="shared" si="2"/>
        <v>1.7611599999999967</v>
      </c>
      <c r="H25" s="20">
        <f t="shared" si="3"/>
        <v>2.4861742256645671</v>
      </c>
      <c r="I25" s="19">
        <v>1</v>
      </c>
      <c r="J25" s="14">
        <f t="shared" si="4"/>
        <v>0.39072376018477117</v>
      </c>
      <c r="K25" s="14">
        <f t="shared" si="5"/>
        <v>0.2812929507400328</v>
      </c>
      <c r="L25" s="14">
        <f t="shared" si="6"/>
        <v>0.33417702678055833</v>
      </c>
      <c r="M25" s="15">
        <f>J25*0.27</f>
        <v>0.10549541524988823</v>
      </c>
      <c r="N25" s="15">
        <f>K25*0.35</f>
        <v>9.8452532759011474E-2</v>
      </c>
      <c r="O25" s="15">
        <f>L25*0.38</f>
        <v>0.12698727017661215</v>
      </c>
      <c r="P25" s="17">
        <v>3</v>
      </c>
    </row>
    <row r="26" spans="1:16" x14ac:dyDescent="0.3">
      <c r="A26" s="2">
        <v>25</v>
      </c>
      <c r="B26" s="1">
        <v>82.3</v>
      </c>
      <c r="C26" s="1">
        <v>998.2</v>
      </c>
      <c r="D26" s="1">
        <v>36.9</v>
      </c>
      <c r="E26" s="3">
        <f t="shared" si="0"/>
        <v>4.4500000000000028</v>
      </c>
      <c r="F26" s="3">
        <f t="shared" si="1"/>
        <v>2.6490995599999985</v>
      </c>
      <c r="G26" s="3">
        <f t="shared" si="2"/>
        <v>1.3651599999999959</v>
      </c>
      <c r="H26" s="20">
        <f t="shared" si="3"/>
        <v>2.6117887885414151</v>
      </c>
      <c r="I26" s="19">
        <v>3</v>
      </c>
      <c r="J26" s="14">
        <f t="shared" si="4"/>
        <v>0.34862921143558301</v>
      </c>
      <c r="K26" s="14">
        <f t="shared" si="5"/>
        <v>0.26050048263557751</v>
      </c>
      <c r="L26" s="14">
        <f t="shared" si="6"/>
        <v>0.34873054034074086</v>
      </c>
      <c r="M26" s="15">
        <f>J26*0.27</f>
        <v>9.4129887087607417E-2</v>
      </c>
      <c r="N26" s="15">
        <f>K26*0.35</f>
        <v>9.1175168922452129E-2</v>
      </c>
      <c r="O26" s="15">
        <f>L26*0.38</f>
        <v>0.13251760532948154</v>
      </c>
      <c r="P26" s="17">
        <v>3</v>
      </c>
    </row>
    <row r="27" spans="1:16" x14ac:dyDescent="0.3">
      <c r="A27" s="2">
        <v>26</v>
      </c>
      <c r="B27" s="1">
        <v>77.400000000000006</v>
      </c>
      <c r="C27" s="1">
        <v>344.9</v>
      </c>
      <c r="D27" s="1">
        <v>36.4</v>
      </c>
      <c r="E27" s="3">
        <f t="shared" si="0"/>
        <v>5.1850000000000005</v>
      </c>
      <c r="F27" s="3">
        <f t="shared" si="1"/>
        <v>8.2910636900000014</v>
      </c>
      <c r="G27" s="3">
        <f t="shared" si="2"/>
        <v>2.019759999999998</v>
      </c>
      <c r="H27" s="20">
        <f t="shared" si="3"/>
        <v>4.1526923303152881</v>
      </c>
      <c r="I27" s="19">
        <v>3</v>
      </c>
      <c r="J27" s="14">
        <f t="shared" si="4"/>
        <v>0.29574118864814175</v>
      </c>
      <c r="K27" s="14">
        <f t="shared" si="5"/>
        <v>8.5175303350650905E-2</v>
      </c>
      <c r="L27" s="14">
        <f t="shared" si="6"/>
        <v>0.32466525150729175</v>
      </c>
      <c r="M27" s="15">
        <f>J27*0.27</f>
        <v>7.9850120934998284E-2</v>
      </c>
      <c r="N27" s="15">
        <f>K27*0.35</f>
        <v>2.9811356172727815E-2</v>
      </c>
      <c r="O27" s="15">
        <f>L27*0.38</f>
        <v>0.12337279557277087</v>
      </c>
      <c r="P27" s="17">
        <v>3</v>
      </c>
    </row>
    <row r="28" spans="1:16" x14ac:dyDescent="0.3">
      <c r="A28" s="2">
        <v>27</v>
      </c>
      <c r="B28" s="1">
        <v>77.2</v>
      </c>
      <c r="C28" s="1">
        <v>674.2</v>
      </c>
      <c r="D28" s="1">
        <v>34.799999999999997</v>
      </c>
      <c r="E28" s="3">
        <f t="shared" si="0"/>
        <v>5.2150000000000016</v>
      </c>
      <c r="F28" s="3">
        <f t="shared" si="1"/>
        <v>8.7546851599999993</v>
      </c>
      <c r="G28" s="3">
        <f t="shared" si="2"/>
        <v>3.9330400000000125</v>
      </c>
      <c r="H28" s="20">
        <f t="shared" si="3"/>
        <v>5.3225170457627939</v>
      </c>
      <c r="I28" s="19">
        <v>3</v>
      </c>
      <c r="J28" s="14">
        <f t="shared" si="4"/>
        <v>0.29358249384049101</v>
      </c>
      <c r="K28" s="14">
        <f t="shared" si="5"/>
        <v>6.3355125459338801E-2</v>
      </c>
      <c r="L28" s="14">
        <f t="shared" si="6"/>
        <v>0.25402516212905674</v>
      </c>
      <c r="M28" s="15">
        <f>J28*0.27</f>
        <v>7.9267273336932578E-2</v>
      </c>
      <c r="N28" s="15">
        <f>K28*0.35</f>
        <v>2.217429391076858E-2</v>
      </c>
      <c r="O28" s="15">
        <f>L28*0.38</f>
        <v>9.6529561609041567E-2</v>
      </c>
      <c r="P28" s="17">
        <v>3</v>
      </c>
    </row>
    <row r="29" spans="1:16" x14ac:dyDescent="0.3">
      <c r="A29" s="2">
        <v>28</v>
      </c>
      <c r="B29" s="1">
        <v>69.3</v>
      </c>
      <c r="C29" s="1">
        <v>878.4</v>
      </c>
      <c r="D29" s="1">
        <v>36.9</v>
      </c>
      <c r="E29" s="3">
        <f t="shared" si="0"/>
        <v>6.4000000000000021</v>
      </c>
      <c r="F29" s="3">
        <f t="shared" si="1"/>
        <v>5.6650166400000028</v>
      </c>
      <c r="G29" s="3">
        <f t="shared" si="2"/>
        <v>1.3651599999999959</v>
      </c>
      <c r="H29" s="20">
        <f t="shared" si="3"/>
        <v>3.6236488599249066</v>
      </c>
      <c r="I29" s="19">
        <v>3</v>
      </c>
      <c r="J29" s="14">
        <f t="shared" si="4"/>
        <v>0.20831404893828956</v>
      </c>
      <c r="K29" s="14">
        <f t="shared" si="5"/>
        <v>0.17527976003094969</v>
      </c>
      <c r="L29" s="14">
        <f t="shared" si="6"/>
        <v>0.34873054034074086</v>
      </c>
      <c r="M29" s="15">
        <f>J29*0.27</f>
        <v>5.6244793213338182E-2</v>
      </c>
      <c r="N29" s="15">
        <f>K29*0.35</f>
        <v>6.1347916010832386E-2</v>
      </c>
      <c r="O29" s="15">
        <f>L29*0.38</f>
        <v>0.13251760532948154</v>
      </c>
      <c r="P29" s="17">
        <v>3</v>
      </c>
    </row>
    <row r="30" spans="1:16" x14ac:dyDescent="0.3">
      <c r="A30" s="2">
        <v>29</v>
      </c>
      <c r="B30" s="1">
        <v>74.900000000000006</v>
      </c>
      <c r="C30" s="1">
        <v>896.7</v>
      </c>
      <c r="D30" s="1">
        <v>36.200000000000003</v>
      </c>
      <c r="E30" s="3">
        <f t="shared" si="0"/>
        <v>5.5600000000000005</v>
      </c>
      <c r="F30" s="3">
        <f t="shared" si="1"/>
        <v>5.2619024099999994</v>
      </c>
      <c r="G30" s="3">
        <f t="shared" si="2"/>
        <v>2.2740399999999923</v>
      </c>
      <c r="H30" s="20">
        <f t="shared" si="3"/>
        <v>4.0148894255149745</v>
      </c>
      <c r="I30" s="19">
        <v>3</v>
      </c>
      <c r="J30" s="14">
        <f t="shared" si="4"/>
        <v>0.26875750355250844</v>
      </c>
      <c r="K30" s="14">
        <f t="shared" si="5"/>
        <v>0.18722632907224948</v>
      </c>
      <c r="L30" s="14">
        <f t="shared" si="6"/>
        <v>0.31530564734169669</v>
      </c>
      <c r="M30" s="15">
        <f>J30*0.27</f>
        <v>7.2564525959177284E-2</v>
      </c>
      <c r="N30" s="15">
        <f>K30*0.35</f>
        <v>6.5529215175287314E-2</v>
      </c>
      <c r="O30" s="15">
        <f>L30*0.38</f>
        <v>0.11981614598984475</v>
      </c>
      <c r="P30" s="17">
        <v>3</v>
      </c>
    </row>
    <row r="31" spans="1:16" x14ac:dyDescent="0.3">
      <c r="A31" s="2">
        <v>30</v>
      </c>
      <c r="B31" s="1">
        <v>69.3</v>
      </c>
      <c r="C31" s="1">
        <v>663.6</v>
      </c>
      <c r="D31" s="1">
        <v>33.9</v>
      </c>
      <c r="E31" s="3">
        <f t="shared" si="0"/>
        <v>6.4000000000000021</v>
      </c>
      <c r="F31" s="3">
        <f t="shared" si="1"/>
        <v>8.8444862400000002</v>
      </c>
      <c r="G31" s="3">
        <f t="shared" si="2"/>
        <v>4.8877600000000001</v>
      </c>
      <c r="H31" s="20">
        <f t="shared" si="3"/>
        <v>6.2736277365717532</v>
      </c>
      <c r="I31" s="19">
        <v>3</v>
      </c>
      <c r="J31" s="14">
        <f t="shared" si="4"/>
        <v>0.20831404893828956</v>
      </c>
      <c r="K31" s="14">
        <f t="shared" si="5"/>
        <v>5.8385150549814822E-2</v>
      </c>
      <c r="L31" s="14">
        <f t="shared" si="6"/>
        <v>0.21850732059132122</v>
      </c>
      <c r="M31" s="15">
        <f>J31*0.27</f>
        <v>5.6244793213338182E-2</v>
      </c>
      <c r="N31" s="15">
        <f>K31*0.35</f>
        <v>2.0434802692435187E-2</v>
      </c>
      <c r="O31" s="15">
        <f>L31*0.38</f>
        <v>8.303278182470207E-2</v>
      </c>
      <c r="P31" s="17">
        <v>3</v>
      </c>
    </row>
    <row r="32" spans="1:16" x14ac:dyDescent="0.3">
      <c r="A32" s="2">
        <v>31</v>
      </c>
      <c r="B32" s="1">
        <v>70.2</v>
      </c>
      <c r="C32" s="1">
        <v>669.9</v>
      </c>
      <c r="D32" s="1">
        <v>33.9</v>
      </c>
      <c r="E32" s="3">
        <f t="shared" si="0"/>
        <v>6.2650000000000023</v>
      </c>
      <c r="F32" s="3">
        <f t="shared" si="1"/>
        <v>8.7919536899999997</v>
      </c>
      <c r="G32" s="3">
        <f t="shared" si="2"/>
        <v>4.8877600000000001</v>
      </c>
      <c r="H32" s="20">
        <f t="shared" si="3"/>
        <v>6.2091899701595947</v>
      </c>
      <c r="I32" s="19">
        <v>3</v>
      </c>
      <c r="J32" s="14">
        <f t="shared" si="4"/>
        <v>0.21802817557271764</v>
      </c>
      <c r="K32" s="14">
        <f t="shared" si="5"/>
        <v>6.1331905940798674E-2</v>
      </c>
      <c r="L32" s="14">
        <f t="shared" si="6"/>
        <v>0.21850732059132122</v>
      </c>
      <c r="M32" s="15">
        <f>J32*0.27</f>
        <v>5.8867607404633766E-2</v>
      </c>
      <c r="N32" s="15">
        <f>K32*0.35</f>
        <v>2.1466167079279536E-2</v>
      </c>
      <c r="O32" s="15">
        <f>L32*0.38</f>
        <v>8.303278182470207E-2</v>
      </c>
      <c r="P32" s="17">
        <v>3</v>
      </c>
    </row>
    <row r="33" spans="1:16" x14ac:dyDescent="0.3">
      <c r="A33" s="2">
        <v>32</v>
      </c>
      <c r="B33" s="1">
        <v>76.900000000000006</v>
      </c>
      <c r="C33" s="1">
        <v>827</v>
      </c>
      <c r="D33" s="1">
        <v>31.4</v>
      </c>
      <c r="E33" s="3">
        <f t="shared" si="0"/>
        <v>5.2600000000000016</v>
      </c>
      <c r="F33" s="3">
        <f t="shared" si="1"/>
        <v>6.6862009999999987</v>
      </c>
      <c r="G33" s="3">
        <f t="shared" si="2"/>
        <v>7.080760000000005</v>
      </c>
      <c r="H33" s="20">
        <f t="shared" si="3"/>
        <v>6.1678419584946571</v>
      </c>
      <c r="I33" s="19">
        <v>1</v>
      </c>
      <c r="J33" s="14">
        <f t="shared" si="4"/>
        <v>0.29034445162901501</v>
      </c>
      <c r="K33" s="14">
        <f t="shared" si="5"/>
        <v>0.14361921980394557</v>
      </c>
      <c r="L33" s="14">
        <f t="shared" si="6"/>
        <v>0.1352981160583222</v>
      </c>
      <c r="M33" s="15">
        <f>J33*0.27</f>
        <v>7.8393001939834062E-2</v>
      </c>
      <c r="N33" s="15">
        <f>K33*0.35</f>
        <v>5.0266726931380949E-2</v>
      </c>
      <c r="O33" s="15">
        <f>L33*0.38</f>
        <v>5.1413284102162435E-2</v>
      </c>
      <c r="P33" s="17">
        <v>1</v>
      </c>
    </row>
    <row r="34" spans="1:16" x14ac:dyDescent="0.3">
      <c r="A34" s="2">
        <v>33</v>
      </c>
      <c r="B34" s="1">
        <v>76.5</v>
      </c>
      <c r="C34" s="1">
        <v>643.4</v>
      </c>
      <c r="D34" s="1">
        <v>27.2</v>
      </c>
      <c r="E34" s="3">
        <f t="shared" si="0"/>
        <v>5.3200000000000021</v>
      </c>
      <c r="F34" s="3">
        <f t="shared" si="1"/>
        <v>8.9963296399999972</v>
      </c>
      <c r="G34" s="3">
        <f t="shared" si="2"/>
        <v>9.2454400000000092</v>
      </c>
      <c r="H34" s="20">
        <f t="shared" si="3"/>
        <v>7.2843796596964676</v>
      </c>
      <c r="I34" s="19">
        <v>1</v>
      </c>
      <c r="J34" s="14">
        <f t="shared" si="4"/>
        <v>0.2860270620137137</v>
      </c>
      <c r="K34" s="14">
        <f t="shared" si="5"/>
        <v>4.9067378984806398E-2</v>
      </c>
      <c r="L34" s="14">
        <f t="shared" si="6"/>
        <v>4.1037554172708934E-2</v>
      </c>
      <c r="M34" s="15">
        <f>J34*0.27</f>
        <v>7.7227306743702706E-2</v>
      </c>
      <c r="N34" s="15">
        <f>K34*0.35</f>
        <v>1.7173582644682238E-2</v>
      </c>
      <c r="O34" s="15">
        <f>L34*0.38</f>
        <v>1.5594270585629396E-2</v>
      </c>
      <c r="P34" s="17">
        <v>1</v>
      </c>
    </row>
    <row r="35" spans="1:16" x14ac:dyDescent="0.3">
      <c r="A35" s="2">
        <v>34</v>
      </c>
      <c r="B35" s="1">
        <v>67.400000000000006</v>
      </c>
      <c r="C35" s="1">
        <v>775.3</v>
      </c>
      <c r="D35" s="1">
        <v>28.4</v>
      </c>
      <c r="E35" s="3">
        <f t="shared" si="0"/>
        <v>6.6850000000000005</v>
      </c>
      <c r="F35" s="3">
        <f t="shared" si="1"/>
        <v>7.5481072099999995</v>
      </c>
      <c r="G35" s="3">
        <f t="shared" si="2"/>
        <v>8.8213599999999985</v>
      </c>
      <c r="H35" s="20">
        <f t="shared" si="3"/>
        <v>7.5750026270557154</v>
      </c>
      <c r="I35" s="19">
        <v>1</v>
      </c>
      <c r="J35" s="14">
        <f t="shared" si="4"/>
        <v>0.18780644826560827</v>
      </c>
      <c r="K35" s="14">
        <f t="shared" si="5"/>
        <v>0.11436787572439384</v>
      </c>
      <c r="L35" s="14">
        <f t="shared" si="6"/>
        <v>6.3006358435497525E-2</v>
      </c>
      <c r="M35" s="15">
        <f>J35*0.27</f>
        <v>5.0707741031714236E-2</v>
      </c>
      <c r="N35" s="15">
        <f>K35*0.35</f>
        <v>4.0028756503537842E-2</v>
      </c>
      <c r="O35" s="15">
        <f>L35*0.38</f>
        <v>2.3942416205489061E-2</v>
      </c>
      <c r="P35" s="17">
        <v>1</v>
      </c>
    </row>
    <row r="36" spans="1:16" x14ac:dyDescent="0.3">
      <c r="A36" s="2">
        <v>35</v>
      </c>
      <c r="B36" s="1">
        <v>80.900000000000006</v>
      </c>
      <c r="C36" s="1">
        <v>172.3</v>
      </c>
      <c r="D36" s="1">
        <v>18.2</v>
      </c>
      <c r="E36" s="3">
        <f t="shared" si="0"/>
        <v>4.6600000000000019</v>
      </c>
      <c r="F36" s="3">
        <f t="shared" si="1"/>
        <v>5.3625940100000005</v>
      </c>
      <c r="G36" s="3">
        <f t="shared" si="2"/>
        <v>7.4688399999999966</v>
      </c>
      <c r="H36" s="20">
        <f t="shared" si="3"/>
        <v>5.6769742051714758</v>
      </c>
      <c r="I36" s="19">
        <v>2</v>
      </c>
      <c r="J36" s="14">
        <f t="shared" si="4"/>
        <v>0.33351834778202849</v>
      </c>
      <c r="K36" s="14">
        <f t="shared" si="5"/>
        <v>0.18407662055971807</v>
      </c>
      <c r="L36" s="14">
        <f t="shared" si="6"/>
        <v>0.11947398662676754</v>
      </c>
      <c r="M36" s="15">
        <f>J36*0.27</f>
        <v>9.00499539011477E-2</v>
      </c>
      <c r="N36" s="15">
        <f>K36*0.35</f>
        <v>6.442681719590132E-2</v>
      </c>
      <c r="O36" s="15">
        <f>L36*0.38</f>
        <v>4.5400114918171669E-2</v>
      </c>
      <c r="P36" s="17">
        <v>1</v>
      </c>
    </row>
    <row r="37" spans="1:16" x14ac:dyDescent="0.3">
      <c r="A37" s="2">
        <v>36</v>
      </c>
      <c r="B37" s="1">
        <v>82.4</v>
      </c>
      <c r="C37" s="1">
        <v>444</v>
      </c>
      <c r="D37" s="1">
        <v>33.200000000000003</v>
      </c>
      <c r="E37" s="3">
        <f t="shared" si="0"/>
        <v>4.4350000000000005</v>
      </c>
      <c r="F37" s="3">
        <f t="shared" si="1"/>
        <v>9.1377839999999999</v>
      </c>
      <c r="G37" s="3">
        <f t="shared" si="2"/>
        <v>5.5698399999999992</v>
      </c>
      <c r="H37" s="20">
        <f t="shared" si="3"/>
        <v>5.6719667762685422</v>
      </c>
      <c r="I37" s="19">
        <v>1</v>
      </c>
      <c r="J37" s="14">
        <f t="shared" si="4"/>
        <v>0.34970855883940855</v>
      </c>
      <c r="K37" s="14">
        <f t="shared" si="5"/>
        <v>3.8502226990564457E-2</v>
      </c>
      <c r="L37" s="14">
        <f t="shared" si="6"/>
        <v>0.19294747104857807</v>
      </c>
      <c r="M37" s="15">
        <f>J37*0.27</f>
        <v>9.4421310886640311E-2</v>
      </c>
      <c r="N37" s="15">
        <f>K37*0.35</f>
        <v>1.3475779446697559E-2</v>
      </c>
      <c r="O37" s="15">
        <f>L37*0.38</f>
        <v>7.3320038998459666E-2</v>
      </c>
      <c r="P37" s="17">
        <v>1</v>
      </c>
    </row>
    <row r="38" spans="1:16" x14ac:dyDescent="0.3">
      <c r="A38" s="2">
        <v>37</v>
      </c>
      <c r="B38" s="1">
        <v>88.9</v>
      </c>
      <c r="C38" s="1">
        <v>648.9</v>
      </c>
      <c r="D38" s="1">
        <v>33</v>
      </c>
      <c r="E38" s="3">
        <f t="shared" si="0"/>
        <v>3.4600000000000009</v>
      </c>
      <c r="F38" s="3">
        <f t="shared" si="1"/>
        <v>8.9574924899999981</v>
      </c>
      <c r="G38" s="3">
        <f t="shared" si="2"/>
        <v>5.7550000000000026</v>
      </c>
      <c r="H38" s="20">
        <f t="shared" si="3"/>
        <v>5.1455370589942957</v>
      </c>
      <c r="I38" s="19">
        <v>1</v>
      </c>
      <c r="J38" s="14">
        <f t="shared" si="4"/>
        <v>0.41986614008805523</v>
      </c>
      <c r="K38" s="14">
        <f t="shared" si="5"/>
        <v>5.1585687567311238E-2</v>
      </c>
      <c r="L38" s="14">
        <f t="shared" si="6"/>
        <v>0.18597251067978987</v>
      </c>
      <c r="M38" s="15">
        <f>J38*0.27</f>
        <v>0.11336385782377492</v>
      </c>
      <c r="N38" s="15">
        <f>K38*0.35</f>
        <v>1.8054990648558932E-2</v>
      </c>
      <c r="O38" s="15">
        <f>L38*0.38</f>
        <v>7.066955405832015E-2</v>
      </c>
      <c r="P38" s="17">
        <v>1</v>
      </c>
    </row>
    <row r="39" spans="1:16" x14ac:dyDescent="0.3">
      <c r="A39" s="2">
        <v>38</v>
      </c>
      <c r="B39" s="1">
        <v>84.2</v>
      </c>
      <c r="C39" s="1">
        <v>663.9</v>
      </c>
      <c r="D39" s="1">
        <v>31.9</v>
      </c>
      <c r="E39" s="3">
        <f t="shared" si="0"/>
        <v>4.1650000000000009</v>
      </c>
      <c r="F39" s="3">
        <f t="shared" si="1"/>
        <v>8.8420404900000005</v>
      </c>
      <c r="G39" s="3">
        <f t="shared" si="2"/>
        <v>6.6961600000000061</v>
      </c>
      <c r="H39" s="20">
        <f t="shared" si="3"/>
        <v>5.8476909893473064</v>
      </c>
      <c r="I39" s="19">
        <v>1</v>
      </c>
      <c r="J39" s="14">
        <f t="shared" si="4"/>
        <v>0.36913681210826454</v>
      </c>
      <c r="K39" s="14">
        <f t="shared" si="5"/>
        <v>5.8525011426436208E-2</v>
      </c>
      <c r="L39" s="14">
        <f t="shared" si="6"/>
        <v>0.15016921280295722</v>
      </c>
      <c r="M39" s="15">
        <f>J39*0.27</f>
        <v>9.9666939269231439E-2</v>
      </c>
      <c r="N39" s="15">
        <f>K39*0.35</f>
        <v>2.0483753999252671E-2</v>
      </c>
      <c r="O39" s="15">
        <f>L39*0.38</f>
        <v>5.7064300865123749E-2</v>
      </c>
      <c r="P39" s="17">
        <v>1</v>
      </c>
    </row>
    <row r="40" spans="1:16" x14ac:dyDescent="0.3">
      <c r="A40" s="2">
        <v>39</v>
      </c>
      <c r="B40" s="1">
        <v>66.5</v>
      </c>
      <c r="C40" s="1">
        <v>789.3</v>
      </c>
      <c r="D40" s="1">
        <v>32.5</v>
      </c>
      <c r="E40" s="3">
        <f t="shared" si="0"/>
        <v>6.8200000000000021</v>
      </c>
      <c r="F40" s="3">
        <f t="shared" si="1"/>
        <v>7.3310708100000017</v>
      </c>
      <c r="G40" s="3">
        <f t="shared" si="2"/>
        <v>6.1989999999999981</v>
      </c>
      <c r="H40" s="20">
        <f t="shared" si="3"/>
        <v>6.7064164029384221</v>
      </c>
      <c r="I40" s="19">
        <v>3</v>
      </c>
      <c r="J40" s="14">
        <f t="shared" si="4"/>
        <v>0.17809232163118022</v>
      </c>
      <c r="K40" s="14">
        <f t="shared" si="5"/>
        <v>0.12205004012218557</v>
      </c>
      <c r="L40" s="14">
        <f t="shared" si="6"/>
        <v>0.16916519854962819</v>
      </c>
      <c r="M40" s="15">
        <f>J40*0.27</f>
        <v>4.8084926840418658E-2</v>
      </c>
      <c r="N40" s="15">
        <f>K40*0.35</f>
        <v>4.2717514042764942E-2</v>
      </c>
      <c r="O40" s="15">
        <f>L40*0.38</f>
        <v>6.4282775448858714E-2</v>
      </c>
      <c r="P40" s="17">
        <v>3</v>
      </c>
    </row>
    <row r="41" spans="1:16" x14ac:dyDescent="0.3">
      <c r="A41" s="2">
        <v>40</v>
      </c>
      <c r="B41" s="1">
        <v>76.400000000000006</v>
      </c>
      <c r="C41" s="1">
        <v>990.5</v>
      </c>
      <c r="D41" s="1">
        <v>20.3</v>
      </c>
      <c r="E41" s="3">
        <f t="shared" si="0"/>
        <v>5.3350000000000009</v>
      </c>
      <c r="F41" s="3">
        <f t="shared" si="1"/>
        <v>2.8697022500000018</v>
      </c>
      <c r="G41" s="3">
        <f t="shared" si="2"/>
        <v>8.6658399999999993</v>
      </c>
      <c r="H41" s="20">
        <f t="shared" si="3"/>
        <v>5.481919628402335</v>
      </c>
      <c r="I41" s="19">
        <v>1</v>
      </c>
      <c r="J41" s="14">
        <f t="shared" si="4"/>
        <v>0.28494771460988838</v>
      </c>
      <c r="K41" s="14">
        <f t="shared" si="5"/>
        <v>0.25450599378107469</v>
      </c>
      <c r="L41" s="14">
        <f t="shared" si="6"/>
        <v>6.9499971036124514E-2</v>
      </c>
      <c r="M41" s="15">
        <f>J41*0.27</f>
        <v>7.6935882944669867E-2</v>
      </c>
      <c r="N41" s="15">
        <f>K41*0.35</f>
        <v>8.9077097823376139E-2</v>
      </c>
      <c r="O41" s="15">
        <f>L41*0.38</f>
        <v>2.6409988993727315E-2</v>
      </c>
      <c r="P41" s="17">
        <v>2</v>
      </c>
    </row>
    <row r="42" spans="1:16" x14ac:dyDescent="0.3">
      <c r="A42" s="2">
        <v>41</v>
      </c>
      <c r="B42" s="1">
        <v>65.8</v>
      </c>
      <c r="C42" s="1">
        <v>543.5</v>
      </c>
      <c r="D42" s="1">
        <v>37.200000000000003</v>
      </c>
      <c r="E42" s="3">
        <f t="shared" si="0"/>
        <v>6.9250000000000025</v>
      </c>
      <c r="F42" s="3">
        <f t="shared" si="1"/>
        <v>9.3753402500000007</v>
      </c>
      <c r="G42" s="3">
        <f t="shared" si="2"/>
        <v>0.95944000000000784</v>
      </c>
      <c r="H42" s="20">
        <f t="shared" si="3"/>
        <v>3.7174022943813334</v>
      </c>
      <c r="I42" s="19">
        <v>3</v>
      </c>
      <c r="J42" s="14">
        <f t="shared" si="4"/>
        <v>0.17053688980440279</v>
      </c>
      <c r="K42" s="14">
        <f t="shared" si="5"/>
        <v>4.9726144758538609E-3</v>
      </c>
      <c r="L42" s="14">
        <f t="shared" si="6"/>
        <v>0.36362774819669486</v>
      </c>
      <c r="M42" s="15">
        <f>J42*0.27</f>
        <v>4.6044960247188758E-2</v>
      </c>
      <c r="N42" s="15">
        <f>K42*0.35</f>
        <v>1.7404150665488512E-3</v>
      </c>
      <c r="O42" s="15">
        <f>L42*0.38</f>
        <v>0.13817854431474405</v>
      </c>
      <c r="P42" s="17">
        <v>3</v>
      </c>
    </row>
    <row r="43" spans="1:16" x14ac:dyDescent="0.3">
      <c r="A43" s="2">
        <v>42</v>
      </c>
      <c r="B43" s="1">
        <v>88.2</v>
      </c>
      <c r="C43" s="1">
        <v>880.5</v>
      </c>
      <c r="D43" s="1">
        <v>21.2</v>
      </c>
      <c r="E43" s="3">
        <f t="shared" si="0"/>
        <v>3.5650000000000013</v>
      </c>
      <c r="F43" s="3">
        <f t="shared" si="1"/>
        <v>5.6198122499999972</v>
      </c>
      <c r="G43" s="3">
        <f t="shared" si="2"/>
        <v>9.0330399999999997</v>
      </c>
      <c r="H43" s="20">
        <f t="shared" si="3"/>
        <v>5.4807866487672285</v>
      </c>
      <c r="I43" s="19">
        <v>1</v>
      </c>
      <c r="J43" s="14">
        <f t="shared" si="4"/>
        <v>0.41231070826127786</v>
      </c>
      <c r="K43" s="14">
        <f t="shared" si="5"/>
        <v>0.17663211876862625</v>
      </c>
      <c r="L43" s="14">
        <f t="shared" si="6"/>
        <v>5.1910130027517438E-2</v>
      </c>
      <c r="M43" s="15">
        <f>J43*0.27</f>
        <v>0.11132389123054504</v>
      </c>
      <c r="N43" s="15">
        <f>K43*0.35</f>
        <v>6.1821241569019185E-2</v>
      </c>
      <c r="O43" s="15">
        <f>L43*0.38</f>
        <v>1.9725849410456627E-2</v>
      </c>
      <c r="P43" s="17">
        <v>1</v>
      </c>
    </row>
    <row r="44" spans="1:16" x14ac:dyDescent="0.3">
      <c r="A44" s="2">
        <v>43</v>
      </c>
      <c r="B44" s="1">
        <v>66.5</v>
      </c>
      <c r="C44" s="1">
        <v>996.8</v>
      </c>
      <c r="D44" s="1">
        <v>30.7</v>
      </c>
      <c r="E44" s="3">
        <f t="shared" si="0"/>
        <v>6.8200000000000021</v>
      </c>
      <c r="F44" s="3">
        <f t="shared" si="1"/>
        <v>2.6894825600000005</v>
      </c>
      <c r="G44" s="3">
        <f t="shared" si="2"/>
        <v>7.5738399999999899</v>
      </c>
      <c r="H44" s="20">
        <f t="shared" si="3"/>
        <v>5.7118118090370382</v>
      </c>
      <c r="I44" s="19">
        <v>2</v>
      </c>
      <c r="J44" s="14">
        <f t="shared" si="4"/>
        <v>0.17809232163118022</v>
      </c>
      <c r="K44" s="14">
        <f t="shared" si="5"/>
        <v>0.25940506965802024</v>
      </c>
      <c r="L44" s="14">
        <f t="shared" si="6"/>
        <v>0.11590443560019918</v>
      </c>
      <c r="M44" s="15">
        <f>J44*0.27</f>
        <v>4.8084926840418658E-2</v>
      </c>
      <c r="N44" s="15">
        <f>K44*0.35</f>
        <v>9.0791774380307083E-2</v>
      </c>
      <c r="O44" s="15">
        <f>L44*0.38</f>
        <v>4.4043685528075686E-2</v>
      </c>
      <c r="P44" s="17">
        <v>2</v>
      </c>
    </row>
    <row r="45" spans="1:16" x14ac:dyDescent="0.3">
      <c r="A45" s="2">
        <v>44</v>
      </c>
      <c r="B45" s="1">
        <v>56.5</v>
      </c>
      <c r="C45" s="1">
        <v>873.3</v>
      </c>
      <c r="D45" s="1">
        <v>19.5</v>
      </c>
      <c r="E45" s="3">
        <f t="shared" si="0"/>
        <v>8.3200000000000021</v>
      </c>
      <c r="F45" s="3">
        <f t="shared" si="1"/>
        <v>5.7736604099999997</v>
      </c>
      <c r="G45" s="3">
        <f t="shared" si="2"/>
        <v>8.2660000000000018</v>
      </c>
      <c r="H45" s="20">
        <f t="shared" si="3"/>
        <v>7.6320107204026408</v>
      </c>
      <c r="I45" s="19">
        <v>2</v>
      </c>
      <c r="J45" s="14">
        <f t="shared" si="4"/>
        <v>7.0157581248646655E-2</v>
      </c>
      <c r="K45" s="14">
        <f t="shared" si="5"/>
        <v>0.17201523474644528</v>
      </c>
      <c r="L45" s="14">
        <f t="shared" si="6"/>
        <v>8.6964018822366831E-2</v>
      </c>
      <c r="M45" s="15">
        <f>J45*0.27</f>
        <v>1.8942546937134597E-2</v>
      </c>
      <c r="N45" s="15">
        <f>K45*0.35</f>
        <v>6.0205332161255842E-2</v>
      </c>
      <c r="O45" s="15">
        <f>L45*0.38</f>
        <v>3.3046327152499395E-2</v>
      </c>
      <c r="P45" s="17">
        <v>2</v>
      </c>
    </row>
    <row r="46" spans="1:16" x14ac:dyDescent="0.3">
      <c r="A46" s="2">
        <v>45</v>
      </c>
      <c r="B46" s="1">
        <v>77.599999999999994</v>
      </c>
      <c r="C46" s="1">
        <v>518.20000000000005</v>
      </c>
      <c r="D46" s="1">
        <v>34.299999999999997</v>
      </c>
      <c r="E46" s="3">
        <f t="shared" si="0"/>
        <v>5.1550000000000029</v>
      </c>
      <c r="F46" s="3">
        <f t="shared" si="1"/>
        <v>9.3731315600000009</v>
      </c>
      <c r="G46" s="3">
        <f t="shared" si="2"/>
        <v>4.4742400000000018</v>
      </c>
      <c r="H46" s="20">
        <f t="shared" si="3"/>
        <v>5.6288706891012081</v>
      </c>
      <c r="I46" s="19">
        <v>3</v>
      </c>
      <c r="J46" s="14">
        <f t="shared" si="4"/>
        <v>0.29789988345579227</v>
      </c>
      <c r="K46" s="14">
        <f t="shared" si="5"/>
        <v>5.9679008131377801E-3</v>
      </c>
      <c r="L46" s="14">
        <f t="shared" si="6"/>
        <v>0.23392179464209326</v>
      </c>
      <c r="M46" s="15">
        <f>J46*0.27</f>
        <v>8.043296853306392E-2</v>
      </c>
      <c r="N46" s="15">
        <f>K46*0.35</f>
        <v>2.0887652845982228E-3</v>
      </c>
      <c r="O46" s="15">
        <f>L46*0.38</f>
        <v>8.8890281963995441E-2</v>
      </c>
      <c r="P46" s="17">
        <v>3</v>
      </c>
    </row>
    <row r="47" spans="1:16" x14ac:dyDescent="0.3">
      <c r="A47" s="2">
        <v>46</v>
      </c>
      <c r="B47" s="1">
        <v>76</v>
      </c>
      <c r="C47" s="1">
        <v>674.6</v>
      </c>
      <c r="D47" s="1">
        <v>27.9</v>
      </c>
      <c r="E47" s="3">
        <f t="shared" si="0"/>
        <v>5.3950000000000014</v>
      </c>
      <c r="F47" s="3">
        <f t="shared" si="1"/>
        <v>8.7511600399999985</v>
      </c>
      <c r="G47" s="3">
        <f t="shared" si="2"/>
        <v>9.0169599999999974</v>
      </c>
      <c r="H47" s="20">
        <f t="shared" si="3"/>
        <v>7.2174295387937688</v>
      </c>
      <c r="I47" s="19">
        <v>1</v>
      </c>
      <c r="J47" s="14">
        <f t="shared" si="4"/>
        <v>0.28063032499458707</v>
      </c>
      <c r="K47" s="14">
        <f t="shared" si="5"/>
        <v>6.3543836464808004E-2</v>
      </c>
      <c r="L47" s="14">
        <f t="shared" si="6"/>
        <v>5.3452172261778744E-2</v>
      </c>
      <c r="M47" s="15">
        <f>J47*0.27</f>
        <v>7.5770187748538512E-2</v>
      </c>
      <c r="N47" s="15">
        <f>K47*0.35</f>
        <v>2.2240342762682799E-2</v>
      </c>
      <c r="O47" s="15">
        <f>L47*0.38</f>
        <v>2.0311825459475921E-2</v>
      </c>
      <c r="P47" s="17">
        <v>1</v>
      </c>
    </row>
    <row r="48" spans="1:16" x14ac:dyDescent="0.3">
      <c r="A48" s="2">
        <v>47</v>
      </c>
      <c r="B48" s="1">
        <v>70.599999999999994</v>
      </c>
      <c r="C48" s="1">
        <v>800.4</v>
      </c>
      <c r="D48" s="1">
        <v>29.7</v>
      </c>
      <c r="E48" s="3">
        <f t="shared" si="0"/>
        <v>6.2050000000000036</v>
      </c>
      <c r="F48" s="3">
        <f t="shared" si="1"/>
        <v>7.1503550400000027</v>
      </c>
      <c r="G48" s="3">
        <f t="shared" si="2"/>
        <v>8.1864399999999975</v>
      </c>
      <c r="H48" s="20">
        <f t="shared" si="3"/>
        <v>7.0636663722338096</v>
      </c>
      <c r="I48" s="19">
        <v>1</v>
      </c>
      <c r="J48" s="14">
        <f t="shared" si="4"/>
        <v>0.22234556518801887</v>
      </c>
      <c r="K48" s="14">
        <f t="shared" si="5"/>
        <v>0.12826398019061852</v>
      </c>
      <c r="L48" s="14">
        <f t="shared" si="6"/>
        <v>9.0963036093536162E-2</v>
      </c>
      <c r="M48" s="15">
        <f>J48*0.27</f>
        <v>6.0033302600765101E-2</v>
      </c>
      <c r="N48" s="15">
        <f>K48*0.35</f>
        <v>4.4892393066716482E-2</v>
      </c>
      <c r="O48" s="15">
        <f>L48*0.38</f>
        <v>3.4565953715543739E-2</v>
      </c>
      <c r="P48" s="17">
        <v>1</v>
      </c>
    </row>
    <row r="49" spans="1:16" x14ac:dyDescent="0.3">
      <c r="A49" s="2">
        <v>48</v>
      </c>
      <c r="B49" s="1">
        <v>68.400000000000006</v>
      </c>
      <c r="C49" s="1">
        <v>780</v>
      </c>
      <c r="D49" s="1">
        <v>26.7</v>
      </c>
      <c r="E49" s="3">
        <f t="shared" si="0"/>
        <v>6.5350000000000019</v>
      </c>
      <c r="F49" s="3">
        <f t="shared" si="1"/>
        <v>7.4765999999999995</v>
      </c>
      <c r="G49" s="3">
        <f t="shared" si="2"/>
        <v>9.3762400000000028</v>
      </c>
      <c r="H49" s="20">
        <f t="shared" si="3"/>
        <v>7.6483041928559548</v>
      </c>
      <c r="I49" s="19">
        <v>1</v>
      </c>
      <c r="J49" s="14">
        <f t="shared" si="4"/>
        <v>0.19859992230386159</v>
      </c>
      <c r="K49" s="14">
        <f t="shared" si="5"/>
        <v>0.11692795675989677</v>
      </c>
      <c r="L49" s="14">
        <f t="shared" si="6"/>
        <v>3.2763850499141808E-2</v>
      </c>
      <c r="M49" s="15">
        <f>J49*0.27</f>
        <v>5.3621979022042632E-2</v>
      </c>
      <c r="N49" s="15">
        <f>K49*0.35</f>
        <v>4.0924784865963869E-2</v>
      </c>
      <c r="O49" s="15">
        <f>L49*0.38</f>
        <v>1.2450263189673887E-2</v>
      </c>
      <c r="P49" s="17">
        <v>1</v>
      </c>
    </row>
    <row r="50" spans="1:16" x14ac:dyDescent="0.3">
      <c r="A50" s="2">
        <v>49</v>
      </c>
      <c r="B50" s="1">
        <v>80.2</v>
      </c>
      <c r="C50" s="1">
        <v>487.8</v>
      </c>
      <c r="D50" s="1">
        <v>27.2</v>
      </c>
      <c r="E50" s="3">
        <f t="shared" si="0"/>
        <v>4.7650000000000023</v>
      </c>
      <c r="F50" s="3">
        <f t="shared" si="1"/>
        <v>9.3179859599999997</v>
      </c>
      <c r="G50" s="3">
        <f t="shared" si="2"/>
        <v>9.2454400000000092</v>
      </c>
      <c r="H50" s="20">
        <f t="shared" si="3"/>
        <v>7.011406494386903</v>
      </c>
      <c r="I50" s="19">
        <v>1</v>
      </c>
      <c r="J50" s="14">
        <f t="shared" si="4"/>
        <v>0.32596291595525106</v>
      </c>
      <c r="K50" s="14">
        <f t="shared" si="5"/>
        <v>1.9167510932837997E-2</v>
      </c>
      <c r="L50" s="14">
        <f t="shared" si="6"/>
        <v>4.1037554172708934E-2</v>
      </c>
      <c r="M50" s="15">
        <f>J50*0.27</f>
        <v>8.8009987307917786E-2</v>
      </c>
      <c r="N50" s="15">
        <f>K50*0.35</f>
        <v>6.7086288264932986E-3</v>
      </c>
      <c r="O50" s="15">
        <f>L50*0.38</f>
        <v>1.5594270585629396E-2</v>
      </c>
      <c r="P50" s="17">
        <v>1</v>
      </c>
    </row>
    <row r="51" spans="1:16" x14ac:dyDescent="0.3">
      <c r="A51" s="2">
        <v>50</v>
      </c>
      <c r="B51" s="1">
        <v>69.099999999999994</v>
      </c>
      <c r="C51" s="1">
        <v>582.70000000000005</v>
      </c>
      <c r="D51" s="1">
        <v>19.5</v>
      </c>
      <c r="E51" s="3">
        <f t="shared" si="0"/>
        <v>6.4300000000000033</v>
      </c>
      <c r="F51" s="3">
        <f t="shared" si="1"/>
        <v>9.3003820099999999</v>
      </c>
      <c r="G51" s="3">
        <f t="shared" si="2"/>
        <v>8.2660000000000018</v>
      </c>
      <c r="H51" s="20">
        <f t="shared" si="3"/>
        <v>7.6428824503190915</v>
      </c>
      <c r="I51" s="19">
        <v>1</v>
      </c>
      <c r="J51" s="14">
        <f t="shared" si="4"/>
        <v>0.20615535413063882</v>
      </c>
      <c r="K51" s="14">
        <f t="shared" si="5"/>
        <v>2.2003797170681641E-2</v>
      </c>
      <c r="L51" s="14">
        <f t="shared" si="6"/>
        <v>8.6964018822366831E-2</v>
      </c>
      <c r="M51" s="15">
        <f>J51*0.27</f>
        <v>5.5661945615272483E-2</v>
      </c>
      <c r="N51" s="15">
        <f>K51*0.35</f>
        <v>7.7013290097385735E-3</v>
      </c>
      <c r="O51" s="15">
        <f>L51*0.38</f>
        <v>3.3046327152499395E-2</v>
      </c>
      <c r="P51" s="17">
        <v>1</v>
      </c>
    </row>
    <row r="52" spans="1:16" x14ac:dyDescent="0.3">
      <c r="A52" s="2">
        <v>51</v>
      </c>
      <c r="B52" s="1">
        <v>73.5</v>
      </c>
      <c r="C52" s="1">
        <v>579.79999999999995</v>
      </c>
      <c r="D52" s="1">
        <v>33</v>
      </c>
      <c r="E52" s="3">
        <f t="shared" si="0"/>
        <v>5.7700000000000014</v>
      </c>
      <c r="F52" s="3">
        <f t="shared" si="1"/>
        <v>9.3091907599999999</v>
      </c>
      <c r="G52" s="3">
        <f t="shared" si="2"/>
        <v>5.7550000000000026</v>
      </c>
      <c r="H52" s="20">
        <f t="shared" si="3"/>
        <v>6.435161492811341</v>
      </c>
      <c r="I52" s="19">
        <v>3</v>
      </c>
      <c r="J52" s="14">
        <f t="shared" si="4"/>
        <v>0.25364663989895364</v>
      </c>
      <c r="K52" s="14">
        <f t="shared" si="5"/>
        <v>2.0736200149908932E-2</v>
      </c>
      <c r="L52" s="14">
        <f t="shared" si="6"/>
        <v>0.18597251067978987</v>
      </c>
      <c r="M52" s="15">
        <f>J52*0.27</f>
        <v>6.8484592772717484E-2</v>
      </c>
      <c r="N52" s="15">
        <f>K52*0.35</f>
        <v>7.2576700524681261E-3</v>
      </c>
      <c r="O52" s="15">
        <f>L52*0.38</f>
        <v>7.066955405832015E-2</v>
      </c>
      <c r="P52" s="17">
        <v>3</v>
      </c>
    </row>
    <row r="53" spans="1:16" x14ac:dyDescent="0.3">
      <c r="A53" s="2">
        <v>52</v>
      </c>
      <c r="B53" s="1">
        <v>56.7</v>
      </c>
      <c r="C53" s="1">
        <v>872.3</v>
      </c>
      <c r="D53" s="1">
        <v>21.8</v>
      </c>
      <c r="E53" s="3">
        <f t="shared" si="0"/>
        <v>8.2900000000000009</v>
      </c>
      <c r="F53" s="3">
        <f t="shared" si="1"/>
        <v>5.7947740100000029</v>
      </c>
      <c r="G53" s="3">
        <f t="shared" si="2"/>
        <v>9.2292399999999972</v>
      </c>
      <c r="H53" s="20">
        <f t="shared" si="3"/>
        <v>7.9268269554368329</v>
      </c>
      <c r="I53" s="19">
        <v>2</v>
      </c>
      <c r="J53" s="14">
        <f t="shared" si="4"/>
        <v>7.2316276056297438E-2</v>
      </c>
      <c r="K53" s="14">
        <f t="shared" si="5"/>
        <v>0.17137840138233712</v>
      </c>
      <c r="L53" s="14">
        <f t="shared" si="6"/>
        <v>4.1242276980601345E-2</v>
      </c>
      <c r="M53" s="15">
        <f>J53*0.27</f>
        <v>1.9525394535200309E-2</v>
      </c>
      <c r="N53" s="15">
        <f>K53*0.35</f>
        <v>5.9982440483817991E-2</v>
      </c>
      <c r="O53" s="15">
        <f>L53*0.38</f>
        <v>1.5672065252628511E-2</v>
      </c>
      <c r="P53" s="17">
        <v>2</v>
      </c>
    </row>
    <row r="54" spans="1:16" x14ac:dyDescent="0.3">
      <c r="A54" s="2">
        <v>53</v>
      </c>
      <c r="B54" s="1">
        <v>82.4</v>
      </c>
      <c r="C54" s="1">
        <v>425.2</v>
      </c>
      <c r="D54" s="1">
        <v>32.6</v>
      </c>
      <c r="E54" s="3">
        <f t="shared" si="0"/>
        <v>4.4350000000000005</v>
      </c>
      <c r="F54" s="3">
        <f t="shared" si="1"/>
        <v>9.0239537600000013</v>
      </c>
      <c r="G54" s="3">
        <f t="shared" si="2"/>
        <v>6.1123599999999954</v>
      </c>
      <c r="H54" s="20">
        <f t="shared" si="3"/>
        <v>5.842648022560752</v>
      </c>
      <c r="I54" s="19">
        <v>1</v>
      </c>
      <c r="J54" s="14">
        <f t="shared" si="4"/>
        <v>0.34970855883940855</v>
      </c>
      <c r="K54" s="14">
        <f t="shared" si="5"/>
        <v>4.6986670722943359E-2</v>
      </c>
      <c r="L54" s="14">
        <f t="shared" si="6"/>
        <v>0.17245505514878423</v>
      </c>
      <c r="M54" s="15">
        <f>J54*0.27</f>
        <v>9.4421310886640311E-2</v>
      </c>
      <c r="N54" s="15">
        <f>K54*0.35</f>
        <v>1.6445334753030175E-2</v>
      </c>
      <c r="O54" s="15">
        <f>L54*0.38</f>
        <v>6.553292095653801E-2</v>
      </c>
      <c r="P54" s="17">
        <v>1</v>
      </c>
    </row>
    <row r="55" spans="1:16" x14ac:dyDescent="0.3">
      <c r="A55" s="2">
        <v>54</v>
      </c>
      <c r="B55" s="1">
        <v>59.7</v>
      </c>
      <c r="C55" s="1">
        <v>939.6</v>
      </c>
      <c r="D55" s="1">
        <v>22.7</v>
      </c>
      <c r="E55" s="3">
        <f t="shared" si="0"/>
        <v>7.8400000000000016</v>
      </c>
      <c r="F55" s="3">
        <f t="shared" si="1"/>
        <v>4.2355070399999999</v>
      </c>
      <c r="G55" s="3">
        <f t="shared" si="2"/>
        <v>9.4506399999999999</v>
      </c>
      <c r="H55" s="20">
        <f t="shared" si="3"/>
        <v>7.2646118897640468</v>
      </c>
      <c r="I55" s="19">
        <v>2</v>
      </c>
      <c r="J55" s="14">
        <f t="shared" si="4"/>
        <v>0.10469669817105742</v>
      </c>
      <c r="K55" s="14">
        <f t="shared" si="5"/>
        <v>0.21670806676612364</v>
      </c>
      <c r="L55" s="14">
        <f t="shared" si="6"/>
        <v>2.6536492418727065E-2</v>
      </c>
      <c r="M55" s="15">
        <f>J55*0.27</f>
        <v>2.8268108506185507E-2</v>
      </c>
      <c r="N55" s="15">
        <f>K55*0.35</f>
        <v>7.5847823368143275E-2</v>
      </c>
      <c r="O55" s="15">
        <f>L55*0.38</f>
        <v>1.0083867119116284E-2</v>
      </c>
      <c r="P55" s="17">
        <v>2</v>
      </c>
    </row>
    <row r="56" spans="1:16" x14ac:dyDescent="0.3">
      <c r="A56" s="2">
        <v>55</v>
      </c>
      <c r="B56" s="1">
        <v>77.2</v>
      </c>
      <c r="C56" s="1">
        <v>582.6</v>
      </c>
      <c r="D56" s="1">
        <v>36.4</v>
      </c>
      <c r="E56" s="3">
        <f t="shared" si="0"/>
        <v>5.2150000000000016</v>
      </c>
      <c r="F56" s="3">
        <f t="shared" si="1"/>
        <v>9.3006944400000027</v>
      </c>
      <c r="G56" s="3">
        <f t="shared" si="2"/>
        <v>2.019759999999998</v>
      </c>
      <c r="H56" s="20">
        <f t="shared" si="3"/>
        <v>4.2742534058636048</v>
      </c>
      <c r="I56" s="19">
        <v>3</v>
      </c>
      <c r="J56" s="14">
        <f t="shared" si="4"/>
        <v>0.29358249384049101</v>
      </c>
      <c r="K56" s="14">
        <f t="shared" si="5"/>
        <v>2.196005938962026E-2</v>
      </c>
      <c r="L56" s="14">
        <f t="shared" si="6"/>
        <v>0.32466525150729175</v>
      </c>
      <c r="M56" s="15">
        <f>J56*0.27</f>
        <v>7.9267273336932578E-2</v>
      </c>
      <c r="N56" s="15">
        <f>K56*0.35</f>
        <v>7.6860207863670904E-3</v>
      </c>
      <c r="O56" s="15">
        <f>L56*0.38</f>
        <v>0.12337279557277087</v>
      </c>
      <c r="P56" s="17">
        <v>3</v>
      </c>
    </row>
    <row r="57" spans="1:16" x14ac:dyDescent="0.3">
      <c r="A57" s="2">
        <v>56</v>
      </c>
      <c r="B57" s="1">
        <v>56.4</v>
      </c>
      <c r="C57" s="1">
        <v>997.7</v>
      </c>
      <c r="D57" s="1">
        <v>33.4</v>
      </c>
      <c r="E57" s="3">
        <f t="shared" si="0"/>
        <v>8.3350000000000026</v>
      </c>
      <c r="F57" s="3">
        <f t="shared" si="1"/>
        <v>2.6635360100000001</v>
      </c>
      <c r="G57" s="3">
        <f t="shared" si="2"/>
        <v>5.380359999999996</v>
      </c>
      <c r="H57" s="20">
        <f t="shared" si="3"/>
        <v>5.5007232164126556</v>
      </c>
      <c r="I57" s="19">
        <v>2</v>
      </c>
      <c r="J57" s="14">
        <f t="shared" si="4"/>
        <v>6.9078233844821299E-2</v>
      </c>
      <c r="K57" s="14">
        <f t="shared" si="5"/>
        <v>0.26010898219491574</v>
      </c>
      <c r="L57" s="14">
        <f t="shared" si="6"/>
        <v>0.2000675851008322</v>
      </c>
      <c r="M57" s="15">
        <f>J57*0.27</f>
        <v>1.8651123138101751E-2</v>
      </c>
      <c r="N57" s="15">
        <f>K57*0.35</f>
        <v>9.1038143768220503E-2</v>
      </c>
      <c r="O57" s="15">
        <f>L57*0.38</f>
        <v>7.6025682338316233E-2</v>
      </c>
      <c r="P57" s="17">
        <v>2</v>
      </c>
    </row>
    <row r="58" spans="1:16" x14ac:dyDescent="0.3">
      <c r="A58" s="2">
        <v>57</v>
      </c>
      <c r="B58" s="1">
        <v>66.7</v>
      </c>
      <c r="C58" s="1">
        <v>433.7</v>
      </c>
      <c r="D58" s="1">
        <v>19</v>
      </c>
      <c r="E58" s="3">
        <f t="shared" si="0"/>
        <v>6.7900000000000009</v>
      </c>
      <c r="F58" s="3">
        <f t="shared" si="1"/>
        <v>9.0781336100000001</v>
      </c>
      <c r="G58" s="3">
        <f t="shared" si="2"/>
        <v>7.9810000000000016</v>
      </c>
      <c r="H58" s="20">
        <f t="shared" si="3"/>
        <v>7.6814741811914731</v>
      </c>
      <c r="I58" s="19">
        <v>1</v>
      </c>
      <c r="J58" s="14">
        <f t="shared" si="4"/>
        <v>0.1802510164388309</v>
      </c>
      <c r="K58" s="14">
        <f t="shared" si="5"/>
        <v>4.3133823138289132E-2</v>
      </c>
      <c r="L58" s="14">
        <f t="shared" si="6"/>
        <v>9.8838177185964299E-2</v>
      </c>
      <c r="M58" s="15">
        <f>J58*0.27</f>
        <v>4.866777443848435E-2</v>
      </c>
      <c r="N58" s="15">
        <f>K58*0.35</f>
        <v>1.5096838098401195E-2</v>
      </c>
      <c r="O58" s="15">
        <f>L58*0.38</f>
        <v>3.7558507330666437E-2</v>
      </c>
      <c r="P58" s="17">
        <v>1</v>
      </c>
    </row>
    <row r="59" spans="1:16" x14ac:dyDescent="0.3">
      <c r="A59" s="2">
        <v>58</v>
      </c>
      <c r="B59" s="1">
        <v>77.7</v>
      </c>
      <c r="C59" s="1">
        <v>999.3</v>
      </c>
      <c r="D59" s="1">
        <v>33.6</v>
      </c>
      <c r="E59" s="3">
        <f t="shared" si="0"/>
        <v>5.1400000000000023</v>
      </c>
      <c r="F59" s="3">
        <f t="shared" si="1"/>
        <v>2.6172848100000032</v>
      </c>
      <c r="G59" s="3">
        <f t="shared" si="2"/>
        <v>5.186559999999993</v>
      </c>
      <c r="H59" s="20">
        <f t="shared" si="3"/>
        <v>4.4148711057433321</v>
      </c>
      <c r="I59" s="19">
        <v>2</v>
      </c>
      <c r="J59" s="14">
        <f t="shared" si="4"/>
        <v>0.2989792308596177</v>
      </c>
      <c r="K59" s="14">
        <f t="shared" si="5"/>
        <v>0.26136288547686359</v>
      </c>
      <c r="L59" s="14">
        <f t="shared" si="6"/>
        <v>0.20733354051135114</v>
      </c>
      <c r="M59" s="15">
        <f>J59*0.27</f>
        <v>8.0724392332096787E-2</v>
      </c>
      <c r="N59" s="15">
        <f>K59*0.35</f>
        <v>9.1477009916902247E-2</v>
      </c>
      <c r="O59" s="15">
        <f>L59*0.38</f>
        <v>7.8786745394313434E-2</v>
      </c>
      <c r="P59" s="17">
        <v>2</v>
      </c>
    </row>
    <row r="60" spans="1:16" x14ac:dyDescent="0.3">
      <c r="A60" s="2">
        <v>59</v>
      </c>
      <c r="B60" s="1">
        <v>78.099999999999994</v>
      </c>
      <c r="C60" s="1">
        <v>498.5</v>
      </c>
      <c r="D60" s="1">
        <v>25.8</v>
      </c>
      <c r="E60" s="3">
        <f t="shared" si="0"/>
        <v>5.0800000000000036</v>
      </c>
      <c r="F60" s="3">
        <f t="shared" si="1"/>
        <v>9.3439302500000014</v>
      </c>
      <c r="G60" s="3">
        <f t="shared" si="2"/>
        <v>9.5436400000000035</v>
      </c>
      <c r="H60" s="20">
        <f t="shared" si="3"/>
        <v>7.2875992325611572</v>
      </c>
      <c r="I60" s="19">
        <v>1</v>
      </c>
      <c r="J60" s="14">
        <f t="shared" si="4"/>
        <v>0.3032966204749189</v>
      </c>
      <c r="K60" s="14">
        <f t="shared" si="5"/>
        <v>1.4508594125155054E-2</v>
      </c>
      <c r="L60" s="14">
        <f t="shared" si="6"/>
        <v>1.884083292674826E-2</v>
      </c>
      <c r="M60" s="15">
        <f>J60*0.27</f>
        <v>8.1890087528228114E-2</v>
      </c>
      <c r="N60" s="15">
        <f>K60*0.35</f>
        <v>5.0780079438042689E-3</v>
      </c>
      <c r="O60" s="15">
        <f>L60*0.38</f>
        <v>7.159516512164339E-3</v>
      </c>
      <c r="P60" s="17">
        <v>1</v>
      </c>
    </row>
    <row r="61" spans="1:16" x14ac:dyDescent="0.3">
      <c r="A61" s="2">
        <v>60</v>
      </c>
      <c r="B61" s="1">
        <v>63.3</v>
      </c>
      <c r="C61" s="1">
        <v>180.2</v>
      </c>
      <c r="D61" s="1">
        <v>22.2</v>
      </c>
      <c r="E61" s="3">
        <f t="shared" si="0"/>
        <v>7.3000000000000025</v>
      </c>
      <c r="F61" s="3">
        <f t="shared" si="1"/>
        <v>5.5369667600000003</v>
      </c>
      <c r="G61" s="3">
        <f t="shared" si="2"/>
        <v>9.3384399999999985</v>
      </c>
      <c r="H61" s="20">
        <f t="shared" si="3"/>
        <v>7.4669657361098514</v>
      </c>
      <c r="I61" s="19">
        <v>2</v>
      </c>
      <c r="J61" s="14">
        <f t="shared" si="4"/>
        <v>0.14355320470876948</v>
      </c>
      <c r="K61" s="14">
        <f t="shared" si="5"/>
        <v>0.17891213479850815</v>
      </c>
      <c r="L61" s="14">
        <f t="shared" si="6"/>
        <v>3.453446846424723E-2</v>
      </c>
      <c r="M61" s="15">
        <f>J61*0.27</f>
        <v>3.8759365271367759E-2</v>
      </c>
      <c r="N61" s="15">
        <f>K61*0.35</f>
        <v>6.2619247179477852E-2</v>
      </c>
      <c r="O61" s="15">
        <f>L61*0.38</f>
        <v>1.3123098016413948E-2</v>
      </c>
      <c r="P61" s="17">
        <v>2</v>
      </c>
    </row>
    <row r="62" spans="1:16" x14ac:dyDescent="0.3">
      <c r="A62" s="2">
        <v>61</v>
      </c>
      <c r="B62" s="1">
        <v>76.8</v>
      </c>
      <c r="C62" s="1">
        <v>330.7</v>
      </c>
      <c r="D62" s="1">
        <v>19.3</v>
      </c>
      <c r="E62" s="3">
        <f t="shared" si="0"/>
        <v>5.2750000000000021</v>
      </c>
      <c r="F62" s="3">
        <f t="shared" si="1"/>
        <v>8.1198628100000008</v>
      </c>
      <c r="G62" s="3">
        <f t="shared" si="2"/>
        <v>8.1552399999999992</v>
      </c>
      <c r="H62" s="20">
        <f t="shared" si="3"/>
        <v>6.7847288391745497</v>
      </c>
      <c r="I62" s="19">
        <v>1</v>
      </c>
      <c r="J62" s="14">
        <f t="shared" si="4"/>
        <v>0.2892651042251897</v>
      </c>
      <c r="K62" s="14">
        <f t="shared" si="5"/>
        <v>9.2343578927273365E-2</v>
      </c>
      <c r="L62" s="14">
        <f t="shared" si="6"/>
        <v>9.1622077941932084E-2</v>
      </c>
      <c r="M62" s="15">
        <f>J62*0.27</f>
        <v>7.8101578140801223E-2</v>
      </c>
      <c r="N62" s="15">
        <f>K62*0.35</f>
        <v>3.2320252624545673E-2</v>
      </c>
      <c r="O62" s="15">
        <f>L62*0.38</f>
        <v>3.4816389617934193E-2</v>
      </c>
      <c r="P62" s="17">
        <v>1</v>
      </c>
    </row>
    <row r="63" spans="1:16" x14ac:dyDescent="0.3">
      <c r="A63" s="2">
        <v>62</v>
      </c>
      <c r="B63" s="1">
        <v>84.7</v>
      </c>
      <c r="C63" s="1">
        <v>480.7</v>
      </c>
      <c r="D63" s="1">
        <v>20.6</v>
      </c>
      <c r="E63" s="3">
        <f t="shared" si="0"/>
        <v>4.0900000000000016</v>
      </c>
      <c r="F63" s="3">
        <f t="shared" si="1"/>
        <v>9.2968528100000007</v>
      </c>
      <c r="G63" s="3">
        <f t="shared" si="2"/>
        <v>8.7979599999999962</v>
      </c>
      <c r="H63" s="20">
        <f t="shared" si="3"/>
        <v>6.4591408223019062</v>
      </c>
      <c r="I63" s="19">
        <v>1</v>
      </c>
      <c r="J63" s="14">
        <f t="shared" si="4"/>
        <v>0.37453354912739117</v>
      </c>
      <c r="K63" s="14">
        <f t="shared" si="5"/>
        <v>2.2269871574584689E-2</v>
      </c>
      <c r="L63" s="14">
        <f t="shared" si="6"/>
        <v>6.3407932795501831E-2</v>
      </c>
      <c r="M63" s="15">
        <f>J63*0.27</f>
        <v>0.10112405826439562</v>
      </c>
      <c r="N63" s="15">
        <f>K63*0.35</f>
        <v>7.794455051104641E-3</v>
      </c>
      <c r="O63" s="15">
        <f>L63*0.38</f>
        <v>2.4095014462290697E-2</v>
      </c>
      <c r="P63" s="17">
        <v>1</v>
      </c>
    </row>
    <row r="64" spans="1:16" x14ac:dyDescent="0.3">
      <c r="A64" s="2">
        <v>63</v>
      </c>
      <c r="B64" s="1">
        <v>90</v>
      </c>
      <c r="C64" s="1">
        <v>555.29999999999995</v>
      </c>
      <c r="D64" s="1">
        <v>21.5</v>
      </c>
      <c r="E64" s="3">
        <f t="shared" si="0"/>
        <v>3.2950000000000017</v>
      </c>
      <c r="F64" s="3">
        <f t="shared" si="1"/>
        <v>9.3627992100000004</v>
      </c>
      <c r="G64" s="3">
        <f t="shared" si="2"/>
        <v>9.1359999999999957</v>
      </c>
      <c r="H64" s="20">
        <f t="shared" si="3"/>
        <v>5.9866962132771029</v>
      </c>
      <c r="I64" s="19">
        <v>1</v>
      </c>
      <c r="J64" s="14">
        <f t="shared" si="4"/>
        <v>0.43173896153013386</v>
      </c>
      <c r="K64" s="14">
        <f t="shared" si="5"/>
        <v>1.0081139754892455E-2</v>
      </c>
      <c r="L64" s="14">
        <f t="shared" si="6"/>
        <v>4.6479362336735705E-2</v>
      </c>
      <c r="M64" s="15">
        <f>J64*0.27</f>
        <v>0.11656951961313615</v>
      </c>
      <c r="N64" s="15">
        <f>K64*0.35</f>
        <v>3.5283989142123589E-3</v>
      </c>
      <c r="O64" s="15">
        <f>L64*0.38</f>
        <v>1.7662157687959569E-2</v>
      </c>
      <c r="P64" s="17">
        <v>1</v>
      </c>
    </row>
    <row r="65" spans="1:16" x14ac:dyDescent="0.3">
      <c r="A65" s="2">
        <v>64</v>
      </c>
      <c r="B65" s="1">
        <v>87.6</v>
      </c>
      <c r="C65" s="1">
        <v>678.6</v>
      </c>
      <c r="D65" s="1">
        <v>22.3</v>
      </c>
      <c r="E65" s="3">
        <f t="shared" ref="E65:E81" si="7">-0.15*B65+16.795</f>
        <v>3.6550000000000029</v>
      </c>
      <c r="F65" s="3">
        <f t="shared" ref="F65:F81" si="8">-0.000031*C65^2+0.033*C65+0.597</f>
        <v>8.7153632400000003</v>
      </c>
      <c r="G65" s="3">
        <f t="shared" ref="G65:G81" si="9">-0.054*D65^2+2.649*D65-22.856</f>
        <v>9.3630400000000051</v>
      </c>
      <c r="H65" s="20">
        <f t="shared" ref="H65:H81" si="10">(E65^0.42)*(F65^0.23)*(G65^0.35)</f>
        <v>6.2040354534267932</v>
      </c>
      <c r="I65" s="19">
        <v>1</v>
      </c>
      <c r="J65" s="14">
        <f t="shared" ref="J65:J81" si="11">0.42*SQRT(((B65/50)-1)^2+((E65/9.295)-1)^2)</f>
        <v>0.40583462383832575</v>
      </c>
      <c r="K65" s="14">
        <f t="shared" ref="K65:K81" si="12">0.23*SQRT(((C65/532)-1)^2+((F65/9.379)-1)^2)</f>
        <v>6.54357578560366E-2</v>
      </c>
      <c r="L65" s="14">
        <f t="shared" ref="L65:L81" si="13">0.35*SQRT(((D65/24.5)-1)^2+((G65/9.631)-1)^2)</f>
        <v>3.2902619576268777E-2</v>
      </c>
      <c r="M65" s="15">
        <f>J65*0.27</f>
        <v>0.10957534843634796</v>
      </c>
      <c r="N65" s="15">
        <f>K65*0.35</f>
        <v>2.2902515249612808E-2</v>
      </c>
      <c r="O65" s="15">
        <f>L65*0.38</f>
        <v>1.2502995438982135E-2</v>
      </c>
      <c r="P65" s="17">
        <v>1</v>
      </c>
    </row>
    <row r="66" spans="1:16" x14ac:dyDescent="0.3">
      <c r="A66" s="2">
        <v>65</v>
      </c>
      <c r="B66" s="1">
        <v>69.400000000000006</v>
      </c>
      <c r="C66" s="1">
        <v>599.6</v>
      </c>
      <c r="D66" s="1">
        <v>33.9</v>
      </c>
      <c r="E66" s="3">
        <f t="shared" si="7"/>
        <v>6.3850000000000016</v>
      </c>
      <c r="F66" s="3">
        <f t="shared" si="8"/>
        <v>9.2386750400000004</v>
      </c>
      <c r="G66" s="3">
        <f t="shared" si="9"/>
        <v>4.8877600000000001</v>
      </c>
      <c r="H66" s="20">
        <f t="shared" si="10"/>
        <v>6.3306202592729175</v>
      </c>
      <c r="I66" s="19">
        <v>3</v>
      </c>
      <c r="J66" s="14">
        <f t="shared" si="11"/>
        <v>0.20939339634211496</v>
      </c>
      <c r="K66" s="14">
        <f t="shared" si="12"/>
        <v>2.9427457284334664E-2</v>
      </c>
      <c r="L66" s="14">
        <f t="shared" si="13"/>
        <v>0.21850732059132122</v>
      </c>
      <c r="M66" s="15">
        <f>J66*0.27</f>
        <v>5.6536217012371041E-2</v>
      </c>
      <c r="N66" s="15">
        <f>K66*0.35</f>
        <v>1.0299610049517132E-2</v>
      </c>
      <c r="O66" s="15">
        <f>L66*0.38</f>
        <v>8.303278182470207E-2</v>
      </c>
      <c r="P66" s="17">
        <v>3</v>
      </c>
    </row>
    <row r="67" spans="1:16" x14ac:dyDescent="0.3">
      <c r="A67" s="2">
        <v>66</v>
      </c>
      <c r="B67" s="1">
        <v>69</v>
      </c>
      <c r="C67" s="1">
        <v>947.4</v>
      </c>
      <c r="D67" s="1">
        <v>25.5</v>
      </c>
      <c r="E67" s="3">
        <f t="shared" si="7"/>
        <v>6.4450000000000021</v>
      </c>
      <c r="F67" s="3">
        <f t="shared" si="8"/>
        <v>4.0366304400000015</v>
      </c>
      <c r="G67" s="3">
        <f t="shared" si="9"/>
        <v>9.5799999999999912</v>
      </c>
      <c r="H67" s="20">
        <f t="shared" si="10"/>
        <v>6.6486875361420719</v>
      </c>
      <c r="I67" s="19">
        <v>2</v>
      </c>
      <c r="J67" s="14">
        <f t="shared" si="11"/>
        <v>0.2050760067268135</v>
      </c>
      <c r="K67" s="14">
        <f t="shared" si="12"/>
        <v>0.22229784282608903</v>
      </c>
      <c r="L67" s="14">
        <f t="shared" si="13"/>
        <v>1.4405439510664152E-2</v>
      </c>
      <c r="M67" s="15">
        <f>J67*0.27</f>
        <v>5.5370521816239651E-2</v>
      </c>
      <c r="N67" s="15">
        <f>K67*0.35</f>
        <v>7.780424498913116E-2</v>
      </c>
      <c r="O67" s="15">
        <f>L67*0.38</f>
        <v>5.4740670140523782E-3</v>
      </c>
      <c r="P67" s="17">
        <v>2</v>
      </c>
    </row>
    <row r="68" spans="1:16" x14ac:dyDescent="0.3">
      <c r="A68" s="2">
        <v>67</v>
      </c>
      <c r="B68" s="1">
        <v>66.5</v>
      </c>
      <c r="C68" s="1">
        <v>977.5</v>
      </c>
      <c r="D68" s="1">
        <v>26</v>
      </c>
      <c r="E68" s="3">
        <f t="shared" si="7"/>
        <v>6.8200000000000021</v>
      </c>
      <c r="F68" s="3">
        <f t="shared" si="8"/>
        <v>3.2338062499999993</v>
      </c>
      <c r="G68" s="3">
        <f t="shared" si="9"/>
        <v>9.5139999999999958</v>
      </c>
      <c r="H68" s="20">
        <f t="shared" si="10"/>
        <v>6.4543239287769074</v>
      </c>
      <c r="I68" s="19">
        <v>2</v>
      </c>
      <c r="J68" s="14">
        <f t="shared" si="11"/>
        <v>0.17809232163118022</v>
      </c>
      <c r="K68" s="14">
        <f t="shared" si="12"/>
        <v>0.24455242160351479</v>
      </c>
      <c r="L68" s="14">
        <f t="shared" si="13"/>
        <v>2.1846333420109873E-2</v>
      </c>
      <c r="M68" s="15">
        <f>J68*0.27</f>
        <v>4.8084926840418658E-2</v>
      </c>
      <c r="N68" s="15">
        <f>K68*0.35</f>
        <v>8.5593347561230174E-2</v>
      </c>
      <c r="O68" s="15">
        <f>L68*0.38</f>
        <v>8.3016066996417521E-3</v>
      </c>
      <c r="P68" s="17">
        <v>2</v>
      </c>
    </row>
    <row r="69" spans="1:16" x14ac:dyDescent="0.3">
      <c r="A69" s="2">
        <v>68</v>
      </c>
      <c r="B69" s="1">
        <v>71.2</v>
      </c>
      <c r="C69" s="1">
        <v>111.7</v>
      </c>
      <c r="D69" s="1">
        <v>27.8</v>
      </c>
      <c r="E69" s="3">
        <f t="shared" si="7"/>
        <v>6.115000000000002</v>
      </c>
      <c r="F69" s="3">
        <f t="shared" si="8"/>
        <v>3.8963164100000003</v>
      </c>
      <c r="G69" s="3">
        <f t="shared" si="9"/>
        <v>9.0528399999999962</v>
      </c>
      <c r="H69" s="20">
        <f t="shared" si="10"/>
        <v>6.324288590438961</v>
      </c>
      <c r="I69" s="19">
        <v>2</v>
      </c>
      <c r="J69" s="14">
        <f t="shared" si="11"/>
        <v>0.22882164961097098</v>
      </c>
      <c r="K69" s="14">
        <f t="shared" si="12"/>
        <v>0.2260423430100264</v>
      </c>
      <c r="L69" s="14">
        <f t="shared" si="13"/>
        <v>5.1613050625090535E-2</v>
      </c>
      <c r="M69" s="15">
        <f>J69*0.27</f>
        <v>6.1781845394962169E-2</v>
      </c>
      <c r="N69" s="15">
        <f>K69*0.35</f>
        <v>7.9114820053509241E-2</v>
      </c>
      <c r="O69" s="15">
        <f>L69*0.38</f>
        <v>1.9612959237534405E-2</v>
      </c>
      <c r="P69" s="17">
        <v>2</v>
      </c>
    </row>
    <row r="70" spans="1:16" x14ac:dyDescent="0.3">
      <c r="A70" s="2">
        <v>69</v>
      </c>
      <c r="B70" s="1">
        <v>63.7</v>
      </c>
      <c r="C70" s="1">
        <v>334.2</v>
      </c>
      <c r="D70" s="1">
        <v>28.4</v>
      </c>
      <c r="E70" s="3">
        <f t="shared" si="7"/>
        <v>7.240000000000002</v>
      </c>
      <c r="F70" s="3">
        <f t="shared" si="8"/>
        <v>8.1632211600000009</v>
      </c>
      <c r="G70" s="3">
        <f t="shared" si="9"/>
        <v>8.8213599999999985</v>
      </c>
      <c r="H70" s="20">
        <f t="shared" si="10"/>
        <v>7.9754610485968325</v>
      </c>
      <c r="I70" s="19">
        <v>2</v>
      </c>
      <c r="J70" s="14">
        <f t="shared" si="11"/>
        <v>0.14787059432407082</v>
      </c>
      <c r="K70" s="14">
        <f t="shared" si="12"/>
        <v>9.0563344191587028E-2</v>
      </c>
      <c r="L70" s="14">
        <f t="shared" si="13"/>
        <v>6.3006358435497525E-2</v>
      </c>
      <c r="M70" s="15">
        <f>J70*0.27</f>
        <v>3.9925060467499121E-2</v>
      </c>
      <c r="N70" s="15">
        <f>K70*0.35</f>
        <v>3.169717046705546E-2</v>
      </c>
      <c r="O70" s="15">
        <f>L70*0.38</f>
        <v>2.3942416205489061E-2</v>
      </c>
      <c r="P70" s="17">
        <v>2</v>
      </c>
    </row>
    <row r="71" spans="1:16" x14ac:dyDescent="0.3">
      <c r="A71" s="2">
        <v>70</v>
      </c>
      <c r="B71" s="1">
        <v>61.8</v>
      </c>
      <c r="C71" s="1">
        <v>323.10000000000002</v>
      </c>
      <c r="D71" s="1">
        <v>29.1</v>
      </c>
      <c r="E71" s="3">
        <f t="shared" si="7"/>
        <v>7.5250000000000021</v>
      </c>
      <c r="F71" s="3">
        <f t="shared" si="8"/>
        <v>8.0230980900000013</v>
      </c>
      <c r="G71" s="3">
        <f t="shared" si="9"/>
        <v>8.5021600000000035</v>
      </c>
      <c r="H71" s="20">
        <f t="shared" si="10"/>
        <v>7.9701530462641275</v>
      </c>
      <c r="I71" s="19">
        <v>2</v>
      </c>
      <c r="J71" s="14">
        <f t="shared" si="11"/>
        <v>0.12736299365138948</v>
      </c>
      <c r="K71" s="14">
        <f t="shared" si="12"/>
        <v>9.6240350882584674E-2</v>
      </c>
      <c r="L71" s="14">
        <f t="shared" si="13"/>
        <v>7.746784199679313E-2</v>
      </c>
      <c r="M71" s="15">
        <f>J71*0.27</f>
        <v>3.4388008285875162E-2</v>
      </c>
      <c r="N71" s="15">
        <f>K71*0.35</f>
        <v>3.3684122808904635E-2</v>
      </c>
      <c r="O71" s="15">
        <f>L71*0.38</f>
        <v>2.9437779958781388E-2</v>
      </c>
      <c r="P71" s="17">
        <v>2</v>
      </c>
    </row>
    <row r="72" spans="1:16" x14ac:dyDescent="0.3">
      <c r="A72" s="2">
        <v>71</v>
      </c>
      <c r="B72" s="1">
        <v>76.5</v>
      </c>
      <c r="C72" s="1">
        <v>656.9</v>
      </c>
      <c r="D72" s="1">
        <v>30.1</v>
      </c>
      <c r="E72" s="3">
        <f t="shared" si="7"/>
        <v>5.3200000000000021</v>
      </c>
      <c r="F72" s="3">
        <f t="shared" si="8"/>
        <v>8.8976540900000014</v>
      </c>
      <c r="G72" s="3">
        <f t="shared" si="9"/>
        <v>7.9543600000000012</v>
      </c>
      <c r="H72" s="20">
        <f t="shared" si="10"/>
        <v>6.8933144425727759</v>
      </c>
      <c r="I72" s="19">
        <v>1</v>
      </c>
      <c r="J72" s="14">
        <f t="shared" si="11"/>
        <v>0.2860270620137137</v>
      </c>
      <c r="K72" s="14">
        <f t="shared" si="12"/>
        <v>5.527323961541597E-2</v>
      </c>
      <c r="L72" s="14">
        <f t="shared" si="13"/>
        <v>0.10056120336286631</v>
      </c>
      <c r="M72" s="15">
        <f>J72*0.27</f>
        <v>7.7227306743702706E-2</v>
      </c>
      <c r="N72" s="15">
        <f>K72*0.35</f>
        <v>1.9345633865395589E-2</v>
      </c>
      <c r="O72" s="15">
        <f>L72*0.38</f>
        <v>3.8213257277889198E-2</v>
      </c>
      <c r="P72" s="17">
        <v>1</v>
      </c>
    </row>
    <row r="73" spans="1:16" x14ac:dyDescent="0.3">
      <c r="A73" s="2">
        <v>72</v>
      </c>
      <c r="B73" s="1">
        <v>77.3</v>
      </c>
      <c r="C73" s="1">
        <v>854</v>
      </c>
      <c r="D73" s="1">
        <v>31.6</v>
      </c>
      <c r="E73" s="3">
        <f t="shared" si="7"/>
        <v>5.2000000000000028</v>
      </c>
      <c r="F73" s="3">
        <f t="shared" si="8"/>
        <v>6.170204</v>
      </c>
      <c r="G73" s="3">
        <f t="shared" si="9"/>
        <v>6.9301599999999937</v>
      </c>
      <c r="H73" s="20">
        <f t="shared" si="10"/>
        <v>5.9806782138290639</v>
      </c>
      <c r="I73" s="19">
        <v>1</v>
      </c>
      <c r="J73" s="14">
        <f t="shared" si="11"/>
        <v>0.29466184124431638</v>
      </c>
      <c r="K73" s="14">
        <f t="shared" si="12"/>
        <v>0.1599109493516101</v>
      </c>
      <c r="L73" s="14">
        <f t="shared" si="13"/>
        <v>0.14114322137551874</v>
      </c>
      <c r="M73" s="15">
        <f>J73*0.27</f>
        <v>7.9558697135965431E-2</v>
      </c>
      <c r="N73" s="15">
        <f>K73*0.35</f>
        <v>5.5968832273063533E-2</v>
      </c>
      <c r="O73" s="15">
        <f>L73*0.38</f>
        <v>5.3634424122697123E-2</v>
      </c>
      <c r="P73" s="17">
        <v>1</v>
      </c>
    </row>
    <row r="74" spans="1:16" x14ac:dyDescent="0.3">
      <c r="A74" s="2">
        <v>73</v>
      </c>
      <c r="B74" s="1">
        <v>67.2</v>
      </c>
      <c r="C74" s="1">
        <v>454.3</v>
      </c>
      <c r="D74" s="1">
        <v>15.3</v>
      </c>
      <c r="E74" s="3">
        <f t="shared" si="7"/>
        <v>6.7150000000000016</v>
      </c>
      <c r="F74" s="3">
        <f t="shared" si="8"/>
        <v>9.1908568099999997</v>
      </c>
      <c r="G74" s="3">
        <f t="shared" si="9"/>
        <v>5.0328400000000002</v>
      </c>
      <c r="H74" s="20">
        <f t="shared" si="10"/>
        <v>6.5247789125409899</v>
      </c>
      <c r="I74" s="19">
        <v>3</v>
      </c>
      <c r="J74" s="14">
        <f t="shared" si="11"/>
        <v>0.18564775345795759</v>
      </c>
      <c r="K74" s="14">
        <f t="shared" si="12"/>
        <v>3.3907473929510858E-2</v>
      </c>
      <c r="L74" s="14">
        <f t="shared" si="13"/>
        <v>0.21259452280710239</v>
      </c>
      <c r="M74" s="15">
        <f>J74*0.27</f>
        <v>5.0124893433648551E-2</v>
      </c>
      <c r="N74" s="15">
        <f>K74*0.35</f>
        <v>1.1867615875328799E-2</v>
      </c>
      <c r="O74" s="15">
        <f>L74*0.38</f>
        <v>8.0785918666698917E-2</v>
      </c>
      <c r="P74" s="17">
        <v>3</v>
      </c>
    </row>
    <row r="75" spans="1:16" x14ac:dyDescent="0.3">
      <c r="A75" s="2">
        <v>74</v>
      </c>
      <c r="B75" s="1">
        <v>64.099999999999994</v>
      </c>
      <c r="C75" s="1">
        <v>675.4</v>
      </c>
      <c r="D75" s="1">
        <v>32</v>
      </c>
      <c r="E75" s="3">
        <f t="shared" si="7"/>
        <v>7.1800000000000033</v>
      </c>
      <c r="F75" s="3">
        <f t="shared" si="8"/>
        <v>8.7440800400000001</v>
      </c>
      <c r="G75" s="3">
        <f t="shared" si="9"/>
        <v>6.6159999999999997</v>
      </c>
      <c r="H75" s="20">
        <f t="shared" si="10"/>
        <v>7.3008754391211834</v>
      </c>
      <c r="I75" s="19">
        <v>3</v>
      </c>
      <c r="J75" s="14">
        <f t="shared" si="11"/>
        <v>0.15218798393937205</v>
      </c>
      <c r="K75" s="14">
        <f t="shared" si="12"/>
        <v>6.3921519151862796E-2</v>
      </c>
      <c r="L75" s="14">
        <f t="shared" si="13"/>
        <v>0.15324735537890569</v>
      </c>
      <c r="M75" s="15">
        <f>J75*0.27</f>
        <v>4.1090755663630456E-2</v>
      </c>
      <c r="N75" s="15">
        <f>K75*0.35</f>
        <v>2.2372531703151979E-2</v>
      </c>
      <c r="O75" s="15">
        <f>L75*0.38</f>
        <v>5.823399504398416E-2</v>
      </c>
      <c r="P75" s="17">
        <v>3</v>
      </c>
    </row>
    <row r="76" spans="1:16" x14ac:dyDescent="0.3">
      <c r="A76" s="2">
        <v>75</v>
      </c>
      <c r="B76" s="1">
        <v>65.599999999999994</v>
      </c>
      <c r="C76" s="1">
        <v>856.7</v>
      </c>
      <c r="D76" s="1">
        <v>27.3</v>
      </c>
      <c r="E76" s="3">
        <f t="shared" si="7"/>
        <v>6.9550000000000036</v>
      </c>
      <c r="F76" s="3">
        <f t="shared" si="8"/>
        <v>6.1161184100000003</v>
      </c>
      <c r="G76" s="3">
        <f t="shared" si="9"/>
        <v>9.2160399999999996</v>
      </c>
      <c r="H76" s="20">
        <f t="shared" si="10"/>
        <v>7.4515183076153431</v>
      </c>
      <c r="I76" s="19">
        <v>2</v>
      </c>
      <c r="J76" s="14">
        <f t="shared" si="11"/>
        <v>0.16837819499675205</v>
      </c>
      <c r="K76" s="14">
        <f t="shared" si="12"/>
        <v>0.16158084028890601</v>
      </c>
      <c r="L76" s="14">
        <f t="shared" si="13"/>
        <v>4.274819327657231E-2</v>
      </c>
      <c r="M76" s="15">
        <f>J76*0.27</f>
        <v>4.546211264912306E-2</v>
      </c>
      <c r="N76" s="15">
        <f>K76*0.35</f>
        <v>5.6553294101117098E-2</v>
      </c>
      <c r="O76" s="15">
        <f>L76*0.38</f>
        <v>1.624431344509748E-2</v>
      </c>
      <c r="P76" s="17">
        <v>2</v>
      </c>
    </row>
    <row r="77" spans="1:16" x14ac:dyDescent="0.3">
      <c r="A77" s="2">
        <v>76</v>
      </c>
      <c r="B77" s="1">
        <v>88.3</v>
      </c>
      <c r="C77" s="1">
        <v>645.4</v>
      </c>
      <c r="D77" s="1">
        <v>28.5</v>
      </c>
      <c r="E77" s="3">
        <f t="shared" si="7"/>
        <v>3.5500000000000025</v>
      </c>
      <c r="F77" s="3">
        <f t="shared" si="8"/>
        <v>8.9824240400000015</v>
      </c>
      <c r="G77" s="3">
        <f t="shared" si="9"/>
        <v>8.7789999999999964</v>
      </c>
      <c r="H77" s="20">
        <f t="shared" si="10"/>
        <v>6.0336788791819904</v>
      </c>
      <c r="I77" s="19">
        <v>1</v>
      </c>
      <c r="J77" s="14">
        <f t="shared" si="11"/>
        <v>0.41339005566510317</v>
      </c>
      <c r="K77" s="14">
        <f t="shared" si="12"/>
        <v>4.998158442507751E-2</v>
      </c>
      <c r="L77" s="14">
        <f t="shared" si="13"/>
        <v>6.4992180864585219E-2</v>
      </c>
      <c r="M77" s="15">
        <f>J77*0.27</f>
        <v>0.11161531502957786</v>
      </c>
      <c r="N77" s="15">
        <f>K77*0.35</f>
        <v>1.7493554548777126E-2</v>
      </c>
      <c r="O77" s="15">
        <f>L77*0.38</f>
        <v>2.4697028728542382E-2</v>
      </c>
      <c r="P77" s="17">
        <v>1</v>
      </c>
    </row>
    <row r="78" spans="1:16" x14ac:dyDescent="0.3">
      <c r="A78" s="2">
        <v>77</v>
      </c>
      <c r="B78" s="1">
        <v>76.3</v>
      </c>
      <c r="C78" s="1">
        <v>450.3</v>
      </c>
      <c r="D78" s="1">
        <v>36.6</v>
      </c>
      <c r="E78" s="3">
        <f t="shared" si="7"/>
        <v>5.3500000000000032</v>
      </c>
      <c r="F78" s="3">
        <f t="shared" si="8"/>
        <v>9.1710272100000001</v>
      </c>
      <c r="G78" s="3">
        <f t="shared" si="9"/>
        <v>1.7611599999999967</v>
      </c>
      <c r="H78" s="20">
        <f t="shared" si="10"/>
        <v>4.1048218072075313</v>
      </c>
      <c r="I78" s="19">
        <v>3</v>
      </c>
      <c r="J78" s="14">
        <f t="shared" si="11"/>
        <v>0.28386836720606301</v>
      </c>
      <c r="K78" s="14">
        <f t="shared" si="12"/>
        <v>3.568773222990812E-2</v>
      </c>
      <c r="L78" s="14">
        <f t="shared" si="13"/>
        <v>0.33417702678055833</v>
      </c>
      <c r="M78" s="15">
        <f>J78*0.27</f>
        <v>7.6644459145637014E-2</v>
      </c>
      <c r="N78" s="15">
        <f>K78*0.35</f>
        <v>1.2490706280467841E-2</v>
      </c>
      <c r="O78" s="15">
        <f>L78*0.38</f>
        <v>0.12698727017661215</v>
      </c>
      <c r="P78" s="17">
        <v>3</v>
      </c>
    </row>
    <row r="79" spans="1:16" x14ac:dyDescent="0.3">
      <c r="A79" s="2">
        <v>78</v>
      </c>
      <c r="B79" s="1">
        <v>84.4</v>
      </c>
      <c r="C79" s="1">
        <v>650.5</v>
      </c>
      <c r="D79" s="1">
        <v>36.299999999999997</v>
      </c>
      <c r="E79" s="3">
        <f t="shared" si="7"/>
        <v>4.1350000000000016</v>
      </c>
      <c r="F79" s="3">
        <f t="shared" si="8"/>
        <v>8.9458422499999983</v>
      </c>
      <c r="G79" s="3">
        <f t="shared" si="9"/>
        <v>2.1474400000000102</v>
      </c>
      <c r="H79" s="20">
        <f t="shared" si="10"/>
        <v>3.9261326019332436</v>
      </c>
      <c r="I79" s="19">
        <v>1</v>
      </c>
      <c r="J79" s="14">
        <f t="shared" si="11"/>
        <v>0.37129550691591523</v>
      </c>
      <c r="K79" s="14">
        <f t="shared" si="12"/>
        <v>5.2320825768684028E-2</v>
      </c>
      <c r="L79" s="14">
        <f t="shared" si="13"/>
        <v>0.31996644387948925</v>
      </c>
      <c r="M79" s="15">
        <f>J79*0.27</f>
        <v>0.10024978686729712</v>
      </c>
      <c r="N79" s="15">
        <f>K79*0.35</f>
        <v>1.8312289019039408E-2</v>
      </c>
      <c r="O79" s="15">
        <f>L79*0.38</f>
        <v>0.12158724867420592</v>
      </c>
      <c r="P79" s="17">
        <v>3</v>
      </c>
    </row>
    <row r="80" spans="1:16" x14ac:dyDescent="0.3">
      <c r="A80" s="2">
        <v>79</v>
      </c>
      <c r="B80" s="1">
        <v>70.5</v>
      </c>
      <c r="C80" s="1">
        <v>880.6</v>
      </c>
      <c r="D80" s="1">
        <v>21.8</v>
      </c>
      <c r="E80" s="3">
        <f t="shared" si="7"/>
        <v>6.2200000000000024</v>
      </c>
      <c r="F80" s="3">
        <f t="shared" si="8"/>
        <v>5.6176528400000034</v>
      </c>
      <c r="G80" s="3">
        <f t="shared" si="9"/>
        <v>9.2292399999999972</v>
      </c>
      <c r="H80" s="20">
        <f t="shared" si="10"/>
        <v>6.9758585660914383</v>
      </c>
      <c r="I80" s="19">
        <v>2</v>
      </c>
      <c r="J80" s="14">
        <f t="shared" si="11"/>
        <v>0.22126621778419356</v>
      </c>
      <c r="K80" s="14">
        <f t="shared" si="12"/>
        <v>0.17669663576727393</v>
      </c>
      <c r="L80" s="14">
        <f t="shared" si="13"/>
        <v>4.1242276980601345E-2</v>
      </c>
      <c r="M80" s="15">
        <f>J80*0.27</f>
        <v>5.9741878801732262E-2</v>
      </c>
      <c r="N80" s="15">
        <f>K80*0.35</f>
        <v>6.1843822518545873E-2</v>
      </c>
      <c r="O80" s="15">
        <f>L80*0.38</f>
        <v>1.5672065252628511E-2</v>
      </c>
      <c r="P80" s="17">
        <v>2</v>
      </c>
    </row>
    <row r="81" spans="1:16" x14ac:dyDescent="0.3">
      <c r="A81" s="2">
        <v>80</v>
      </c>
      <c r="B81" s="1">
        <v>67.599999999999994</v>
      </c>
      <c r="C81" s="1">
        <v>985.1</v>
      </c>
      <c r="D81" s="1">
        <v>18.8</v>
      </c>
      <c r="E81" s="3">
        <f t="shared" si="7"/>
        <v>6.6550000000000029</v>
      </c>
      <c r="F81" s="3">
        <f t="shared" si="8"/>
        <v>3.0222176900000037</v>
      </c>
      <c r="G81" s="3">
        <f t="shared" si="9"/>
        <v>7.8594399999999958</v>
      </c>
      <c r="H81" s="20">
        <f t="shared" si="10"/>
        <v>5.8828011287178201</v>
      </c>
      <c r="I81" s="19">
        <v>2</v>
      </c>
      <c r="J81" s="14">
        <f t="shared" si="11"/>
        <v>0.18996514307325882</v>
      </c>
      <c r="K81" s="14">
        <f t="shared" si="12"/>
        <v>0.2503460692380492</v>
      </c>
      <c r="L81" s="14">
        <f t="shared" si="13"/>
        <v>0.10380475097441225</v>
      </c>
      <c r="M81" s="15">
        <f>J81*0.27</f>
        <v>5.1290588629779886E-2</v>
      </c>
      <c r="N81" s="15">
        <f>K81*0.35</f>
        <v>8.7621124233317207E-2</v>
      </c>
      <c r="O81" s="15">
        <f>L81*0.38</f>
        <v>3.9445805370276657E-2</v>
      </c>
      <c r="P81" s="17">
        <v>2</v>
      </c>
    </row>
  </sheetData>
  <autoFilter ref="B1:O82" xr:uid="{45FFE7A4-C9FF-430E-95F6-CA6C638C05F0}"/>
  <mergeCells count="1">
    <mergeCell ref="J1:O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33EB-B294-4C3C-8603-1D0E6EB18F1F}">
  <dimension ref="A1:S32"/>
  <sheetViews>
    <sheetView tabSelected="1" topLeftCell="J13" zoomScale="70" zoomScaleNormal="70" workbookViewId="0">
      <selection activeCell="Q37" sqref="Q37"/>
    </sheetView>
  </sheetViews>
  <sheetFormatPr defaultRowHeight="14" x14ac:dyDescent="0.3"/>
  <cols>
    <col min="1" max="4" width="8.6640625" style="1"/>
    <col min="5" max="5" width="46.9140625" style="1" customWidth="1"/>
    <col min="6" max="6" width="38.58203125" style="1" customWidth="1"/>
    <col min="7" max="7" width="42.1640625" style="1" customWidth="1"/>
    <col min="8" max="8" width="47.75" style="1" customWidth="1"/>
    <col min="9" max="9" width="37.33203125" style="1" customWidth="1"/>
    <col min="10" max="15" width="8.6640625" style="1" customWidth="1"/>
    <col min="16" max="16" width="41.25" style="1" customWidth="1"/>
    <col min="17" max="17" width="45.58203125" style="1" customWidth="1"/>
    <col min="18" max="18" width="47" style="1" customWidth="1"/>
    <col min="19" max="19" width="44.33203125" style="1" customWidth="1"/>
    <col min="20" max="16384" width="8.6640625" style="1"/>
  </cols>
  <sheetData>
    <row r="1" spans="1:19" ht="56" x14ac:dyDescent="0.3">
      <c r="B1" s="12" t="s">
        <v>0</v>
      </c>
      <c r="C1" s="12" t="s">
        <v>1</v>
      </c>
      <c r="D1" s="12" t="s">
        <v>2</v>
      </c>
      <c r="E1" s="1" t="s">
        <v>4</v>
      </c>
      <c r="F1" s="1" t="s">
        <v>5</v>
      </c>
      <c r="G1" s="1" t="s">
        <v>6</v>
      </c>
      <c r="H1" s="8" t="s">
        <v>3</v>
      </c>
      <c r="I1" s="4" t="s">
        <v>10</v>
      </c>
      <c r="J1" s="13" t="s">
        <v>8</v>
      </c>
      <c r="K1" s="13"/>
      <c r="L1" s="13"/>
      <c r="M1" s="13"/>
      <c r="N1" s="13"/>
      <c r="O1" s="13"/>
      <c r="P1" s="9" t="s">
        <v>9</v>
      </c>
      <c r="Q1" s="8" t="s">
        <v>11</v>
      </c>
      <c r="R1" s="10" t="s">
        <v>12</v>
      </c>
      <c r="S1" s="11" t="s">
        <v>13</v>
      </c>
    </row>
    <row r="2" spans="1:19" x14ac:dyDescent="0.3">
      <c r="A2" s="1">
        <v>1</v>
      </c>
      <c r="B2" s="1">
        <v>82.5</v>
      </c>
      <c r="C2" s="1">
        <v>450.3</v>
      </c>
      <c r="D2" s="1">
        <v>30</v>
      </c>
      <c r="E2" s="5">
        <f t="shared" ref="E2:E31" si="0">-0.15*B2+16.795</f>
        <v>4.4200000000000017</v>
      </c>
      <c r="F2" s="5">
        <f t="shared" ref="F2:F31" si="1">-0.000031*C2^2+0.033*C2+0.597</f>
        <v>9.1710272100000001</v>
      </c>
      <c r="G2" s="5">
        <f t="shared" ref="G2:G31" si="2">-0.054*D2^2+2.649*D2-22.856</f>
        <v>8.0139999999999958</v>
      </c>
      <c r="H2" s="21">
        <f>(E2^0.42)*(F2^0.23)*(G2^0.35)</f>
        <v>6.438441548752027</v>
      </c>
      <c r="I2" s="4">
        <v>1</v>
      </c>
      <c r="J2" s="10">
        <f t="shared" ref="J2:J31" si="3">0.42*SQRT(((B2/50)-1)^2+((E2/9.295)-1)^2)</f>
        <v>0.35078790624323375</v>
      </c>
      <c r="K2" s="10">
        <f t="shared" ref="K2:K31" si="4">0.23*SQRT(((C2/532)-1)^2+((F2/9.379)-1)^2)</f>
        <v>3.568773222990812E-2</v>
      </c>
      <c r="L2" s="10">
        <f t="shared" ref="L2:L31" si="5">0.35*SQRT(((D2/24.5)-1)^2+((G2/9.631)-1)^2)</f>
        <v>9.8115252843424997E-2</v>
      </c>
      <c r="M2" s="22">
        <f>J2*0.27</f>
        <v>9.4712734685673122E-2</v>
      </c>
      <c r="N2" s="22">
        <f>K2*0.35</f>
        <v>1.2490706280467841E-2</v>
      </c>
      <c r="O2" s="22">
        <f>L2*0.38</f>
        <v>3.7283796080501502E-2</v>
      </c>
      <c r="P2" s="9">
        <v>1</v>
      </c>
      <c r="Q2" s="8">
        <v>3</v>
      </c>
      <c r="R2" s="10">
        <v>1</v>
      </c>
      <c r="S2" s="11">
        <v>1</v>
      </c>
    </row>
    <row r="3" spans="1:19" x14ac:dyDescent="0.3">
      <c r="A3" s="1">
        <v>2</v>
      </c>
      <c r="B3" s="1">
        <v>72.3</v>
      </c>
      <c r="C3" s="1">
        <v>868.9</v>
      </c>
      <c r="D3" s="1">
        <v>35.4</v>
      </c>
      <c r="E3" s="5">
        <f t="shared" si="0"/>
        <v>5.9500000000000028</v>
      </c>
      <c r="F3" s="5">
        <f t="shared" si="1"/>
        <v>5.8660964899999986</v>
      </c>
      <c r="G3" s="5">
        <f t="shared" si="2"/>
        <v>3.2479599999999991</v>
      </c>
      <c r="H3" s="21">
        <f t="shared" ref="H3:H31" si="6">(E3^0.42)*(F3^0.23)*(G3^0.35)</f>
        <v>4.79823127734588</v>
      </c>
      <c r="I3" s="4">
        <v>3</v>
      </c>
      <c r="J3" s="10">
        <f t="shared" si="3"/>
        <v>0.24069447105304956</v>
      </c>
      <c r="K3" s="10">
        <f t="shared" si="4"/>
        <v>0.16922114248342571</v>
      </c>
      <c r="L3" s="10">
        <f t="shared" si="5"/>
        <v>0.27938349562977388</v>
      </c>
      <c r="M3" s="22">
        <f>J3*0.27</f>
        <v>6.498750718432339E-2</v>
      </c>
      <c r="N3" s="22">
        <f>K3*0.35</f>
        <v>5.9227399869198991E-2</v>
      </c>
      <c r="O3" s="22">
        <f>L3*0.38</f>
        <v>0.10616572833931408</v>
      </c>
      <c r="P3" s="9">
        <v>3</v>
      </c>
      <c r="Q3" s="8">
        <v>2</v>
      </c>
      <c r="R3" s="10">
        <v>3</v>
      </c>
      <c r="S3" s="11">
        <v>3</v>
      </c>
    </row>
    <row r="4" spans="1:19" x14ac:dyDescent="0.3">
      <c r="A4" s="1">
        <v>3</v>
      </c>
      <c r="B4" s="1">
        <v>70.5</v>
      </c>
      <c r="C4" s="1">
        <v>880.6</v>
      </c>
      <c r="D4" s="1">
        <v>21.8</v>
      </c>
      <c r="E4" s="5">
        <f t="shared" si="0"/>
        <v>6.2200000000000024</v>
      </c>
      <c r="F4" s="5">
        <f t="shared" si="1"/>
        <v>5.6176528400000034</v>
      </c>
      <c r="G4" s="5">
        <f t="shared" si="2"/>
        <v>9.2292399999999972</v>
      </c>
      <c r="H4" s="21">
        <f t="shared" si="6"/>
        <v>6.9758585660914383</v>
      </c>
      <c r="I4" s="4">
        <v>2</v>
      </c>
      <c r="J4" s="10">
        <f t="shared" si="3"/>
        <v>0.22126621778419356</v>
      </c>
      <c r="K4" s="10">
        <f t="shared" si="4"/>
        <v>0.17669663576727393</v>
      </c>
      <c r="L4" s="10">
        <f t="shared" si="5"/>
        <v>4.1242276980601345E-2</v>
      </c>
      <c r="M4" s="22">
        <f>J4*0.27</f>
        <v>5.9741878801732262E-2</v>
      </c>
      <c r="N4" s="22">
        <f>K4*0.35</f>
        <v>6.1843822518545873E-2</v>
      </c>
      <c r="O4" s="22">
        <f>L4*0.38</f>
        <v>1.5672065252628511E-2</v>
      </c>
      <c r="P4" s="9">
        <v>2</v>
      </c>
      <c r="Q4" s="8">
        <v>1</v>
      </c>
      <c r="R4" s="10">
        <v>2</v>
      </c>
      <c r="S4" s="11">
        <v>1</v>
      </c>
    </row>
    <row r="5" spans="1:19" x14ac:dyDescent="0.3">
      <c r="A5" s="1">
        <v>4</v>
      </c>
      <c r="B5" s="1">
        <v>67.599999999999994</v>
      </c>
      <c r="C5" s="1">
        <v>985.1</v>
      </c>
      <c r="D5" s="1">
        <v>18.8</v>
      </c>
      <c r="E5" s="5">
        <f t="shared" si="0"/>
        <v>6.6550000000000029</v>
      </c>
      <c r="F5" s="5">
        <f t="shared" si="1"/>
        <v>3.0222176900000037</v>
      </c>
      <c r="G5" s="5">
        <f t="shared" si="2"/>
        <v>7.8594399999999958</v>
      </c>
      <c r="H5" s="21">
        <f t="shared" si="6"/>
        <v>5.8828011287178201</v>
      </c>
      <c r="I5" s="4">
        <v>2</v>
      </c>
      <c r="J5" s="10">
        <f t="shared" si="3"/>
        <v>0.18996514307325882</v>
      </c>
      <c r="K5" s="10">
        <f t="shared" si="4"/>
        <v>0.2503460692380492</v>
      </c>
      <c r="L5" s="10">
        <f t="shared" si="5"/>
        <v>0.10380475097441225</v>
      </c>
      <c r="M5" s="22">
        <f>J5*0.27</f>
        <v>5.1290588629779886E-2</v>
      </c>
      <c r="N5" s="22">
        <f>K5*0.35</f>
        <v>8.7621124233317207E-2</v>
      </c>
      <c r="O5" s="22">
        <f>L5*0.38</f>
        <v>3.9445805370276657E-2</v>
      </c>
      <c r="P5" s="9">
        <v>2</v>
      </c>
      <c r="Q5" s="8">
        <v>2</v>
      </c>
      <c r="R5" s="10">
        <v>2</v>
      </c>
      <c r="S5" s="11">
        <v>2</v>
      </c>
    </row>
    <row r="6" spans="1:19" x14ac:dyDescent="0.3">
      <c r="A6" s="1">
        <v>5</v>
      </c>
      <c r="B6" s="1">
        <v>68.2</v>
      </c>
      <c r="C6" s="1">
        <v>674.6</v>
      </c>
      <c r="D6" s="1">
        <v>33</v>
      </c>
      <c r="E6" s="5">
        <f t="shared" si="0"/>
        <v>6.5650000000000013</v>
      </c>
      <c r="F6" s="5">
        <f t="shared" si="1"/>
        <v>8.7511600399999985</v>
      </c>
      <c r="G6" s="5">
        <f t="shared" si="2"/>
        <v>5.7550000000000026</v>
      </c>
      <c r="H6" s="21">
        <f t="shared" si="6"/>
        <v>6.6977594469204522</v>
      </c>
      <c r="I6" s="4">
        <v>3</v>
      </c>
      <c r="J6" s="10">
        <f t="shared" si="3"/>
        <v>0.19644122749621093</v>
      </c>
      <c r="K6" s="10">
        <f t="shared" si="4"/>
        <v>6.3543836464808004E-2</v>
      </c>
      <c r="L6" s="10">
        <f t="shared" si="5"/>
        <v>0.18597251067978987</v>
      </c>
      <c r="M6" s="22">
        <f>J6*0.27</f>
        <v>5.3039131423976954E-2</v>
      </c>
      <c r="N6" s="22">
        <f>K6*0.35</f>
        <v>2.2240342762682799E-2</v>
      </c>
      <c r="O6" s="22">
        <f>L6*0.38</f>
        <v>7.066955405832015E-2</v>
      </c>
      <c r="P6" s="9">
        <v>3</v>
      </c>
      <c r="Q6" s="8">
        <v>3</v>
      </c>
      <c r="R6" s="10">
        <v>3</v>
      </c>
      <c r="S6" s="11">
        <v>3</v>
      </c>
    </row>
    <row r="7" spans="1:19" x14ac:dyDescent="0.3">
      <c r="A7" s="1">
        <v>6</v>
      </c>
      <c r="B7" s="1">
        <v>66.400000000000006</v>
      </c>
      <c r="C7" s="1">
        <v>1011.7</v>
      </c>
      <c r="D7" s="1">
        <v>27.6</v>
      </c>
      <c r="E7" s="5">
        <f t="shared" si="0"/>
        <v>6.8350000000000009</v>
      </c>
      <c r="F7" s="5">
        <f t="shared" si="1"/>
        <v>2.2534564100000005</v>
      </c>
      <c r="G7" s="5">
        <f t="shared" si="2"/>
        <v>9.1213600000000028</v>
      </c>
      <c r="H7" s="21">
        <f t="shared" si="6"/>
        <v>5.8582289944270176</v>
      </c>
      <c r="I7" s="4">
        <v>2</v>
      </c>
      <c r="J7" s="10">
        <f t="shared" si="3"/>
        <v>0.17701297422735493</v>
      </c>
      <c r="K7" s="10">
        <f t="shared" si="4"/>
        <v>0.2711897479629034</v>
      </c>
      <c r="L7" s="10">
        <f t="shared" si="5"/>
        <v>4.8002554059857316E-2</v>
      </c>
      <c r="M7" s="22">
        <f>J7*0.27</f>
        <v>4.7793503041385833E-2</v>
      </c>
      <c r="N7" s="22">
        <f>K7*0.35</f>
        <v>9.4916411787016181E-2</v>
      </c>
      <c r="O7" s="22">
        <f>L7*0.38</f>
        <v>1.8240970542745781E-2</v>
      </c>
      <c r="P7" s="9">
        <v>2</v>
      </c>
      <c r="Q7" s="8">
        <v>2</v>
      </c>
      <c r="R7" s="10">
        <v>2</v>
      </c>
      <c r="S7" s="11">
        <v>2</v>
      </c>
    </row>
    <row r="8" spans="1:19" x14ac:dyDescent="0.3">
      <c r="A8" s="1">
        <v>7</v>
      </c>
      <c r="B8" s="1">
        <v>63.5</v>
      </c>
      <c r="C8" s="1">
        <v>698.5</v>
      </c>
      <c r="D8" s="1">
        <v>12</v>
      </c>
      <c r="E8" s="5">
        <f t="shared" si="0"/>
        <v>7.2700000000000014</v>
      </c>
      <c r="F8" s="5">
        <f t="shared" si="1"/>
        <v>8.5225302499999991</v>
      </c>
      <c r="G8" s="5">
        <f t="shared" si="2"/>
        <v>1.1559999999999988</v>
      </c>
      <c r="H8" s="21">
        <f t="shared" si="6"/>
        <v>3.9619634185639017</v>
      </c>
      <c r="I8" s="4">
        <v>3</v>
      </c>
      <c r="J8" s="10">
        <f t="shared" si="3"/>
        <v>0.14571189951642016</v>
      </c>
      <c r="K8" s="10">
        <f t="shared" si="4"/>
        <v>7.498462682755544E-2</v>
      </c>
      <c r="L8" s="10">
        <f t="shared" si="5"/>
        <v>0.35601332434750749</v>
      </c>
      <c r="M8" s="22">
        <f>J8*0.27</f>
        <v>3.9342212869433443E-2</v>
      </c>
      <c r="N8" s="22">
        <f>K8*0.35</f>
        <v>2.6244619389644404E-2</v>
      </c>
      <c r="O8" s="22">
        <f>L8*0.38</f>
        <v>0.13528506325205283</v>
      </c>
      <c r="P8" s="9">
        <v>3</v>
      </c>
      <c r="Q8" s="8">
        <v>1</v>
      </c>
      <c r="R8" s="10">
        <v>3</v>
      </c>
      <c r="S8" s="11">
        <v>2</v>
      </c>
    </row>
    <row r="9" spans="1:19" x14ac:dyDescent="0.3">
      <c r="A9" s="1">
        <v>8</v>
      </c>
      <c r="B9" s="1">
        <v>77.2</v>
      </c>
      <c r="C9" s="1">
        <v>582.6</v>
      </c>
      <c r="D9" s="1">
        <v>36.4</v>
      </c>
      <c r="E9" s="5">
        <f t="shared" si="0"/>
        <v>5.2150000000000016</v>
      </c>
      <c r="F9" s="5">
        <f t="shared" si="1"/>
        <v>9.3006944400000027</v>
      </c>
      <c r="G9" s="5">
        <f t="shared" si="2"/>
        <v>2.019759999999998</v>
      </c>
      <c r="H9" s="21">
        <f t="shared" si="6"/>
        <v>4.2742534058636048</v>
      </c>
      <c r="I9" s="4">
        <v>3</v>
      </c>
      <c r="J9" s="10">
        <f t="shared" si="3"/>
        <v>0.29358249384049101</v>
      </c>
      <c r="K9" s="10">
        <f t="shared" si="4"/>
        <v>2.196005938962026E-2</v>
      </c>
      <c r="L9" s="10">
        <f t="shared" si="5"/>
        <v>0.32466525150729175</v>
      </c>
      <c r="M9" s="22">
        <f>J9*0.27</f>
        <v>7.9267273336932578E-2</v>
      </c>
      <c r="N9" s="22">
        <f>K9*0.35</f>
        <v>7.6860207863670904E-3</v>
      </c>
      <c r="O9" s="22">
        <f>L9*0.38</f>
        <v>0.12337279557277087</v>
      </c>
      <c r="P9" s="9">
        <v>3</v>
      </c>
      <c r="Q9" s="8">
        <v>3</v>
      </c>
      <c r="R9" s="10">
        <v>3</v>
      </c>
      <c r="S9" s="11">
        <v>3</v>
      </c>
    </row>
    <row r="10" spans="1:19" x14ac:dyDescent="0.3">
      <c r="A10" s="1">
        <v>9</v>
      </c>
      <c r="B10" s="1">
        <v>79.599999999999994</v>
      </c>
      <c r="C10" s="1">
        <v>654.29999999999995</v>
      </c>
      <c r="D10" s="1">
        <v>30.8</v>
      </c>
      <c r="E10" s="5">
        <f t="shared" si="0"/>
        <v>4.8550000000000022</v>
      </c>
      <c r="F10" s="5">
        <f t="shared" si="1"/>
        <v>8.9175368099999996</v>
      </c>
      <c r="G10" s="5">
        <f t="shared" si="2"/>
        <v>7.5066399999999973</v>
      </c>
      <c r="H10" s="21">
        <f t="shared" si="6"/>
        <v>6.5037189256649031</v>
      </c>
      <c r="I10" s="4">
        <v>1</v>
      </c>
      <c r="J10" s="10">
        <f t="shared" si="3"/>
        <v>0.31948683153229901</v>
      </c>
      <c r="K10" s="10">
        <f t="shared" si="4"/>
        <v>5.4071500713623009E-2</v>
      </c>
      <c r="L10" s="10">
        <f t="shared" si="5"/>
        <v>0.11857506148341235</v>
      </c>
      <c r="M10" s="22">
        <f>J10*0.27</f>
        <v>8.6261444513720739E-2</v>
      </c>
      <c r="N10" s="22">
        <f>K10*0.35</f>
        <v>1.8925025249768052E-2</v>
      </c>
      <c r="O10" s="22">
        <f>L10*0.38</f>
        <v>4.5058523363696694E-2</v>
      </c>
      <c r="P10" s="9">
        <v>1</v>
      </c>
      <c r="Q10" s="8">
        <v>3</v>
      </c>
      <c r="R10" s="10">
        <v>1</v>
      </c>
      <c r="S10" s="11">
        <v>1</v>
      </c>
    </row>
    <row r="11" spans="1:19" x14ac:dyDescent="0.3">
      <c r="A11" s="1">
        <v>10</v>
      </c>
      <c r="B11" s="1">
        <v>59.6</v>
      </c>
      <c r="C11" s="1">
        <v>939.9</v>
      </c>
      <c r="D11" s="1">
        <v>26.8</v>
      </c>
      <c r="E11" s="5">
        <f t="shared" si="0"/>
        <v>7.8550000000000022</v>
      </c>
      <c r="F11" s="5">
        <f t="shared" si="1"/>
        <v>4.2279276899999996</v>
      </c>
      <c r="G11" s="5">
        <f t="shared" si="2"/>
        <v>9.3522400000000019</v>
      </c>
      <c r="H11" s="21">
        <f t="shared" si="6"/>
        <v>7.2408776867093181</v>
      </c>
      <c r="I11" s="4">
        <v>2</v>
      </c>
      <c r="J11" s="10">
        <f t="shared" si="3"/>
        <v>0.10361735076723205</v>
      </c>
      <c r="K11" s="10">
        <f t="shared" si="4"/>
        <v>0.21692172868100204</v>
      </c>
      <c r="L11" s="10">
        <f t="shared" si="5"/>
        <v>3.4383383898196514E-2</v>
      </c>
      <c r="M11" s="22">
        <f>J11*0.27</f>
        <v>2.7976684707152658E-2</v>
      </c>
      <c r="N11" s="22">
        <f>K11*0.35</f>
        <v>7.5922605038350716E-2</v>
      </c>
      <c r="O11" s="22">
        <f>L11*0.38</f>
        <v>1.3065685881314675E-2</v>
      </c>
      <c r="P11" s="9">
        <v>2</v>
      </c>
      <c r="Q11" s="8">
        <v>2</v>
      </c>
      <c r="R11" s="10">
        <v>2</v>
      </c>
      <c r="S11" s="11">
        <v>2</v>
      </c>
    </row>
    <row r="12" spans="1:19" x14ac:dyDescent="0.3">
      <c r="A12" s="1">
        <v>11</v>
      </c>
      <c r="B12" s="1">
        <v>77.599999999999994</v>
      </c>
      <c r="C12" s="1">
        <v>518.20000000000005</v>
      </c>
      <c r="D12" s="1">
        <v>34.299999999999997</v>
      </c>
      <c r="E12" s="5">
        <f t="shared" si="0"/>
        <v>5.1550000000000029</v>
      </c>
      <c r="F12" s="5">
        <f t="shared" si="1"/>
        <v>9.3731315600000009</v>
      </c>
      <c r="G12" s="5">
        <f t="shared" si="2"/>
        <v>4.4742400000000018</v>
      </c>
      <c r="H12" s="21">
        <f t="shared" si="6"/>
        <v>5.6288706891012081</v>
      </c>
      <c r="I12" s="4">
        <v>3</v>
      </c>
      <c r="J12" s="10">
        <f t="shared" si="3"/>
        <v>0.29789988345579227</v>
      </c>
      <c r="K12" s="10">
        <f t="shared" si="4"/>
        <v>5.9679008131377801E-3</v>
      </c>
      <c r="L12" s="10">
        <f t="shared" si="5"/>
        <v>0.23392179464209326</v>
      </c>
      <c r="M12" s="22">
        <f>J12*0.27</f>
        <v>8.043296853306392E-2</v>
      </c>
      <c r="N12" s="22">
        <f>K12*0.35</f>
        <v>2.0887652845982228E-3</v>
      </c>
      <c r="O12" s="22">
        <f>L12*0.38</f>
        <v>8.8890281963995441E-2</v>
      </c>
      <c r="P12" s="9">
        <v>3</v>
      </c>
      <c r="Q12" s="8">
        <v>3</v>
      </c>
      <c r="R12" s="10">
        <v>3</v>
      </c>
      <c r="S12" s="11">
        <v>3</v>
      </c>
    </row>
    <row r="13" spans="1:19" x14ac:dyDescent="0.3">
      <c r="A13" s="1">
        <v>12</v>
      </c>
      <c r="B13" s="1">
        <v>64.8</v>
      </c>
      <c r="C13" s="1">
        <v>495.4</v>
      </c>
      <c r="D13" s="1">
        <v>37</v>
      </c>
      <c r="E13" s="5">
        <f t="shared" si="0"/>
        <v>7.0750000000000028</v>
      </c>
      <c r="F13" s="5">
        <f t="shared" si="1"/>
        <v>9.3371440399999983</v>
      </c>
      <c r="G13" s="5">
        <f t="shared" si="2"/>
        <v>1.2310000000000016</v>
      </c>
      <c r="H13" s="21">
        <f t="shared" si="6"/>
        <v>4.0890710670363442</v>
      </c>
      <c r="I13" s="4">
        <v>3</v>
      </c>
      <c r="J13" s="10">
        <f t="shared" si="3"/>
        <v>0.15974341576614948</v>
      </c>
      <c r="K13" s="10">
        <f t="shared" si="4"/>
        <v>1.5856564559654975E-2</v>
      </c>
      <c r="L13" s="10">
        <f t="shared" si="5"/>
        <v>0.35365805229499209</v>
      </c>
      <c r="M13" s="22">
        <f>J13*0.27</f>
        <v>4.3130722256860363E-2</v>
      </c>
      <c r="N13" s="22">
        <f>K13*0.35</f>
        <v>5.5497975958792413E-3</v>
      </c>
      <c r="O13" s="22">
        <f>L13*0.38</f>
        <v>0.13439005987209698</v>
      </c>
      <c r="P13" s="9">
        <v>3</v>
      </c>
      <c r="Q13" s="8">
        <v>3</v>
      </c>
      <c r="R13" s="10">
        <v>3</v>
      </c>
      <c r="S13" s="11">
        <v>3</v>
      </c>
    </row>
    <row r="14" spans="1:19" x14ac:dyDescent="0.3">
      <c r="A14" s="1">
        <v>13</v>
      </c>
      <c r="B14" s="1">
        <v>69.400000000000006</v>
      </c>
      <c r="C14" s="1">
        <v>599.6</v>
      </c>
      <c r="D14" s="1">
        <v>33.9</v>
      </c>
      <c r="E14" s="5">
        <f t="shared" si="0"/>
        <v>6.3850000000000016</v>
      </c>
      <c r="F14" s="5">
        <f t="shared" si="1"/>
        <v>9.2386750400000004</v>
      </c>
      <c r="G14" s="5">
        <f t="shared" si="2"/>
        <v>4.8877600000000001</v>
      </c>
      <c r="H14" s="21">
        <f t="shared" si="6"/>
        <v>6.3306202592729175</v>
      </c>
      <c r="I14" s="4">
        <v>3</v>
      </c>
      <c r="J14" s="10">
        <f t="shared" si="3"/>
        <v>0.20939339634211496</v>
      </c>
      <c r="K14" s="10">
        <f t="shared" si="4"/>
        <v>2.9427457284334664E-2</v>
      </c>
      <c r="L14" s="10">
        <f t="shared" si="5"/>
        <v>0.21850732059132122</v>
      </c>
      <c r="M14" s="22">
        <f>J14*0.27</f>
        <v>5.6536217012371041E-2</v>
      </c>
      <c r="N14" s="22">
        <f>K14*0.35</f>
        <v>1.0299610049517132E-2</v>
      </c>
      <c r="O14" s="22">
        <f>L14*0.38</f>
        <v>8.303278182470207E-2</v>
      </c>
      <c r="P14" s="9">
        <v>3</v>
      </c>
      <c r="Q14" s="8">
        <v>3</v>
      </c>
      <c r="R14" s="10">
        <v>3</v>
      </c>
      <c r="S14" s="11">
        <v>3</v>
      </c>
    </row>
    <row r="15" spans="1:19" x14ac:dyDescent="0.3">
      <c r="A15" s="1">
        <v>14</v>
      </c>
      <c r="B15" s="1">
        <v>79.5</v>
      </c>
      <c r="C15" s="1">
        <v>999.3</v>
      </c>
      <c r="D15" s="1">
        <v>30</v>
      </c>
      <c r="E15" s="5">
        <f t="shared" si="0"/>
        <v>4.8700000000000028</v>
      </c>
      <c r="F15" s="5">
        <f t="shared" si="1"/>
        <v>2.6172848100000032</v>
      </c>
      <c r="G15" s="5">
        <f t="shared" si="2"/>
        <v>8.0139999999999958</v>
      </c>
      <c r="H15" s="21">
        <f t="shared" si="6"/>
        <v>5.0259152214099432</v>
      </c>
      <c r="I15" s="4">
        <v>1</v>
      </c>
      <c r="J15" s="10">
        <f t="shared" si="3"/>
        <v>0.31840748412847375</v>
      </c>
      <c r="K15" s="10">
        <f t="shared" si="4"/>
        <v>0.26136288547686359</v>
      </c>
      <c r="L15" s="10">
        <f t="shared" si="5"/>
        <v>9.8115252843424997E-2</v>
      </c>
      <c r="M15" s="22">
        <f>J15*0.27</f>
        <v>8.5970020714687914E-2</v>
      </c>
      <c r="N15" s="22">
        <f>K15*0.35</f>
        <v>9.1477009916902247E-2</v>
      </c>
      <c r="O15" s="22">
        <f>L15*0.38</f>
        <v>3.7283796080501502E-2</v>
      </c>
      <c r="P15" s="9">
        <v>2</v>
      </c>
      <c r="Q15" s="8">
        <v>2</v>
      </c>
      <c r="R15" s="10">
        <v>2</v>
      </c>
      <c r="S15" s="11">
        <v>2</v>
      </c>
    </row>
    <row r="16" spans="1:19" x14ac:dyDescent="0.3">
      <c r="A16" s="1">
        <v>15</v>
      </c>
      <c r="B16" s="1">
        <v>84.2</v>
      </c>
      <c r="C16" s="1">
        <v>422.7</v>
      </c>
      <c r="D16" s="1">
        <v>22.6</v>
      </c>
      <c r="E16" s="5">
        <f t="shared" si="0"/>
        <v>4.1650000000000009</v>
      </c>
      <c r="F16" s="5">
        <f t="shared" si="1"/>
        <v>9.0071660100000006</v>
      </c>
      <c r="G16" s="5">
        <f t="shared" si="2"/>
        <v>9.4303600000000003</v>
      </c>
      <c r="H16" s="21">
        <f t="shared" si="6"/>
        <v>6.6203122878568061</v>
      </c>
      <c r="I16" s="4">
        <v>1</v>
      </c>
      <c r="J16" s="10">
        <f t="shared" si="3"/>
        <v>0.36913681210826454</v>
      </c>
      <c r="K16" s="10">
        <f t="shared" si="4"/>
        <v>4.8125499113571293E-2</v>
      </c>
      <c r="L16" s="10">
        <f t="shared" si="5"/>
        <v>2.8105159761031361E-2</v>
      </c>
      <c r="M16" s="22">
        <f>J16*0.27</f>
        <v>9.9666939269231439E-2</v>
      </c>
      <c r="N16" s="22">
        <f>K16*0.35</f>
        <v>1.6843924689749951E-2</v>
      </c>
      <c r="O16" s="22">
        <f>L16*0.38</f>
        <v>1.0679960709191917E-2</v>
      </c>
      <c r="P16" s="9">
        <v>1</v>
      </c>
      <c r="Q16" s="8">
        <v>3</v>
      </c>
      <c r="R16" s="10">
        <v>1</v>
      </c>
      <c r="S16" s="11">
        <v>1</v>
      </c>
    </row>
    <row r="17" spans="1:19" x14ac:dyDescent="0.3">
      <c r="A17" s="1">
        <v>16</v>
      </c>
      <c r="B17" s="1">
        <v>78.2</v>
      </c>
      <c r="C17" s="1">
        <v>860.3</v>
      </c>
      <c r="D17" s="1">
        <v>33.799999999999997</v>
      </c>
      <c r="E17" s="5">
        <f t="shared" si="0"/>
        <v>5.0650000000000013</v>
      </c>
      <c r="F17" s="5">
        <f t="shared" si="1"/>
        <v>6.043301210000001</v>
      </c>
      <c r="G17" s="5">
        <f t="shared" si="2"/>
        <v>4.9884400000000042</v>
      </c>
      <c r="H17" s="21">
        <f t="shared" si="6"/>
        <v>5.2469159559939742</v>
      </c>
      <c r="I17" s="4">
        <v>2</v>
      </c>
      <c r="J17" s="10">
        <f t="shared" si="3"/>
        <v>0.30437596787874438</v>
      </c>
      <c r="K17" s="10">
        <f t="shared" si="4"/>
        <v>0.16381913430511694</v>
      </c>
      <c r="L17" s="10">
        <f t="shared" si="5"/>
        <v>0.21474597999481282</v>
      </c>
      <c r="M17" s="22">
        <f>J17*0.27</f>
        <v>8.2181511327260995E-2</v>
      </c>
      <c r="N17" s="22">
        <f>K17*0.35</f>
        <v>5.7336697006790921E-2</v>
      </c>
      <c r="O17" s="22">
        <f>L17*0.38</f>
        <v>8.160347239802887E-2</v>
      </c>
      <c r="P17" s="9">
        <v>2</v>
      </c>
      <c r="Q17" s="8">
        <v>1</v>
      </c>
      <c r="R17" s="10">
        <v>3</v>
      </c>
      <c r="S17" s="11">
        <v>3</v>
      </c>
    </row>
    <row r="18" spans="1:19" x14ac:dyDescent="0.3">
      <c r="A18" s="1">
        <v>17</v>
      </c>
      <c r="B18" s="1">
        <v>69.099999999999994</v>
      </c>
      <c r="C18" s="1">
        <v>949.4</v>
      </c>
      <c r="D18" s="1">
        <v>23.5</v>
      </c>
      <c r="E18" s="5">
        <f t="shared" si="0"/>
        <v>6.4300000000000033</v>
      </c>
      <c r="F18" s="5">
        <f t="shared" si="1"/>
        <v>3.9850288400000005</v>
      </c>
      <c r="G18" s="5">
        <f t="shared" si="2"/>
        <v>9.5739999999999981</v>
      </c>
      <c r="H18" s="21">
        <f t="shared" si="6"/>
        <v>6.6211060581025487</v>
      </c>
      <c r="I18" s="4">
        <v>2</v>
      </c>
      <c r="J18" s="10">
        <f t="shared" si="3"/>
        <v>0.20615535413063882</v>
      </c>
      <c r="K18" s="10">
        <f t="shared" si="4"/>
        <v>0.22374274331427516</v>
      </c>
      <c r="L18" s="10">
        <f t="shared" si="5"/>
        <v>1.4435112736146517E-2</v>
      </c>
      <c r="M18" s="22">
        <f>J18*0.27</f>
        <v>5.5661945615272483E-2</v>
      </c>
      <c r="N18" s="22">
        <f>K18*0.35</f>
        <v>7.8309960159996306E-2</v>
      </c>
      <c r="O18" s="22">
        <f>L18*0.38</f>
        <v>5.4853428397356766E-3</v>
      </c>
      <c r="P18" s="9">
        <v>2</v>
      </c>
      <c r="Q18" s="8">
        <v>2</v>
      </c>
      <c r="R18" s="10">
        <v>2</v>
      </c>
      <c r="S18" s="11">
        <v>2</v>
      </c>
    </row>
    <row r="19" spans="1:19" x14ac:dyDescent="0.3">
      <c r="A19" s="1">
        <v>18</v>
      </c>
      <c r="B19" s="1">
        <v>76.5</v>
      </c>
      <c r="C19" s="1">
        <v>877.5</v>
      </c>
      <c r="D19" s="1">
        <v>26.4</v>
      </c>
      <c r="E19" s="5">
        <f t="shared" si="0"/>
        <v>5.3200000000000021</v>
      </c>
      <c r="F19" s="5">
        <f t="shared" si="1"/>
        <v>5.6843062500000006</v>
      </c>
      <c r="G19" s="5">
        <f t="shared" si="2"/>
        <v>9.4417600000000022</v>
      </c>
      <c r="H19" s="21">
        <f t="shared" si="6"/>
        <v>6.6027862489499061</v>
      </c>
      <c r="I19" s="4">
        <v>1</v>
      </c>
      <c r="J19" s="10">
        <f t="shared" si="3"/>
        <v>0.2860270620137137</v>
      </c>
      <c r="K19" s="10">
        <f t="shared" si="4"/>
        <v>0.17470163518458035</v>
      </c>
      <c r="L19" s="10">
        <f t="shared" si="5"/>
        <v>2.8000537966719346E-2</v>
      </c>
      <c r="M19" s="22">
        <f>J19*0.27</f>
        <v>7.7227306743702706E-2</v>
      </c>
      <c r="N19" s="22">
        <f>K19*0.35</f>
        <v>6.1145572314603117E-2</v>
      </c>
      <c r="O19" s="22">
        <f>L19*0.38</f>
        <v>1.0640204427353351E-2</v>
      </c>
      <c r="P19" s="9">
        <v>1</v>
      </c>
      <c r="Q19" s="8">
        <v>1</v>
      </c>
      <c r="R19" s="10">
        <v>1</v>
      </c>
      <c r="S19" s="11">
        <v>1</v>
      </c>
    </row>
    <row r="20" spans="1:19" x14ac:dyDescent="0.3">
      <c r="A20" s="1">
        <v>19</v>
      </c>
      <c r="B20" s="1">
        <v>71.5</v>
      </c>
      <c r="C20" s="1">
        <v>211.7</v>
      </c>
      <c r="D20" s="1">
        <v>27.8</v>
      </c>
      <c r="E20" s="5">
        <f t="shared" si="0"/>
        <v>6.0700000000000021</v>
      </c>
      <c r="F20" s="5">
        <f t="shared" si="1"/>
        <v>6.1937764099999999</v>
      </c>
      <c r="G20" s="5">
        <f t="shared" si="2"/>
        <v>9.0528399999999962</v>
      </c>
      <c r="H20" s="21">
        <f t="shared" si="6"/>
        <v>7.0139669693259519</v>
      </c>
      <c r="I20" s="4">
        <v>2</v>
      </c>
      <c r="J20" s="10">
        <f t="shared" si="3"/>
        <v>0.2320596918224469</v>
      </c>
      <c r="K20" s="10">
        <f t="shared" si="4"/>
        <v>0.15898673765259161</v>
      </c>
      <c r="L20" s="10">
        <f t="shared" si="5"/>
        <v>5.1613050625090535E-2</v>
      </c>
      <c r="M20" s="22">
        <f>J20*0.27</f>
        <v>6.2656116792060665E-2</v>
      </c>
      <c r="N20" s="22">
        <f>K20*0.35</f>
        <v>5.5645358178407059E-2</v>
      </c>
      <c r="O20" s="22">
        <f>L20*0.38</f>
        <v>1.9612959237534405E-2</v>
      </c>
      <c r="P20" s="9">
        <v>2</v>
      </c>
      <c r="Q20" s="8">
        <v>3</v>
      </c>
      <c r="R20" s="10">
        <v>2</v>
      </c>
      <c r="S20" s="11">
        <v>2</v>
      </c>
    </row>
    <row r="21" spans="1:19" x14ac:dyDescent="0.3">
      <c r="A21" s="1">
        <v>20</v>
      </c>
      <c r="B21" s="1">
        <v>67.900000000000006</v>
      </c>
      <c r="C21" s="1">
        <v>985.1</v>
      </c>
      <c r="D21" s="1">
        <v>18.8</v>
      </c>
      <c r="E21" s="5">
        <f t="shared" si="0"/>
        <v>6.6100000000000012</v>
      </c>
      <c r="F21" s="5">
        <f t="shared" si="1"/>
        <v>3.0222176900000037</v>
      </c>
      <c r="G21" s="5">
        <f t="shared" si="2"/>
        <v>7.8594399999999958</v>
      </c>
      <c r="H21" s="21">
        <f t="shared" si="6"/>
        <v>5.8660612718815575</v>
      </c>
      <c r="I21" s="4">
        <v>2</v>
      </c>
      <c r="J21" s="10">
        <f t="shared" si="3"/>
        <v>0.1932031852847349</v>
      </c>
      <c r="K21" s="10">
        <f t="shared" si="4"/>
        <v>0.2503460692380492</v>
      </c>
      <c r="L21" s="10">
        <f t="shared" si="5"/>
        <v>0.10380475097441225</v>
      </c>
      <c r="M21" s="22">
        <f>J21*0.27</f>
        <v>5.2164860026878423E-2</v>
      </c>
      <c r="N21" s="22">
        <f>K21*0.35</f>
        <v>8.7621124233317207E-2</v>
      </c>
      <c r="O21" s="22">
        <f>L21*0.38</f>
        <v>3.9445805370276657E-2</v>
      </c>
      <c r="P21" s="9">
        <v>2</v>
      </c>
      <c r="Q21" s="8">
        <v>2</v>
      </c>
      <c r="R21" s="10">
        <v>2</v>
      </c>
      <c r="S21" s="11">
        <v>2</v>
      </c>
    </row>
    <row r="22" spans="1:19" x14ac:dyDescent="0.3">
      <c r="A22" s="1">
        <v>21</v>
      </c>
      <c r="B22" s="1">
        <v>62.6</v>
      </c>
      <c r="C22" s="1">
        <v>939.9</v>
      </c>
      <c r="D22" s="1">
        <v>26.8</v>
      </c>
      <c r="E22" s="5">
        <f t="shared" si="0"/>
        <v>7.4050000000000011</v>
      </c>
      <c r="F22" s="5">
        <f t="shared" si="1"/>
        <v>4.2279276899999996</v>
      </c>
      <c r="G22" s="5">
        <f t="shared" si="2"/>
        <v>9.3522400000000019</v>
      </c>
      <c r="H22" s="21">
        <f t="shared" si="6"/>
        <v>7.0636689683699272</v>
      </c>
      <c r="I22" s="4">
        <v>2</v>
      </c>
      <c r="J22" s="10">
        <f t="shared" si="3"/>
        <v>0.13599777288199216</v>
      </c>
      <c r="K22" s="10">
        <f t="shared" si="4"/>
        <v>0.21692172868100204</v>
      </c>
      <c r="L22" s="10">
        <f t="shared" si="5"/>
        <v>3.4383383898196514E-2</v>
      </c>
      <c r="M22" s="22">
        <f>J22*0.27</f>
        <v>3.6719398678137886E-2</v>
      </c>
      <c r="N22" s="22">
        <f>K22*0.35</f>
        <v>7.5922605038350716E-2</v>
      </c>
      <c r="O22" s="22">
        <f>L22*0.38</f>
        <v>1.3065685881314675E-2</v>
      </c>
      <c r="P22" s="9">
        <v>2</v>
      </c>
      <c r="Q22" s="8">
        <v>2</v>
      </c>
      <c r="R22" s="10">
        <v>2</v>
      </c>
      <c r="S22" s="11">
        <v>2</v>
      </c>
    </row>
    <row r="23" spans="1:19" x14ac:dyDescent="0.3">
      <c r="A23" s="1">
        <v>22</v>
      </c>
      <c r="B23" s="1">
        <v>74.5</v>
      </c>
      <c r="C23" s="1">
        <v>799.3</v>
      </c>
      <c r="D23" s="1">
        <v>30</v>
      </c>
      <c r="E23" s="5">
        <f t="shared" si="0"/>
        <v>5.6200000000000028</v>
      </c>
      <c r="F23" s="5">
        <f t="shared" si="1"/>
        <v>7.1686048100000033</v>
      </c>
      <c r="G23" s="5">
        <f t="shared" si="2"/>
        <v>8.0139999999999958</v>
      </c>
      <c r="H23" s="21">
        <f t="shared" si="6"/>
        <v>6.7295571847109095</v>
      </c>
      <c r="I23" s="4">
        <v>1</v>
      </c>
      <c r="J23" s="10">
        <f t="shared" si="3"/>
        <v>0.26444011393720696</v>
      </c>
      <c r="K23" s="10">
        <f t="shared" si="4"/>
        <v>0.12764321460418734</v>
      </c>
      <c r="L23" s="10">
        <f t="shared" si="5"/>
        <v>9.8115252843424997E-2</v>
      </c>
      <c r="M23" s="22">
        <f>J23*0.27</f>
        <v>7.1398830763045887E-2</v>
      </c>
      <c r="N23" s="22">
        <f>K23*0.35</f>
        <v>4.4675125111465569E-2</v>
      </c>
      <c r="O23" s="22">
        <f>L23*0.38</f>
        <v>3.7283796080501502E-2</v>
      </c>
      <c r="P23" s="9">
        <v>1</v>
      </c>
      <c r="Q23" s="8">
        <v>1</v>
      </c>
      <c r="R23" s="10">
        <v>1</v>
      </c>
      <c r="S23" s="11">
        <v>1</v>
      </c>
    </row>
    <row r="24" spans="1:19" x14ac:dyDescent="0.3">
      <c r="A24" s="1">
        <v>23</v>
      </c>
      <c r="B24" s="1">
        <v>64</v>
      </c>
      <c r="C24" s="1">
        <v>927.9</v>
      </c>
      <c r="D24" s="1">
        <v>31.2</v>
      </c>
      <c r="E24" s="5">
        <f t="shared" si="0"/>
        <v>7.1950000000000021</v>
      </c>
      <c r="F24" s="5">
        <f t="shared" si="1"/>
        <v>4.5267492899999997</v>
      </c>
      <c r="G24" s="5">
        <f t="shared" si="2"/>
        <v>7.2270399999999952</v>
      </c>
      <c r="H24" s="21">
        <f t="shared" si="6"/>
        <v>6.4776872718905389</v>
      </c>
      <c r="I24" s="4">
        <v>2</v>
      </c>
      <c r="J24" s="10">
        <f t="shared" si="3"/>
        <v>0.15110863653554682</v>
      </c>
      <c r="K24" s="10">
        <f t="shared" si="4"/>
        <v>0.20845755857063364</v>
      </c>
      <c r="L24" s="10">
        <f t="shared" si="5"/>
        <v>0.12958931400202245</v>
      </c>
      <c r="M24" s="22">
        <f>J24*0.27</f>
        <v>4.0799331864597645E-2</v>
      </c>
      <c r="N24" s="22">
        <f>K24*0.35</f>
        <v>7.2960145499721768E-2</v>
      </c>
      <c r="O24" s="22">
        <f>L24*0.38</f>
        <v>4.924393932076853E-2</v>
      </c>
      <c r="P24" s="9">
        <v>2</v>
      </c>
      <c r="Q24" s="8">
        <v>2</v>
      </c>
      <c r="R24" s="10">
        <v>2</v>
      </c>
      <c r="S24" s="11">
        <v>2</v>
      </c>
    </row>
    <row r="25" spans="1:19" x14ac:dyDescent="0.3">
      <c r="A25" s="1">
        <v>24</v>
      </c>
      <c r="B25" s="1">
        <v>64.2</v>
      </c>
      <c r="C25" s="1">
        <v>931.1</v>
      </c>
      <c r="D25" s="1">
        <v>34.5</v>
      </c>
      <c r="E25" s="5">
        <f t="shared" si="0"/>
        <v>7.1650000000000009</v>
      </c>
      <c r="F25" s="5">
        <f t="shared" si="1"/>
        <v>4.4479364899999982</v>
      </c>
      <c r="G25" s="5">
        <f t="shared" si="2"/>
        <v>4.2610000000000028</v>
      </c>
      <c r="H25" s="21">
        <f t="shared" si="6"/>
        <v>5.3529885149742009</v>
      </c>
      <c r="I25" s="4">
        <v>2</v>
      </c>
      <c r="J25" s="10">
        <f t="shared" si="3"/>
        <v>0.15326733134319753</v>
      </c>
      <c r="K25" s="10">
        <f t="shared" si="4"/>
        <v>0.21069822042973321</v>
      </c>
      <c r="L25" s="10">
        <f t="shared" si="5"/>
        <v>0.24185141141662589</v>
      </c>
      <c r="M25" s="22">
        <f>J25*0.27</f>
        <v>4.1382179462663336E-2</v>
      </c>
      <c r="N25" s="22">
        <f>K25*0.35</f>
        <v>7.3744377150406618E-2</v>
      </c>
      <c r="O25" s="22">
        <f>L25*0.38</f>
        <v>9.190353633831784E-2</v>
      </c>
      <c r="P25" s="9">
        <v>3</v>
      </c>
      <c r="Q25" s="8">
        <v>2</v>
      </c>
      <c r="R25" s="10">
        <v>3</v>
      </c>
      <c r="S25" s="11">
        <v>2</v>
      </c>
    </row>
    <row r="26" spans="1:19" x14ac:dyDescent="0.3">
      <c r="A26" s="1">
        <v>25</v>
      </c>
      <c r="B26" s="1">
        <v>78.3</v>
      </c>
      <c r="C26" s="1">
        <v>856.8</v>
      </c>
      <c r="D26" s="1">
        <v>12.4</v>
      </c>
      <c r="E26" s="5">
        <f t="shared" si="0"/>
        <v>5.0500000000000025</v>
      </c>
      <c r="F26" s="5">
        <f t="shared" si="1"/>
        <v>6.1141065600000015</v>
      </c>
      <c r="G26" s="5">
        <f t="shared" si="2"/>
        <v>1.6885599999999954</v>
      </c>
      <c r="H26" s="21">
        <f t="shared" si="6"/>
        <v>3.5964145302029169</v>
      </c>
      <c r="I26" s="4">
        <v>3</v>
      </c>
      <c r="J26" s="10">
        <f t="shared" si="3"/>
        <v>0.30545531528256958</v>
      </c>
      <c r="K26" s="10">
        <f t="shared" si="4"/>
        <v>0.16164283312051819</v>
      </c>
      <c r="L26" s="10">
        <f t="shared" si="5"/>
        <v>0.33643777036917194</v>
      </c>
      <c r="M26" s="22">
        <f>J26*0.27</f>
        <v>8.2472935126293792E-2</v>
      </c>
      <c r="N26" s="22">
        <f>K26*0.35</f>
        <v>5.6574991592181365E-2</v>
      </c>
      <c r="O26" s="22">
        <f>L26*0.38</f>
        <v>0.12784635274028533</v>
      </c>
      <c r="P26" s="9">
        <v>3</v>
      </c>
      <c r="Q26" s="8">
        <v>1</v>
      </c>
      <c r="R26" s="10">
        <v>3</v>
      </c>
      <c r="S26" s="11">
        <v>1</v>
      </c>
    </row>
    <row r="27" spans="1:19" x14ac:dyDescent="0.3">
      <c r="A27" s="1">
        <v>26</v>
      </c>
      <c r="B27" s="1">
        <v>76.2</v>
      </c>
      <c r="C27" s="1">
        <v>1004.2</v>
      </c>
      <c r="D27" s="1">
        <v>36.6</v>
      </c>
      <c r="E27" s="5">
        <f t="shared" si="0"/>
        <v>5.365000000000002</v>
      </c>
      <c r="F27" s="5">
        <f t="shared" si="1"/>
        <v>2.4746531599999977</v>
      </c>
      <c r="G27" s="5">
        <f t="shared" si="2"/>
        <v>1.7611599999999967</v>
      </c>
      <c r="H27" s="21">
        <f t="shared" si="6"/>
        <v>3.0405851309526692</v>
      </c>
      <c r="I27" s="4">
        <v>3</v>
      </c>
      <c r="J27" s="10">
        <f t="shared" si="3"/>
        <v>0.28278901980223764</v>
      </c>
      <c r="K27" s="10">
        <f t="shared" si="4"/>
        <v>0.26522293953555454</v>
      </c>
      <c r="L27" s="10">
        <f t="shared" si="5"/>
        <v>0.33417702678055833</v>
      </c>
      <c r="M27" s="22">
        <f>J27*0.27</f>
        <v>7.6353035346604162E-2</v>
      </c>
      <c r="N27" s="22">
        <f>K27*0.35</f>
        <v>9.2828028837444079E-2</v>
      </c>
      <c r="O27" s="22">
        <f>L27*0.38</f>
        <v>0.12698727017661215</v>
      </c>
      <c r="P27" s="9">
        <v>3</v>
      </c>
      <c r="Q27" s="8">
        <v>2</v>
      </c>
      <c r="R27" s="10">
        <v>2</v>
      </c>
      <c r="S27" s="11">
        <v>3</v>
      </c>
    </row>
    <row r="28" spans="1:19" x14ac:dyDescent="0.3">
      <c r="A28" s="1">
        <v>27</v>
      </c>
      <c r="B28" s="1">
        <v>82.6</v>
      </c>
      <c r="C28" s="1">
        <v>908.2</v>
      </c>
      <c r="D28" s="1">
        <v>36.9</v>
      </c>
      <c r="E28" s="5">
        <f t="shared" si="0"/>
        <v>4.4050000000000029</v>
      </c>
      <c r="F28" s="5">
        <f t="shared" si="1"/>
        <v>4.9979555599999994</v>
      </c>
      <c r="G28" s="5">
        <f t="shared" si="2"/>
        <v>1.3651599999999959</v>
      </c>
      <c r="H28" s="21">
        <f t="shared" si="6"/>
        <v>3.0094960472797143</v>
      </c>
      <c r="I28" s="4">
        <v>3</v>
      </c>
      <c r="J28" s="10">
        <f t="shared" si="3"/>
        <v>0.35186725364705901</v>
      </c>
      <c r="K28" s="10">
        <f t="shared" si="4"/>
        <v>0.19492343813272514</v>
      </c>
      <c r="L28" s="10">
        <f t="shared" si="5"/>
        <v>0.34873054034074086</v>
      </c>
      <c r="M28" s="22">
        <f>J28*0.27</f>
        <v>9.5004158484705933E-2</v>
      </c>
      <c r="N28" s="22">
        <f>K28*0.35</f>
        <v>6.8223203346453792E-2</v>
      </c>
      <c r="O28" s="22">
        <f>L28*0.38</f>
        <v>0.13251760532948154</v>
      </c>
      <c r="P28" s="9">
        <v>3</v>
      </c>
      <c r="Q28" s="8">
        <v>1</v>
      </c>
      <c r="R28" s="10">
        <v>3</v>
      </c>
      <c r="S28" s="11">
        <v>3</v>
      </c>
    </row>
    <row r="29" spans="1:19" x14ac:dyDescent="0.3">
      <c r="A29" s="1">
        <v>28</v>
      </c>
      <c r="B29" s="1">
        <v>67.400000000000006</v>
      </c>
      <c r="C29" s="1">
        <v>444.9</v>
      </c>
      <c r="D29" s="1">
        <v>36.4</v>
      </c>
      <c r="E29" s="5">
        <f t="shared" si="0"/>
        <v>6.6850000000000005</v>
      </c>
      <c r="F29" s="5">
        <f t="shared" si="1"/>
        <v>9.1426836900000001</v>
      </c>
      <c r="G29" s="5">
        <f t="shared" si="2"/>
        <v>2.019759999999998</v>
      </c>
      <c r="H29" s="21">
        <f t="shared" si="6"/>
        <v>4.7254640238208179</v>
      </c>
      <c r="I29" s="4">
        <v>3</v>
      </c>
      <c r="J29" s="10">
        <f t="shared" si="3"/>
        <v>0.18780644826560827</v>
      </c>
      <c r="K29" s="10">
        <f t="shared" si="4"/>
        <v>3.809933438769246E-2</v>
      </c>
      <c r="L29" s="10">
        <f t="shared" si="5"/>
        <v>0.32466525150729175</v>
      </c>
      <c r="M29" s="22">
        <f>J29*0.27</f>
        <v>5.0707741031714236E-2</v>
      </c>
      <c r="N29" s="22">
        <f>K29*0.35</f>
        <v>1.333476703569236E-2</v>
      </c>
      <c r="O29" s="22">
        <f>L29*0.38</f>
        <v>0.12337279557277087</v>
      </c>
      <c r="P29" s="9">
        <v>3</v>
      </c>
      <c r="Q29" s="8">
        <v>3</v>
      </c>
      <c r="R29" s="10">
        <v>3</v>
      </c>
      <c r="S29" s="11">
        <v>3</v>
      </c>
    </row>
    <row r="30" spans="1:19" x14ac:dyDescent="0.3">
      <c r="A30" s="1">
        <v>29</v>
      </c>
      <c r="B30" s="1">
        <v>77.5</v>
      </c>
      <c r="C30" s="1">
        <v>644.20000000000005</v>
      </c>
      <c r="D30" s="1">
        <v>34.799999999999997</v>
      </c>
      <c r="E30" s="5">
        <f t="shared" si="0"/>
        <v>5.1700000000000017</v>
      </c>
      <c r="F30" s="5">
        <f t="shared" si="1"/>
        <v>8.9907971599999978</v>
      </c>
      <c r="G30" s="5">
        <f t="shared" si="2"/>
        <v>3.9330400000000125</v>
      </c>
      <c r="H30" s="21">
        <f t="shared" si="6"/>
        <v>5.3357385512231188</v>
      </c>
      <c r="I30" s="4">
        <v>3</v>
      </c>
      <c r="J30" s="10">
        <f t="shared" si="3"/>
        <v>0.29682053605196701</v>
      </c>
      <c r="K30" s="10">
        <f t="shared" si="4"/>
        <v>4.9432852268141314E-2</v>
      </c>
      <c r="L30" s="10">
        <f t="shared" si="5"/>
        <v>0.25402516212905674</v>
      </c>
      <c r="M30" s="22">
        <f>J30*0.27</f>
        <v>8.0141544734031095E-2</v>
      </c>
      <c r="N30" s="22">
        <f>K30*0.35</f>
        <v>1.7301498293849457E-2</v>
      </c>
      <c r="O30" s="22">
        <f>L30*0.38</f>
        <v>9.6529561609041567E-2</v>
      </c>
      <c r="P30" s="9">
        <v>3</v>
      </c>
      <c r="Q30" s="8">
        <v>3</v>
      </c>
      <c r="R30" s="10">
        <v>3</v>
      </c>
      <c r="S30" s="11">
        <v>3</v>
      </c>
    </row>
    <row r="31" spans="1:19" x14ac:dyDescent="0.3">
      <c r="A31" s="1">
        <v>30</v>
      </c>
      <c r="B31" s="1">
        <v>56</v>
      </c>
      <c r="C31" s="1">
        <v>489.1</v>
      </c>
      <c r="D31" s="1">
        <v>33.1</v>
      </c>
      <c r="E31" s="5">
        <f t="shared" si="0"/>
        <v>8.3950000000000014</v>
      </c>
      <c r="F31" s="5">
        <f t="shared" si="1"/>
        <v>9.3215168899999981</v>
      </c>
      <c r="G31" s="5">
        <f t="shared" si="2"/>
        <v>5.6629599999999911</v>
      </c>
      <c r="H31" s="21">
        <f t="shared" si="6"/>
        <v>7.4926566746705268</v>
      </c>
      <c r="I31" s="4">
        <v>3</v>
      </c>
      <c r="J31" s="10">
        <f t="shared" si="3"/>
        <v>6.4760844229520081E-2</v>
      </c>
      <c r="K31" s="10">
        <f t="shared" si="4"/>
        <v>1.8600485090718686E-2</v>
      </c>
      <c r="L31" s="10">
        <f t="shared" si="5"/>
        <v>0.18944189147967841</v>
      </c>
      <c r="M31" s="22">
        <f>J31*0.27</f>
        <v>1.7485427941970423E-2</v>
      </c>
      <c r="N31" s="22">
        <f>K31*0.35</f>
        <v>6.5101697817515399E-3</v>
      </c>
      <c r="O31" s="22">
        <f>L31*0.38</f>
        <v>7.1987918762277794E-2</v>
      </c>
      <c r="P31" s="9">
        <v>3</v>
      </c>
      <c r="Q31" s="8">
        <v>3</v>
      </c>
      <c r="R31" s="10">
        <v>3</v>
      </c>
      <c r="S31" s="11">
        <v>2</v>
      </c>
    </row>
    <row r="32" spans="1:19" ht="54" customHeight="1" x14ac:dyDescent="0.3">
      <c r="A32" s="23" t="s">
        <v>14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16">
        <f>28/30</f>
        <v>0.93333333333333335</v>
      </c>
      <c r="Q32" s="16">
        <f>18/30</f>
        <v>0.6</v>
      </c>
      <c r="R32" s="16">
        <f>26/30</f>
        <v>0.8666666666666667</v>
      </c>
      <c r="S32" s="16">
        <f>24/30</f>
        <v>0.8</v>
      </c>
    </row>
  </sheetData>
  <autoFilter ref="B1:S32" xr:uid="{2D4D33EB-B294-4C3C-8603-1D0E6EB18F1F}"/>
  <mergeCells count="2">
    <mergeCell ref="J1:O1"/>
    <mergeCell ref="A32:O3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好美怎样</dc:creator>
  <cp:lastModifiedBy>好美怎样</cp:lastModifiedBy>
  <dcterms:created xsi:type="dcterms:W3CDTF">2015-06-05T18:19:34Z</dcterms:created>
  <dcterms:modified xsi:type="dcterms:W3CDTF">2022-12-19T15:19:24Z</dcterms:modified>
</cp:coreProperties>
</file>