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2"/>
  <workbookPr defaultThemeVersion="166925"/>
  <mc:AlternateContent xmlns:mc="http://schemas.openxmlformats.org/markup-compatibility/2006">
    <mc:Choice Requires="x15">
      <x15ac:absPath xmlns:x15ac="http://schemas.microsoft.com/office/spreadsheetml/2010/11/ac" url="/Users/charliewithnell/Desktop/Withnell_Scarpetta_PeerJ23/Appendix/"/>
    </mc:Choice>
  </mc:AlternateContent>
  <xr:revisionPtr revIDLastSave="0" documentId="13_ncr:1_{64A24789-C40C-7D47-95E6-D7553E991368}" xr6:coauthVersionLast="36" xr6:coauthVersionMax="36" xr10:uidLastSave="{00000000-0000-0000-0000-000000000000}"/>
  <bookViews>
    <workbookView xWindow="1020" yWindow="620" windowWidth="27780" windowHeight="15980" xr2:uid="{776A834C-A760-409F-ACD4-00B3B5B1402F}"/>
  </bookViews>
  <sheets>
    <sheet name="Sheet1" sheetId="1" r:id="rId1"/>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154" i="1" l="1"/>
  <c r="P154" i="1"/>
  <c r="O154" i="1"/>
  <c r="N154" i="1"/>
  <c r="M154" i="1"/>
  <c r="F153" i="1"/>
  <c r="G153" i="1" s="1"/>
  <c r="G84" i="1" l="1"/>
  <c r="G71" i="1"/>
  <c r="G131" i="1"/>
  <c r="G41" i="1"/>
  <c r="G42" i="1"/>
  <c r="G43" i="1"/>
  <c r="G44" i="1"/>
  <c r="G45" i="1"/>
  <c r="G14" i="1"/>
  <c r="G15" i="1"/>
  <c r="G16" i="1"/>
  <c r="G17" i="1"/>
  <c r="G18" i="1"/>
  <c r="G19" i="1"/>
  <c r="G20" i="1"/>
  <c r="G21" i="1"/>
  <c r="G22" i="1"/>
  <c r="G46" i="1"/>
  <c r="G47" i="1"/>
  <c r="G48" i="1"/>
  <c r="G49" i="1"/>
  <c r="G36" i="1"/>
  <c r="G37" i="1"/>
  <c r="G60" i="1"/>
  <c r="G61" i="1"/>
  <c r="G62" i="1"/>
  <c r="G23" i="1"/>
  <c r="G24" i="1"/>
  <c r="G25" i="1"/>
  <c r="G26" i="1"/>
  <c r="G27" i="1"/>
  <c r="G56" i="1"/>
  <c r="G57" i="1"/>
  <c r="G34" i="1"/>
  <c r="G35" i="1"/>
  <c r="G55" i="1"/>
  <c r="G64" i="1"/>
  <c r="G58" i="1"/>
  <c r="G59" i="1"/>
  <c r="G63" i="1"/>
  <c r="G31" i="1"/>
  <c r="G32" i="1"/>
  <c r="G33" i="1"/>
  <c r="G38" i="1"/>
  <c r="G39" i="1"/>
  <c r="G40" i="1"/>
  <c r="G143" i="1"/>
  <c r="G130" i="1"/>
  <c r="G149" i="1"/>
  <c r="G150" i="1"/>
  <c r="G132" i="1"/>
  <c r="G133" i="1"/>
  <c r="G134" i="1"/>
  <c r="G135" i="1"/>
  <c r="G136" i="1"/>
  <c r="G137" i="1"/>
  <c r="G2" i="1"/>
  <c r="G3" i="1"/>
  <c r="G4" i="1"/>
  <c r="G5" i="1"/>
  <c r="G6" i="1"/>
  <c r="G7" i="1"/>
  <c r="G8" i="1"/>
  <c r="G9" i="1"/>
  <c r="G10" i="1"/>
  <c r="G11" i="1"/>
  <c r="G12" i="1"/>
  <c r="G13" i="1"/>
  <c r="G65" i="1"/>
  <c r="G66" i="1"/>
  <c r="G145" i="1"/>
  <c r="G146" i="1"/>
  <c r="G73" i="1"/>
  <c r="G74" i="1"/>
  <c r="G75" i="1"/>
  <c r="G76" i="1"/>
  <c r="G77" i="1"/>
  <c r="G78" i="1"/>
  <c r="G79" i="1"/>
  <c r="G80" i="1"/>
  <c r="G81" i="1"/>
  <c r="G82" i="1"/>
  <c r="G83" i="1"/>
  <c r="G85" i="1"/>
  <c r="G86" i="1"/>
  <c r="G87" i="1"/>
  <c r="G88" i="1"/>
  <c r="G89" i="1"/>
  <c r="G90" i="1"/>
  <c r="G91" i="1"/>
  <c r="G92" i="1"/>
  <c r="G93" i="1"/>
  <c r="G94" i="1"/>
  <c r="G95" i="1"/>
  <c r="G96" i="1"/>
  <c r="G97" i="1"/>
  <c r="G98" i="1"/>
  <c r="G99" i="1"/>
  <c r="G100" i="1"/>
  <c r="G101" i="1"/>
  <c r="G102" i="1"/>
  <c r="G103" i="1"/>
  <c r="G104" i="1"/>
  <c r="G105" i="1"/>
  <c r="G106" i="1"/>
  <c r="G107" i="1"/>
  <c r="G108" i="1"/>
  <c r="G109" i="1"/>
  <c r="G110" i="1"/>
  <c r="G111" i="1"/>
  <c r="G112" i="1"/>
  <c r="G113" i="1"/>
  <c r="G114" i="1"/>
  <c r="G115" i="1"/>
  <c r="G116" i="1"/>
  <c r="G117" i="1"/>
  <c r="G118" i="1"/>
  <c r="G119" i="1"/>
  <c r="G120" i="1"/>
  <c r="G121" i="1"/>
  <c r="G122" i="1"/>
  <c r="G123" i="1"/>
  <c r="G124" i="1"/>
  <c r="G125" i="1"/>
  <c r="G126" i="1"/>
  <c r="G127" i="1"/>
  <c r="G128" i="1"/>
  <c r="G129" i="1"/>
  <c r="G30" i="1"/>
  <c r="G29" i="1"/>
  <c r="G28" i="1"/>
  <c r="G67" i="1"/>
  <c r="G138" i="1"/>
  <c r="G140" i="1"/>
  <c r="G141" i="1"/>
  <c r="G142" i="1"/>
  <c r="G147" i="1"/>
  <c r="G148" i="1"/>
  <c r="G50" i="1"/>
  <c r="G72" i="1"/>
  <c r="G139" i="1"/>
  <c r="G51" i="1"/>
  <c r="G52" i="1"/>
  <c r="G53" i="1"/>
  <c r="G54" i="1"/>
  <c r="G68" i="1"/>
  <c r="G69" i="1"/>
  <c r="G70" i="1"/>
  <c r="G144" i="1"/>
  <c r="E152" i="1" l="1"/>
  <c r="G152" i="1" s="1"/>
  <c r="E151" i="1"/>
  <c r="G151" i="1" s="1"/>
</calcChain>
</file>

<file path=xl/sharedStrings.xml><?xml version="1.0" encoding="utf-8"?>
<sst xmlns="http://schemas.openxmlformats.org/spreadsheetml/2006/main" count="1247" uniqueCount="1008">
  <si>
    <t>Species</t>
  </si>
  <si>
    <t>Cytb (mitochondrial)</t>
  </si>
  <si>
    <t>COI (mitochondrial)</t>
  </si>
  <si>
    <t>Ghr (nuclear)</t>
  </si>
  <si>
    <t>IRBP/RBP3 (nuclear)</t>
  </si>
  <si>
    <t>BRCA1 (nuclear)</t>
  </si>
  <si>
    <t>Cytb (Vocher #)</t>
  </si>
  <si>
    <t>COI (Vocher #)</t>
  </si>
  <si>
    <t>Ghr (Vocher #)</t>
  </si>
  <si>
    <t>IRBP/RBP3 (Vocher #)</t>
  </si>
  <si>
    <t>BRCA1 (Vocher #)</t>
  </si>
  <si>
    <t xml:space="preserve">Source of Data </t>
  </si>
  <si>
    <t>Prometheomys schaposchnikowi</t>
  </si>
  <si>
    <t>AM392372</t>
  </si>
  <si>
    <t>T-377 (Inst. des Sci. de l'Evol.)</t>
  </si>
  <si>
    <t>KJ556713</t>
  </si>
  <si>
    <t>Dicrostonyx groenlandicus</t>
  </si>
  <si>
    <t>ROM:97339</t>
  </si>
  <si>
    <t>Dicrostonyx hudsonius</t>
  </si>
  <si>
    <t>KY753975</t>
  </si>
  <si>
    <t>CM:M:96670</t>
  </si>
  <si>
    <t>Dicrostonyx richardsoni</t>
  </si>
  <si>
    <t>KC469636</t>
  </si>
  <si>
    <t>CM:M:12961</t>
  </si>
  <si>
    <t>H02</t>
  </si>
  <si>
    <t>Dicrostonyx torquatus</t>
  </si>
  <si>
    <t>JX867565</t>
  </si>
  <si>
    <t>ZMMU:s150535</t>
  </si>
  <si>
    <t>Lemmus amurensis</t>
  </si>
  <si>
    <t>KX455636</t>
  </si>
  <si>
    <t>Abramson and Petrova, 2016</t>
  </si>
  <si>
    <t>XL1</t>
  </si>
  <si>
    <t>MK895061</t>
  </si>
  <si>
    <t>UWBM:Mamm:39305</t>
  </si>
  <si>
    <t>KY754011</t>
  </si>
  <si>
    <t xml:space="preserve">Lemmus sibiricus </t>
  </si>
  <si>
    <t>UAM 36268</t>
  </si>
  <si>
    <t>AY219146</t>
  </si>
  <si>
    <t>Lemmus trimucronatus</t>
  </si>
  <si>
    <t>Myopus schisticolor</t>
  </si>
  <si>
    <t>LHS541</t>
  </si>
  <si>
    <t>AY309423</t>
  </si>
  <si>
    <t>Clethrionomys californicus</t>
  </si>
  <si>
    <t>MSB:Mamm:158508</t>
  </si>
  <si>
    <t>KJ556626</t>
  </si>
  <si>
    <t>Clethrionomys centralis</t>
  </si>
  <si>
    <t>UAM:77807</t>
  </si>
  <si>
    <t>KJ789561</t>
  </si>
  <si>
    <t>Clethrionomys gapperi</t>
  </si>
  <si>
    <t>T-1389 (Inst. des Sci. de l'Evol.)</t>
  </si>
  <si>
    <t>AM392368</t>
  </si>
  <si>
    <t>Clethrionomys glareolus</t>
  </si>
  <si>
    <t>AF2041</t>
  </si>
  <si>
    <t>AY309427</t>
  </si>
  <si>
    <t>Clethrionomys rutilus</t>
  </si>
  <si>
    <t>UVM:VT431</t>
  </si>
  <si>
    <t>KJ556727</t>
  </si>
  <si>
    <t>Alticola argentatus</t>
  </si>
  <si>
    <t>Alticola barakshin</t>
  </si>
  <si>
    <t>MSUMZ 179592</t>
  </si>
  <si>
    <t>DQ845194</t>
  </si>
  <si>
    <t>Alticola lemminus</t>
  </si>
  <si>
    <t>MSB:Mamm:149892</t>
  </si>
  <si>
    <t>KJ556633</t>
  </si>
  <si>
    <t>Alticola macrotis</t>
  </si>
  <si>
    <t>AY309411</t>
  </si>
  <si>
    <t>AF7474</t>
  </si>
  <si>
    <t>Alticola olchonensis</t>
  </si>
  <si>
    <t>KR869166</t>
  </si>
  <si>
    <t>Alticola semicanus</t>
  </si>
  <si>
    <t>MSUMZ 179593</t>
  </si>
  <si>
    <t>DQ845193</t>
  </si>
  <si>
    <t>Rui Liao SAF08076 (Museum of Sichuan Academy of Forestry)</t>
  </si>
  <si>
    <t>MF040961</t>
  </si>
  <si>
    <t>Alticola stoliczkanus</t>
  </si>
  <si>
    <t>Alticola strelzowi</t>
  </si>
  <si>
    <t>KJ556698</t>
  </si>
  <si>
    <t>MSB:Mamm:233728</t>
  </si>
  <si>
    <t>Alticola tuvinicus</t>
  </si>
  <si>
    <t>KR869163</t>
  </si>
  <si>
    <t>Craseomys andersoni</t>
  </si>
  <si>
    <t>KJ556708</t>
  </si>
  <si>
    <t>MSB:Mamm:45699</t>
  </si>
  <si>
    <t>NONE</t>
  </si>
  <si>
    <t>AB565463</t>
  </si>
  <si>
    <t xml:space="preserve">Craseomys rex </t>
  </si>
  <si>
    <t>personal:Nakata K:KN98104</t>
  </si>
  <si>
    <t>Craseomys rufocanus</t>
  </si>
  <si>
    <t>KJ556703</t>
  </si>
  <si>
    <t>MSB:Mamm:215593</t>
  </si>
  <si>
    <t>Craseomys smithii</t>
  </si>
  <si>
    <t>KJ556701</t>
  </si>
  <si>
    <t>MSB:Mamm:45314</t>
  </si>
  <si>
    <t>Caryomys eva</t>
  </si>
  <si>
    <t>KX354157</t>
  </si>
  <si>
    <t>ZMMU:S-195186</t>
  </si>
  <si>
    <t>KY997389</t>
  </si>
  <si>
    <t>Liu,S., Sun,Z., Jin,W., He,K., Murphy,R.W. and Jiang,X. 2019</t>
  </si>
  <si>
    <t>KY997349</t>
  </si>
  <si>
    <t xml:space="preserve">Eothenomys colurnus </t>
  </si>
  <si>
    <t>Eothenomys eleusis</t>
  </si>
  <si>
    <t>KY997400</t>
  </si>
  <si>
    <t>Eothenomys melanogaster</t>
  </si>
  <si>
    <t>AM392374</t>
  </si>
  <si>
    <t>T-4338 (Inst. des Sci. de l'Evol.)</t>
  </si>
  <si>
    <t>Anteliomys chinensis</t>
  </si>
  <si>
    <t>JF906126</t>
  </si>
  <si>
    <t>MGD-5-20</t>
  </si>
  <si>
    <t>Anteliomys custos</t>
  </si>
  <si>
    <t>MW682734</t>
  </si>
  <si>
    <t>KIZ:YL160014</t>
  </si>
  <si>
    <t>Anteliomys olitor</t>
  </si>
  <si>
    <t>MW682697</t>
  </si>
  <si>
    <t>KIZ:XMS170002</t>
  </si>
  <si>
    <t>Anteliomys proditor</t>
  </si>
  <si>
    <t>KY753982</t>
  </si>
  <si>
    <t>UWBM:Mamm:75296</t>
  </si>
  <si>
    <t>Anteliomys wardi</t>
  </si>
  <si>
    <t>JQ818224</t>
  </si>
  <si>
    <t>Ellobius talpinus</t>
  </si>
  <si>
    <t>MG264359</t>
  </si>
  <si>
    <t>Ellobius tancrei</t>
  </si>
  <si>
    <t>ON333931</t>
  </si>
  <si>
    <t>Bramus fuscocapillus</t>
  </si>
  <si>
    <t>AF126430</t>
  </si>
  <si>
    <t>AF27783, University of Alaska Museum, University of Alaska Fairbanks</t>
  </si>
  <si>
    <t>Bramus lutescens</t>
  </si>
  <si>
    <t>MG264362</t>
  </si>
  <si>
    <t>Dinaromys bogdanovi</t>
  </si>
  <si>
    <t>MT093197</t>
  </si>
  <si>
    <t>Lyublyana NHM, 227/07</t>
  </si>
  <si>
    <t>Abramson 2020</t>
  </si>
  <si>
    <t>Lagurus lagurus</t>
  </si>
  <si>
    <t>MK750939</t>
  </si>
  <si>
    <t>ZMMU:S-180394</t>
  </si>
  <si>
    <t>Eolagurus luteus</t>
  </si>
  <si>
    <t>MK750947</t>
  </si>
  <si>
    <t>ZMMU:S-189080</t>
  </si>
  <si>
    <t>Eolagurus przewalskii</t>
  </si>
  <si>
    <t>MK750944</t>
  </si>
  <si>
    <t>ZMMU:S-192279</t>
  </si>
  <si>
    <t>Hyperacrius fertilis</t>
  </si>
  <si>
    <t>KJ556725</t>
  </si>
  <si>
    <t>UVM:VT282</t>
  </si>
  <si>
    <t>Arvicola amphibius</t>
  </si>
  <si>
    <t>MF099519</t>
  </si>
  <si>
    <t>ZMMU S-183486</t>
  </si>
  <si>
    <t>Arvicola persicus</t>
  </si>
  <si>
    <t>MN165753</t>
  </si>
  <si>
    <t>Arvicola sapidus</t>
  </si>
  <si>
    <t>JX457749</t>
  </si>
  <si>
    <t>CIBIO's small mammal tissue collection, University of Porto, SM1535</t>
  </si>
  <si>
    <t>Chionomys gud</t>
  </si>
  <si>
    <t>JN244696</t>
  </si>
  <si>
    <t>KBSU S-3299 Ch gud 19-10</t>
  </si>
  <si>
    <t>Chionomys nivalis</t>
  </si>
  <si>
    <t>KT175903</t>
  </si>
  <si>
    <t>SM2226</t>
  </si>
  <si>
    <t>Chionomys roberti</t>
  </si>
  <si>
    <t>JN244704</t>
  </si>
  <si>
    <t>KBSU S-3207 Ch rob 12-10</t>
  </si>
  <si>
    <t>Proedromys bedfordi</t>
  </si>
  <si>
    <t>JF906118</t>
  </si>
  <si>
    <t>ZB-07-07</t>
  </si>
  <si>
    <t>Mictomicrotus liangshanensis</t>
  </si>
  <si>
    <t>JF906119</t>
  </si>
  <si>
    <t>MGLL2-12</t>
  </si>
  <si>
    <t>Volemys millicens</t>
  </si>
  <si>
    <t>JF906123</t>
  </si>
  <si>
    <t>JJSA091</t>
  </si>
  <si>
    <t>Volemys musseri</t>
  </si>
  <si>
    <t>JF906121</t>
  </si>
  <si>
    <t>CY35</t>
  </si>
  <si>
    <t>Neodon clarkei</t>
  </si>
  <si>
    <t>MW682759</t>
  </si>
  <si>
    <t>KIZ:YP180017</t>
  </si>
  <si>
    <t>Neodon forresti</t>
  </si>
  <si>
    <t>MW682621</t>
  </si>
  <si>
    <t>KIZ:ML170038</t>
  </si>
  <si>
    <t>Neodon fuscus</t>
  </si>
  <si>
    <t>JF906122</t>
  </si>
  <si>
    <t>SQCS06006</t>
  </si>
  <si>
    <t>Neodon irene</t>
  </si>
  <si>
    <t>MW682573</t>
  </si>
  <si>
    <t>KIZ:LD170037</t>
  </si>
  <si>
    <t>Neodon leucurus</t>
  </si>
  <si>
    <t>OM140661</t>
  </si>
  <si>
    <t>Neodon sikimensis</t>
  </si>
  <si>
    <t>HQ123606</t>
  </si>
  <si>
    <t>GB821003</t>
  </si>
  <si>
    <t>Alexandromys evoronensis</t>
  </si>
  <si>
    <t>MF099522</t>
  </si>
  <si>
    <t>ZMMU S-197970</t>
  </si>
  <si>
    <t>Alexandromys fortis</t>
  </si>
  <si>
    <t>MF099554</t>
  </si>
  <si>
    <t>ZMMU S-180437</t>
  </si>
  <si>
    <t>Alexandromys kikuchii</t>
  </si>
  <si>
    <t>MF099529</t>
  </si>
  <si>
    <t>MVZ 180889</t>
  </si>
  <si>
    <t>Alexandromys limnophilus</t>
  </si>
  <si>
    <t>MK750928</t>
  </si>
  <si>
    <t>ZMMU:S-189117</t>
  </si>
  <si>
    <t>Alexandromys maximowiczii</t>
  </si>
  <si>
    <t>MF099559</t>
  </si>
  <si>
    <t>ZMMU S-187569</t>
  </si>
  <si>
    <t>Alexandromys middendorffi</t>
  </si>
  <si>
    <t>AF163898</t>
  </si>
  <si>
    <t>Burke Museum, Field Number SAR6117</t>
  </si>
  <si>
    <t>Alexandromys mongolicus</t>
  </si>
  <si>
    <t>MK750927</t>
  </si>
  <si>
    <t>personal:Vladimir Lebedev:Mmong_2013_63</t>
  </si>
  <si>
    <t>Alexandromys montebelli</t>
  </si>
  <si>
    <t>MF099543</t>
  </si>
  <si>
    <t>MSB 45375</t>
  </si>
  <si>
    <t>Alexandromys mujanensis</t>
  </si>
  <si>
    <t>MF099542</t>
  </si>
  <si>
    <t>ZIN 100615</t>
  </si>
  <si>
    <t>Alexandromys oeconomus</t>
  </si>
  <si>
    <t>MF099579</t>
  </si>
  <si>
    <t>ZMMU S-181806</t>
  </si>
  <si>
    <t>Alexandromys sachalinensis</t>
  </si>
  <si>
    <t>MF099549</t>
  </si>
  <si>
    <t>ZMMU S-184749</t>
  </si>
  <si>
    <t>Alexandromys shantaricus</t>
  </si>
  <si>
    <t>MT990636</t>
  </si>
  <si>
    <t>personal collection:Nikolay Dokuchaev:201</t>
  </si>
  <si>
    <t>Lebevdev, V. 2020</t>
  </si>
  <si>
    <t>Lasiopodomys brandtii</t>
  </si>
  <si>
    <t>JF906120</t>
  </si>
  <si>
    <t>BS0235</t>
  </si>
  <si>
    <t>Lasiopodomys mandarinus</t>
  </si>
  <si>
    <t>FJ986322</t>
  </si>
  <si>
    <t>Stenocranius gregalis</t>
  </si>
  <si>
    <t>OP765474</t>
  </si>
  <si>
    <t>ZIN:103855</t>
  </si>
  <si>
    <t>Stenocranius raddei</t>
  </si>
  <si>
    <t>OP765406</t>
  </si>
  <si>
    <t>ZMMU:S-194753</t>
  </si>
  <si>
    <t>Microtus abbreviatus</t>
  </si>
  <si>
    <t>GU809089</t>
  </si>
  <si>
    <t>UAM 51869</t>
  </si>
  <si>
    <t>Microtus afghanus</t>
  </si>
  <si>
    <t>EF599108</t>
  </si>
  <si>
    <t>Microtus agrestis</t>
  </si>
  <si>
    <t>GU563299</t>
  </si>
  <si>
    <t>DK09; J.B. Searle tissue collection, University of York</t>
  </si>
  <si>
    <t>Microtus anatolicus</t>
  </si>
  <si>
    <t>FJ767742</t>
  </si>
  <si>
    <t>Microtus arvalis</t>
  </si>
  <si>
    <t>MG703100</t>
  </si>
  <si>
    <t>Mk15</t>
  </si>
  <si>
    <t>Microtus brachycercus</t>
  </si>
  <si>
    <t>KT896523</t>
  </si>
  <si>
    <t>Microtus bucharensis</t>
  </si>
  <si>
    <t>AM392369</t>
  </si>
  <si>
    <t>T-1060 (Inst. des Sci. de l'Evol.)</t>
  </si>
  <si>
    <t>Microtus cabrerae</t>
  </si>
  <si>
    <t>JX284284</t>
  </si>
  <si>
    <t>TUA37; CIBIO small mammal tissue collection</t>
  </si>
  <si>
    <t>Microtus californicus</t>
  </si>
  <si>
    <t>AF163891</t>
  </si>
  <si>
    <t>Museum of Vertebrate Zoology, #3941</t>
  </si>
  <si>
    <t>Microtus canicaudus</t>
  </si>
  <si>
    <t>AF163892</t>
  </si>
  <si>
    <t>University of Alaska Museum, AF#18723</t>
  </si>
  <si>
    <t>Microtus chrotorrhinus</t>
  </si>
  <si>
    <t>AF163893</t>
  </si>
  <si>
    <t>University of Alaska Museum, AF#17691</t>
  </si>
  <si>
    <t>Microtus daghestanicus</t>
  </si>
  <si>
    <t>MZ198191</t>
  </si>
  <si>
    <t>(11-22)</t>
  </si>
  <si>
    <t>Microtus dogramacii</t>
  </si>
  <si>
    <t>MK631997</t>
  </si>
  <si>
    <t>FMNH 178894</t>
  </si>
  <si>
    <t>Microtus drummondii</t>
  </si>
  <si>
    <t>ON989673</t>
  </si>
  <si>
    <t>personal collection:James Krupa:JJK-4287</t>
  </si>
  <si>
    <t>Microtus duodecimcostatus</t>
  </si>
  <si>
    <t>LT222301</t>
  </si>
  <si>
    <t>CH030901-01</t>
  </si>
  <si>
    <t>Microtus felteni</t>
  </si>
  <si>
    <t>JN650050</t>
  </si>
  <si>
    <t>ZMUP 8098</t>
  </si>
  <si>
    <t>Thanou,E., Tryfonopoulos,G., Chondropoulos,B. and Fraguedakis-Tsolis,S.</t>
  </si>
  <si>
    <t>Microtus guatemalensis</t>
  </si>
  <si>
    <t>AF410262</t>
  </si>
  <si>
    <t>Microtus guentheri</t>
  </si>
  <si>
    <t>ON324051</t>
  </si>
  <si>
    <t>ZIN 107257-a1</t>
  </si>
  <si>
    <t xml:space="preserve">Microtus hartingi </t>
  </si>
  <si>
    <t>ON324052</t>
  </si>
  <si>
    <t>ZIN 84013</t>
  </si>
  <si>
    <t>Microtus ilaeus</t>
  </si>
  <si>
    <t>MG721548</t>
  </si>
  <si>
    <t>Microtus irani</t>
  </si>
  <si>
    <t>MH686218</t>
  </si>
  <si>
    <t>Microtus kermanensis</t>
  </si>
  <si>
    <t>MG721550</t>
  </si>
  <si>
    <t>Microtus lavernedii</t>
  </si>
  <si>
    <t>Microtus liechtensteini</t>
  </si>
  <si>
    <t>LT222304</t>
  </si>
  <si>
    <t>M18</t>
  </si>
  <si>
    <t>Microtus longicaudus</t>
  </si>
  <si>
    <t>KF964344</t>
  </si>
  <si>
    <t>UAM:Mamm:23455</t>
  </si>
  <si>
    <t>Microtus lusitanicus</t>
  </si>
  <si>
    <t>LT222305</t>
  </si>
  <si>
    <t>SP0211XA05</t>
  </si>
  <si>
    <t>Microtus majori</t>
  </si>
  <si>
    <t>MZ198208</t>
  </si>
  <si>
    <t>Microtus mexicanus</t>
  </si>
  <si>
    <t>AF163897</t>
  </si>
  <si>
    <t>Museum of Southwestern Biology, NK#9222</t>
  </si>
  <si>
    <t>Microtus mogollonensis</t>
  </si>
  <si>
    <t>OK135031</t>
  </si>
  <si>
    <t>MSB:Mamm:87873</t>
  </si>
  <si>
    <t>Hamm,P.S., Montoya,K.N., Montoya,L., Cook,K., Liphardt,S., Taylor,J.W., Cook,J.A. and Natvig,D.O.</t>
  </si>
  <si>
    <t>Microtus montanus</t>
  </si>
  <si>
    <t>KF948532</t>
  </si>
  <si>
    <t>MSB:Mamm:121523</t>
  </si>
  <si>
    <t>Microtus multiplex</t>
  </si>
  <si>
    <t>LT222307</t>
  </si>
  <si>
    <t>171M</t>
  </si>
  <si>
    <t>Microtus mustersi</t>
  </si>
  <si>
    <t>MK631996</t>
  </si>
  <si>
    <t>NHMC FC577.3</t>
  </si>
  <si>
    <t>Microtus mystacinus</t>
  </si>
  <si>
    <t>KX581054</t>
  </si>
  <si>
    <t>Microtus nebrodensis</t>
  </si>
  <si>
    <t>KT896525</t>
  </si>
  <si>
    <t>Microtus oaxacensis</t>
  </si>
  <si>
    <t>AF410260</t>
  </si>
  <si>
    <t>Microtus obscurus</t>
  </si>
  <si>
    <t>MZ198209</t>
  </si>
  <si>
    <t>Microtus ochrogaster</t>
  </si>
  <si>
    <t>KY754041</t>
  </si>
  <si>
    <t>TTU:123149</t>
  </si>
  <si>
    <t>Microtus oregoni</t>
  </si>
  <si>
    <t>GU954308</t>
  </si>
  <si>
    <t>Microtus paradoxus</t>
  </si>
  <si>
    <t>KC953622</t>
  </si>
  <si>
    <t>Microtus pennsylvanicus</t>
  </si>
  <si>
    <t>KC473489</t>
  </si>
  <si>
    <t>MSB:Mamm:145611</t>
  </si>
  <si>
    <t>Microtus pinetorum</t>
  </si>
  <si>
    <t>KY754042</t>
  </si>
  <si>
    <t>OMNHN:37823</t>
  </si>
  <si>
    <t>Microtus pyrenaicus</t>
  </si>
  <si>
    <t>LT222302</t>
  </si>
  <si>
    <t>AR02110112</t>
  </si>
  <si>
    <t>Microtus quasiater</t>
  </si>
  <si>
    <t>AF410259</t>
  </si>
  <si>
    <t>Microtus richardsoni</t>
  </si>
  <si>
    <t>AF163905</t>
  </si>
  <si>
    <t>Museum of Southwestern Biology, NK#2786</t>
  </si>
  <si>
    <t>Microtus rossiaemeridionalis</t>
  </si>
  <si>
    <t>MZ198210</t>
  </si>
  <si>
    <t>Microtus savii</t>
  </si>
  <si>
    <t>LT222308</t>
  </si>
  <si>
    <t>Nj40</t>
  </si>
  <si>
    <t>Microtus schelkovnikovi</t>
  </si>
  <si>
    <t>LT222309</t>
  </si>
  <si>
    <t>T-0631</t>
  </si>
  <si>
    <t>Microtus schidlovskii</t>
  </si>
  <si>
    <t>KJ739801</t>
  </si>
  <si>
    <t>Microtus socialis</t>
  </si>
  <si>
    <t>GQ352468</t>
  </si>
  <si>
    <t>f.c.M socialis_Kalmykia</t>
  </si>
  <si>
    <t>Microtus subterraneus</t>
  </si>
  <si>
    <t>MZ198173</t>
  </si>
  <si>
    <t>TRS-1</t>
  </si>
  <si>
    <t>Microtus tatricus</t>
  </si>
  <si>
    <t>LT222298</t>
  </si>
  <si>
    <t>NJ77</t>
  </si>
  <si>
    <t>Microtus thomasi</t>
  </si>
  <si>
    <t>LT222312</t>
  </si>
  <si>
    <t>NJ22</t>
  </si>
  <si>
    <t>Microtus townsendii</t>
  </si>
  <si>
    <t>AF163906</t>
  </si>
  <si>
    <t>University of Alaska Museum, AF#18520</t>
  </si>
  <si>
    <t>Microtus transcaspicus</t>
  </si>
  <si>
    <t>KX581068</t>
  </si>
  <si>
    <t>Microtus umbrosus</t>
  </si>
  <si>
    <t>AF410261</t>
  </si>
  <si>
    <t>Microtus xanthognathus</t>
  </si>
  <si>
    <t>KY754044</t>
  </si>
  <si>
    <t>MVZ:Mamm:149059</t>
  </si>
  <si>
    <t xml:space="preserve">Microtus yuldaschi </t>
  </si>
  <si>
    <t>EF599113</t>
  </si>
  <si>
    <t xml:space="preserve">Arborimus pomo </t>
  </si>
  <si>
    <t>AY338825</t>
  </si>
  <si>
    <t>Arborimus longicaudus</t>
  </si>
  <si>
    <t>KY753947</t>
  </si>
  <si>
    <t>UWBM:Mamm:78048</t>
  </si>
  <si>
    <t>Arborimus albipes</t>
  </si>
  <si>
    <t>KY753946</t>
  </si>
  <si>
    <t>UWBM:Mamm:79504</t>
  </si>
  <si>
    <t>Lemmiscus curtatus</t>
  </si>
  <si>
    <t>KY754010</t>
  </si>
  <si>
    <t>MVZ:Mamm:208364</t>
  </si>
  <si>
    <t>Neofiber alleni</t>
  </si>
  <si>
    <t>AM910618</t>
  </si>
  <si>
    <t>Galewski,T., Tilak,M.K., Coskun,Y., Paradis,E. and Douzery,E.J.P.</t>
  </si>
  <si>
    <t>Ondatra zibethicus</t>
  </si>
  <si>
    <t>KY754081</t>
  </si>
  <si>
    <t>Phenacomys intermedius</t>
  </si>
  <si>
    <t>KY754111</t>
  </si>
  <si>
    <t>MVZ:Mamm:201914</t>
  </si>
  <si>
    <t>Phenacomys ungava</t>
  </si>
  <si>
    <t>Synaptomys borealis</t>
  </si>
  <si>
    <t>KY754161</t>
  </si>
  <si>
    <t>MSB:Mamm:158056</t>
  </si>
  <si>
    <t>Synaptomys cooperi</t>
  </si>
  <si>
    <t>KY754162</t>
  </si>
  <si>
    <t>USNM:MAMM:568611</t>
  </si>
  <si>
    <t>Cricetus cricetus</t>
  </si>
  <si>
    <t>KR089014</t>
  </si>
  <si>
    <t>MVZ:155880</t>
  </si>
  <si>
    <t>Mesocricetus auratus</t>
  </si>
  <si>
    <t>AF119265</t>
  </si>
  <si>
    <t>AF19870, University of Alaska Museum, University of Alaska, Fairbanks</t>
  </si>
  <si>
    <t>Neotoma fuscipes</t>
  </si>
  <si>
    <t>DQ781303</t>
  </si>
  <si>
    <t>MVZ195212</t>
  </si>
  <si>
    <t>JF456156</t>
  </si>
  <si>
    <t>ROM:97248</t>
  </si>
  <si>
    <t>JF456472</t>
  </si>
  <si>
    <t>ROM:96672</t>
  </si>
  <si>
    <t>JF456593</t>
  </si>
  <si>
    <t>ROM:97340</t>
  </si>
  <si>
    <t>Lemmus lemmus</t>
  </si>
  <si>
    <t>MK895074</t>
  </si>
  <si>
    <t>XL4</t>
  </si>
  <si>
    <t>MK895071</t>
  </si>
  <si>
    <t>Lem34</t>
  </si>
  <si>
    <t>JF456714</t>
  </si>
  <si>
    <t>ROM:100695</t>
  </si>
  <si>
    <t>KY968255</t>
  </si>
  <si>
    <t>JF456940</t>
  </si>
  <si>
    <t>HLC-16340</t>
  </si>
  <si>
    <t>JF499324</t>
  </si>
  <si>
    <t>ZMMU 07AAL-088</t>
  </si>
  <si>
    <t>HM380209</t>
  </si>
  <si>
    <t>NOMAM-042</t>
  </si>
  <si>
    <t>KY968260</t>
  </si>
  <si>
    <t>JF693314</t>
  </si>
  <si>
    <t>ZIN:98136</t>
  </si>
  <si>
    <t>JF903285</t>
  </si>
  <si>
    <t>ZISP:TX-01253</t>
  </si>
  <si>
    <t>KC861420</t>
  </si>
  <si>
    <t>ARB0004938</t>
  </si>
  <si>
    <t>KY997228</t>
  </si>
  <si>
    <t>KY997280</t>
  </si>
  <si>
    <t>KY997237</t>
  </si>
  <si>
    <t>JQ601437</t>
  </si>
  <si>
    <t>ROM:112499</t>
  </si>
  <si>
    <t>KF999162</t>
  </si>
  <si>
    <t>m27</t>
  </si>
  <si>
    <t>KY997266</t>
  </si>
  <si>
    <t>KY997221</t>
  </si>
  <si>
    <t>KY997291</t>
  </si>
  <si>
    <t>KY997275</t>
  </si>
  <si>
    <t>KF152989</t>
  </si>
  <si>
    <t>JW123</t>
  </si>
  <si>
    <t>KC017827</t>
  </si>
  <si>
    <t>NMCDC 027</t>
  </si>
  <si>
    <t>MZ661171</t>
  </si>
  <si>
    <t>CSCF-MAM-1203171</t>
  </si>
  <si>
    <t>AY332687</t>
  </si>
  <si>
    <t>P59</t>
  </si>
  <si>
    <t>KU577348</t>
  </si>
  <si>
    <t>KP190325</t>
  </si>
  <si>
    <t>KP190327</t>
  </si>
  <si>
    <t>KP190330</t>
  </si>
  <si>
    <t>KP190287</t>
  </si>
  <si>
    <t>KP190280</t>
  </si>
  <si>
    <t>KP190275</t>
  </si>
  <si>
    <t>KP190292</t>
  </si>
  <si>
    <t>MH558118</t>
  </si>
  <si>
    <t>HM137730</t>
  </si>
  <si>
    <t>ZMMU 07AAL-096</t>
  </si>
  <si>
    <t>KP190303</t>
  </si>
  <si>
    <t>HM137737</t>
  </si>
  <si>
    <t>ZMMU 07AAL-090</t>
  </si>
  <si>
    <t>HM137752</t>
  </si>
  <si>
    <t>ZISP TX-01161</t>
  </si>
  <si>
    <t>HM137754</t>
  </si>
  <si>
    <t>ZMMU 07AAL-141</t>
  </si>
  <si>
    <t>KF152999</t>
  </si>
  <si>
    <t>JW19</t>
  </si>
  <si>
    <t>KJ466859</t>
  </si>
  <si>
    <t>NMCDC:1320</t>
  </si>
  <si>
    <t>KP190315</t>
  </si>
  <si>
    <t>JF499313</t>
  </si>
  <si>
    <t>ZMMU S-178919</t>
  </si>
  <si>
    <t>HM380214</t>
  </si>
  <si>
    <t>NOMAM-057</t>
  </si>
  <si>
    <t>MN326068</t>
  </si>
  <si>
    <t>USNM:MAMM:602213</t>
  </si>
  <si>
    <t>JN311722</t>
  </si>
  <si>
    <t>ROM 98323</t>
  </si>
  <si>
    <t>KF152996</t>
  </si>
  <si>
    <t>JW235</t>
  </si>
  <si>
    <t>MZ661162</t>
  </si>
  <si>
    <t>CSCF-MAM-1571088</t>
  </si>
  <si>
    <t>JF456726</t>
  </si>
  <si>
    <t>HLC-16281</t>
  </si>
  <si>
    <t>JQ601444</t>
  </si>
  <si>
    <t>ROM:109826</t>
  </si>
  <si>
    <t>JF456745</t>
  </si>
  <si>
    <t>HLC-16354</t>
  </si>
  <si>
    <t>HM380212</t>
  </si>
  <si>
    <t>NOMAM-055</t>
  </si>
  <si>
    <t>MZ661166</t>
  </si>
  <si>
    <t>CSCF-MAM-409972</t>
  </si>
  <si>
    <t>KF152993</t>
  </si>
  <si>
    <t>JW12</t>
  </si>
  <si>
    <t>AY332685</t>
  </si>
  <si>
    <t>P56</t>
  </si>
  <si>
    <t>JF456977</t>
  </si>
  <si>
    <t>HBL008351</t>
  </si>
  <si>
    <t>JF457091</t>
  </si>
  <si>
    <t>HLC-16351</t>
  </si>
  <si>
    <t>JF457095</t>
  </si>
  <si>
    <t>ROM:96659</t>
  </si>
  <si>
    <t>Eger,J.L., Engstrom,M.D., Lim,B.K., Millar,J.S., Lobo,N., Pruitt,W.O., Ivanova,N.V., Borisenko,A.V. and Hebert,P.D.N.</t>
  </si>
  <si>
    <t>JF457125</t>
  </si>
  <si>
    <t>ROM:109720</t>
  </si>
  <si>
    <t>JF457127</t>
  </si>
  <si>
    <t>WOP 3406</t>
  </si>
  <si>
    <t>KC953838</t>
  </si>
  <si>
    <t>ZFMK:MAM-2008.140</t>
  </si>
  <si>
    <t>JF444326</t>
  </si>
  <si>
    <t>ROM:CR7B</t>
  </si>
  <si>
    <t>AM392395</t>
  </si>
  <si>
    <t>MF074869</t>
  </si>
  <si>
    <t>ROM:MAM:96670</t>
  </si>
  <si>
    <t>AM392381</t>
  </si>
  <si>
    <t>T-1337 (Inst. des Sci. de l'Evol.)</t>
  </si>
  <si>
    <t>MK895081</t>
  </si>
  <si>
    <t>MK895078</t>
  </si>
  <si>
    <t>MN735811</t>
  </si>
  <si>
    <t>ZIN:93416</t>
  </si>
  <si>
    <t>GQ142001</t>
  </si>
  <si>
    <t>MF074901</t>
  </si>
  <si>
    <t>MVZ:Mamm:208823</t>
  </si>
  <si>
    <t>MF074902</t>
  </si>
  <si>
    <t>FMNH:MAMM:145956</t>
  </si>
  <si>
    <t>AM392384</t>
  </si>
  <si>
    <t>KY968295</t>
  </si>
  <si>
    <t>MK521843</t>
  </si>
  <si>
    <t>KC962281</t>
  </si>
  <si>
    <t>MK521869</t>
  </si>
  <si>
    <t>MK521850</t>
  </si>
  <si>
    <t>KC962279</t>
  </si>
  <si>
    <t>KC962286</t>
  </si>
  <si>
    <t>KC962287</t>
  </si>
  <si>
    <t>JN244720</t>
  </si>
  <si>
    <t>Alt35-2010_Tu</t>
  </si>
  <si>
    <t>AM392391</t>
  </si>
  <si>
    <t>T-1341 (Inst. des Sci. de l'Evol.)</t>
  </si>
  <si>
    <t>MN735812</t>
  </si>
  <si>
    <t>KX455562</t>
  </si>
  <si>
    <t>IBPN_6119</t>
  </si>
  <si>
    <t>Caryomys inez</t>
  </si>
  <si>
    <t>AM392399</t>
  </si>
  <si>
    <t>GQ374497</t>
  </si>
  <si>
    <t>GQ142005</t>
  </si>
  <si>
    <t>GQ142006</t>
  </si>
  <si>
    <t>MN735809</t>
  </si>
  <si>
    <t>MN735808</t>
  </si>
  <si>
    <t>MT093192</t>
  </si>
  <si>
    <t>Lyublyana NHM, 227/08</t>
  </si>
  <si>
    <t>MK750967</t>
  </si>
  <si>
    <t>ZMMU:S-196434</t>
  </si>
  <si>
    <t>MK750981</t>
  </si>
  <si>
    <t>personal:Vladimir Lebedev:eolagurus_M11-64</t>
  </si>
  <si>
    <t>MK750976</t>
  </si>
  <si>
    <t>ZMMU:S-192280</t>
  </si>
  <si>
    <t>KX455563</t>
  </si>
  <si>
    <t>ZIN_97411</t>
  </si>
  <si>
    <t>JN244714</t>
  </si>
  <si>
    <t>ZIN 100239 f.c. Ch gud M-07</t>
  </si>
  <si>
    <t>JN244718</t>
  </si>
  <si>
    <t>ZIN 98639</t>
  </si>
  <si>
    <t>JN244717</t>
  </si>
  <si>
    <t>KBSU S-3307 f.c. Ch rob 8-10</t>
  </si>
  <si>
    <t>GQ374486</t>
  </si>
  <si>
    <t>GQ374492</t>
  </si>
  <si>
    <t>GQ374481</t>
  </si>
  <si>
    <t>GQ374484</t>
  </si>
  <si>
    <t>GQ374495</t>
  </si>
  <si>
    <t>GU908420</t>
  </si>
  <si>
    <t>NIDF1</t>
  </si>
  <si>
    <t>AM392394</t>
  </si>
  <si>
    <t>Wu,Y.-D., Dai,G.-D., Li,L., Yan,H.-B. and Jia,W.-Z. 2022. Liu, S., Jin, W., Liu, Y., Murphy, R. W., Lv, B., Hao, H., ... &amp; Fu, J. (2017). Taxonomic position of Chinese voles of the tribe Arvicolini and the description of 2 new species from Xizang, China. Journal of Mammalogy, 98(1), 166-182. Galewski, T., Tilak, M. K., Sanchez, S., Chevret, P., Paradis, E., &amp; Douzery, E. J. (2006). The evolutionary radiation of Arvicolinae rodents (voles and lemmings): relative contribution of nuclear and mitochondrial DNA phylogenies. BMC Evolutionary Biology, 6, 1-17.</t>
  </si>
  <si>
    <t>MH569060</t>
  </si>
  <si>
    <t>KX455573</t>
  </si>
  <si>
    <t>KX455574</t>
  </si>
  <si>
    <t>MK750965</t>
  </si>
  <si>
    <t>ZMMU:S-176552</t>
  </si>
  <si>
    <t>AM392390</t>
  </si>
  <si>
    <t>T-3509 (Inst. des Sci. de l'Evol.)</t>
  </si>
  <si>
    <t>MK750962</t>
  </si>
  <si>
    <t>ZMMU:S-182195</t>
  </si>
  <si>
    <t>AM910793</t>
  </si>
  <si>
    <t>KX455583</t>
  </si>
  <si>
    <t>KP057334</t>
  </si>
  <si>
    <t>KP057332</t>
  </si>
  <si>
    <t>AM392396</t>
  </si>
  <si>
    <t>T-1066 (Inst. des Sci. de l'Evol.)</t>
  </si>
  <si>
    <t>KP057326</t>
  </si>
  <si>
    <t>ZIN 97384</t>
  </si>
  <si>
    <t>KP057331</t>
  </si>
  <si>
    <t>ZMMU S-180442</t>
  </si>
  <si>
    <t>KX455566</t>
  </si>
  <si>
    <t>AM910792</t>
  </si>
  <si>
    <t>AM392386</t>
  </si>
  <si>
    <t>T-3047 (Inst. des Sci. de l'Evol.)</t>
  </si>
  <si>
    <t>AM392392</t>
  </si>
  <si>
    <t>KX455569</t>
  </si>
  <si>
    <t>KX455570</t>
  </si>
  <si>
    <t>AM392383</t>
  </si>
  <si>
    <t>T-603 (Inst. des Sci. de l'Evol.)</t>
  </si>
  <si>
    <t>KP057337</t>
  </si>
  <si>
    <t>AM392400</t>
  </si>
  <si>
    <t>T-4456 (Inst. des Sci. de l'Evol.)</t>
  </si>
  <si>
    <t>AM392397</t>
  </si>
  <si>
    <t>T-4179 (Inst. des Sci. de l'Evol.)</t>
  </si>
  <si>
    <t>KX455576</t>
  </si>
  <si>
    <t>AM392379</t>
  </si>
  <si>
    <t>T-136 (Inst. des Sci. de l'Evol.)</t>
  </si>
  <si>
    <t>Sawyer,Y.E. and Cook,J.A.               Eger,J.L., Engstrom,M.D., Lim,B.K., Millar,J.S., Lobo,N., Pruitt,W.O., Ivanova,N.V., Borisenko,A.V. and Hebert,P.D.N. Galewski, T., Tilak, M. K., Sanchez, S., Chevret, P., Paradis, E., &amp; Douzery, E. J. (2006). The evolutionary radiation of Arvicolinae rodents (voles and lemmings): relative contribution of nuclear and mitochondrial DNA phylogenies. BMC Evolutionary Biology, 6, 1-17.</t>
  </si>
  <si>
    <t>KX455578</t>
  </si>
  <si>
    <t>KC953278</t>
  </si>
  <si>
    <t>FMNH:145962</t>
  </si>
  <si>
    <t>MF074897</t>
  </si>
  <si>
    <t>AM392376</t>
  </si>
  <si>
    <t>T-140 (Inst. des Sci. de l'Evol.)</t>
  </si>
  <si>
    <t>MF074898</t>
  </si>
  <si>
    <t>AM392387</t>
  </si>
  <si>
    <t>T-598 (Inst. des Sci. de l'Evol.)</t>
  </si>
  <si>
    <t>KX455588</t>
  </si>
  <si>
    <t>ZIN_97413</t>
  </si>
  <si>
    <t>AM910794</t>
  </si>
  <si>
    <t>FM162073</t>
  </si>
  <si>
    <t>MN735813</t>
  </si>
  <si>
    <t>AM910797</t>
  </si>
  <si>
    <t>AM910795</t>
  </si>
  <si>
    <t>KX455571</t>
  </si>
  <si>
    <t>MF074861</t>
  </si>
  <si>
    <t>AM910791</t>
  </si>
  <si>
    <t>AY294925</t>
  </si>
  <si>
    <t>AM392377</t>
  </si>
  <si>
    <t>T-672 (Inst. des Sci. de l'Evol.)</t>
  </si>
  <si>
    <t>MF074937</t>
  </si>
  <si>
    <t>MN735810</t>
  </si>
  <si>
    <t>MG685553</t>
  </si>
  <si>
    <t>AF540632</t>
  </si>
  <si>
    <t>KT950897</t>
  </si>
  <si>
    <t>TTU81391</t>
  </si>
  <si>
    <t>AM919406</t>
  </si>
  <si>
    <t>KJ556766</t>
  </si>
  <si>
    <t>MF097721</t>
  </si>
  <si>
    <t>MN735875</t>
  </si>
  <si>
    <t>AM919402</t>
  </si>
  <si>
    <t>MN735882</t>
  </si>
  <si>
    <t>ZIN:93413</t>
  </si>
  <si>
    <t>MN735876</t>
  </si>
  <si>
    <t>ZIN:97097</t>
  </si>
  <si>
    <t>KJ556775</t>
  </si>
  <si>
    <t>UWBM:80363</t>
  </si>
  <si>
    <t>KJ556738</t>
  </si>
  <si>
    <t>KJ556760</t>
  </si>
  <si>
    <t>MSB:Mamm:70688</t>
  </si>
  <si>
    <t>MZ661182</t>
  </si>
  <si>
    <t>CSCF-MAM-1323584</t>
  </si>
  <si>
    <t>KJ765262</t>
  </si>
  <si>
    <t>MSB:Mamm:268622</t>
  </si>
  <si>
    <t>KJ556777</t>
  </si>
  <si>
    <t>KJ556753</t>
  </si>
  <si>
    <t>MSB:Mamm:233811</t>
  </si>
  <si>
    <t>KJ556744</t>
  </si>
  <si>
    <t>KC962307</t>
  </si>
  <si>
    <t>KC962305</t>
  </si>
  <si>
    <t>KJ556765</t>
  </si>
  <si>
    <t>MSB:Mamm:98508</t>
  </si>
  <si>
    <t>KJ556756</t>
  </si>
  <si>
    <t>KC962303</t>
  </si>
  <si>
    <t>KJ556764</t>
  </si>
  <si>
    <t>MN735883</t>
  </si>
  <si>
    <t>KJ556761</t>
  </si>
  <si>
    <t>KJ556759</t>
  </si>
  <si>
    <t>KJ556767</t>
  </si>
  <si>
    <t>UWBM:75247</t>
  </si>
  <si>
    <t>MH043369</t>
  </si>
  <si>
    <t>MH043387</t>
  </si>
  <si>
    <t>MH043375</t>
  </si>
  <si>
    <t>MH043385</t>
  </si>
  <si>
    <t>MH043425</t>
  </si>
  <si>
    <t>MH043411</t>
  </si>
  <si>
    <t>MH043404</t>
  </si>
  <si>
    <t>KJ556772</t>
  </si>
  <si>
    <t>UWBM:75307</t>
  </si>
  <si>
    <t>MH043398</t>
  </si>
  <si>
    <t>MT478779</t>
  </si>
  <si>
    <t>ON333900</t>
  </si>
  <si>
    <t>MT478753</t>
  </si>
  <si>
    <t>MT093193</t>
  </si>
  <si>
    <t>Lyublyana NHM, 227/09</t>
  </si>
  <si>
    <t>MN735880</t>
  </si>
  <si>
    <t>MN735879</t>
  </si>
  <si>
    <t>MZ661186</t>
  </si>
  <si>
    <t>MN165756</t>
  </si>
  <si>
    <t>JX457668</t>
  </si>
  <si>
    <t>CIBIO's small mammal tissue collection, University of Porto, SM883</t>
  </si>
  <si>
    <t>KX455510</t>
  </si>
  <si>
    <t>KT175905</t>
  </si>
  <si>
    <t>SM2227</t>
  </si>
  <si>
    <t>JF906130</t>
  </si>
  <si>
    <t>ZB-07-01</t>
  </si>
  <si>
    <t>JF906133</t>
  </si>
  <si>
    <t>MGLL2-11</t>
  </si>
  <si>
    <t>JF906135</t>
  </si>
  <si>
    <t>JF906128</t>
  </si>
  <si>
    <t>JF906131</t>
  </si>
  <si>
    <t>JF906136</t>
  </si>
  <si>
    <t>SCDB003</t>
  </si>
  <si>
    <t>AM919400</t>
  </si>
  <si>
    <t>AY163593</t>
  </si>
  <si>
    <t>USNM449126</t>
  </si>
  <si>
    <t>KX455519</t>
  </si>
  <si>
    <t>JF906129</t>
  </si>
  <si>
    <t>SQCS06008</t>
  </si>
  <si>
    <t>AM919410</t>
  </si>
  <si>
    <t>AM919426</t>
  </si>
  <si>
    <t>KX455524</t>
  </si>
  <si>
    <t>AM919419</t>
  </si>
  <si>
    <t>KX455527</t>
  </si>
  <si>
    <t>AM919421</t>
  </si>
  <si>
    <t>KX455528</t>
  </si>
  <si>
    <t>KP057387</t>
  </si>
  <si>
    <t>JF906134</t>
  </si>
  <si>
    <t>KP057386</t>
  </si>
  <si>
    <t>KP057379</t>
  </si>
  <si>
    <t>KP057384</t>
  </si>
  <si>
    <t>KX455512</t>
  </si>
  <si>
    <t>MZ661175</t>
  </si>
  <si>
    <t>CSCF-MAM-1324814</t>
  </si>
  <si>
    <t>MZ661174</t>
  </si>
  <si>
    <t>CSCF-MAM-1203380</t>
  </si>
  <si>
    <t>KX455513</t>
  </si>
  <si>
    <t>JX457698</t>
  </si>
  <si>
    <t>CIBIO's small mammal tissue collection, University of Porto, SM49</t>
  </si>
  <si>
    <t>KC953401</t>
  </si>
  <si>
    <t>MVZ:207423</t>
  </si>
  <si>
    <t>KX455518</t>
  </si>
  <si>
    <t>MZ222056</t>
  </si>
  <si>
    <t>JX457699</t>
  </si>
  <si>
    <t>CIBIO's small mammal tissue collection, University of Porto, SM881</t>
  </si>
  <si>
    <t>KX455521</t>
  </si>
  <si>
    <t>KX455522</t>
  </si>
  <si>
    <t>MZ661178</t>
  </si>
  <si>
    <t>Wyler,S.</t>
  </si>
  <si>
    <t>KX455523</t>
  </si>
  <si>
    <t>JX457704</t>
  </si>
  <si>
    <t>CIBIO's small mammal tissue collection, University of Porto, SM127</t>
  </si>
  <si>
    <t>MZ222062</t>
  </si>
  <si>
    <t>KC953402</t>
  </si>
  <si>
    <t>Sawyer,Y.E. and Cook,J.A. Schenk, J. J., Rowe, K. C., &amp; Steppan, S. J. (2013). Ecological opportunity and incumbency in the diversification of repeated continental colonizations by muroid rodents. Systematic biology, 62(6), 837-864. Schenk, J. J., Rowe, K. C., &amp; Steppan, S. J. (2013). Ecological opportunity and incumbency in the diversification of repeated continental colonizations by muroid rodents. Systematic biology, 62(6), 837-864.</t>
  </si>
  <si>
    <t>MZ222063</t>
  </si>
  <si>
    <t>MF097760</t>
  </si>
  <si>
    <t>KJ556734</t>
  </si>
  <si>
    <t>MSB:Mamm:149290</t>
  </si>
  <si>
    <t>MF097761</t>
  </si>
  <si>
    <t>KX455531</t>
  </si>
  <si>
    <t>KX455532</t>
  </si>
  <si>
    <t>MZ661183</t>
  </si>
  <si>
    <t>AM919408</t>
  </si>
  <si>
    <t>KP057389</t>
  </si>
  <si>
    <t>MZ222038</t>
  </si>
  <si>
    <t>AM919422</t>
  </si>
  <si>
    <t>AM919405</t>
  </si>
  <si>
    <t>KX455517</t>
  </si>
  <si>
    <t>MF097715</t>
  </si>
  <si>
    <t>AM919425</t>
  </si>
  <si>
    <t>KC953427</t>
  </si>
  <si>
    <t>RA-Ondatra</t>
  </si>
  <si>
    <t>KC953438</t>
  </si>
  <si>
    <t>MVZ:201914</t>
  </si>
  <si>
    <t>MF097807</t>
  </si>
  <si>
    <t>KC953459</t>
  </si>
  <si>
    <t>USNM:568611</t>
  </si>
  <si>
    <t>AY277410</t>
  </si>
  <si>
    <t>MVZ 155880</t>
  </si>
  <si>
    <t>FM162052</t>
  </si>
  <si>
    <t>KT950922</t>
  </si>
  <si>
    <t>MN735792</t>
  </si>
  <si>
    <t>MK513504</t>
  </si>
  <si>
    <t>MN735799</t>
  </si>
  <si>
    <t>MN735800</t>
  </si>
  <si>
    <t>MN735794</t>
  </si>
  <si>
    <t>ZIN:97133</t>
  </si>
  <si>
    <t>AY295010</t>
  </si>
  <si>
    <t>FMNH 145956</t>
  </si>
  <si>
    <t>JX440346</t>
  </si>
  <si>
    <t>f.c.20-11_15</t>
  </si>
  <si>
    <t>MF099511</t>
  </si>
  <si>
    <t>ZMMU S-183523</t>
  </si>
  <si>
    <t>KC962238</t>
  </si>
  <si>
    <t>KC962234</t>
  </si>
  <si>
    <t>MK513502</t>
  </si>
  <si>
    <t>MK513463</t>
  </si>
  <si>
    <t>KC962236</t>
  </si>
  <si>
    <t>JN244733</t>
  </si>
  <si>
    <t>ZMMU S-179263 f.c. 85</t>
  </si>
  <si>
    <t>KC962246</t>
  </si>
  <si>
    <t>JN244732</t>
  </si>
  <si>
    <t>MN735801</t>
  </si>
  <si>
    <t>KX455590</t>
  </si>
  <si>
    <t>JX440348</t>
  </si>
  <si>
    <t>ZIN 96316</t>
  </si>
  <si>
    <t>MT478752</t>
  </si>
  <si>
    <t>MT478743</t>
  </si>
  <si>
    <t>MT478726</t>
  </si>
  <si>
    <t>MT093191</t>
  </si>
  <si>
    <t>Lyublyana NHM, 227/06</t>
  </si>
  <si>
    <t>MK751003</t>
  </si>
  <si>
    <t>ZMMU:S-192640</t>
  </si>
  <si>
    <t>MK751013</t>
  </si>
  <si>
    <t>ZMMU:S-189079</t>
  </si>
  <si>
    <t>MK751010</t>
  </si>
  <si>
    <t>MF099473</t>
  </si>
  <si>
    <t>JN244726</t>
  </si>
  <si>
    <t>KBSU S-3164</t>
  </si>
  <si>
    <t>KP057311</t>
  </si>
  <si>
    <t>JN244729</t>
  </si>
  <si>
    <t>KBSU S-3307</t>
  </si>
  <si>
    <t>MF099477</t>
  </si>
  <si>
    <t>FEBRAS 60-08 FSCEATB</t>
  </si>
  <si>
    <t>MF099515</t>
  </si>
  <si>
    <t>ZMMU S-178833</t>
  </si>
  <si>
    <t>MF099483</t>
  </si>
  <si>
    <t>MF099513</t>
  </si>
  <si>
    <t>ZMMU S-181019</t>
  </si>
  <si>
    <t>MF099490</t>
  </si>
  <si>
    <t>ZMMU S-187570</t>
  </si>
  <si>
    <t>MF099495</t>
  </si>
  <si>
    <t>ZMMU S-183385</t>
  </si>
  <si>
    <t>MK750997</t>
  </si>
  <si>
    <t>MF099502</t>
  </si>
  <si>
    <t>MF099514</t>
  </si>
  <si>
    <t>ZIN 98511</t>
  </si>
  <si>
    <t>MF099516</t>
  </si>
  <si>
    <t>ZMMU S-183389</t>
  </si>
  <si>
    <t>MF099517</t>
  </si>
  <si>
    <t>ZMMU S-187188</t>
  </si>
  <si>
    <t>KP057307</t>
  </si>
  <si>
    <t>KP057308</t>
  </si>
  <si>
    <t>KP057301</t>
  </si>
  <si>
    <t>KP057306</t>
  </si>
  <si>
    <t>KX455594</t>
  </si>
  <si>
    <t>MF099512</t>
  </si>
  <si>
    <t>ZMMU S-183489</t>
  </si>
  <si>
    <t>MF099472</t>
  </si>
  <si>
    <t>ZMMU S-196627</t>
  </si>
  <si>
    <t>KX455595</t>
  </si>
  <si>
    <t>JX284318</t>
  </si>
  <si>
    <t>KX455598</t>
  </si>
  <si>
    <t>KX455600</t>
  </si>
  <si>
    <t>MZ222022</t>
  </si>
  <si>
    <t>KX455603</t>
  </si>
  <si>
    <t>KX455604</t>
  </si>
  <si>
    <t>KX455605</t>
  </si>
  <si>
    <t>MZ222028</t>
  </si>
  <si>
    <t>MZ222029</t>
  </si>
  <si>
    <t>KX455612</t>
  </si>
  <si>
    <t>KX455614</t>
  </si>
  <si>
    <t>ZMMU_18051</t>
  </si>
  <si>
    <t>KX455616</t>
  </si>
  <si>
    <t>KX455617</t>
  </si>
  <si>
    <t>KP057309</t>
  </si>
  <si>
    <t>MZ222004</t>
  </si>
  <si>
    <t>KX455599</t>
  </si>
  <si>
    <t>AY295011</t>
  </si>
  <si>
    <t>KX455589</t>
  </si>
  <si>
    <t>KC953221</t>
  </si>
  <si>
    <t>KC953168</t>
  </si>
  <si>
    <r>
      <t>Galewski, T., Tilak, M. K., Sanchez, S., Chevret, P., Paradis, E., &amp; Douzery, E. J. (2006). The evolutionary radiation of Arvicolinae rodents (voles and lemmings): relative contribution of nuclear and mitochondrial DNA phylogenies. </t>
    </r>
    <r>
      <rPr>
        <i/>
        <sz val="12"/>
        <color rgb="FF222222"/>
        <rFont val="Calibri"/>
        <family val="2"/>
        <scheme val="minor"/>
      </rPr>
      <t>BMC Evolutionary Biology</t>
    </r>
    <r>
      <rPr>
        <sz val="12"/>
        <color rgb="FF222222"/>
        <rFont val="Calibri"/>
        <family val="2"/>
        <scheme val="minor"/>
      </rPr>
      <t>, </t>
    </r>
    <r>
      <rPr>
        <i/>
        <sz val="12"/>
        <color rgb="FF222222"/>
        <rFont val="Calibri"/>
        <family val="2"/>
        <scheme val="minor"/>
      </rPr>
      <t>6</t>
    </r>
    <r>
      <rPr>
        <sz val="12"/>
        <color rgb="FF222222"/>
        <rFont val="Calibri"/>
        <family val="2"/>
        <scheme val="minor"/>
      </rPr>
      <t>, 1-17. Bondareva, O., Genelt-Yanovskiy, E., Petrova, T., Bodrov, S., Smorkatcheva, A., &amp; Abramson, N. (2021). Signatures of Adaptation in Mitochondrial Genomes of Palearctic Subterranean Voles (Arvicolinae, Rodentia). Genes, 12(12), 1945.</t>
    </r>
  </si>
  <si>
    <r>
      <t>Kohli, B. A., Speer, K. A., Kilpatrick, C. W., Batsaikhan, N., Damdinbaza, D., &amp; Cook, J. A. (2014). Multilocus systematics and non-punctuated evolution of Holarctic Myodini (Rodentia: Arvicolinae). </t>
    </r>
    <r>
      <rPr>
        <i/>
        <sz val="12"/>
        <color rgb="FF222222"/>
        <rFont val="Calibri"/>
        <family val="2"/>
        <scheme val="minor"/>
      </rPr>
      <t>Molecular Phylogenetics and Evolution</t>
    </r>
    <r>
      <rPr>
        <sz val="12"/>
        <color rgb="FF222222"/>
        <rFont val="Calibri"/>
        <family val="2"/>
        <scheme val="minor"/>
      </rPr>
      <t>, </t>
    </r>
    <r>
      <rPr>
        <i/>
        <sz val="12"/>
        <color rgb="FF222222"/>
        <rFont val="Calibri"/>
        <family val="2"/>
        <scheme val="minor"/>
      </rPr>
      <t>76</t>
    </r>
    <r>
      <rPr>
        <sz val="12"/>
        <color rgb="FF222222"/>
        <rFont val="Calibri"/>
        <family val="2"/>
        <scheme val="minor"/>
      </rPr>
      <t>, 18-29.; Eger,J.L., Engstrom,M.D., Lim,B.K., Millar,J.S., Lobo,N., Pruitt,W.O., Ivanova,N.V., Borisenko,A.V. and Hebert,P.D.N.</t>
    </r>
  </si>
  <si>
    <r>
      <t>Steppan, S. J., &amp; Schenk, J. J. (2017). Muroid rodent phylogenetics: 900-species tree reveals increasing diversification rates. </t>
    </r>
    <r>
      <rPr>
        <i/>
        <sz val="12"/>
        <color rgb="FF222222"/>
        <rFont val="Calibri"/>
        <family val="2"/>
        <scheme val="minor"/>
      </rPr>
      <t>PloS one</t>
    </r>
    <r>
      <rPr>
        <sz val="12"/>
        <color rgb="FF222222"/>
        <rFont val="Calibri"/>
        <family val="2"/>
        <scheme val="minor"/>
      </rPr>
      <t>, </t>
    </r>
    <r>
      <rPr>
        <i/>
        <sz val="12"/>
        <color rgb="FF222222"/>
        <rFont val="Calibri"/>
        <family val="2"/>
        <scheme val="minor"/>
      </rPr>
      <t>12</t>
    </r>
    <r>
      <rPr>
        <sz val="12"/>
        <color rgb="FF222222"/>
        <rFont val="Calibri"/>
        <family val="2"/>
        <scheme val="minor"/>
      </rPr>
      <t>(8), e0183070. Eger,J.L., Engstrom,M.D., Lim,B.K., Millar,J.S., Lobo,N.,Pruitt,W.O., Ivanova,N.V., Borisenko,A.V. and Hebert,P.D.N.</t>
    </r>
  </si>
  <si>
    <r>
      <t>Fulton, T. L., Norris, R. W., Graham, R. W., Semken Jr, H. A., &amp; Shapiro, B. (2013). Ancient DNA supports southern survival of R ichardson's collared lemming (D icrostonyx richardsoni) during the last glacial maximum. </t>
    </r>
    <r>
      <rPr>
        <i/>
        <sz val="12"/>
        <color rgb="FF222222"/>
        <rFont val="Calibri"/>
        <family val="2"/>
        <scheme val="minor"/>
      </rPr>
      <t>Molecular ecology</t>
    </r>
    <r>
      <rPr>
        <sz val="12"/>
        <color rgb="FF222222"/>
        <rFont val="Calibri"/>
        <family val="2"/>
        <scheme val="minor"/>
      </rPr>
      <t>, </t>
    </r>
    <r>
      <rPr>
        <i/>
        <sz val="12"/>
        <color rgb="FF222222"/>
        <rFont val="Calibri"/>
        <family val="2"/>
        <scheme val="minor"/>
      </rPr>
      <t>22</t>
    </r>
    <r>
      <rPr>
        <sz val="12"/>
        <color rgb="FF222222"/>
        <rFont val="Calibri"/>
        <family val="2"/>
        <scheme val="minor"/>
      </rPr>
      <t>(9), 2540-2548. Eger,J.L., Engstrom,M.D., Lim,B.K., Millar,J.S., Lobo,N.,Pruitt,W.O., Ivanova,N.V., Borisenko,A.V. and Hebert,P.D.N.</t>
    </r>
  </si>
  <si>
    <r>
      <t>Brace, S., Palkopoulou, E., Dalén, L., Lister, A. M., Miller, R., Otte, M., ... &amp; Barnes, I. (2012). Serial population extinctions in a small mammal indicate Late Pleistocene ecosystem instability. </t>
    </r>
    <r>
      <rPr>
        <i/>
        <sz val="12"/>
        <color rgb="FF222222"/>
        <rFont val="Calibri"/>
        <family val="2"/>
        <scheme val="minor"/>
      </rPr>
      <t>Proceedings of the National Academy of Sciences</t>
    </r>
    <r>
      <rPr>
        <sz val="12"/>
        <color rgb="FF222222"/>
        <rFont val="Calibri"/>
        <family val="2"/>
        <scheme val="minor"/>
      </rPr>
      <t>, </t>
    </r>
    <r>
      <rPr>
        <i/>
        <sz val="12"/>
        <color rgb="FF222222"/>
        <rFont val="Calibri"/>
        <family val="2"/>
        <scheme val="minor"/>
      </rPr>
      <t>109</t>
    </r>
    <r>
      <rPr>
        <sz val="12"/>
        <color rgb="FF222222"/>
        <rFont val="Calibri"/>
        <family val="2"/>
        <scheme val="minor"/>
      </rPr>
      <t>(50), 20532-20536. Galewski, T., Tilak, M. K., Sanchez, S., Chevret, P., Paradis, E., &amp; Douzery, E. J. (2006). The evolutionary radiation of Arvicolinae rodents (voles and lemmings): relative contribution of nuclear and mitochondrial DNA phylogenies. BMC Evolutionary Biology, 6, 1-17. Bondareva, O., Genelt-Yanovskiy, E., Petrova, T., Bodrov, S., Smorkatcheva, A., &amp; Abramson, N. (2021). Signatures of Adaptation in Mitochondrial Genomes of Palearctic Subterranean Voles (Arvicolinae, Rodentia). Genes, 12(12), 1945. Bodrov, S. Y., Vasiljeva, V. K., Okhlopkov, I. M., Mamayev, N. V., Zakharov, E. S., Oleinikov, A. Y., ... &amp; Abramson, N. I. (2020). Evolutionary history of mountain voles of the subgenus Aschizomys (Cricetidae, Rodentia), inferred from mitochondrial and nuclear markers. Integrative zoology, 15(3), 187-201.</t>
    </r>
  </si>
  <si>
    <r>
      <t>Spitsyn, V. M., Bolotov, I. N., Kondakov, A. V., Klass, A. L., Mizin, I. A., Tomilova, A. A., ... &amp; Gofarov, M. Y. (2021). A new Norwegian Lemming subspecies from Novaya Zemlya, Arctic Russia. </t>
    </r>
    <r>
      <rPr>
        <i/>
        <sz val="12"/>
        <color rgb="FF222222"/>
        <rFont val="Calibri"/>
        <family val="2"/>
        <scheme val="minor"/>
      </rPr>
      <t>Ecologica Montenegrina</t>
    </r>
    <r>
      <rPr>
        <sz val="12"/>
        <color rgb="FF222222"/>
        <rFont val="Calibri"/>
        <family val="2"/>
        <scheme val="minor"/>
      </rPr>
      <t>, </t>
    </r>
    <r>
      <rPr>
        <i/>
        <sz val="12"/>
        <color rgb="FF222222"/>
        <rFont val="Calibri"/>
        <family val="2"/>
        <scheme val="minor"/>
      </rPr>
      <t>40</t>
    </r>
    <r>
      <rPr>
        <sz val="12"/>
        <color rgb="FF222222"/>
        <rFont val="Calibri"/>
        <family val="2"/>
        <scheme val="minor"/>
      </rPr>
      <t xml:space="preserve">, 93-117. </t>
    </r>
  </si>
  <si>
    <r>
      <t>Steppan, S. J., &amp; Schenk, J. J. (2017). Muroid rodent phylogenetics: 900-species tree reveals increasing diversification rates. </t>
    </r>
    <r>
      <rPr>
        <i/>
        <sz val="12"/>
        <color rgb="FF222222"/>
        <rFont val="Calibri"/>
        <family val="2"/>
        <scheme val="minor"/>
      </rPr>
      <t>PloS one</t>
    </r>
    <r>
      <rPr>
        <sz val="12"/>
        <color rgb="FF222222"/>
        <rFont val="Calibri"/>
        <family val="2"/>
        <scheme val="minor"/>
      </rPr>
      <t>, </t>
    </r>
    <r>
      <rPr>
        <i/>
        <sz val="12"/>
        <color rgb="FF222222"/>
        <rFont val="Calibri"/>
        <family val="2"/>
        <scheme val="minor"/>
      </rPr>
      <t>12</t>
    </r>
    <r>
      <rPr>
        <sz val="12"/>
        <color rgb="FF222222"/>
        <rFont val="Calibri"/>
        <family val="2"/>
        <scheme val="minor"/>
      </rPr>
      <t>(8), e0183070. Spitsyn, V. M., Bolotov, I. N., Kondakov, A. V., Klass, A. L., Mizin, I. A., Tomilova, A. A., ... &amp; Gofarov, M. Y. (2021). A new Norwegian Lemming subspecies from Novaya Zemlya, Arctic Russia. Ecologica Montenegrina, 40, 93-117. Bondareva, O., Genelt-Yanovskiy, E., Petrova, T., Bodrov, S., Smorkatcheva, A., &amp; Abramson, N. (2021). Signatures of Adaptation in Mitochondrial Genomes of Palearctic Subterranean Voles (Arvicolinae, Rodentia). Genes, 12(12), 1945. Bondareva, O., Genelt-Yanovskiy, E., Petrova, T., Bodrov, S., Smorkatcheva, A., &amp; Abramson, N. (2021). Signatures of Adaptation in Mitochondrial Genomes of Palearctic Subterranean Voles (Arvicolinae, Rodentia). Genes, 12(12), 1945.</t>
    </r>
  </si>
  <si>
    <r>
      <t>Fedorov, V. B., Goropashnaya, A. V., Jaarola, M., &amp; Cook, J. A. (2003). Phylogeography of lemmings (Lemmus): no evidence for postglacial colonization of Arctic from the Beringian refugium. </t>
    </r>
    <r>
      <rPr>
        <i/>
        <sz val="12"/>
        <color rgb="FF222222"/>
        <rFont val="Calibri"/>
        <family val="2"/>
        <scheme val="minor"/>
      </rPr>
      <t>Molecular Ecology</t>
    </r>
    <r>
      <rPr>
        <sz val="12"/>
        <color rgb="FF222222"/>
        <rFont val="Calibri"/>
        <family val="2"/>
        <scheme val="minor"/>
      </rPr>
      <t>, </t>
    </r>
    <r>
      <rPr>
        <i/>
        <sz val="12"/>
        <color rgb="FF222222"/>
        <rFont val="Calibri"/>
        <family val="2"/>
        <scheme val="minor"/>
      </rPr>
      <t>12</t>
    </r>
    <r>
      <rPr>
        <sz val="12"/>
        <color rgb="FF222222"/>
        <rFont val="Calibri"/>
        <family val="2"/>
        <scheme val="minor"/>
      </rPr>
      <t>(3), 725-731. Eger,J.L., Engstrom,M.D., Lim,B.K., Millar,J.S., Lobo,N.,Pruitt,W.O., Ivanova,N.V., Borisenko,A.V. and Hebert,P.D.N. Bondareva, O., Genelt-Yanovskiy, E., Petrova, T., Bodrov, S., Smorkatcheva, A., &amp; Abramson, N. (2021). Signatures of Adaptation in Mitochondrial Genomes of Palearctic Subterranean Voles (Arvicolinae, Rodentia). Genes, 12(12), 1945. Bondareva, O., Genelt-Yanovskiy, E., Petrova, T., Bodrov, S., Smorkatcheva, A., &amp; Abramson, N. (2021). Signatures of Adaptation in Mitochondrial Genomes of Palearctic Subterranean Voles (Arvicolinae, Rodentia). Genes, 12(12), 1945.</t>
    </r>
  </si>
  <si>
    <r>
      <t>Fedorov, V. B., Goropashnaya, A. V., Boeskorov, G. G., &amp; Cook, J. A. (2008). Comparative phylogeography and demographic history of the wood lemming (Myopus schisticolor): implications for late Quaternary history of the taiga species in Eurasia. </t>
    </r>
    <r>
      <rPr>
        <i/>
        <sz val="12"/>
        <color rgb="FF222222"/>
        <rFont val="Calibri"/>
        <family val="2"/>
        <scheme val="minor"/>
      </rPr>
      <t>Molecular Ecology</t>
    </r>
    <r>
      <rPr>
        <sz val="12"/>
        <color rgb="FF222222"/>
        <rFont val="Calibri"/>
        <family val="2"/>
        <scheme val="minor"/>
      </rPr>
      <t>, </t>
    </r>
    <r>
      <rPr>
        <i/>
        <sz val="12"/>
        <color rgb="FF222222"/>
        <rFont val="Calibri"/>
        <family val="2"/>
        <scheme val="minor"/>
      </rPr>
      <t>17</t>
    </r>
    <r>
      <rPr>
        <sz val="12"/>
        <color rgb="FF222222"/>
        <rFont val="Calibri"/>
        <family val="2"/>
        <scheme val="minor"/>
      </rPr>
      <t xml:space="preserve">(2), 598-610. Abramson, N. I., Lebedev, V. S., Tesakov, A. S., &amp; Bannikova, A. A. (2009). Supraspecies relationships in the subfamily Arvicolinae (Rodentia, Cricetidae): an unexpected result of nuclear gene analysis. Molecular biology, 43, 834-846. Bondareva, O., Genelt-Yanovskiy, E., Petrova, T., Bodrov, S., Smorkatcheva, A., &amp; Abramson, N. (2021). Signatures of Adaptation in Mitochondrial Genomes of Palearctic Subterranean Voles (Arvicolinae, Rodentia). Genes, 12(12), 1945. </t>
    </r>
  </si>
  <si>
    <r>
      <t>Cook, J. A., Runck, A. M., &amp; Conroy, C. J. (2004). Historical biogeography at the crossroads of the northern continents: molecular phylogenetics of red-backed voles (Rodentia: Arvicolinae). </t>
    </r>
    <r>
      <rPr>
        <i/>
        <sz val="12"/>
        <color rgb="FF222222"/>
        <rFont val="Calibri"/>
        <family val="2"/>
        <scheme val="minor"/>
      </rPr>
      <t>Molecular Phylogenetics and Evolution</t>
    </r>
    <r>
      <rPr>
        <sz val="12"/>
        <color rgb="FF222222"/>
        <rFont val="Calibri"/>
        <family val="2"/>
        <scheme val="minor"/>
      </rPr>
      <t>, </t>
    </r>
    <r>
      <rPr>
        <i/>
        <sz val="12"/>
        <color rgb="FF222222"/>
        <rFont val="Calibri"/>
        <family val="2"/>
        <scheme val="minor"/>
      </rPr>
      <t>30</t>
    </r>
    <r>
      <rPr>
        <sz val="12"/>
        <color rgb="FF222222"/>
        <rFont val="Calibri"/>
        <family val="2"/>
        <scheme val="minor"/>
      </rPr>
      <t>(3), 767-777. Steppan, S. J., &amp; Schenk, J. J. (2017). Muroid rodent phylogenetics: 900-species tree reveals increasing diversification rates. PloS one, 12(8), e0183070. Kohli, B. A., Speer, K. A., Kilpatrick, C. W., Batsaikhan, N., Damdinbaza, D., &amp; Cook, J. A. (2014). Multilocus systematics and non-punctuated evolution of Holarctic Myodini (Rodentia: Arvicolinae). Molecular Phylogenetics and Evolution, 76, 18-29.</t>
    </r>
  </si>
  <si>
    <r>
      <t>Kohli, B. A., Speer, K. A., Kilpatrick, C. W., Batsaikhan, N., Damdinbaza, D., &amp; Cook, J. A. (2014). Multilocus systematics and non-punctuated evolution of Holarctic Myodini (Rodentia: Arvicolinae). </t>
    </r>
    <r>
      <rPr>
        <i/>
        <sz val="12"/>
        <color rgb="FF222222"/>
        <rFont val="Calibri"/>
        <family val="2"/>
        <scheme val="minor"/>
      </rPr>
      <t>Molecular Phylogenetics and Evolution</t>
    </r>
    <r>
      <rPr>
        <sz val="12"/>
        <color rgb="FF222222"/>
        <rFont val="Calibri"/>
        <family val="2"/>
        <scheme val="minor"/>
      </rPr>
      <t>, </t>
    </r>
    <r>
      <rPr>
        <i/>
        <sz val="12"/>
        <color rgb="FF222222"/>
        <rFont val="Calibri"/>
        <family val="2"/>
        <scheme val="minor"/>
      </rPr>
      <t>76</t>
    </r>
    <r>
      <rPr>
        <sz val="12"/>
        <color rgb="FF222222"/>
        <rFont val="Calibri"/>
        <family val="2"/>
        <scheme val="minor"/>
      </rPr>
      <t>, 18-29. Tang, M. K., Jin, W., Tang, Y., Yan, C. C., Murphy, R. W., Sun, Z. Y., ... &amp; Liu, S. Y. (2018). Reassessment of the taxonomic status of Craseomys and three controversial species of Myodes and Alticola (Rodentia: Arvicolinae). Zootaxa, 4429(1), 1-52. Kohli, B. A., Speer, K. A., Kilpatrick, C. W., Batsaikhan, N., Damdinbaza, D., &amp; Cook, J. A. (2014). Multilocus systematics and non-punctuated evolution of Holarctic Myodini (Rodentia: Arvicolinae). Molecular Phylogenetics and Evolution, 76, 18-29.</t>
    </r>
  </si>
  <si>
    <r>
      <t>Kohli, B. A., Fedorov, V. B., Waltari, E., &amp; Cook, J. A. (2015). Phylogeography of a Holarctic rodent (Myodes rutilus): Testing high‐latitude biogeographical hypotheses and the dynamics of range shifts. </t>
    </r>
    <r>
      <rPr>
        <i/>
        <sz val="12"/>
        <color rgb="FF222222"/>
        <rFont val="Calibri"/>
        <family val="2"/>
        <scheme val="minor"/>
      </rPr>
      <t>Journal of Biogeography</t>
    </r>
    <r>
      <rPr>
        <sz val="12"/>
        <color rgb="FF222222"/>
        <rFont val="Calibri"/>
        <family val="2"/>
        <scheme val="minor"/>
      </rPr>
      <t>, </t>
    </r>
    <r>
      <rPr>
        <i/>
        <sz val="12"/>
        <color rgb="FF222222"/>
        <rFont val="Calibri"/>
        <family val="2"/>
        <scheme val="minor"/>
      </rPr>
      <t>42</t>
    </r>
    <r>
      <rPr>
        <sz val="12"/>
        <color rgb="FF222222"/>
        <rFont val="Calibri"/>
        <family val="2"/>
        <scheme val="minor"/>
      </rPr>
      <t>(2), 377-389. Eger,J.L., Engstrom,M.D., Lim,B.K., Millar,J.S., Lobo,N.,Pruitt,W.O., Ivanova,N.V., Borisenko,A.V. and Hebert,P.D.N. Steppan, S. J., &amp; Schenk, J. J. (2017). Muroid rodent phylogenetics: 900-species tree reveals increasing diversification rates. PloS one, 12(8), e0183070. Steppan, S. J., Adkins, R. M., &amp; Anderson, J. (2004). Phylogeny and divergence-date estimates of rapid radiations in muroid rodents based on multiple nuclear genes. Systematic biology, 53(4), 533-553.</t>
    </r>
  </si>
  <si>
    <r>
      <t>Galewski, T., Tilak, M. K., Sanchez, S., Chevret, P., Paradis, E., &amp; Douzery, E. J. (2006). The evolutionary radiation of Arvicolinae rodents (voles and lemmings): relative contribution of nuclear and mitochondrial DNA phylogenies. </t>
    </r>
    <r>
      <rPr>
        <i/>
        <sz val="12"/>
        <color rgb="FF222222"/>
        <rFont val="Calibri"/>
        <family val="2"/>
        <scheme val="minor"/>
      </rPr>
      <t>BMC Evolutionary Biology</t>
    </r>
    <r>
      <rPr>
        <sz val="12"/>
        <color rgb="FF222222"/>
        <rFont val="Calibri"/>
        <family val="2"/>
        <scheme val="minor"/>
      </rPr>
      <t>, </t>
    </r>
    <r>
      <rPr>
        <i/>
        <sz val="12"/>
        <color rgb="FF222222"/>
        <rFont val="Calibri"/>
        <family val="2"/>
        <scheme val="minor"/>
      </rPr>
      <t>6</t>
    </r>
    <r>
      <rPr>
        <sz val="12"/>
        <color rgb="FF222222"/>
        <rFont val="Calibri"/>
        <family val="2"/>
        <scheme val="minor"/>
      </rPr>
      <t>, 1-17. Lissovsky,A., Lim,B.K., Eger,J.L., Abramson,N.I. and Obolenskaya,E.V. Bannikova, A. A., Sighazeva, A. M., Malikov, V. G., Golenishchev, F. N., &amp; Dzuev, R. I. (2013). Genetic diversity of Chionomys genus (Mammalia, Arvicolinae) and comparative phylogeography of snow voles. Russian Journal of Genetics, 49, 561-575.</t>
    </r>
  </si>
  <si>
    <r>
      <t>Cook, J. A., Runck, A. M., &amp; Conroy, C. J. (2004). Historical biogeography at the crossroads of the northern continents: molecular phylogenetics of red-backed voles (Rodentia: Arvicolinae). </t>
    </r>
    <r>
      <rPr>
        <i/>
        <sz val="12"/>
        <color rgb="FF222222"/>
        <rFont val="Calibri"/>
        <family val="2"/>
        <scheme val="minor"/>
      </rPr>
      <t>Molecular Phylogenetics and Evolution</t>
    </r>
    <r>
      <rPr>
        <sz val="12"/>
        <color rgb="FF222222"/>
        <rFont val="Calibri"/>
        <family val="2"/>
        <scheme val="minor"/>
      </rPr>
      <t>, </t>
    </r>
    <r>
      <rPr>
        <i/>
        <sz val="12"/>
        <color rgb="FF222222"/>
        <rFont val="Calibri"/>
        <family val="2"/>
        <scheme val="minor"/>
      </rPr>
      <t>30</t>
    </r>
    <r>
      <rPr>
        <sz val="12"/>
        <color rgb="FF222222"/>
        <rFont val="Calibri"/>
        <family val="2"/>
        <scheme val="minor"/>
      </rPr>
      <t>(3), 767-777. Tang, M. K., Jin, W., Tang, Y., Yan, C. C., Murphy, R. W., Sun, Z. Y., ... &amp; Liu, S. Y. (2018). Reassessment of the taxonomic status of Craseomys and three controversial species of Myodes and Alticola (Rodentia: Arvicolinae). Zootaxa, 4429(1), 1-52. Kohli, B. A., Fedorov, V. B., Waltari, E., &amp; Cook, J. A. (2015). Phylogeography of a Holarctic rodent (Myodes rutilus): Testing high‐latitude biogeographical hypotheses and the dynamics of range shifts. Journal of Biogeography, 42(2), 377-389. Lissovsky, A. A., Petrova, T. V., Yatsentyuk, S. P., Golenishchev, F. N., Putincev, N. I., Kartavtseva, I. V., ... &amp; Abramson, N. I. (2018). Multilocus phylogeny and taxonomy of East Asian voles Alexandromys (Rodentia, Arvicolinae). Zoologica Scripta, 47(1), 9-20.</t>
    </r>
  </si>
  <si>
    <r>
      <t>Kohli, B. A., Speer, K. A., Kilpatrick, C. W., Batsaikhan, N., Damdinbaza, D., &amp; Cook, J. A. (2014). Multilocus systematics and non-punctuated evolution of Holarctic Myodini (Rodentia: Arvicolinae). </t>
    </r>
    <r>
      <rPr>
        <i/>
        <sz val="12"/>
        <color rgb="FF222222"/>
        <rFont val="Calibri"/>
        <family val="2"/>
        <scheme val="minor"/>
      </rPr>
      <t>Molecular Phylogenetics and Evolution</t>
    </r>
    <r>
      <rPr>
        <sz val="12"/>
        <color rgb="FF222222"/>
        <rFont val="Calibri"/>
        <family val="2"/>
        <scheme val="minor"/>
      </rPr>
      <t>, </t>
    </r>
    <r>
      <rPr>
        <i/>
        <sz val="12"/>
        <color rgb="FF222222"/>
        <rFont val="Calibri"/>
        <family val="2"/>
        <scheme val="minor"/>
      </rPr>
      <t>76</t>
    </r>
    <r>
      <rPr>
        <sz val="12"/>
        <color rgb="FF222222"/>
        <rFont val="Calibri"/>
        <family val="2"/>
        <scheme val="minor"/>
      </rPr>
      <t>, 18-29. Bodrov, S. Y., Vasiljeva, V. K., Okhlopkov, I. M., Mamayev, N. V., Zakharov, E. S., Oleinikov, A. Y., ... &amp; Abramson, N. I. (2020). Evolutionary history of mountain voles of the subgenus Aschizomys (Cricetidae, Rodentia), inferred from mitochondrial and nuclear markers. Integrative zoology, 15(3), 187-201. Bodrov, S. Y., Kostygov, A. Y., Rudneva, L. V., &amp; Abramson, N. I. (2016). Revision of the taxonomic position of the Olkhon mountain vole (Rodentia, Cricetidae). Biology Bulletin, 43, 136-145.</t>
    </r>
  </si>
  <si>
    <r>
      <t>Lebedev, V. S., Bannikova, A. A., Tesakov, A. S., &amp; Abramson, N. I. (2007). Molecular phylogeny of the genus Alticola (Cricetidae, Rodentia) as inferred from the sequence of the cytochrome b gene. </t>
    </r>
    <r>
      <rPr>
        <i/>
        <sz val="12"/>
        <color rgb="FF222222"/>
        <rFont val="Calibri"/>
        <family val="2"/>
        <scheme val="minor"/>
      </rPr>
      <t>Zoologica scripta</t>
    </r>
    <r>
      <rPr>
        <sz val="12"/>
        <color rgb="FF222222"/>
        <rFont val="Calibri"/>
        <family val="2"/>
        <scheme val="minor"/>
      </rPr>
      <t>, </t>
    </r>
    <r>
      <rPr>
        <i/>
        <sz val="12"/>
        <color rgb="FF222222"/>
        <rFont val="Calibri"/>
        <family val="2"/>
        <scheme val="minor"/>
      </rPr>
      <t>36</t>
    </r>
    <r>
      <rPr>
        <sz val="12"/>
        <color rgb="FF222222"/>
        <rFont val="Calibri"/>
        <family val="2"/>
        <scheme val="minor"/>
      </rPr>
      <t>(6), 547-563. Bodrov, S. Y., Kostygov, A. Y., Rudneva, L. V., &amp; Abramson, N. I. (2016). Revision of the taxonomic position of the Olkhon mountain vole (Rodentia, Cricetidae). Biology Bulletin, 43, 136-145. Kohli, B. A., Speer, K. A., Kilpatrick, C. W., Batsaikhan, N., Damdinbaza, D., &amp; Cook, J. A. (2014). Multilocus systematics and non-punctuated evolution of Holarctic Myodini (Rodentia: Arvicolinae). Molecular Phylogenetics and Evolution, 76, 18-29.</t>
    </r>
  </si>
  <si>
    <r>
      <t>Kohli, B. A., Speer, K. A., Kilpatrick, C. W., Batsaikhan, N., Damdinbaza, D., &amp; Cook, J. A. (2014). Multilocus systematics and non-punctuated evolution of Holarctic Myodini (Rodentia: Arvicolinae). </t>
    </r>
    <r>
      <rPr>
        <i/>
        <sz val="12"/>
        <color rgb="FF222222"/>
        <rFont val="Calibri"/>
        <family val="2"/>
        <scheme val="minor"/>
      </rPr>
      <t>Molecular Phylogenetics and Evolution</t>
    </r>
    <r>
      <rPr>
        <sz val="12"/>
        <color rgb="FF222222"/>
        <rFont val="Calibri"/>
        <family val="2"/>
        <scheme val="minor"/>
      </rPr>
      <t>, </t>
    </r>
    <r>
      <rPr>
        <i/>
        <sz val="12"/>
        <color rgb="FF222222"/>
        <rFont val="Calibri"/>
        <family val="2"/>
        <scheme val="minor"/>
      </rPr>
      <t>76</t>
    </r>
    <r>
      <rPr>
        <sz val="12"/>
        <color rgb="FF222222"/>
        <rFont val="Calibri"/>
        <family val="2"/>
        <scheme val="minor"/>
      </rPr>
      <t>, 18-29. Bodrov, S. Y., Vasiljeva, V. K., Okhlopkov, I. M., Mamayev, N. V., Zakharov, E. S., Oleinikov, A. Y., ... &amp; Abramson, N. I. (2020). Evolutionary history of mountain voles of the subgenus Aschizomys (Cricetidae, Rodentia), inferred from mitochondrial and nuclear markers. Integrative zoology, 15(3), 187-201. Bodrov, S. Y., Vasiljeva, V. K., Okhlopkov, I. M., Mamayev, N. V., Zakharov, E. S., Oleinikov, A. Y., ... &amp; Abramson, N. I. (2020). Evolutionary history of mountain voles of the subgenus Aschizomys (Cricetidae, Rodentia), inferred from mitochondrial and nuclear markers. Integrative zoology, 15(3), 187-201.</t>
    </r>
  </si>
  <si>
    <r>
      <t>Cook, J. A., Runck, A. M., &amp; Conroy, C. J. (2004). Historical biogeography at the crossroads of the northern continents: molecular phylogenetics of red-backed voles (Rodentia: Arvicolinae). </t>
    </r>
    <r>
      <rPr>
        <i/>
        <sz val="12"/>
        <color rgb="FF222222"/>
        <rFont val="Calibri"/>
        <family val="2"/>
        <scheme val="minor"/>
      </rPr>
      <t>Molecular Phylogenetics and Evolution</t>
    </r>
    <r>
      <rPr>
        <sz val="12"/>
        <color rgb="FF222222"/>
        <rFont val="Calibri"/>
        <family val="2"/>
        <scheme val="minor"/>
      </rPr>
      <t>, </t>
    </r>
    <r>
      <rPr>
        <i/>
        <sz val="12"/>
        <color rgb="FF222222"/>
        <rFont val="Calibri"/>
        <family val="2"/>
        <scheme val="minor"/>
      </rPr>
      <t>30</t>
    </r>
    <r>
      <rPr>
        <sz val="12"/>
        <color rgb="FF222222"/>
        <rFont val="Calibri"/>
        <family val="2"/>
        <scheme val="minor"/>
      </rPr>
      <t>(3), 767-777. Bodrov, S. Y., Vasiljeva, V. K., Okhlopkov, I. M., Mamayev, N. V., Zakharov, E. S., Oleinikov, A. Y., ... &amp; Abramson, N. I. (2020). Evolutionary history of mountain voles of the subgenus Aschizomys (Cricetidae, Rodentia), inferred from mitochondrial and nuclear markers. Integrative zoology, 15(3), 187-201. Bodrov, S. Y., Kostygov, A. Y., Rudneva, L. V., &amp; Abramson, N. I. (2016). Revision of the taxonomic position of the Olkhon mountain vole (Rodentia, Cricetidae). Biology Bulletin, 43, 136-145.</t>
    </r>
  </si>
  <si>
    <r>
      <t>Litvinov, Y. N., Abramov, S. A., Chertilina, O. V., Simonov, E. P., &amp; Lopatina, N. V. (2015). Genetic differentiation of high-mountain voles from mountain steppe regions of northeast inner Asia. Izv. Irkutsk. gosud. univ. </t>
    </r>
    <r>
      <rPr>
        <i/>
        <sz val="12"/>
        <color rgb="FF222222"/>
        <rFont val="Calibri"/>
        <family val="2"/>
        <scheme val="minor"/>
      </rPr>
      <t>Biol. Ekol</t>
    </r>
    <r>
      <rPr>
        <sz val="12"/>
        <color rgb="FF222222"/>
        <rFont val="Calibri"/>
        <family val="2"/>
        <scheme val="minor"/>
      </rPr>
      <t>, </t>
    </r>
    <r>
      <rPr>
        <i/>
        <sz val="12"/>
        <color rgb="FF222222"/>
        <rFont val="Calibri"/>
        <family val="2"/>
        <scheme val="minor"/>
      </rPr>
      <t>12</t>
    </r>
    <r>
      <rPr>
        <sz val="12"/>
        <color rgb="FF222222"/>
        <rFont val="Calibri"/>
        <family val="2"/>
        <scheme val="minor"/>
      </rPr>
      <t>, 23-30. Bodrov, S. Y., Kostygov, A. Y., Rudneva, L. V., &amp; Abramson, N. I. (2016). Revision of the taxonomic position of the Olkhon mountain vole (Rodentia, Cricetidae). Biology Bulletin, 43, 136-145. Bodrov, S. Y., Kostygov, A. Y., Rudneva, L. V., &amp; Abramson, N. I. (2016). Revision of the taxonomic position of the Olkhon mountain vole (Rodentia, Cricetidae). Biology Bulletin, 43, 136-145.</t>
    </r>
  </si>
  <si>
    <r>
      <t>Lebedev, V. S., Bannikova, A. A., Tesakov, A. S., &amp; Abramson, N. I. (2007). Molecular phylogeny of the genus Alticola (Cricetidae, Rodentia) as inferred from the sequence of the cytochrome b gene. </t>
    </r>
    <r>
      <rPr>
        <i/>
        <sz val="12"/>
        <color rgb="FF222222"/>
        <rFont val="Calibri"/>
        <family val="2"/>
        <scheme val="minor"/>
      </rPr>
      <t>Zoologica scripta</t>
    </r>
    <r>
      <rPr>
        <sz val="12"/>
        <color rgb="FF222222"/>
        <rFont val="Calibri"/>
        <family val="2"/>
        <scheme val="minor"/>
      </rPr>
      <t>, </t>
    </r>
    <r>
      <rPr>
        <i/>
        <sz val="12"/>
        <color rgb="FF222222"/>
        <rFont val="Calibri"/>
        <family val="2"/>
        <scheme val="minor"/>
      </rPr>
      <t>36</t>
    </r>
    <r>
      <rPr>
        <sz val="12"/>
        <color rgb="FF222222"/>
        <rFont val="Calibri"/>
        <family val="2"/>
        <scheme val="minor"/>
      </rPr>
      <t>(6), 547-563. Bodrov, S. Y., Kostygov, A. Y., Rudneva, L. V., &amp; Abramson, N. I. (2016). Revision of the taxonomic position of the Olkhon mountain vole (Rodentia, Cricetidae). Biology Bulletin, 43, 136-145. Kohli, B. A., Speer, K. A., Kilpatrick, C. W., Batsaikhan, N., Damdinbaza, D., &amp; Cook, J. A. (2014). Multilocus systematics and non-punctuated evolution of Holarctic Myodini (Rodentia: Arvicolinae). Molecular Phylogenetics and Evolution, 76, 18-29. Bannikova, A. A., Sighazeva, A. M., Malikov, V. G., Golenishchev, F. N., &amp; Dzuev, R. I. (2013). Genetic diversity of Chionomys genus (Mammalia, Arvicolinae) and comparative phylogeography of snow voles. Russian Journal of Genetics, 49, 561-575.</t>
    </r>
  </si>
  <si>
    <r>
      <t>Tang, M. K., Jin, W., Tang, Y., Yan, C. C., Murphy, R. W., Sun, Z. Y., ... &amp; Liu, S. Y. (2018). Reassessment of the taxonomic status of Craseomys and three controversial species of Myodes and Alticola (Rodentia: Arvicolinae). </t>
    </r>
    <r>
      <rPr>
        <i/>
        <sz val="12"/>
        <color rgb="FF222222"/>
        <rFont val="Calibri"/>
        <family val="2"/>
        <scheme val="minor"/>
      </rPr>
      <t>Zootaxa</t>
    </r>
    <r>
      <rPr>
        <sz val="12"/>
        <color rgb="FF222222"/>
        <rFont val="Calibri"/>
        <family val="2"/>
        <scheme val="minor"/>
      </rPr>
      <t>, </t>
    </r>
    <r>
      <rPr>
        <i/>
        <sz val="12"/>
        <color rgb="FF222222"/>
        <rFont val="Calibri"/>
        <family val="2"/>
        <scheme val="minor"/>
      </rPr>
      <t>4429</t>
    </r>
    <r>
      <rPr>
        <sz val="12"/>
        <color rgb="FF222222"/>
        <rFont val="Calibri"/>
        <family val="2"/>
        <scheme val="minor"/>
      </rPr>
      <t>(1), 1-52.</t>
    </r>
  </si>
  <si>
    <r>
      <t>Kohli, B. A., Speer, K. A., Kilpatrick, C. W., Batsaikhan, N., Damdinbaza, D., &amp; Cook, J. A. (2014). Multilocus systematics and non-punctuated evolution of Holarctic Myodini (Rodentia: Arvicolinae). </t>
    </r>
    <r>
      <rPr>
        <i/>
        <sz val="12"/>
        <color rgb="FF222222"/>
        <rFont val="Calibri"/>
        <family val="2"/>
        <scheme val="minor"/>
      </rPr>
      <t>Molecular Phylogenetics and Evolution</t>
    </r>
    <r>
      <rPr>
        <sz val="12"/>
        <color rgb="FF222222"/>
        <rFont val="Calibri"/>
        <family val="2"/>
        <scheme val="minor"/>
      </rPr>
      <t>, </t>
    </r>
    <r>
      <rPr>
        <i/>
        <sz val="12"/>
        <color rgb="FF222222"/>
        <rFont val="Calibri"/>
        <family val="2"/>
        <scheme val="minor"/>
      </rPr>
      <t>76</t>
    </r>
    <r>
      <rPr>
        <sz val="12"/>
        <color rgb="FF222222"/>
        <rFont val="Calibri"/>
        <family val="2"/>
        <scheme val="minor"/>
      </rPr>
      <t>, 18-29. Bodrov, S. Y., Kostygov, A. Y., Rudneva, L. V., &amp; Abramson, N. I. (2016). Revision of the taxonomic position of the Olkhon mountain vole (Rodentia, Cricetidae). Biology Bulletin, 43, 136-145.</t>
    </r>
  </si>
  <si>
    <r>
      <t>Litvinov, Y. N., Abramov, S. A., Chertilina, O. V., Simonov, E. P., &amp; Lopatina, N. V. (2015). Genetic differentiation of high-mountain voles from mountain steppe regions of northeast inner Asia. Izv. Irkutsk. gosud. univ. </t>
    </r>
    <r>
      <rPr>
        <i/>
        <sz val="12"/>
        <color rgb="FF222222"/>
        <rFont val="Calibri"/>
        <family val="2"/>
        <scheme val="minor"/>
      </rPr>
      <t>Biol. Ekol</t>
    </r>
    <r>
      <rPr>
        <sz val="12"/>
        <color rgb="FF222222"/>
        <rFont val="Calibri"/>
        <family val="2"/>
        <scheme val="minor"/>
      </rPr>
      <t>, </t>
    </r>
    <r>
      <rPr>
        <i/>
        <sz val="12"/>
        <color rgb="FF222222"/>
        <rFont val="Calibri"/>
        <family val="2"/>
        <scheme val="minor"/>
      </rPr>
      <t>12</t>
    </r>
    <r>
      <rPr>
        <sz val="12"/>
        <color rgb="FF222222"/>
        <rFont val="Calibri"/>
        <family val="2"/>
        <scheme val="minor"/>
      </rPr>
      <t>, 23-30. Bannikova, A. A., Sighazeva, A. M., Malikov, V. G., Golenishchev, F. N., &amp; Dzuev, R. I. (2013). Genetic diversity of Chionomys genus (Mammalia, Arvicolinae) and comparative phylogeography of snow voles. Russian Journal of Genetics, 49, 561-575.Bodrov, S. Y., Kostygov, A. Y., Rudneva, L. V., &amp; Abramson, N. I. (2016). Revision of the taxonomic position of the Olkhon mountain vole (Rodentia, Cricetidae). Biology Bulletin, 43, 136-145. Bannikova, A. A., Sighazeva, A. M., Malikov, V. G., Golenishchev, F. N., &amp; Dzuev, R. I. (2013). Genetic diversity of Chionomys genus (Mammalia, Arvicolinae) and comparative phylogeography of snow voles. Russian Journal of Genetics, 49, 561-575.</t>
    </r>
  </si>
  <si>
    <r>
      <t>Kohli, B. A., Speer, K. A., Kilpatrick, C. W., Batsaikhan, N., Damdinbaza, D., &amp; Cook, J. A. (2014). Multilocus systematics and non-punctuated evolution of Holarctic Myodini (Rodentia: Arvicolinae). </t>
    </r>
    <r>
      <rPr>
        <i/>
        <sz val="12"/>
        <color rgb="FF222222"/>
        <rFont val="Calibri"/>
        <family val="2"/>
        <scheme val="minor"/>
      </rPr>
      <t>Molecular Phylogenetics and Evolution</t>
    </r>
    <r>
      <rPr>
        <sz val="12"/>
        <color rgb="FF222222"/>
        <rFont val="Calibri"/>
        <family val="2"/>
        <scheme val="minor"/>
      </rPr>
      <t>, </t>
    </r>
    <r>
      <rPr>
        <i/>
        <sz val="12"/>
        <color rgb="FF222222"/>
        <rFont val="Calibri"/>
        <family val="2"/>
        <scheme val="minor"/>
      </rPr>
      <t>76</t>
    </r>
    <r>
      <rPr>
        <sz val="12"/>
        <color rgb="FF222222"/>
        <rFont val="Calibri"/>
        <family val="2"/>
        <scheme val="minor"/>
      </rPr>
      <t>, 18-29. Galewski, T., Tilak, M. K., Sanchez, S., Chevret, P., Paradis, E., &amp; Douzery, E. J. (2006). The evolutionary radiation of Arvicolinae rodents (voles and lemmings): relative contribution of nuclear and mitochondrial DNA phylogenies. BMC Evolutionary Biology, 6, 1-17.</t>
    </r>
  </si>
  <si>
    <r>
      <t>Iwasa, M. A., &amp; Nakata, K. (2011). A note on the genetic status of the dark red-backed vole, Myodes rex, in Hokkaido, Japan. </t>
    </r>
    <r>
      <rPr>
        <i/>
        <sz val="12"/>
        <color rgb="FF222222"/>
        <rFont val="Calibri"/>
        <family val="2"/>
        <scheme val="minor"/>
      </rPr>
      <t>Mammal study</t>
    </r>
    <r>
      <rPr>
        <sz val="12"/>
        <color rgb="FF222222"/>
        <rFont val="Calibri"/>
        <family val="2"/>
        <scheme val="minor"/>
      </rPr>
      <t>, </t>
    </r>
    <r>
      <rPr>
        <i/>
        <sz val="12"/>
        <color rgb="FF222222"/>
        <rFont val="Calibri"/>
        <family val="2"/>
        <scheme val="minor"/>
      </rPr>
      <t>36</t>
    </r>
    <r>
      <rPr>
        <sz val="12"/>
        <color rgb="FF222222"/>
        <rFont val="Calibri"/>
        <family val="2"/>
        <scheme val="minor"/>
      </rPr>
      <t>(2), 99-103. Abramson, N. I., Petrova, T. V., Dokuchaev, N. E., Obolenskaya, E. V., &amp; Lissovsky, A. A. (2012). Phylogeography of the gray red-backed vole Craseomys rufocanus (Rodentia: Cricetidae) across the distribution range inferred from nonrecombining molecular markers. Russian Journal of Theriology. Русский териологический журнал, 11(2), 137-156. Bondareva, O., Genelt-Yanovskiy, E., Petrova, T., Bodrov, S., Smorkatcheva, A., &amp; Abramson, N. (2021). Signatures of Adaptation in Mitochondrial Genomes of Palearctic Subterranean Voles (Arvicolinae, Rodentia). Genes, 12(12), 1945.</t>
    </r>
  </si>
  <si>
    <r>
      <t>Kohli, B. A., Speer, K. A., Kilpatrick, C. W., Batsaikhan, N., Damdinbaza, D., &amp; Cook, J. A. (2014). Multilocus systematics and non-punctuated evolution of Holarctic Myodini (Rodentia: Arvicolinae). </t>
    </r>
    <r>
      <rPr>
        <i/>
        <sz val="12"/>
        <color rgb="FF222222"/>
        <rFont val="Calibri"/>
        <family val="2"/>
        <scheme val="minor"/>
      </rPr>
      <t>Molecular Phylogenetics and Evolution</t>
    </r>
    <r>
      <rPr>
        <sz val="12"/>
        <color rgb="FF222222"/>
        <rFont val="Calibri"/>
        <family val="2"/>
        <scheme val="minor"/>
      </rPr>
      <t>, </t>
    </r>
    <r>
      <rPr>
        <i/>
        <sz val="12"/>
        <color rgb="FF222222"/>
        <rFont val="Calibri"/>
        <family val="2"/>
        <scheme val="minor"/>
      </rPr>
      <t>76</t>
    </r>
    <r>
      <rPr>
        <sz val="12"/>
        <color rgb="FF222222"/>
        <rFont val="Calibri"/>
        <family val="2"/>
        <scheme val="minor"/>
      </rPr>
      <t>, 18-29. Abramson, N. I., Petrova, T. V., Dokuchaev, N. E., Obolenskaya, E. V., &amp; Lissovsky, A. A. (2012). Phylogeography of the gray red-backed vole Craseomys rufocanus (Rodentia: Cricetidae) across the distribution range inferred from nonrecombining molecular markers. Russian Journal of Theriology. Русский териологический журнал, 11(2), 137-156.</t>
    </r>
  </si>
  <si>
    <r>
      <t>Kohli, B. A., Speer, K. A., Kilpatrick, C. W., Batsaikhan, N., Damdinbaza, D., &amp; Cook, J. A. (2014). Multilocus systematics and non-punctuated evolution of Holarctic Myodini (Rodentia: Arvicolinae). </t>
    </r>
    <r>
      <rPr>
        <i/>
        <sz val="12"/>
        <color rgb="FF222222"/>
        <rFont val="Calibri"/>
        <family val="2"/>
        <scheme val="minor"/>
      </rPr>
      <t>Molecular Phylogenetics and Evolution</t>
    </r>
    <r>
      <rPr>
        <sz val="12"/>
        <color rgb="FF222222"/>
        <rFont val="Calibri"/>
        <family val="2"/>
        <scheme val="minor"/>
      </rPr>
      <t>, </t>
    </r>
    <r>
      <rPr>
        <i/>
        <sz val="12"/>
        <color rgb="FF222222"/>
        <rFont val="Calibri"/>
        <family val="2"/>
        <scheme val="minor"/>
      </rPr>
      <t>76</t>
    </r>
    <r>
      <rPr>
        <sz val="12"/>
        <color rgb="FF222222"/>
        <rFont val="Calibri"/>
        <family val="2"/>
        <scheme val="minor"/>
      </rPr>
      <t>, 18-29.</t>
    </r>
  </si>
  <si>
    <r>
      <t>Sheftel, B. I., Bannikova, A. A., Fang, Y., Demidova, T. B., Alexandrov, D. Y., Lebedev, V. S., &amp; Sun, Y. H. (2018). Notes on the fauna, systematics, and ecology of small mammals in Southern Gansu, China. </t>
    </r>
    <r>
      <rPr>
        <i/>
        <sz val="12"/>
        <color rgb="FF222222"/>
        <rFont val="Calibri"/>
        <family val="2"/>
        <scheme val="minor"/>
      </rPr>
      <t>Biology Bulletin</t>
    </r>
    <r>
      <rPr>
        <sz val="12"/>
        <color rgb="FF222222"/>
        <rFont val="Calibri"/>
        <family val="2"/>
        <scheme val="minor"/>
      </rPr>
      <t>, </t>
    </r>
    <r>
      <rPr>
        <i/>
        <sz val="12"/>
        <color rgb="FF222222"/>
        <rFont val="Calibri"/>
        <family val="2"/>
        <scheme val="minor"/>
      </rPr>
      <t>45</t>
    </r>
    <r>
      <rPr>
        <sz val="12"/>
        <color rgb="FF222222"/>
        <rFont val="Calibri"/>
        <family val="2"/>
        <scheme val="minor"/>
      </rPr>
      <t>, 898-912. He, K., Wang, W., Li, Q., Luo, P., Sun, Y., &amp; Jiang, X. (2013). DNA barcoding in surveys of small mammal community: a case study in Lianhuashan, Gansu Province, China. Biodiversity Science, 21(2), 197-205. Kohli, B. A., Speer, K. A., Kilpatrick, C. W., Batsaikhan, N., Damdinbaza, D., &amp; Cook, J. A. (2014). Multilocus systematics and non-punctuated evolution of Holarctic Myodini (Rodentia: Arvicolinae). Molecular Phylogenetics and Evolution, 76, 18-29.</t>
    </r>
  </si>
  <si>
    <r>
      <t>Galewski, T., Tilak, M. K., Sanchez, S., Chevret, P., Paradis, E., &amp; Douzery, E. J. (2006). The evolutionary radiation of Arvicolinae rodents (voles and lemmings): relative contribution of nuclear and mitochondrial DNA phylogenies. </t>
    </r>
    <r>
      <rPr>
        <i/>
        <sz val="12"/>
        <color rgb="FF222222"/>
        <rFont val="Calibri"/>
        <family val="2"/>
        <scheme val="minor"/>
      </rPr>
      <t>BMC Evolutionary Biology</t>
    </r>
    <r>
      <rPr>
        <sz val="12"/>
        <color rgb="FF222222"/>
        <rFont val="Calibri"/>
        <family val="2"/>
        <scheme val="minor"/>
      </rPr>
      <t>, </t>
    </r>
    <r>
      <rPr>
        <i/>
        <sz val="12"/>
        <color rgb="FF222222"/>
        <rFont val="Calibri"/>
        <family val="2"/>
        <scheme val="minor"/>
      </rPr>
      <t>6</t>
    </r>
    <r>
      <rPr>
        <sz val="12"/>
        <color rgb="FF222222"/>
        <rFont val="Calibri"/>
        <family val="2"/>
        <scheme val="minor"/>
      </rPr>
      <t>, 1-17. Bannikova, A. A., Sighazeva, A. M., Malikov, V. G., Golenishchev, F. N., &amp; Dzuev, R. I. (2013). Genetic diversity of Chionomys genus (Mammalia, Arvicolinae) and comparative phylogeography of snow voles. Russian Journal of Genetics, 49, 561-575.</t>
    </r>
  </si>
  <si>
    <r>
      <t>Chen, W. C., Hao, H. B., Sun, Z. Y., Liu, Y., Liu, S. Y., &amp; Yue, B. S. (2012). Phylogenetic position of the genus Proedromys (Arvicolinae, Rodentia): Evidence from nuclear and mitochondrial DNA. </t>
    </r>
    <r>
      <rPr>
        <i/>
        <sz val="12"/>
        <color rgb="FF222222"/>
        <rFont val="Calibri"/>
        <family val="2"/>
        <scheme val="minor"/>
      </rPr>
      <t>Biochemical Systematics and Ecology</t>
    </r>
    <r>
      <rPr>
        <sz val="12"/>
        <color rgb="FF222222"/>
        <rFont val="Calibri"/>
        <family val="2"/>
        <scheme val="minor"/>
      </rPr>
      <t>, </t>
    </r>
    <r>
      <rPr>
        <i/>
        <sz val="12"/>
        <color rgb="FF222222"/>
        <rFont val="Calibri"/>
        <family val="2"/>
        <scheme val="minor"/>
      </rPr>
      <t>42</t>
    </r>
    <r>
      <rPr>
        <sz val="12"/>
        <color rgb="FF222222"/>
        <rFont val="Calibri"/>
        <family val="2"/>
        <scheme val="minor"/>
      </rPr>
      <t>, 59-68. Li, J., Zheng, X., Cai, Y., Zhang, X., Yang, M., Yue, B., &amp; Li, J. (2015). DNA barcoding of murinae (Rodentia: Muridae) and arvicolinae (Rodentia: Cricetidae) distributed in China. Molecular ecology resources, 15(1), 153-167.</t>
    </r>
  </si>
  <si>
    <r>
      <t>Song, W., Li, X., Wang, H., Chen, Z., He, S., &amp; Jiang, X. (2021). Multi-dimensional evaluation of small mammal diversity in tree line habitats across the Three Parallel Rivers of Yunnan Protected Areas: Implications for conservation. </t>
    </r>
    <r>
      <rPr>
        <i/>
        <sz val="12"/>
        <color rgb="FF222222"/>
        <rFont val="Calibri"/>
        <family val="2"/>
        <scheme val="minor"/>
      </rPr>
      <t>Biodiversity Science</t>
    </r>
    <r>
      <rPr>
        <sz val="12"/>
        <color rgb="FF222222"/>
        <rFont val="Calibri"/>
        <family val="2"/>
        <scheme val="minor"/>
      </rPr>
      <t>, </t>
    </r>
    <r>
      <rPr>
        <i/>
        <sz val="12"/>
        <color rgb="FF222222"/>
        <rFont val="Calibri"/>
        <family val="2"/>
        <scheme val="minor"/>
      </rPr>
      <t>29</t>
    </r>
    <r>
      <rPr>
        <sz val="12"/>
        <color rgb="FF222222"/>
        <rFont val="Calibri"/>
        <family val="2"/>
        <scheme val="minor"/>
      </rPr>
      <t>(9), 1215.</t>
    </r>
  </si>
  <si>
    <r>
      <t>Steppan, S. J., &amp; Schenk, J. J. (2017). Muroid rodent phylogenetics: 900-species tree reveals increasing diversification rates. </t>
    </r>
    <r>
      <rPr>
        <i/>
        <sz val="12"/>
        <color rgb="FF222222"/>
        <rFont val="Calibri"/>
        <family val="2"/>
        <scheme val="minor"/>
      </rPr>
      <t>PloS one</t>
    </r>
    <r>
      <rPr>
        <sz val="12"/>
        <color rgb="FF222222"/>
        <rFont val="Calibri"/>
        <family val="2"/>
        <scheme val="minor"/>
      </rPr>
      <t>, </t>
    </r>
    <r>
      <rPr>
        <i/>
        <sz val="12"/>
        <color rgb="FF222222"/>
        <rFont val="Calibri"/>
        <family val="2"/>
        <scheme val="minor"/>
      </rPr>
      <t>12</t>
    </r>
    <r>
      <rPr>
        <sz val="12"/>
        <color rgb="FF222222"/>
        <rFont val="Calibri"/>
        <family val="2"/>
        <scheme val="minor"/>
      </rPr>
      <t>(8), e0183070. Kohli, B. A., Speer, K. A., Kilpatrick, C. W., Batsaikhan, N., Damdinbaza, D., &amp; Cook, J. A. (2014). Multilocus systematics and non-punctuated evolution of Holarctic Myodini (Rodentia: Arvicolinae). Molecular Phylogenetics and Evolution, 76, 18-29.</t>
    </r>
  </si>
  <si>
    <r>
      <t>Zeng, T., Jin, W., Sun, Z. Y., Liu, Y., Murphy, R. W., Fu, J. R., ... &amp; Yue, B. S. (2013). Taxonomic position of Eothenomys wardi (Arvicolinae: Cricetidae) based on morphological and molecular analyses with a detailed description of the species. </t>
    </r>
    <r>
      <rPr>
        <i/>
        <sz val="12"/>
        <color rgb="FF222222"/>
        <rFont val="Calibri"/>
        <family val="2"/>
        <scheme val="minor"/>
      </rPr>
      <t>Zootaxa</t>
    </r>
    <r>
      <rPr>
        <sz val="12"/>
        <color rgb="FF222222"/>
        <rFont val="Calibri"/>
        <family val="2"/>
        <scheme val="minor"/>
      </rPr>
      <t>, </t>
    </r>
    <r>
      <rPr>
        <i/>
        <sz val="12"/>
        <color rgb="FF222222"/>
        <rFont val="Calibri"/>
        <family val="2"/>
        <scheme val="minor"/>
      </rPr>
      <t>3682</t>
    </r>
    <r>
      <rPr>
        <sz val="12"/>
        <color rgb="FF222222"/>
        <rFont val="Calibri"/>
        <family val="2"/>
        <scheme val="minor"/>
      </rPr>
      <t>(1), 085-104.</t>
    </r>
  </si>
  <si>
    <r>
      <t>Bakloushinskaya, I., Lyapunova, E. A., Saidov, A. S., Romanenko, S. A., O’Brien, P. C., Serdyukova, N. A., ... &amp; Bogdanov, A. S. (2019). Rapid chromosomal evolution in enigmatic mammal with XX in both sexes, the Alay mole vole Ellobiusalaicus Vorontsov et al., 1969 (Mammalia, Rodentia). </t>
    </r>
    <r>
      <rPr>
        <i/>
        <sz val="12"/>
        <color rgb="FF222222"/>
        <rFont val="Calibri"/>
        <family val="2"/>
        <scheme val="minor"/>
      </rPr>
      <t>Comparative Cytogenetics</t>
    </r>
    <r>
      <rPr>
        <sz val="12"/>
        <color rgb="FF222222"/>
        <rFont val="Calibri"/>
        <family val="2"/>
        <scheme val="minor"/>
      </rPr>
      <t>, </t>
    </r>
    <r>
      <rPr>
        <i/>
        <sz val="12"/>
        <color rgb="FF222222"/>
        <rFont val="Calibri"/>
        <family val="2"/>
        <scheme val="minor"/>
      </rPr>
      <t>13</t>
    </r>
    <r>
      <rPr>
        <sz val="12"/>
        <color rgb="FF222222"/>
        <rFont val="Calibri"/>
        <family val="2"/>
        <scheme val="minor"/>
      </rPr>
      <t>(2), 147. Abramson, N. I., Lebedev, V. S., Tesakov, A. S., &amp; Bannikova, A. A. (2009). Supraspecies relationships in the subfamily Arvicolinae (Rodentia, Cricetidae): an unexpected result of nuclear gene analysis. Molecular biology, 43, 834-846. Lebedev, V., Bogdanov, A., Brandler, O., Melnikova, M., Enkhbat, U., Tukhbatullin, A., ... &amp; Bannikova, A. (2020). Cryptic variation in mole voles Ellobius (Arvicolinae, Rodentia) of Mongolia. Zoologica Scripta, 49(5), 535-548. Lebedev, V., Bogdanov, A., Brandler, O., Melnikova, M., Enkhbat, U., Tukhbatullin, A., ... &amp; Bannikova, A. (2020). Cryptic variation in mole voles Ellobius (Arvicolinae, Rodentia) of Mongolia. Zoologica Scripta, 49(5), 535-548.</t>
    </r>
  </si>
  <si>
    <r>
      <t>Tambovtseva, V., Bakloushinskaya, I., Matveevsky, S., &amp; Bogdanov, A. (2022). Geographic mosaic of extensive genetic variations in subterranean mole voles Ellobius alaicus as a consequence of habitat fragmentation and hybridization. </t>
    </r>
    <r>
      <rPr>
        <i/>
        <sz val="12"/>
        <color rgb="FF222222"/>
        <rFont val="Calibri"/>
        <family val="2"/>
        <scheme val="minor"/>
      </rPr>
      <t>Life</t>
    </r>
    <r>
      <rPr>
        <sz val="12"/>
        <color rgb="FF222222"/>
        <rFont val="Calibri"/>
        <family val="2"/>
        <scheme val="minor"/>
      </rPr>
      <t>, </t>
    </r>
    <r>
      <rPr>
        <i/>
        <sz val="12"/>
        <color rgb="FF222222"/>
        <rFont val="Calibri"/>
        <family val="2"/>
        <scheme val="minor"/>
      </rPr>
      <t>12</t>
    </r>
    <r>
      <rPr>
        <sz val="12"/>
        <color rgb="FF222222"/>
        <rFont val="Calibri"/>
        <family val="2"/>
        <scheme val="minor"/>
      </rPr>
      <t>(5), 728. Abramson, N. I., Lebedev, V. S., Tesakov, A. S., &amp; Bannikova, A. A. (2009). Supraspecies relationships in the subfamily Arvicolinae (Rodentia, Cricetidae): an unexpected result of nuclear gene analysis. Molecular biology, 43, 834-846. Lebedev, V., Bogdanov, A., Brandler, O., Melnikova, M., Enkhbat, U., Tukhbatullin, A., ... &amp; Bannikova, A. (2020). Cryptic variation in mole voles Ellobius (Arvicolinae, Rodentia) of Mongolia. Zoologica Scripta, 49(5), 535-548.</t>
    </r>
  </si>
  <si>
    <r>
      <t>Conroy, C. J., &amp; Cook, J. A. (1999). MtDNA evidence for repeated pulses of speciation within arvicoline and murid rodents. </t>
    </r>
    <r>
      <rPr>
        <i/>
        <sz val="12"/>
        <color rgb="FF222222"/>
        <rFont val="Calibri"/>
        <family val="2"/>
        <scheme val="minor"/>
      </rPr>
      <t>Journal of Mammalian Evolution</t>
    </r>
    <r>
      <rPr>
        <sz val="12"/>
        <color rgb="FF222222"/>
        <rFont val="Calibri"/>
        <family val="2"/>
        <scheme val="minor"/>
      </rPr>
      <t>, </t>
    </r>
    <r>
      <rPr>
        <i/>
        <sz val="12"/>
        <color rgb="FF222222"/>
        <rFont val="Calibri"/>
        <family val="2"/>
        <scheme val="minor"/>
      </rPr>
      <t>6</t>
    </r>
    <r>
      <rPr>
        <sz val="12"/>
        <color rgb="FF222222"/>
        <rFont val="Calibri"/>
        <family val="2"/>
        <scheme val="minor"/>
      </rPr>
      <t>, 221-245. Bondareva, O., Genelt-Yanovskiy, E., Petrova, T., Bodrov, S., Smorkatcheva, A., &amp; Abramson, N. (2021). Signatures of Adaptation in Mitochondrial Genomes of Palearctic Subterranean Voles (Arvicolinae, Rodentia). Genes, 12(12), 1945.</t>
    </r>
  </si>
  <si>
    <r>
      <t>Lebedev, V., Bogdanov, A., Brandler, O., Melnikova, M., Enkhbat, U., Tukhbatullin, A., ... &amp; Bannikova, A. (2020). Cryptic variation in mole voles Ellobius (Arvicolinae, Rodentia) of Mongolia. </t>
    </r>
    <r>
      <rPr>
        <i/>
        <sz val="12"/>
        <color rgb="FF222222"/>
        <rFont val="Calibri"/>
        <family val="2"/>
        <scheme val="minor"/>
      </rPr>
      <t>Zoologica Scripta</t>
    </r>
    <r>
      <rPr>
        <sz val="12"/>
        <color rgb="FF222222"/>
        <rFont val="Calibri"/>
        <family val="2"/>
        <scheme val="minor"/>
      </rPr>
      <t>, </t>
    </r>
    <r>
      <rPr>
        <i/>
        <sz val="12"/>
        <color rgb="FF222222"/>
        <rFont val="Calibri"/>
        <family val="2"/>
        <scheme val="minor"/>
      </rPr>
      <t>49</t>
    </r>
    <r>
      <rPr>
        <sz val="12"/>
        <color rgb="FF222222"/>
        <rFont val="Calibri"/>
        <family val="2"/>
        <scheme val="minor"/>
      </rPr>
      <t>(5), 535-548. Bondareva, O., Genelt-Yanovskiy, E., Petrova, T., Bodrov, S., Smorkatcheva, A., &amp; Abramson, N. (2021). Signatures of Adaptation in Mitochondrial Genomes of Palearctic Subterranean Voles (Arvicolinae, Rodentia). Genes, 12(12), 1945.</t>
    </r>
  </si>
  <si>
    <r>
      <t>Bannikova, A. A., Lebedev, V. S., Poplavskaya, N. S., Simanovsky, S. A., Undrakhbayar, E., Adiya, Y., &amp; Surov, A. S. (2019). Phylogeny and phylogeography of Arvicoline and Lagurine voles of Mongolia. </t>
    </r>
    <r>
      <rPr>
        <i/>
        <sz val="12"/>
        <color rgb="FF222222"/>
        <rFont val="Calibri"/>
        <family val="2"/>
        <scheme val="minor"/>
      </rPr>
      <t>Folia Zoologica</t>
    </r>
    <r>
      <rPr>
        <sz val="12"/>
        <color rgb="FF222222"/>
        <rFont val="Calibri"/>
        <family val="2"/>
        <scheme val="minor"/>
      </rPr>
      <t>, </t>
    </r>
    <r>
      <rPr>
        <i/>
        <sz val="12"/>
        <color rgb="FF222222"/>
        <rFont val="Calibri"/>
        <family val="2"/>
        <scheme val="minor"/>
      </rPr>
      <t>68</t>
    </r>
    <r>
      <rPr>
        <sz val="12"/>
        <color rgb="FF222222"/>
        <rFont val="Calibri"/>
        <family val="2"/>
        <scheme val="minor"/>
      </rPr>
      <t>(2), 100-113. Bondareva, O., Genelt-Yanovskiy, E., Petrova, T., Bodrov, S., Smorkatcheva, A., &amp; Abramson, N. (2021). Signatures of Adaptation in Mitochondrial Genomes of Palearctic Subterranean Voles (Arvicolinae, Rodentia). Genes, 12(12), 1945.</t>
    </r>
  </si>
  <si>
    <r>
      <t>Bannikova, A. A., Lebedev, V. S., Poplavskaya, N. S., Simanovsky, S. A., Undrakhbayar, E., Adiya, Y., &amp; Surov, A. S. (2019). Phylogeny and phylogeography of Arvicoline and Lagurine voles of Mongolia. </t>
    </r>
    <r>
      <rPr>
        <i/>
        <sz val="12"/>
        <color rgb="FF222222"/>
        <rFont val="Calibri"/>
        <family val="2"/>
        <scheme val="minor"/>
      </rPr>
      <t>Folia Zoologica</t>
    </r>
    <r>
      <rPr>
        <sz val="12"/>
        <color rgb="FF222222"/>
        <rFont val="Calibri"/>
        <family val="2"/>
        <scheme val="minor"/>
      </rPr>
      <t>, </t>
    </r>
    <r>
      <rPr>
        <i/>
        <sz val="12"/>
        <color rgb="FF222222"/>
        <rFont val="Calibri"/>
        <family val="2"/>
        <scheme val="minor"/>
      </rPr>
      <t>68</t>
    </r>
    <r>
      <rPr>
        <sz val="12"/>
        <color rgb="FF222222"/>
        <rFont val="Calibri"/>
        <family val="2"/>
        <scheme val="minor"/>
      </rPr>
      <t>(2), 100-113.</t>
    </r>
  </si>
  <si>
    <r>
      <t>Lissovsky, A. A., Petrova, T. V., Yatsentyuk, S. P., Golenishchev, F. N., Putincev, N. I., Kartavtseva, I. V., ... &amp; Abramson, N. I. (2018). Multilocus phylogeny and taxonomy of East Asian voles Alexandromys (Rodentia, Arvicolinae). </t>
    </r>
    <r>
      <rPr>
        <i/>
        <sz val="12"/>
        <color rgb="FF222222"/>
        <rFont val="Calibri"/>
        <family val="2"/>
        <scheme val="minor"/>
      </rPr>
      <t>Zoologica Scripta</t>
    </r>
    <r>
      <rPr>
        <sz val="12"/>
        <color rgb="FF222222"/>
        <rFont val="Calibri"/>
        <family val="2"/>
        <scheme val="minor"/>
      </rPr>
      <t>, </t>
    </r>
    <r>
      <rPr>
        <i/>
        <sz val="12"/>
        <color rgb="FF222222"/>
        <rFont val="Calibri"/>
        <family val="2"/>
        <scheme val="minor"/>
      </rPr>
      <t>47</t>
    </r>
    <r>
      <rPr>
        <sz val="12"/>
        <color rgb="FF222222"/>
        <rFont val="Calibri"/>
        <family val="2"/>
        <scheme val="minor"/>
      </rPr>
      <t>(1), 9-20.</t>
    </r>
  </si>
  <si>
    <r>
      <t>Mahmoudi, A., Maul, L. C., Khoshyar, M., Darvish, J., Aliabadian, M., &amp; Kryštufek, B. (2020). Evolutionary history of water voles revisited: confronting a new phylogenetic model from molecular data with the fossil record. </t>
    </r>
    <r>
      <rPr>
        <i/>
        <sz val="12"/>
        <color rgb="FF222222"/>
        <rFont val="Calibri"/>
        <family val="2"/>
        <scheme val="minor"/>
      </rPr>
      <t>Mammalia</t>
    </r>
    <r>
      <rPr>
        <sz val="12"/>
        <color rgb="FF222222"/>
        <rFont val="Calibri"/>
        <family val="2"/>
        <scheme val="minor"/>
      </rPr>
      <t>, </t>
    </r>
    <r>
      <rPr>
        <i/>
        <sz val="12"/>
        <color rgb="FF222222"/>
        <rFont val="Calibri"/>
        <family val="2"/>
        <scheme val="minor"/>
      </rPr>
      <t>84</t>
    </r>
    <r>
      <rPr>
        <sz val="12"/>
        <color rgb="FF222222"/>
        <rFont val="Calibri"/>
        <family val="2"/>
        <scheme val="minor"/>
      </rPr>
      <t>(2), 171-184.</t>
    </r>
  </si>
  <si>
    <r>
      <t>Barbosa, S., Pauperio, J., Searle, J. B., &amp; Alves, P. C. (2013). Genetic identification of I berian rodent species using both mitochondrial and nuclear loci: Application to noninvasive sampling. </t>
    </r>
    <r>
      <rPr>
        <i/>
        <sz val="12"/>
        <color rgb="FF222222"/>
        <rFont val="Calibri"/>
        <family val="2"/>
        <scheme val="minor"/>
      </rPr>
      <t>Molecular Ecology Resources</t>
    </r>
    <r>
      <rPr>
        <sz val="12"/>
        <color rgb="FF222222"/>
        <rFont val="Calibri"/>
        <family val="2"/>
        <scheme val="minor"/>
      </rPr>
      <t>, </t>
    </r>
    <r>
      <rPr>
        <i/>
        <sz val="12"/>
        <color rgb="FF222222"/>
        <rFont val="Calibri"/>
        <family val="2"/>
        <scheme val="minor"/>
      </rPr>
      <t>13</t>
    </r>
    <r>
      <rPr>
        <sz val="12"/>
        <color rgb="FF222222"/>
        <rFont val="Calibri"/>
        <family val="2"/>
        <scheme val="minor"/>
      </rPr>
      <t>(1), 43-56.</t>
    </r>
  </si>
  <si>
    <r>
      <t>Bannikova, A. A., Sighazeva, A. M., Malikov, V. G., Golenishchev, F. N., &amp; Dzuev, R. I. (2013). Genetic diversity of Chionomys genus (Mammalia, Arvicolinae) and comparative phylogeography of snow voles. </t>
    </r>
    <r>
      <rPr>
        <i/>
        <sz val="12"/>
        <color rgb="FF222222"/>
        <rFont val="Calibri"/>
        <family val="2"/>
        <scheme val="minor"/>
      </rPr>
      <t>Russian Journal of Genetics</t>
    </r>
    <r>
      <rPr>
        <sz val="12"/>
        <color rgb="FF222222"/>
        <rFont val="Calibri"/>
        <family val="2"/>
        <scheme val="minor"/>
      </rPr>
      <t>, </t>
    </r>
    <r>
      <rPr>
        <i/>
        <sz val="12"/>
        <color rgb="FF222222"/>
        <rFont val="Calibri"/>
        <family val="2"/>
        <scheme val="minor"/>
      </rPr>
      <t>49</t>
    </r>
    <r>
      <rPr>
        <sz val="12"/>
        <color rgb="FF222222"/>
        <rFont val="Calibri"/>
        <family val="2"/>
        <scheme val="minor"/>
      </rPr>
      <t>, 561-575.Bannikova, A. A., Sighazeva, A. M., Malikov, V. G., Golenishchev, F. N., &amp; Dzuev, R. I. (2013). Genetic diversity of Chionomys genus (Mammalia, Arvicolinae) and comparative phylogeography of snow voles. Russian Journal of Genetics, 49, 561-575.</t>
    </r>
  </si>
  <si>
    <r>
      <t>Barros, P., Vale-Gonçalves, H. M., Paupério, J., Cabral, J. A., &amp; Rosa, G. (2016). Confirmation of European snow vole Chionomys nivalis (Mammalia: Rodentia: Cricetidae) occurrence in Portugal. </t>
    </r>
    <r>
      <rPr>
        <i/>
        <sz val="12"/>
        <color rgb="FF222222"/>
        <rFont val="Calibri"/>
        <family val="2"/>
        <scheme val="minor"/>
      </rPr>
      <t>Italian Journal of Zoology</t>
    </r>
    <r>
      <rPr>
        <sz val="12"/>
        <color rgb="FF222222"/>
        <rFont val="Calibri"/>
        <family val="2"/>
        <scheme val="minor"/>
      </rPr>
      <t>, </t>
    </r>
    <r>
      <rPr>
        <i/>
        <sz val="12"/>
        <color rgb="FF222222"/>
        <rFont val="Calibri"/>
        <family val="2"/>
        <scheme val="minor"/>
      </rPr>
      <t>83</t>
    </r>
    <r>
      <rPr>
        <sz val="12"/>
        <color rgb="FF222222"/>
        <rFont val="Calibri"/>
        <family val="2"/>
        <scheme val="minor"/>
      </rPr>
      <t>(1), 139-145. Pfunder, M., Holzgang, O., &amp; Frey, J. E. (2004). Development of microarray‐based diagnostics of voles and shrews for use in biodiversity monitoring studies, and evaluation of mitochondrial cytochrome oxidase I vs. cytochrome b as genetic markers. Molecular Ecology, 13(5), 1277-1286. Bannikova, A. A., Sighazeva, A. M., Malikov, V. G., Golenishchev, F. N., &amp; Dzuev, R. I. (2013). Genetic diversity of Chionomys genus (Mammalia, Arvicolinae) and comparative phylogeography of snow voles. Russian Journal of Genetics, 49, 561-575. Petrova, T. V., Tesakov, A. S., Kowalskaya, Y. M., &amp; Abramson, N. I. (2016). Cryptic speciation in the narrow‐headed vole Lasiopodomys (Stenocranius) gregalis (Rodentia: Cricetidae). Zoologica Scripta, 45(6), 618-629.</t>
    </r>
  </si>
  <si>
    <r>
      <t>Bannikova, A. A., Sighazeva, A. M., Malikov, V. G., Golenishchev, F. N., &amp; Dzuev, R. I. (2013). Genetic diversity of Chionomys genus (Mammalia, Arvicolinae) and comparative phylogeography of snow voles. </t>
    </r>
    <r>
      <rPr>
        <i/>
        <sz val="12"/>
        <color rgb="FF222222"/>
        <rFont val="Calibri"/>
        <family val="2"/>
        <scheme val="minor"/>
      </rPr>
      <t>Russian Journal of Genetics</t>
    </r>
    <r>
      <rPr>
        <sz val="12"/>
        <color rgb="FF222222"/>
        <rFont val="Calibri"/>
        <family val="2"/>
        <scheme val="minor"/>
      </rPr>
      <t>, </t>
    </r>
    <r>
      <rPr>
        <i/>
        <sz val="12"/>
        <color rgb="FF222222"/>
        <rFont val="Calibri"/>
        <family val="2"/>
        <scheme val="minor"/>
      </rPr>
      <t>49</t>
    </r>
    <r>
      <rPr>
        <sz val="12"/>
        <color rgb="FF222222"/>
        <rFont val="Calibri"/>
        <family val="2"/>
        <scheme val="minor"/>
      </rPr>
      <t>, 561-575.</t>
    </r>
  </si>
  <si>
    <r>
      <t>Chen, W. C., Hao, H. B., Sun, Z. Y., Liu, Y., Liu, S. Y., &amp; Yue, B. S. (2012). Phylogenetic position of the genus Proedromys (Arvicolinae, Rodentia): Evidence from nuclear and mitochondrial DNA. </t>
    </r>
    <r>
      <rPr>
        <i/>
        <sz val="12"/>
        <color rgb="FF222222"/>
        <rFont val="Calibri"/>
        <family val="2"/>
        <scheme val="minor"/>
      </rPr>
      <t>Biochemical Systematics and Ecology</t>
    </r>
    <r>
      <rPr>
        <sz val="12"/>
        <color rgb="FF222222"/>
        <rFont val="Calibri"/>
        <family val="2"/>
        <scheme val="minor"/>
      </rPr>
      <t>, </t>
    </r>
    <r>
      <rPr>
        <i/>
        <sz val="12"/>
        <color rgb="FF222222"/>
        <rFont val="Calibri"/>
        <family val="2"/>
        <scheme val="minor"/>
      </rPr>
      <t>42</t>
    </r>
    <r>
      <rPr>
        <sz val="12"/>
        <color rgb="FF222222"/>
        <rFont val="Calibri"/>
        <family val="2"/>
        <scheme val="minor"/>
      </rPr>
      <t>, 59-68. Liu, S., Jin, W., Liu, Y., Murphy, R. W., Lv, B., Hao, H., ... &amp; Fu, J. (2017). Taxonomic position of Chinese voles of the tribe Arvicolini and the description of 2 new species from Xizang, China. Journal of Mammalogy, 98(1), 166-182.</t>
    </r>
  </si>
  <si>
    <r>
      <t>Chen, W. C., Hao, H. B., Sun, Z. Y., Liu, Y., Liu, S. Y., &amp; Yue, B. S. (2012). Phylogenetic position of the genus Proedromys (Arvicolinae, Rodentia): Evidence from nuclear and mitochondrial DNA. </t>
    </r>
    <r>
      <rPr>
        <i/>
        <sz val="12"/>
        <color rgb="FF222222"/>
        <rFont val="Calibri"/>
        <family val="2"/>
        <scheme val="minor"/>
      </rPr>
      <t>Biochemical Systematics and Ecology</t>
    </r>
    <r>
      <rPr>
        <sz val="12"/>
        <color rgb="FF222222"/>
        <rFont val="Calibri"/>
        <family val="2"/>
        <scheme val="minor"/>
      </rPr>
      <t>, </t>
    </r>
    <r>
      <rPr>
        <i/>
        <sz val="12"/>
        <color rgb="FF222222"/>
        <rFont val="Calibri"/>
        <family val="2"/>
        <scheme val="minor"/>
      </rPr>
      <t>42</t>
    </r>
    <r>
      <rPr>
        <sz val="12"/>
        <color rgb="FF222222"/>
        <rFont val="Calibri"/>
        <family val="2"/>
        <scheme val="minor"/>
      </rPr>
      <t>, 59-68.Liu, S., Jin, W., Liu, Y., Murphy, R. W., Lv, B., Hao, H., ... &amp; Fu, J. (2017). Taxonomic position of Chinese voles of the tribe Arvicolini and the description of 2 new species from Xizang, China. Journal of Mammalogy, 98(1), 166-182.</t>
    </r>
  </si>
  <si>
    <r>
      <t>Song, W., Li, X., Wang, H., Chen, Z., He, S., &amp; Jiang, X. (2021). Multi-dimensional evaluation of small mammal diversity in tree line habitats across the Three Parallel Rivers of Yunnan Protected Areas: Implications for conservation. </t>
    </r>
    <r>
      <rPr>
        <i/>
        <sz val="12"/>
        <color rgb="FF222222"/>
        <rFont val="Calibri"/>
        <family val="2"/>
        <scheme val="minor"/>
      </rPr>
      <t>Biodiversity Science</t>
    </r>
    <r>
      <rPr>
        <sz val="12"/>
        <color rgb="FF222222"/>
        <rFont val="Calibri"/>
        <family val="2"/>
        <scheme val="minor"/>
      </rPr>
      <t>, </t>
    </r>
    <r>
      <rPr>
        <i/>
        <sz val="12"/>
        <color rgb="FF222222"/>
        <rFont val="Calibri"/>
        <family val="2"/>
        <scheme val="minor"/>
      </rPr>
      <t>29</t>
    </r>
    <r>
      <rPr>
        <sz val="12"/>
        <color rgb="FF222222"/>
        <rFont val="Calibri"/>
        <family val="2"/>
        <scheme val="minor"/>
      </rPr>
      <t>(9), 1215. Liu, S., Jin, W., Liu, Y., Murphy, R. W., Lv, B., Hao, H., ... &amp; Fu, J. (2017). Taxonomic position of Chinese voles of the tribe Arvicolini and the description of 2 new species from Xizang, China. Journal of Mammalogy, 98(1), 166-182.</t>
    </r>
  </si>
  <si>
    <r>
      <t>Song, W., Li, X., Wang, H., Chen, Z., He, S., &amp; Jiang, X. (2021). Multi-dimensional evaluation of small mammal diversity in tree line habitats across the Three Parallel Rivers of Yunnan Protected Areas: Implications for conservation. </t>
    </r>
    <r>
      <rPr>
        <i/>
        <sz val="12"/>
        <color rgb="FF222222"/>
        <rFont val="Calibri"/>
        <family val="2"/>
        <scheme val="minor"/>
      </rPr>
      <t>Biodiversity Science</t>
    </r>
    <r>
      <rPr>
        <sz val="12"/>
        <color rgb="FF222222"/>
        <rFont val="Calibri"/>
        <family val="2"/>
        <scheme val="minor"/>
      </rPr>
      <t>, </t>
    </r>
    <r>
      <rPr>
        <i/>
        <sz val="12"/>
        <color rgb="FF222222"/>
        <rFont val="Calibri"/>
        <family val="2"/>
        <scheme val="minor"/>
      </rPr>
      <t>29</t>
    </r>
    <r>
      <rPr>
        <sz val="12"/>
        <color rgb="FF222222"/>
        <rFont val="Calibri"/>
        <family val="2"/>
        <scheme val="minor"/>
      </rPr>
      <t>(9), 1215. Liu, S., Jin, W., Liu, Y., Murphy, R. W., Lv, B., Hao, H., ... &amp; Fu, J. (2017). Taxonomic position of Chinese voles of the tribe Arvicolini and the description of 2 new species from Xizang, China. Journal of Mammalogy, 98(1), 166-182. Fan, Z., Liu, S., Liu, Y., Zhang, X., &amp; Yue, B. (2011). How Quaternary geologic and climatic events in the southeastern margin of the Tibetan Plateau influence the genetic structure of small mammals: inferences from phylogeography of two rodents, Neodon irene and Apodemus latronum. Genetica, 139, 339-351. Chen, W. C., Hao, H. B., Sun, Z. Y., Liu, Y., Liu, S. Y., &amp; Yue, B. S. (2012). Phylogenetic position of the genus Proedromys (Arvicolinae, Rodentia): Evidence from nuclear and mitochondrial DNA. Biochemical Systematics and Ecology, 42, 59-68.</t>
    </r>
  </si>
  <si>
    <r>
      <t>Liu, S. Y., Sun, Z. Y., Liu, Y., Wang, H., Guo, P., &amp; Murphy, R. W. (2012). A new vole from Xizang, China and the molecular phylogeny of the genus Neodon (Cricetidae: Arvicolinae). </t>
    </r>
    <r>
      <rPr>
        <i/>
        <sz val="12"/>
        <color rgb="FF222222"/>
        <rFont val="Calibri"/>
        <family val="2"/>
        <scheme val="minor"/>
      </rPr>
      <t>Zootaxa</t>
    </r>
    <r>
      <rPr>
        <sz val="12"/>
        <color rgb="FF222222"/>
        <rFont val="Calibri"/>
        <family val="2"/>
        <scheme val="minor"/>
      </rPr>
      <t>, </t>
    </r>
    <r>
      <rPr>
        <i/>
        <sz val="12"/>
        <color rgb="FF222222"/>
        <rFont val="Calibri"/>
        <family val="2"/>
        <scheme val="minor"/>
      </rPr>
      <t>3235</t>
    </r>
    <r>
      <rPr>
        <sz val="12"/>
        <color rgb="FF222222"/>
        <rFont val="Calibri"/>
        <family val="2"/>
        <scheme val="minor"/>
      </rPr>
      <t>(1), 1-22. Pradhan, N., Sharma, A. N., Sherchan, A. M., Chhetri, S., Shrestha, P., &amp; Kilpatrick, C. W. (2019). Further assessment of the Genus Neodon and the description of a new species from Nepal. Plos one, 14(7), e0219157. Weksler, M. (2003). Phylogeny of Neotropical oryzomyine rodents (Muridae: Sigmodontinae) based on the nuclear IRBP exon. Molecular phylogenetics and evolution, 29(2), 331-349.</t>
    </r>
  </si>
  <si>
    <r>
      <t>Lissovsky, A. A., Petrova, T. V., Yatsentyuk, S. P., Golenishchev, F. N., Putincev, N. I., Kartavtseva, I. V., ... &amp; Abramson, N. I. (2018). Multilocus phylogeny and taxonomy of East Asian voles Alexandromys (Rodentia, Arvicolinae). </t>
    </r>
    <r>
      <rPr>
        <i/>
        <sz val="12"/>
        <color rgb="FF222222"/>
        <rFont val="Calibri"/>
        <family val="2"/>
        <scheme val="minor"/>
      </rPr>
      <t>Zoologica Scripta</t>
    </r>
    <r>
      <rPr>
        <sz val="12"/>
        <color rgb="FF222222"/>
        <rFont val="Calibri"/>
        <family val="2"/>
        <scheme val="minor"/>
      </rPr>
      <t>, </t>
    </r>
    <r>
      <rPr>
        <i/>
        <sz val="12"/>
        <color rgb="FF222222"/>
        <rFont val="Calibri"/>
        <family val="2"/>
        <scheme val="minor"/>
      </rPr>
      <t>47</t>
    </r>
    <r>
      <rPr>
        <sz val="12"/>
        <color rgb="FF222222"/>
        <rFont val="Calibri"/>
        <family val="2"/>
        <scheme val="minor"/>
      </rPr>
      <t>(1), 9-20. Lissovsky, A. A., Obolenskaya, E. V., Abramson, N. I., Dokuchaev, N. E., Yakimenko, V. V., Mal’kova, M. G., ... &amp; Ivanova, N. V. (2010). Geographic variation of Microtus middendorffii (Cricetidae, Arvicolinae, Rodentia) sensu lato studied by craniometrical and mitochondrial features. Russian Journal of Theriology, 9(2), 71-81. Chen, W. C., Hao, H. B., Sun, Z. Y., Liu, Y., Liu, S. Y., &amp; Yue, B. S. (2012). Phylogenetic position of the genus Proedromys (Arvicolinae, Rodentia): Evidence from nuclear and mitochondrial DNA. Biochemical Systematics and Ecology, 42, 59-68.</t>
    </r>
  </si>
  <si>
    <r>
      <t>Bannikova, A. A., Lebedev, V. S., Poplavskaya, N. S., Simanovsky, S. A., Undrakhbayar, E., Adiya, Y., &amp; Surov, A. S. (2019). Phylogeny and phylogeography of Arvicoline and Lagurine voles of Mongolia. </t>
    </r>
    <r>
      <rPr>
        <i/>
        <sz val="12"/>
        <color rgb="FF222222"/>
        <rFont val="Calibri"/>
        <family val="2"/>
        <scheme val="minor"/>
      </rPr>
      <t>Folia Zoologica</t>
    </r>
    <r>
      <rPr>
        <sz val="12"/>
        <color rgb="FF222222"/>
        <rFont val="Calibri"/>
        <family val="2"/>
        <scheme val="minor"/>
      </rPr>
      <t>, </t>
    </r>
    <r>
      <rPr>
        <i/>
        <sz val="12"/>
        <color rgb="FF222222"/>
        <rFont val="Calibri"/>
        <family val="2"/>
        <scheme val="minor"/>
      </rPr>
      <t>68</t>
    </r>
    <r>
      <rPr>
        <sz val="12"/>
        <color rgb="FF222222"/>
        <rFont val="Calibri"/>
        <family val="2"/>
        <scheme val="minor"/>
      </rPr>
      <t>(2), 100-113. Liu, S., Jin, W., Liu, Y., Murphy, R. W., Lv, B., Hao, H., ... &amp; Fu, J. (2017). Taxonomic position of Chinese voles of the tribe Arvicolini and the description of 2 new species from Xizang, China. Journal of Mammalogy, 98(1), 166-182. Lissovsky, A. A., Petrova, T. V., Yatsentyuk, S. P., Golenishchev, F. N., Putincev, N. I., Kartavtseva, I. V., ... &amp; Abramson, N. I. (2018). Multilocus phylogeny and taxonomy of East Asian voles Alexandromys (Rodentia, Arvicolinae). Zoologica Scripta, 47(1), 9-20.</t>
    </r>
  </si>
  <si>
    <r>
      <t>Lissovsky, A. A., Petrova, T. V., Yatsentyuk, S. P., Golenishchev, F. N., Putincev, N. I., Kartavtseva, I. V., ... &amp; Abramson, N. I. (2018). Multilocus phylogeny and taxonomy of East Asian voles Alexandromys (Rodentia, Arvicolinae). </t>
    </r>
    <r>
      <rPr>
        <i/>
        <sz val="12"/>
        <color rgb="FF222222"/>
        <rFont val="Calibri"/>
        <family val="2"/>
        <scheme val="minor"/>
      </rPr>
      <t>Zoologica Scripta</t>
    </r>
    <r>
      <rPr>
        <sz val="12"/>
        <color rgb="FF222222"/>
        <rFont val="Calibri"/>
        <family val="2"/>
        <scheme val="minor"/>
      </rPr>
      <t>, </t>
    </r>
    <r>
      <rPr>
        <i/>
        <sz val="12"/>
        <color rgb="FF222222"/>
        <rFont val="Calibri"/>
        <family val="2"/>
        <scheme val="minor"/>
      </rPr>
      <t>47</t>
    </r>
    <r>
      <rPr>
        <sz val="12"/>
        <color rgb="FF222222"/>
        <rFont val="Calibri"/>
        <family val="2"/>
        <scheme val="minor"/>
      </rPr>
      <t>(1), 9-20. Lissovsky, A. A., Obolenskaya, E. V., Abramson, N. I., Dokuchaev, N. E., Yakimenko, V. V., Mal’kova, M. G., ... &amp; Ivanova, N. V. (2010). Geographic variation of Microtus middendorffii (Cricetidae, Arvicolinae, Rodentia) sensu lato studied by craniometrical and mitochondrial features. Russian Journal of Theriology, 9(2), 71-81. Bannikova, A. A., Lebedev, V. S., Poplavskaya, N. S., Simanovsky, S. A., Undrakhbayar, E., Adiya, Y., &amp; Surov, A. S. (2019). Phylogeny and phylogeography of Arvicoline and Lagurine voles of Mongolia. Folia Zoologica, 68(2), 100-113.</t>
    </r>
  </si>
  <si>
    <r>
      <t>Conroy, C. J., &amp; Cook, J. A. (2000). Molecular systematics of a Holarctic rodent (Microtus: Muridae). </t>
    </r>
    <r>
      <rPr>
        <i/>
        <sz val="12"/>
        <color rgb="FF222222"/>
        <rFont val="Calibri"/>
        <family val="2"/>
        <scheme val="minor"/>
      </rPr>
      <t>Journal of Mammalogy</t>
    </r>
    <r>
      <rPr>
        <sz val="12"/>
        <color rgb="FF222222"/>
        <rFont val="Calibri"/>
        <family val="2"/>
        <scheme val="minor"/>
      </rPr>
      <t>, </t>
    </r>
    <r>
      <rPr>
        <i/>
        <sz val="12"/>
        <color rgb="FF222222"/>
        <rFont val="Calibri"/>
        <family val="2"/>
        <scheme val="minor"/>
      </rPr>
      <t>81</t>
    </r>
    <r>
      <rPr>
        <sz val="12"/>
        <color rgb="FF222222"/>
        <rFont val="Calibri"/>
        <family val="2"/>
        <scheme val="minor"/>
      </rPr>
      <t>(2), 344-359. Lissovsky, A. A., Obolenskaya, E. V., Abramson, N. I., Dokuchaev, N. E., Yakimenko, V. V., Mal’kova, M. G., ... &amp; Ivanova, N. V. (2010). Geographic variation of Microtus middendorffii (Cricetidae, Arvicolinae, Rodentia) sensu lato studied by craniometrical and mitochondrial features. Russian Journal of Theriology, 9(2), 71-81. Galewski, T., Tilak, M. K., Sanchez, S., Chevret, P., Paradis, E., &amp; Douzery, E. J. (2006). The evolutionary radiation of Arvicolinae rodents (voles and lemmings): relative contribution of nuclear and mitochondrial DNA phylogenies. BMC Evolutionary Biology, 6, 1-17.</t>
    </r>
  </si>
  <si>
    <r>
      <t>Bannikova, A. A., Lebedev, V. S., Poplavskaya, N. S., Simanovsky, S. A., Undrakhbayar, E., Adiya, Y., &amp; Surov, A. S. (2019). Phylogeny and phylogeography of Arvicoline and Lagurine voles of Mongolia. </t>
    </r>
    <r>
      <rPr>
        <i/>
        <sz val="12"/>
        <color rgb="FF222222"/>
        <rFont val="Calibri"/>
        <family val="2"/>
        <scheme val="minor"/>
      </rPr>
      <t>Folia Zoologica</t>
    </r>
    <r>
      <rPr>
        <sz val="12"/>
        <color rgb="FF222222"/>
        <rFont val="Calibri"/>
        <family val="2"/>
        <scheme val="minor"/>
      </rPr>
      <t>, </t>
    </r>
    <r>
      <rPr>
        <i/>
        <sz val="12"/>
        <color rgb="FF222222"/>
        <rFont val="Calibri"/>
        <family val="2"/>
        <scheme val="minor"/>
      </rPr>
      <t>68</t>
    </r>
    <r>
      <rPr>
        <sz val="12"/>
        <color rgb="FF222222"/>
        <rFont val="Calibri"/>
        <family val="2"/>
        <scheme val="minor"/>
      </rPr>
      <t>(2), 100-113. Lissovsky, A. A., Obolenskaya, E. V., Abramson, N. I., Dokuchaev, N. E., Yakimenko, V. V., Mal’kova, M. G., ... &amp; Ivanova, N. V. (2010). Geographic variation of Microtus middendorffii (Cricetidae, Arvicolinae, Rodentia) sensu lato studied by craniometrical and mitochondrial features. Russian Journal of Theriology, 9(2), 71-81. Bannikova, A. A., Lebedev, V. S., Poplavskaya, N. S., Simanovsky, S. A., Undrakhbayar, E., Adiya, Y., &amp; Surov, A. S. (2019). Phylogeny and phylogeography of Arvicoline and Lagurine voles of Mongolia. Folia Zoologica, 68(2), 100-113.</t>
    </r>
  </si>
  <si>
    <r>
      <t>Lissovsky, A. A., Petrova, T. V., Yatsentyuk, S. P., Golenishchev, F. N., Putincev, N. I., Kartavtseva, I. V., ... &amp; Abramson, N. I. (2018). Multilocus phylogeny and taxonomy of East Asian voles Alexandromys (Rodentia, Arvicolinae). </t>
    </r>
    <r>
      <rPr>
        <i/>
        <sz val="12"/>
        <color rgb="FF222222"/>
        <rFont val="Calibri"/>
        <family val="2"/>
        <scheme val="minor"/>
      </rPr>
      <t>Zoologica Scripta</t>
    </r>
    <r>
      <rPr>
        <sz val="12"/>
        <color rgb="FF222222"/>
        <rFont val="Calibri"/>
        <family val="2"/>
        <scheme val="minor"/>
      </rPr>
      <t>, </t>
    </r>
    <r>
      <rPr>
        <i/>
        <sz val="12"/>
        <color rgb="FF222222"/>
        <rFont val="Calibri"/>
        <family val="2"/>
        <scheme val="minor"/>
      </rPr>
      <t>47</t>
    </r>
    <r>
      <rPr>
        <sz val="12"/>
        <color rgb="FF222222"/>
        <rFont val="Calibri"/>
        <family val="2"/>
        <scheme val="minor"/>
      </rPr>
      <t>(1), 9-20.Yin, Y., Jiang, W., Zhang, Z., Li, Y., Twenke, B., Turghan, M., ... &amp; Liu, B. (2014). The divergence of small mammals in Xinjiang, China, as revealed by phylogentic analyses of COI and Cytb. Animal Biology, 64(2), 163-176.Petrova, T. V., Tesakov, A. S., Kowalskaya, Y. M., &amp; Abramson, N. I. (2016). Cryptic speciation in the narrow‐headed vole Lasiopodomys (Stenocranius) gregalis (Rodentia: Cricetidae). Zoologica Scripta, 45(6), 618-629. Petrova, T. V., Tesakov, A. S., Kowalskaya, Y. M., &amp; Abramson, N. I. (2016). Cryptic speciation in the narrow‐headed vole Lasiopodomys (Stenocranius) gregalis (Rodentia: Cricetidae). Zoologica Scripta, 45(6), 618-629.</t>
    </r>
  </si>
  <si>
    <r>
      <t>Chen, W. C., Hao, H. B., Sun, Z. Y., Liu, Y., Liu, S. Y., &amp; Yue, B. S. (2012). Phylogenetic position of the genus Proedromys (Arvicolinae, Rodentia): Evidence from nuclear and mitochondrial DNA. </t>
    </r>
    <r>
      <rPr>
        <i/>
        <sz val="12"/>
        <color rgb="FF222222"/>
        <rFont val="Calibri"/>
        <family val="2"/>
        <scheme val="minor"/>
      </rPr>
      <t>Biochemical Systematics and Ecology</t>
    </r>
    <r>
      <rPr>
        <sz val="12"/>
        <color rgb="FF222222"/>
        <rFont val="Calibri"/>
        <family val="2"/>
        <scheme val="minor"/>
      </rPr>
      <t>, </t>
    </r>
    <r>
      <rPr>
        <i/>
        <sz val="12"/>
        <color rgb="FF222222"/>
        <rFont val="Calibri"/>
        <family val="2"/>
        <scheme val="minor"/>
      </rPr>
      <t>42</t>
    </r>
    <r>
      <rPr>
        <sz val="12"/>
        <color rgb="FF222222"/>
        <rFont val="Calibri"/>
        <family val="2"/>
        <scheme val="minor"/>
      </rPr>
      <t>, 59-68. Petrova, T. V., Tesakov, A. S., Kowalskaya, Y. M., &amp; Abramson, N. I. (2016). Cryptic speciation in the narrow‐headed vole Lasiopodomys (Stenocranius) gregalis (Rodentia: Cricetidae). Zoologica Scripta, 45(6), 618-629. Petrova, T. V., Tesakov, A. S., Kowalskaya, Y. M., &amp; Abramson, N. I. (2016). Cryptic speciation in the narrow‐headed vole Lasiopodomys (Stenocranius) gregalis (Rodentia: Cricetidae). Zoologica Scripta, 45(6), 618-629.</t>
    </r>
  </si>
  <si>
    <r>
      <t>Bannikova, A. A., Lebedev, V. S., Lissovsky, A. A., Matrosova, V., Abramson, N. I., Obolenskaya, E. V., &amp; Tesakov, A. S. (2010). Molecular phylogeny and evolution of the Asian lineage of vole genus Microtus (Rodentia: Arvicolinae) inferred from mitochondrial cytochrome b sequence. </t>
    </r>
    <r>
      <rPr>
        <i/>
        <sz val="12"/>
        <color rgb="FF222222"/>
        <rFont val="Calibri"/>
        <family val="2"/>
        <scheme val="minor"/>
      </rPr>
      <t>Biological Journal of the Linnean Society</t>
    </r>
    <r>
      <rPr>
        <sz val="12"/>
        <color rgb="FF222222"/>
        <rFont val="Calibri"/>
        <family val="2"/>
        <scheme val="minor"/>
      </rPr>
      <t>, </t>
    </r>
    <r>
      <rPr>
        <i/>
        <sz val="12"/>
        <color rgb="FF222222"/>
        <rFont val="Calibri"/>
        <family val="2"/>
        <scheme val="minor"/>
      </rPr>
      <t>99</t>
    </r>
    <r>
      <rPr>
        <sz val="12"/>
        <color rgb="FF222222"/>
        <rFont val="Calibri"/>
        <family val="2"/>
        <scheme val="minor"/>
      </rPr>
      <t>(3), 595-613. Galewski, T., Tilak, M. K., Sanchez, S., Chevret, P., Paradis, E., &amp; Douzery, E. J. (2006). The evolutionary radiation of Arvicolinae rodents (voles and lemmings): relative contribution of nuclear and mitochondrial DNA phylogenies. BMC Evolutionary Biology, 6, 1-17. Petrova, T. V., Tesakov, A. S., Kowalskaya, Y. M., &amp; Abramson, N. I. (2016). Cryptic speciation in the narrow‐headed vole Lasiopodomys (Stenocranius) gregalis (Rodentia: Cricetidae). Zoologica Scripta, 45(6), 618-629.</t>
    </r>
  </si>
  <si>
    <r>
      <t>Petrova, T. V., Dvoyashov, I. A., Bazhenov, Y. A., Obolenskaya, E. V., &amp; Lissovsky, A. A. (2023). An Invisible Boundary between Geographic Ranges of Cryptic Species of Narrow-Headed Voles (Stenocranius, Lasiopodomys, Cricetidae) in Transbaikalia. </t>
    </r>
    <r>
      <rPr>
        <i/>
        <sz val="12"/>
        <color rgb="FF222222"/>
        <rFont val="Calibri"/>
        <family val="2"/>
        <scheme val="minor"/>
      </rPr>
      <t>Diversity</t>
    </r>
    <r>
      <rPr>
        <sz val="12"/>
        <color rgb="FF222222"/>
        <rFont val="Calibri"/>
        <family val="2"/>
        <scheme val="minor"/>
      </rPr>
      <t>, </t>
    </r>
    <r>
      <rPr>
        <i/>
        <sz val="12"/>
        <color rgb="FF222222"/>
        <rFont val="Calibri"/>
        <family val="2"/>
        <scheme val="minor"/>
      </rPr>
      <t>15</t>
    </r>
    <r>
      <rPr>
        <sz val="12"/>
        <color rgb="FF222222"/>
        <rFont val="Calibri"/>
        <family val="2"/>
        <scheme val="minor"/>
      </rPr>
      <t>(3), 439. Liu, S., Jin, W., Liu, Y., Murphy, R. W., Lv, B., Hao, H., ... &amp; Fu, J. (2017). Taxonomic position of Chinese voles of the tribe Arvicolini and the description of 2 new species from Xizang, China. Journal of Mammalogy, 98(1), 166-182. Petrova, T. V., Tesakov, A. S., Kowalskaya, Y. M., &amp; Abramson, N. I. (2016). Cryptic speciation in the narrow‐headed vole Lasiopodomys (Stenocranius) gregalis (Rodentia: Cricetidae). Zoologica Scripta, 45(6), 618-629.</t>
    </r>
  </si>
  <si>
    <r>
      <t>Petrova, T. V., Dvoyashov, I. A., Bazhenov, Y. A., Obolenskaya, E. V., &amp; Lissovsky, A. A. (2023). An Invisible Boundary between Geographic Ranges of Cryptic Species of Narrow-Headed Voles (Stenocranius, Lasiopodomys, Cricetidae) in Transbaikalia. </t>
    </r>
    <r>
      <rPr>
        <i/>
        <sz val="12"/>
        <color rgb="FF222222"/>
        <rFont val="Calibri"/>
        <family val="2"/>
        <scheme val="minor"/>
      </rPr>
      <t>Diversity</t>
    </r>
    <r>
      <rPr>
        <sz val="12"/>
        <color rgb="FF222222"/>
        <rFont val="Calibri"/>
        <family val="2"/>
        <scheme val="minor"/>
      </rPr>
      <t>, </t>
    </r>
    <r>
      <rPr>
        <i/>
        <sz val="12"/>
        <color rgb="FF222222"/>
        <rFont val="Calibri"/>
        <family val="2"/>
        <scheme val="minor"/>
      </rPr>
      <t>15</t>
    </r>
    <r>
      <rPr>
        <sz val="12"/>
        <color rgb="FF222222"/>
        <rFont val="Calibri"/>
        <family val="2"/>
        <scheme val="minor"/>
      </rPr>
      <t>(3), 439. Petrova, T. V., Tesakov, A. S., Kowalskaya, Y. M., &amp; Abramson, N. I. (2016). Cryptic speciation in the narrow‐headed vole Lasiopodomys (Stenocranius) gregalis (Rodentia: Cricetidae). Zoologica Scripta, 45(6), 618-629.</t>
    </r>
  </si>
  <si>
    <r>
      <t>Weksler, M., Lanier, H. C., &amp; Olson, L. E. (2010). Eastern Beringian biogeography: historical and spatial genetic structure of singing voles in Alaska. </t>
    </r>
    <r>
      <rPr>
        <i/>
        <sz val="12"/>
        <color rgb="FF222222"/>
        <rFont val="Calibri"/>
        <family val="2"/>
        <scheme val="minor"/>
      </rPr>
      <t>Journal of biogeography</t>
    </r>
    <r>
      <rPr>
        <sz val="12"/>
        <color rgb="FF222222"/>
        <rFont val="Calibri"/>
        <family val="2"/>
        <scheme val="minor"/>
      </rPr>
      <t>, </t>
    </r>
    <r>
      <rPr>
        <i/>
        <sz val="12"/>
        <color rgb="FF222222"/>
        <rFont val="Calibri"/>
        <family val="2"/>
        <scheme val="minor"/>
      </rPr>
      <t>37</t>
    </r>
    <r>
      <rPr>
        <sz val="12"/>
        <color rgb="FF222222"/>
        <rFont val="Calibri"/>
        <family val="2"/>
        <scheme val="minor"/>
      </rPr>
      <t>(8), 1414-1431.</t>
    </r>
  </si>
  <si>
    <r>
      <t>Bannikova, A. A., Lebedev, V. S., &amp; Golenishchev, F. N. (2009). Taxonomic position of Afghan vole (Subgenus Blanfordimys) by the sequence of the mitochondrial cytb gene. </t>
    </r>
    <r>
      <rPr>
        <i/>
        <sz val="12"/>
        <color rgb="FF222222"/>
        <rFont val="Calibri"/>
        <family val="2"/>
        <scheme val="minor"/>
      </rPr>
      <t>Russian Journal of Genetics</t>
    </r>
    <r>
      <rPr>
        <sz val="12"/>
        <color rgb="FF222222"/>
        <rFont val="Calibri"/>
        <family val="2"/>
        <scheme val="minor"/>
      </rPr>
      <t>, </t>
    </r>
    <r>
      <rPr>
        <i/>
        <sz val="12"/>
        <color rgb="FF222222"/>
        <rFont val="Calibri"/>
        <family val="2"/>
        <scheme val="minor"/>
      </rPr>
      <t>45</t>
    </r>
    <r>
      <rPr>
        <sz val="12"/>
        <color rgb="FF222222"/>
        <rFont val="Calibri"/>
        <family val="2"/>
        <scheme val="minor"/>
      </rPr>
      <t>, 91-97.</t>
    </r>
  </si>
  <si>
    <r>
      <t>Herman, J. S., &amp; Searle, J. B. (2011). Post-glacial partitioning of mitochondrial genetic variation in the field vole. </t>
    </r>
    <r>
      <rPr>
        <i/>
        <sz val="12"/>
        <color rgb="FF222222"/>
        <rFont val="Calibri"/>
        <family val="2"/>
        <scheme val="minor"/>
      </rPr>
      <t>Proceedings of the Royal Society B: Biological Sciences</t>
    </r>
    <r>
      <rPr>
        <sz val="12"/>
        <color rgb="FF222222"/>
        <rFont val="Calibri"/>
        <family val="2"/>
        <scheme val="minor"/>
      </rPr>
      <t>, </t>
    </r>
    <r>
      <rPr>
        <i/>
        <sz val="12"/>
        <color rgb="FF222222"/>
        <rFont val="Calibri"/>
        <family val="2"/>
        <scheme val="minor"/>
      </rPr>
      <t>278</t>
    </r>
    <r>
      <rPr>
        <sz val="12"/>
        <color rgb="FF222222"/>
        <rFont val="Calibri"/>
        <family val="2"/>
        <scheme val="minor"/>
      </rPr>
      <t>(1724), 3601-3607. Lissovsky,A., Lim,B.K., Eger,J.L., Abramson,N.I. and Obolenskaya,E.V. Lissovsky, A. A., Petrova, T. V., Yatsentyuk, S. P., Golenishchev, F. N., Putincev, N. I., Kartavtseva, I. V., ... &amp; Abramson, N. I. (2018). Multilocus phylogeny and taxonomy of East Asian voles Alexandromys (Rodentia, Arvicolinae). Zoologica Scripta, 47(1), 9-20.</t>
    </r>
  </si>
  <si>
    <r>
      <t>KRYŠTUFEK, B., BUŽAN, E. V., Vohralik, V., Zareie, R., &amp; ÖZKAN, B. (2009). Mitochondrial cytochrome b sequence yields new insight into the speciation of social voles in south-west Asia. </t>
    </r>
    <r>
      <rPr>
        <i/>
        <sz val="12"/>
        <color rgb="FF222222"/>
        <rFont val="Calibri"/>
        <family val="2"/>
        <scheme val="minor"/>
      </rPr>
      <t>Biological Journal of the Linnean Society</t>
    </r>
    <r>
      <rPr>
        <sz val="12"/>
        <color rgb="FF222222"/>
        <rFont val="Calibri"/>
        <family val="2"/>
        <scheme val="minor"/>
      </rPr>
      <t>, </t>
    </r>
    <r>
      <rPr>
        <i/>
        <sz val="12"/>
        <color rgb="FF222222"/>
        <rFont val="Calibri"/>
        <family val="2"/>
        <scheme val="minor"/>
      </rPr>
      <t>98</t>
    </r>
    <r>
      <rPr>
        <sz val="12"/>
        <color rgb="FF222222"/>
        <rFont val="Calibri"/>
        <family val="2"/>
        <scheme val="minor"/>
      </rPr>
      <t>(1), 121-128.</t>
    </r>
  </si>
  <si>
    <r>
      <t>Sibiryakov, P. A., Tovpinets, N. N., Dupal, T. A., Semerikov, V. L., Yalkovskaya, L. E., &amp; Markova, E. A. (2018). Phylogeography of the common vole Microtus arvalis, the obscurus form (Rodentia, Arvicolinae): new data on the mitochondrial DNA variability. </t>
    </r>
    <r>
      <rPr>
        <i/>
        <sz val="12"/>
        <color rgb="FF222222"/>
        <rFont val="Calibri"/>
        <family val="2"/>
        <scheme val="minor"/>
      </rPr>
      <t>Russian Journal of Genetics</t>
    </r>
    <r>
      <rPr>
        <sz val="12"/>
        <color rgb="FF222222"/>
        <rFont val="Calibri"/>
        <family val="2"/>
        <scheme val="minor"/>
      </rPr>
      <t>, </t>
    </r>
    <r>
      <rPr>
        <i/>
        <sz val="12"/>
        <color rgb="FF222222"/>
        <rFont val="Calibri"/>
        <family val="2"/>
        <scheme val="minor"/>
      </rPr>
      <t>54</t>
    </r>
    <r>
      <rPr>
        <sz val="12"/>
        <color rgb="FF222222"/>
        <rFont val="Calibri"/>
        <family val="2"/>
        <scheme val="minor"/>
      </rPr>
      <t>, 1185-1198. Galewski, T., Tilak, M. K., Sanchez, S., Chevret, P., Paradis, E., &amp; Douzery, E. J. (2006). The evolutionary radiation of Arvicolinae rodents (voles and lemmings): relative contribution of nuclear and mitochondrial DNA phylogenies. BMC Evolutionary Biology, 6, 1-17. Lissovsky, A. A., Petrova, T. V., Yatsentyuk, S. P., Golenishchev, F. N., Putincev, N. I., Kartavtseva, I. V., ... &amp; Abramson, N. I. (2018). Multilocus phylogeny and taxonomy of East Asian voles Alexandromys (Rodentia, Arvicolinae). Zoologica Scripta, 47(1), 9-20.</t>
    </r>
  </si>
  <si>
    <r>
      <t>Bezerra, A. M., Annesi, F., Aloise, G., Amori, G., Giustini, L., &amp; Castiglia, R. (2016). Integrative taxonomy of the Italian pine voles, M icrotus savii group (C ricetidae, A rvicolinae). </t>
    </r>
    <r>
      <rPr>
        <i/>
        <sz val="12"/>
        <color rgb="FF222222"/>
        <rFont val="Calibri"/>
        <family val="2"/>
        <scheme val="minor"/>
      </rPr>
      <t>Zoologica Scripta</t>
    </r>
    <r>
      <rPr>
        <sz val="12"/>
        <color rgb="FF222222"/>
        <rFont val="Calibri"/>
        <family val="2"/>
        <scheme val="minor"/>
      </rPr>
      <t>, </t>
    </r>
    <r>
      <rPr>
        <i/>
        <sz val="12"/>
        <color rgb="FF222222"/>
        <rFont val="Calibri"/>
        <family val="2"/>
        <scheme val="minor"/>
      </rPr>
      <t>45</t>
    </r>
    <r>
      <rPr>
        <sz val="12"/>
        <color rgb="FF222222"/>
        <rFont val="Calibri"/>
        <family val="2"/>
        <scheme val="minor"/>
      </rPr>
      <t>(3), 225-236.</t>
    </r>
  </si>
  <si>
    <r>
      <t>Galewski, T., Tilak, M. K., Sanchez, S., Chevret, P., Paradis, E., &amp; Douzery, E. J. (2006). The evolutionary radiation of Arvicolinae rodents (voles and lemmings): relative contribution of nuclear and mitochondrial DNA phylogenies. </t>
    </r>
    <r>
      <rPr>
        <i/>
        <sz val="12"/>
        <color rgb="FF222222"/>
        <rFont val="Calibri"/>
        <family val="2"/>
        <scheme val="minor"/>
      </rPr>
      <t>BMC Evolutionary Biology</t>
    </r>
    <r>
      <rPr>
        <sz val="12"/>
        <color rgb="FF222222"/>
        <rFont val="Calibri"/>
        <family val="2"/>
        <scheme val="minor"/>
      </rPr>
      <t>, </t>
    </r>
    <r>
      <rPr>
        <i/>
        <sz val="12"/>
        <color rgb="FF222222"/>
        <rFont val="Calibri"/>
        <family val="2"/>
        <scheme val="minor"/>
      </rPr>
      <t>6</t>
    </r>
    <r>
      <rPr>
        <sz val="12"/>
        <color rgb="FF222222"/>
        <rFont val="Calibri"/>
        <family val="2"/>
        <scheme val="minor"/>
      </rPr>
      <t>, 1-17.</t>
    </r>
  </si>
  <si>
    <r>
      <t>Paupério, J., Herman, J. S., Melo‐Ferreira, J., Jaarola, M., Alves, P. C., &amp; Searle, J. B. (2012). Cryptic speciation in the field vole: a multilocus approach confirms three highly divergent lineages in E urasia. </t>
    </r>
    <r>
      <rPr>
        <i/>
        <sz val="12"/>
        <color rgb="FF222222"/>
        <rFont val="Calibri"/>
        <family val="2"/>
        <scheme val="minor"/>
      </rPr>
      <t>Molecular Ecology</t>
    </r>
    <r>
      <rPr>
        <sz val="12"/>
        <color rgb="FF222222"/>
        <rFont val="Calibri"/>
        <family val="2"/>
        <scheme val="minor"/>
      </rPr>
      <t>, </t>
    </r>
    <r>
      <rPr>
        <i/>
        <sz val="12"/>
        <color rgb="FF222222"/>
        <rFont val="Calibri"/>
        <family val="2"/>
        <scheme val="minor"/>
      </rPr>
      <t>21</t>
    </r>
    <r>
      <rPr>
        <sz val="12"/>
        <color rgb="FF222222"/>
        <rFont val="Calibri"/>
        <family val="2"/>
        <scheme val="minor"/>
      </rPr>
      <t>(24), 6015-6032. Barbosa, S., Pauperio, J., Searle, J. B., &amp; Alves, P. C. (2013). Genetic identification of I berian rodent species using both mitochondrial and nuclear loci: Application to noninvasive sampling. Molecular Ecology Resources, 13(1), 43-56.</t>
    </r>
  </si>
  <si>
    <r>
      <t>Conroy, C. J., &amp; Cook, J. A. (2000). Molecular systematics of a Holarctic rodent (Microtus: Muridae). </t>
    </r>
    <r>
      <rPr>
        <i/>
        <sz val="12"/>
        <color rgb="FF222222"/>
        <rFont val="Calibri"/>
        <family val="2"/>
        <scheme val="minor"/>
      </rPr>
      <t>Journal of Mammalogy</t>
    </r>
    <r>
      <rPr>
        <sz val="12"/>
        <color rgb="FF222222"/>
        <rFont val="Calibri"/>
        <family val="2"/>
        <scheme val="minor"/>
      </rPr>
      <t>, </t>
    </r>
    <r>
      <rPr>
        <i/>
        <sz val="12"/>
        <color rgb="FF222222"/>
        <rFont val="Calibri"/>
        <family val="2"/>
        <scheme val="minor"/>
      </rPr>
      <t>81</t>
    </r>
    <r>
      <rPr>
        <sz val="12"/>
        <color rgb="FF222222"/>
        <rFont val="Calibri"/>
        <family val="2"/>
        <scheme val="minor"/>
      </rPr>
      <t>(2), 344-359. Schenk, J. J., Rowe, K. C., &amp; Steppan, S. J. (2013). Ecological opportunity and incumbency in the diversification of repeated continental colonizations by muroid rodents. Systematic biology, 62(6), 837-864.</t>
    </r>
  </si>
  <si>
    <r>
      <t>Conroy, C. J., &amp; Cook, J. A. (2000). Molecular systematics of a Holarctic rodent (Microtus: Muridae). </t>
    </r>
    <r>
      <rPr>
        <i/>
        <sz val="12"/>
        <color rgb="FF222222"/>
        <rFont val="Calibri"/>
        <family val="2"/>
        <scheme val="minor"/>
      </rPr>
      <t>Journal of Mammalogy</t>
    </r>
    <r>
      <rPr>
        <sz val="12"/>
        <color rgb="FF222222"/>
        <rFont val="Calibri"/>
        <family val="2"/>
        <scheme val="minor"/>
      </rPr>
      <t>, </t>
    </r>
    <r>
      <rPr>
        <i/>
        <sz val="12"/>
        <color rgb="FF222222"/>
        <rFont val="Calibri"/>
        <family val="2"/>
        <scheme val="minor"/>
      </rPr>
      <t>81</t>
    </r>
    <r>
      <rPr>
        <sz val="12"/>
        <color rgb="FF222222"/>
        <rFont val="Calibri"/>
        <family val="2"/>
        <scheme val="minor"/>
      </rPr>
      <t>(2), 344-359.</t>
    </r>
  </si>
  <si>
    <r>
      <t>Conroy, C. J., &amp; Cook, J. A. (2000). Molecular systematics of a Holarctic rodent (Microtus: Muridae). </t>
    </r>
    <r>
      <rPr>
        <i/>
        <sz val="12"/>
        <color rgb="FF222222"/>
        <rFont val="Calibri"/>
        <family val="2"/>
        <scheme val="minor"/>
      </rPr>
      <t>Journal of Mammalogy</t>
    </r>
    <r>
      <rPr>
        <sz val="12"/>
        <color rgb="FF222222"/>
        <rFont val="Calibri"/>
        <family val="2"/>
        <scheme val="minor"/>
      </rPr>
      <t>, </t>
    </r>
    <r>
      <rPr>
        <i/>
        <sz val="12"/>
        <color rgb="FF222222"/>
        <rFont val="Calibri"/>
        <family val="2"/>
        <scheme val="minor"/>
      </rPr>
      <t>81</t>
    </r>
    <r>
      <rPr>
        <sz val="12"/>
        <color rgb="FF222222"/>
        <rFont val="Calibri"/>
        <family val="2"/>
        <scheme val="minor"/>
      </rPr>
      <t>(2), 344-359. Dove, C., Ferguson, A., Gotte, S., Jacobs, J., Klope, M., Peurach, S., ... &amp; Whatton, J. (2016). Smithsonian biodiversity surveys of Camp Lemonnier and adjacent areas, 2014 and 2016, final report. Washington DC.</t>
    </r>
  </si>
  <si>
    <r>
      <t>Bogdanov, A. S., Khlyap, L. A., Kefelioğlu, H., Selçuk, A. Y., Stakheev, V. V., &amp; Baskevich, M. I. (2021). High molecular variability in three pine vole species of the subgenus Terricola (Microtus, Arvicolinae) and plausible source of polymorphism. </t>
    </r>
    <r>
      <rPr>
        <i/>
        <sz val="12"/>
        <color rgb="FF222222"/>
        <rFont val="Calibri"/>
        <family val="2"/>
        <scheme val="minor"/>
      </rPr>
      <t>Journal of Zoological Systematics and Evolutionary Research</t>
    </r>
    <r>
      <rPr>
        <sz val="12"/>
        <color rgb="FF222222"/>
        <rFont val="Calibri"/>
        <family val="2"/>
        <scheme val="minor"/>
      </rPr>
      <t>, </t>
    </r>
    <r>
      <rPr>
        <i/>
        <sz val="12"/>
        <color rgb="FF222222"/>
        <rFont val="Calibri"/>
        <family val="2"/>
        <scheme val="minor"/>
      </rPr>
      <t>59</t>
    </r>
    <r>
      <rPr>
        <sz val="12"/>
        <color rgb="FF222222"/>
        <rFont val="Calibri"/>
        <family val="2"/>
        <scheme val="minor"/>
      </rPr>
      <t>(8), 2519-2538. Petrova, T. V., Tesakov, A. S., Kowalskaya, Y. M., &amp; Abramson, N. I. (2016). Cryptic speciation in the narrow‐headed vole Lasiopodomys (Stenocranius) gregalis (Rodentia: Cricetidae). Zoologica Scripta, 45(6), 618-629.</t>
    </r>
  </si>
  <si>
    <r>
      <t>Thanou, E., Paragamian, K., &amp; Lymberakis, P. (2020). Social but lonely: Species delimitation of social voles and the evolutionary history of the only Microtus species living in Africa. </t>
    </r>
    <r>
      <rPr>
        <i/>
        <sz val="12"/>
        <color rgb="FF222222"/>
        <rFont val="Calibri"/>
        <family val="2"/>
        <scheme val="minor"/>
      </rPr>
      <t>Journal of Zoological Systematics and Evolutionary Research</t>
    </r>
    <r>
      <rPr>
        <sz val="12"/>
        <color rgb="FF222222"/>
        <rFont val="Calibri"/>
        <family val="2"/>
        <scheme val="minor"/>
      </rPr>
      <t>, </t>
    </r>
    <r>
      <rPr>
        <i/>
        <sz val="12"/>
        <color rgb="FF222222"/>
        <rFont val="Calibri"/>
        <family val="2"/>
        <scheme val="minor"/>
      </rPr>
      <t>58</t>
    </r>
    <r>
      <rPr>
        <sz val="12"/>
        <color rgb="FF222222"/>
        <rFont val="Calibri"/>
        <family val="2"/>
        <scheme val="minor"/>
      </rPr>
      <t>(1), 475-498.</t>
    </r>
  </si>
  <si>
    <r>
      <t>Everson, K. M., McGinnis, R. C., Burdine, O. P., Huddleston, T. R., Hylick, T. M., Keith, A. L., ... &amp; Krupa, J. J. (2023). Disentangling morphology and genetics in two voles (Microtus pennsylvanicus and M. ochrogaster) in a region of sympatry. </t>
    </r>
    <r>
      <rPr>
        <i/>
        <sz val="12"/>
        <color rgb="FF222222"/>
        <rFont val="Calibri"/>
        <family val="2"/>
        <scheme val="minor"/>
      </rPr>
      <t>Journal of Mammalogy</t>
    </r>
    <r>
      <rPr>
        <sz val="12"/>
        <color rgb="FF222222"/>
        <rFont val="Calibri"/>
        <family val="2"/>
        <scheme val="minor"/>
      </rPr>
      <t>, gyac119.</t>
    </r>
  </si>
  <si>
    <r>
      <t>Tougard, C. (2017). Did the Quaternary climatic fluctuations really influence the tempo and mode of diversification in European rodents?. </t>
    </r>
    <r>
      <rPr>
        <i/>
        <sz val="12"/>
        <color rgb="FF222222"/>
        <rFont val="Calibri"/>
        <family val="2"/>
        <scheme val="minor"/>
      </rPr>
      <t>Journal of Zoological Systematics and Evolutionary Research</t>
    </r>
    <r>
      <rPr>
        <sz val="12"/>
        <color rgb="FF222222"/>
        <rFont val="Calibri"/>
        <family val="2"/>
        <scheme val="minor"/>
      </rPr>
      <t>, </t>
    </r>
    <r>
      <rPr>
        <i/>
        <sz val="12"/>
        <color rgb="FF222222"/>
        <rFont val="Calibri"/>
        <family val="2"/>
        <scheme val="minor"/>
      </rPr>
      <t>55</t>
    </r>
    <r>
      <rPr>
        <sz val="12"/>
        <color rgb="FF222222"/>
        <rFont val="Calibri"/>
        <family val="2"/>
        <scheme val="minor"/>
      </rPr>
      <t>(1), 46-56. Galewski, T., Tilak, M. K., Sanchez, S., Chevret, P., Paradis, E., &amp; Douzery, E. J. (2006). The evolutionary radiation of Arvicolinae rodents (voles and lemmings): relative contribution of nuclear and mitochondrial DNA phylogenies. BMC Evolutionary Biology, 6, 1-17. Barbosa, S., Pauperio, J., Searle, J. B., &amp; Alves, P. C. (2013). Genetic identification of I berian rodent species using both mitochondrial and nuclear loci: Application to noninvasive sampling. Molecular Ecology Resources, 13(1), 43-56.</t>
    </r>
  </si>
  <si>
    <r>
      <t>Conroy, V. C., Hortelano, Y., Cervantes, F. A., &amp; Cook, J. A. (2001). The phylogenetic position of southern relictual species of Microtus (Muridae: Rodentia) in North America. </t>
    </r>
    <r>
      <rPr>
        <i/>
        <sz val="12"/>
        <color rgb="FF222222"/>
        <rFont val="Calibri"/>
        <family val="2"/>
        <scheme val="minor"/>
      </rPr>
      <t>Mammalian Biology</t>
    </r>
    <r>
      <rPr>
        <sz val="12"/>
        <color rgb="FF222222"/>
        <rFont val="Calibri"/>
        <family val="2"/>
        <scheme val="minor"/>
      </rPr>
      <t>, </t>
    </r>
    <r>
      <rPr>
        <i/>
        <sz val="12"/>
        <color rgb="FF222222"/>
        <rFont val="Calibri"/>
        <family val="2"/>
        <scheme val="minor"/>
      </rPr>
      <t>66</t>
    </r>
    <r>
      <rPr>
        <sz val="12"/>
        <color rgb="FF222222"/>
        <rFont val="Calibri"/>
        <family val="2"/>
        <scheme val="minor"/>
      </rPr>
      <t>, 332-344.</t>
    </r>
  </si>
  <si>
    <r>
      <t>Golenishchev, F. N., Zorenko, T. A., Petrova, T. V., Voyta, L. L., Kryuchkova, L. Y., &amp; Atanasov, N. (2022). Evaluation of the “Bottleneck” Effect in an Isolated Population of Microtus hartingi (Rodentia, Arvicolinae) from the Eastern Rhodopes (Bulgaria) by Methods of Integrative Analysis. </t>
    </r>
    <r>
      <rPr>
        <i/>
        <sz val="12"/>
        <color rgb="FF222222"/>
        <rFont val="Calibri"/>
        <family val="2"/>
        <scheme val="minor"/>
      </rPr>
      <t>Diversity</t>
    </r>
    <r>
      <rPr>
        <sz val="12"/>
        <color rgb="FF222222"/>
        <rFont val="Calibri"/>
        <family val="2"/>
        <scheme val="minor"/>
      </rPr>
      <t>, </t>
    </r>
    <r>
      <rPr>
        <i/>
        <sz val="12"/>
        <color rgb="FF222222"/>
        <rFont val="Calibri"/>
        <family val="2"/>
        <scheme val="minor"/>
      </rPr>
      <t>14</t>
    </r>
    <r>
      <rPr>
        <sz val="12"/>
        <color rgb="FF222222"/>
        <rFont val="Calibri"/>
        <family val="2"/>
        <scheme val="minor"/>
      </rPr>
      <t>(9), 709. Galewski, T., Tilak, M. K., Sanchez, S., Chevret, P., Paradis, E., &amp; Douzery, E. J. (2006). The evolutionary radiation of Arvicolinae rodents (voles and lemmings): relative contribution of nuclear and mitochondrial DNA phylogenies. BMC Evolutionary Biology, 6, 1-17.</t>
    </r>
  </si>
  <si>
    <r>
      <t>Golenishchev, F. N., Zorenko, T. A., Petrova, T. V., Voyta, L. L., Kryuchkova, L. Y., &amp; Atanasov, N. (2022). Evaluation of the “Bottleneck” Effect in an Isolated Population of Microtus hartingi (Rodentia, Arvicolinae) from the Eastern Rhodopes (Bulgaria) by Methods of Integrative Analysis. </t>
    </r>
    <r>
      <rPr>
        <i/>
        <sz val="12"/>
        <color rgb="FF222222"/>
        <rFont val="Calibri"/>
        <family val="2"/>
        <scheme val="minor"/>
      </rPr>
      <t>Diversity</t>
    </r>
    <r>
      <rPr>
        <sz val="12"/>
        <color rgb="FF222222"/>
        <rFont val="Calibri"/>
        <family val="2"/>
        <scheme val="minor"/>
      </rPr>
      <t>, </t>
    </r>
    <r>
      <rPr>
        <i/>
        <sz val="12"/>
        <color rgb="FF222222"/>
        <rFont val="Calibri"/>
        <family val="2"/>
        <scheme val="minor"/>
      </rPr>
      <t>14</t>
    </r>
    <r>
      <rPr>
        <sz val="12"/>
        <color rgb="FF222222"/>
        <rFont val="Calibri"/>
        <family val="2"/>
        <scheme val="minor"/>
      </rPr>
      <t>(9), 709.</t>
    </r>
  </si>
  <si>
    <r>
      <t>Golenishchev, F., Malikov, V., Petrova, T., Bodrov, S., &amp; Abramson, N. (2019). Toward assembling a taxonomic puzzle: Case study of Iranian gray voles of the subgenus Microtus (Rodentia, Cricetidae). </t>
    </r>
    <r>
      <rPr>
        <i/>
        <sz val="12"/>
        <color rgb="FF222222"/>
        <rFont val="Calibri"/>
        <family val="2"/>
        <scheme val="minor"/>
      </rPr>
      <t>Mammalian Biology</t>
    </r>
    <r>
      <rPr>
        <sz val="12"/>
        <color rgb="FF222222"/>
        <rFont val="Calibri"/>
        <family val="2"/>
        <scheme val="minor"/>
      </rPr>
      <t>, </t>
    </r>
    <r>
      <rPr>
        <i/>
        <sz val="12"/>
        <color rgb="FF222222"/>
        <rFont val="Calibri"/>
        <family val="2"/>
        <scheme val="minor"/>
      </rPr>
      <t>94</t>
    </r>
    <r>
      <rPr>
        <sz val="12"/>
        <color rgb="FF222222"/>
        <rFont val="Calibri"/>
        <family val="2"/>
        <scheme val="minor"/>
      </rPr>
      <t>, 98-105. Yin, Y., Jiang, W., Zhang, Z., Li, Y., Twenke, B., Turghan, M., ... &amp; Liu, B. (2014). The divergence of small mammals in Xinjiang, China, as revealed by phylogentic analyses of COI and Cytb. Animal Biology, 64(2), 163-176.</t>
    </r>
  </si>
  <si>
    <r>
      <t>Demirtaş, S., &amp; Gürler, A. T. (2019). New records of the Iranian Vole, Microtus irani Thomas, 1921, from eastern Turkey (Mammalia: Rodentia). </t>
    </r>
    <r>
      <rPr>
        <i/>
        <sz val="12"/>
        <color rgb="FF222222"/>
        <rFont val="Calibri"/>
        <family val="2"/>
        <scheme val="minor"/>
      </rPr>
      <t>Zoology in the Middle East</t>
    </r>
    <r>
      <rPr>
        <sz val="12"/>
        <color rgb="FF222222"/>
        <rFont val="Calibri"/>
        <family val="2"/>
        <scheme val="minor"/>
      </rPr>
      <t>, </t>
    </r>
    <r>
      <rPr>
        <i/>
        <sz val="12"/>
        <color rgb="FF222222"/>
        <rFont val="Calibri"/>
        <family val="2"/>
        <scheme val="minor"/>
      </rPr>
      <t>65</t>
    </r>
    <r>
      <rPr>
        <sz val="12"/>
        <color rgb="FF222222"/>
        <rFont val="Calibri"/>
        <family val="2"/>
        <scheme val="minor"/>
      </rPr>
      <t>(1), 91-94.</t>
    </r>
  </si>
  <si>
    <r>
      <t>Golenishchev, F., Malikov, V., Petrova, T., Bodrov, S., &amp; Abramson, N. (2019). Toward assembling a taxonomic puzzle: Case study of Iranian gray voles of the subgenus Microtus (Rodentia, Cricetidae). </t>
    </r>
    <r>
      <rPr>
        <i/>
        <sz val="12"/>
        <color rgb="FF222222"/>
        <rFont val="Calibri"/>
        <family val="2"/>
        <scheme val="minor"/>
      </rPr>
      <t>Mammalian Biology</t>
    </r>
    <r>
      <rPr>
        <sz val="12"/>
        <color rgb="FF222222"/>
        <rFont val="Calibri"/>
        <family val="2"/>
        <scheme val="minor"/>
      </rPr>
      <t>, </t>
    </r>
    <r>
      <rPr>
        <i/>
        <sz val="12"/>
        <color rgb="FF222222"/>
        <rFont val="Calibri"/>
        <family val="2"/>
        <scheme val="minor"/>
      </rPr>
      <t>94</t>
    </r>
    <r>
      <rPr>
        <sz val="12"/>
        <color rgb="FF222222"/>
        <rFont val="Calibri"/>
        <family val="2"/>
        <scheme val="minor"/>
      </rPr>
      <t>, 98-105.</t>
    </r>
  </si>
  <si>
    <r>
      <t>Tougard, C. (2017). Did the Quaternary climatic fluctuations really influence the tempo and mode of diversification in European rodents?. </t>
    </r>
    <r>
      <rPr>
        <i/>
        <sz val="12"/>
        <color rgb="FF222222"/>
        <rFont val="Calibri"/>
        <family val="2"/>
        <scheme val="minor"/>
      </rPr>
      <t>Journal of Zoological Systematics and Evolutionary Research</t>
    </r>
    <r>
      <rPr>
        <sz val="12"/>
        <color rgb="FF222222"/>
        <rFont val="Calibri"/>
        <family val="2"/>
        <scheme val="minor"/>
      </rPr>
      <t>, </t>
    </r>
    <r>
      <rPr>
        <i/>
        <sz val="12"/>
        <color rgb="FF222222"/>
        <rFont val="Calibri"/>
        <family val="2"/>
        <scheme val="minor"/>
      </rPr>
      <t>55</t>
    </r>
    <r>
      <rPr>
        <sz val="12"/>
        <color rgb="FF222222"/>
        <rFont val="Calibri"/>
        <family val="2"/>
        <scheme val="minor"/>
      </rPr>
      <t>(1), 46-56.</t>
    </r>
  </si>
  <si>
    <r>
      <t>Tougard, C. (2017). Did the Quaternary climatic fluctuations really influence the tempo and mode of diversification in European rodents?. </t>
    </r>
    <r>
      <rPr>
        <i/>
        <sz val="12"/>
        <color rgb="FF222222"/>
        <rFont val="Calibri"/>
        <family val="2"/>
        <scheme val="minor"/>
      </rPr>
      <t>Journal of Zoological Systematics and Evolutionary Research</t>
    </r>
    <r>
      <rPr>
        <sz val="12"/>
        <color rgb="FF222222"/>
        <rFont val="Calibri"/>
        <family val="2"/>
        <scheme val="minor"/>
      </rPr>
      <t>, </t>
    </r>
    <r>
      <rPr>
        <i/>
        <sz val="12"/>
        <color rgb="FF222222"/>
        <rFont val="Calibri"/>
        <family val="2"/>
        <scheme val="minor"/>
      </rPr>
      <t>55</t>
    </r>
    <r>
      <rPr>
        <sz val="12"/>
        <color rgb="FF222222"/>
        <rFont val="Calibri"/>
        <family val="2"/>
        <scheme val="minor"/>
      </rPr>
      <t>(1), 46-56. Barbosa, S., Pauperio, J., Searle, J. B., &amp; Alves, P. C. (2013). Genetic identification of I berian rodent species using both mitochondrial and nuclear loci: Application to noninvasive sampling. Molecular Ecology Resources, 13(1), 43-56.</t>
    </r>
  </si>
  <si>
    <r>
      <t>Bogdanov, A. S., Khlyap, L. A., Kefelioğlu, H., Selçuk, A. Y., Stakheev, V. V., &amp; Baskevich, M. I. (2021). High molecular variability in three pine vole species of the subgenus Terricola (Microtus, Arvicolinae) and plausible source of polymorphism. </t>
    </r>
    <r>
      <rPr>
        <i/>
        <sz val="12"/>
        <color rgb="FF222222"/>
        <rFont val="Calibri"/>
        <family val="2"/>
        <scheme val="minor"/>
      </rPr>
      <t>Journal of Zoological Systematics and Evolutionary Research</t>
    </r>
    <r>
      <rPr>
        <sz val="12"/>
        <color rgb="FF222222"/>
        <rFont val="Calibri"/>
        <family val="2"/>
        <scheme val="minor"/>
      </rPr>
      <t>, </t>
    </r>
    <r>
      <rPr>
        <i/>
        <sz val="12"/>
        <color rgb="FF222222"/>
        <rFont val="Calibri"/>
        <family val="2"/>
        <scheme val="minor"/>
      </rPr>
      <t>59</t>
    </r>
    <r>
      <rPr>
        <sz val="12"/>
        <color rgb="FF222222"/>
        <rFont val="Calibri"/>
        <family val="2"/>
        <scheme val="minor"/>
      </rPr>
      <t>(8), 2519-2538. Bogdanov, A. S., Khlyap, L. A., Kefelioğlu, H., Selçuk, A. Y., Stakheev, V. V., &amp; Baskevich, M. I. (2021). High molecular variability in three pine vole species of the subgenus Terricola (Microtus, Arvicolinae) and plausible source of polymorphism. Journal of Zoological Systematics and Evolutionary Research, 59(8), 2519-2538.</t>
    </r>
  </si>
  <si>
    <r>
      <t>Tougard, C. (2017). Did the Quaternary climatic fluctuations really influence the tempo and mode of diversification in European rodents?. </t>
    </r>
    <r>
      <rPr>
        <i/>
        <sz val="12"/>
        <color rgb="FF222222"/>
        <rFont val="Calibri"/>
        <family val="2"/>
        <scheme val="minor"/>
      </rPr>
      <t>Journal of Zoological Systematics and Evolutionary Research</t>
    </r>
    <r>
      <rPr>
        <sz val="12"/>
        <color rgb="FF222222"/>
        <rFont val="Calibri"/>
        <family val="2"/>
        <scheme val="minor"/>
      </rPr>
      <t>, </t>
    </r>
    <r>
      <rPr>
        <i/>
        <sz val="12"/>
        <color rgb="FF222222"/>
        <rFont val="Calibri"/>
        <family val="2"/>
        <scheme val="minor"/>
      </rPr>
      <t>55</t>
    </r>
    <r>
      <rPr>
        <sz val="12"/>
        <color rgb="FF222222"/>
        <rFont val="Calibri"/>
        <family val="2"/>
        <scheme val="minor"/>
      </rPr>
      <t>(1), 46-56. Schenk, J. J., Rowe, K. C., &amp; Steppan, S. J. (2013). Ecological opportunity and incumbency in the diversification of repeated continental colonizations by muroid rodents. Systematic biology, 62(6), 837-864.</t>
    </r>
  </si>
  <si>
    <r>
      <t>Mahmoudi, A., Darvish, J., Aliabadian, M., Yazdani Moghaddam, F., &amp; Kryštufek, B. (2017). New insight into the cradle of the grey voles (subgenus Microtus) inferred from mitochondrial cytochrome b sequences. </t>
    </r>
    <r>
      <rPr>
        <i/>
        <sz val="12"/>
        <color rgb="FF222222"/>
        <rFont val="Calibri"/>
        <family val="2"/>
        <scheme val="minor"/>
      </rPr>
      <t>Mammalia</t>
    </r>
    <r>
      <rPr>
        <sz val="12"/>
        <color rgb="FF222222"/>
        <rFont val="Calibri"/>
        <family val="2"/>
        <scheme val="minor"/>
      </rPr>
      <t>, </t>
    </r>
    <r>
      <rPr>
        <i/>
        <sz val="12"/>
        <color rgb="FF222222"/>
        <rFont val="Calibri"/>
        <family val="2"/>
        <scheme val="minor"/>
      </rPr>
      <t>81</t>
    </r>
    <r>
      <rPr>
        <sz val="12"/>
        <color rgb="FF222222"/>
        <rFont val="Calibri"/>
        <family val="2"/>
        <scheme val="minor"/>
      </rPr>
      <t>(6), 583-593.</t>
    </r>
  </si>
  <si>
    <r>
      <t>Bogdanov, A. S., Khlyap, L. A., Kefelioğlu, H., Selçuk, A. Y., Stakheev, V. V., &amp; Baskevich, M. I. (2021). High molecular variability in three pine vole species of the subgenus Terricola (Microtus, Arvicolinae) and plausible source of polymorphism. </t>
    </r>
    <r>
      <rPr>
        <i/>
        <sz val="12"/>
        <color rgb="FF222222"/>
        <rFont val="Calibri"/>
        <family val="2"/>
        <scheme val="minor"/>
      </rPr>
      <t>Journal of Zoological Systematics and Evolutionary Research</t>
    </r>
    <r>
      <rPr>
        <sz val="12"/>
        <color rgb="FF222222"/>
        <rFont val="Calibri"/>
        <family val="2"/>
        <scheme val="minor"/>
      </rPr>
      <t>, </t>
    </r>
    <r>
      <rPr>
        <i/>
        <sz val="12"/>
        <color rgb="FF222222"/>
        <rFont val="Calibri"/>
        <family val="2"/>
        <scheme val="minor"/>
      </rPr>
      <t>59</t>
    </r>
    <r>
      <rPr>
        <sz val="12"/>
        <color rgb="FF222222"/>
        <rFont val="Calibri"/>
        <family val="2"/>
        <scheme val="minor"/>
      </rPr>
      <t>(8), 2519-2538.</t>
    </r>
  </si>
  <si>
    <r>
      <t>Steppan, S. J., &amp; Schenk, J. J. (2017). Muroid rodent phylogenetics: 900-species tree reveals increasing diversification rates. </t>
    </r>
    <r>
      <rPr>
        <i/>
        <sz val="12"/>
        <color rgb="FF222222"/>
        <rFont val="Calibri"/>
        <family val="2"/>
        <scheme val="minor"/>
      </rPr>
      <t>PloS one</t>
    </r>
    <r>
      <rPr>
        <sz val="12"/>
        <color rgb="FF222222"/>
        <rFont val="Calibri"/>
        <family val="2"/>
        <scheme val="minor"/>
      </rPr>
      <t>, </t>
    </r>
    <r>
      <rPr>
        <i/>
        <sz val="12"/>
        <color rgb="FF222222"/>
        <rFont val="Calibri"/>
        <family val="2"/>
        <scheme val="minor"/>
      </rPr>
      <t>12</t>
    </r>
    <r>
      <rPr>
        <sz val="12"/>
        <color rgb="FF222222"/>
        <rFont val="Calibri"/>
        <family val="2"/>
        <scheme val="minor"/>
      </rPr>
      <t>(8), e0183070.</t>
    </r>
  </si>
  <si>
    <r>
      <t>Fink, S., Fischer, M. C., Excoffier, L., &amp; Heckel, G. (2010). Genomic scans support repetitive continental colonization events during the rapid radiation of voles (Rodentia: Microtus): the utility of AFLPs versus mitochondrial and nuclear sequence markers. </t>
    </r>
    <r>
      <rPr>
        <i/>
        <sz val="12"/>
        <color rgb="FF222222"/>
        <rFont val="Calibri"/>
        <family val="2"/>
        <scheme val="minor"/>
      </rPr>
      <t>Systematic biology</t>
    </r>
    <r>
      <rPr>
        <sz val="12"/>
        <color rgb="FF222222"/>
        <rFont val="Calibri"/>
        <family val="2"/>
        <scheme val="minor"/>
      </rPr>
      <t>, </t>
    </r>
    <r>
      <rPr>
        <i/>
        <sz val="12"/>
        <color rgb="FF222222"/>
        <rFont val="Calibri"/>
        <family val="2"/>
        <scheme val="minor"/>
      </rPr>
      <t>59</t>
    </r>
    <r>
      <rPr>
        <sz val="12"/>
        <color rgb="FF222222"/>
        <rFont val="Calibri"/>
        <family val="2"/>
        <scheme val="minor"/>
      </rPr>
      <t>(5), 548-572.</t>
    </r>
  </si>
  <si>
    <r>
      <t>Kryštufek, B., Zorenko, T., &amp; Buzan, E. V. (2012). New insights into the taxonomy and phylogeny of social voles inferred from mitochondrial cytochrome b sequences. </t>
    </r>
    <r>
      <rPr>
        <i/>
        <sz val="12"/>
        <color rgb="FF222222"/>
        <rFont val="Calibri"/>
        <family val="2"/>
        <scheme val="minor"/>
      </rPr>
      <t>Mammalian Biology</t>
    </r>
    <r>
      <rPr>
        <sz val="12"/>
        <color rgb="FF222222"/>
        <rFont val="Calibri"/>
        <family val="2"/>
        <scheme val="minor"/>
      </rPr>
      <t>, </t>
    </r>
    <r>
      <rPr>
        <i/>
        <sz val="12"/>
        <color rgb="FF222222"/>
        <rFont val="Calibri"/>
        <family val="2"/>
        <scheme val="minor"/>
      </rPr>
      <t>77</t>
    </r>
    <r>
      <rPr>
        <sz val="12"/>
        <color rgb="FF222222"/>
        <rFont val="Calibri"/>
        <family val="2"/>
        <scheme val="minor"/>
      </rPr>
      <t>(3), 178-182.</t>
    </r>
  </si>
  <si>
    <r>
      <t>Hope, A. G., Waltari, E., Payer, D. C., Cook, J. A., &amp; Talbot, S. L. (2013). Future distribution of tundra refugia in northern Alaska. </t>
    </r>
    <r>
      <rPr>
        <i/>
        <sz val="12"/>
        <color rgb="FF222222"/>
        <rFont val="Calibri"/>
        <family val="2"/>
        <scheme val="minor"/>
      </rPr>
      <t>Nature Climate Change</t>
    </r>
    <r>
      <rPr>
        <sz val="12"/>
        <color rgb="FF222222"/>
        <rFont val="Calibri"/>
        <family val="2"/>
        <scheme val="minor"/>
      </rPr>
      <t>, </t>
    </r>
    <r>
      <rPr>
        <i/>
        <sz val="12"/>
        <color rgb="FF222222"/>
        <rFont val="Calibri"/>
        <family val="2"/>
        <scheme val="minor"/>
      </rPr>
      <t>3</t>
    </r>
    <r>
      <rPr>
        <sz val="12"/>
        <color rgb="FF222222"/>
        <rFont val="Calibri"/>
        <family val="2"/>
        <scheme val="minor"/>
      </rPr>
      <t>(10), 931-938. Eger,J.L., Engstrom,M.D., Lim,B.K., Millar,J.S., Lobo,N., Pruitt,W.O., Ivanova,N.V., Borisenko,A.V. and Hebert,P.D.N. Galewski, T., Tilak, M. K., Sanchez, S., Chevret, P., Paradis, E., &amp; Douzery, E. J. (2006). The evolutionary radiation of Arvicolinae rodents (voles and lemmings): relative contribution of nuclear and mitochondrial DNA phylogenies. BMC Evolutionary Biology, 6, 1-17. Kohli, B. A., Speer, K. A., Kilpatrick, C. W., Batsaikhan, N., Damdinbaza, D., &amp; Cook, J. A. (2014). Multilocus systematics and non-punctuated evolution of Holarctic Myodini (Rodentia: Arvicolinae). Molecular Phylogenetics and Evolution, 76, 18-29.</t>
    </r>
  </si>
  <si>
    <r>
      <t>Conroy, C. J., &amp; Cook, J. A. (2000). Molecular systematics of a Holarctic rodent (Microtus: Muridae). </t>
    </r>
    <r>
      <rPr>
        <i/>
        <sz val="12"/>
        <color rgb="FF222222"/>
        <rFont val="Calibri"/>
        <family val="2"/>
        <scheme val="minor"/>
      </rPr>
      <t>Journal of Mammalogy</t>
    </r>
    <r>
      <rPr>
        <sz val="12"/>
        <color rgb="FF222222"/>
        <rFont val="Calibri"/>
        <family val="2"/>
        <scheme val="minor"/>
      </rPr>
      <t>, </t>
    </r>
    <r>
      <rPr>
        <i/>
        <sz val="12"/>
        <color rgb="FF222222"/>
        <rFont val="Calibri"/>
        <family val="2"/>
        <scheme val="minor"/>
      </rPr>
      <t>81</t>
    </r>
    <r>
      <rPr>
        <sz val="12"/>
        <color rgb="FF222222"/>
        <rFont val="Calibri"/>
        <family val="2"/>
        <scheme val="minor"/>
      </rPr>
      <t>(2), 344-359. Galewski, T., Tilak, M. K., Sanchez, S., Chevret, P., Paradis, E., &amp; Douzery, E. J. (2006). The evolutionary radiation of Arvicolinae rodents (voles and lemmings): relative contribution of nuclear and mitochondrial DNA phylogenies. BMC Evolutionary Biology, 6, 1-17.</t>
    </r>
  </si>
  <si>
    <r>
      <t>Zorenko, T., Koren, T., &amp; Kryštufek, B. (2014). Cytochrome b yields new insight into taxonomic scope of Microtus schidlovskii (Rodentia, Arvicolinae, Microtus). </t>
    </r>
    <r>
      <rPr>
        <i/>
        <sz val="12"/>
        <color rgb="FF222222"/>
        <rFont val="Calibri"/>
        <family val="2"/>
        <scheme val="minor"/>
      </rPr>
      <t>Russian Journal of Theriology. Русский териологический журнал</t>
    </r>
    <r>
      <rPr>
        <sz val="12"/>
        <color rgb="FF222222"/>
        <rFont val="Calibri"/>
        <family val="2"/>
        <scheme val="minor"/>
      </rPr>
      <t>, </t>
    </r>
    <r>
      <rPr>
        <i/>
        <sz val="12"/>
        <color rgb="FF222222"/>
        <rFont val="Calibri"/>
        <family val="2"/>
        <scheme val="minor"/>
      </rPr>
      <t>13</t>
    </r>
    <r>
      <rPr>
        <sz val="12"/>
        <color rgb="FF222222"/>
        <rFont val="Calibri"/>
        <family val="2"/>
        <scheme val="minor"/>
      </rPr>
      <t>(1), 47-52.</t>
    </r>
  </si>
  <si>
    <r>
      <t>Bannikova, A. A., Lebedev, V. S., Lissovsky, A. A., Matrosova, V., Abramson, N. I., Obolenskaya, E. V., &amp; Tesakov, A. S. (2010). Molecular phylogeny and evolution of the Asian lineage of vole genus Microtus (Rodentia: Arvicolinae) inferred from mitochondrial cytochrome b sequence. </t>
    </r>
    <r>
      <rPr>
        <i/>
        <sz val="12"/>
        <color rgb="FF222222"/>
        <rFont val="Calibri"/>
        <family val="2"/>
        <scheme val="minor"/>
      </rPr>
      <t>Biological Journal of the Linnean Society</t>
    </r>
    <r>
      <rPr>
        <sz val="12"/>
        <color rgb="FF222222"/>
        <rFont val="Calibri"/>
        <family val="2"/>
        <scheme val="minor"/>
      </rPr>
      <t>, </t>
    </r>
    <r>
      <rPr>
        <i/>
        <sz val="12"/>
        <color rgb="FF222222"/>
        <rFont val="Calibri"/>
        <family val="2"/>
        <scheme val="minor"/>
      </rPr>
      <t>99</t>
    </r>
    <r>
      <rPr>
        <sz val="12"/>
        <color rgb="FF222222"/>
        <rFont val="Calibri"/>
        <family val="2"/>
        <scheme val="minor"/>
      </rPr>
      <t>(3), 595-613. Yin, Y., Jiang, W., Zhang, Z., Li, Y., Twenke, B., Turghan, M., ... &amp; Liu, B. (2014). The divergence of small mammals in Xinjiang, China, as revealed by phylogentic analyses of COI and Cytb. Animal Biology, 64(2), 163-176. Blanga-Kanfi, S., Miranda, H., Penn, O., Pupko, T., DeBry, R. W., &amp; Huchon, D. (2009). Rodent phylogeny revised: analysis of six nuclear genes from all major rodent clades. BMC evolutionary biology, 9, 1-12. Petrova, T. V., Tesakov, A. S., Kowalskaya, Y. M., &amp; Abramson, N. I. (2016). Cryptic speciation in the narrow‐headed vole Lasiopodomys (Stenocranius) gregalis (Rodentia: Cricetidae). Zoologica Scripta, 45(6), 618-629.</t>
    </r>
  </si>
  <si>
    <r>
      <t>Bogdanov, A. S., Khlyap, L. A., Kefelioğlu, H., Selçuk, A. Y., Stakheev, V. V., &amp; Baskevich, M. I. (2021). High molecular variability in three pine vole species of the subgenus Terricola (Microtus, Arvicolinae) and plausible source of polymorphism. </t>
    </r>
    <r>
      <rPr>
        <i/>
        <sz val="12"/>
        <color rgb="FF222222"/>
        <rFont val="Calibri"/>
        <family val="2"/>
        <scheme val="minor"/>
      </rPr>
      <t>Journal of Zoological Systematics and Evolutionary Research</t>
    </r>
    <r>
      <rPr>
        <sz val="12"/>
        <color rgb="FF222222"/>
        <rFont val="Calibri"/>
        <family val="2"/>
        <scheme val="minor"/>
      </rPr>
      <t>, </t>
    </r>
    <r>
      <rPr>
        <i/>
        <sz val="12"/>
        <color rgb="FF222222"/>
        <rFont val="Calibri"/>
        <family val="2"/>
        <scheme val="minor"/>
      </rPr>
      <t>59</t>
    </r>
    <r>
      <rPr>
        <sz val="12"/>
        <color rgb="FF222222"/>
        <rFont val="Calibri"/>
        <family val="2"/>
        <scheme val="minor"/>
      </rPr>
      <t>(8), 2519-2538. Pfunder, M., Holzgang, O., &amp; Frey, J. E. (2004). Development of microarray‐based diagnostics of voles and shrews for use in biodiversity monitoring studies, and evaluation of mitochondrial cytochrome oxidase I vs. cytochrome b as genetic markers. Molecular Ecology, 13(5), 1277-1286. Adaptations to subterranean lifestyle in mtDNA CytB gene of Palearctic rodents</t>
    </r>
  </si>
  <si>
    <r>
      <t>Bellinger, M. R., Haig, S. M., Forsman, E. D., &amp; Mullins, T. D. (2005). Taxonomic relationships among Phenacomys voles as inferred by cytochrome b. </t>
    </r>
    <r>
      <rPr>
        <i/>
        <sz val="12"/>
        <color rgb="FF222222"/>
        <rFont val="Calibri"/>
        <family val="2"/>
        <scheme val="minor"/>
      </rPr>
      <t>Journal of Mammalogy</t>
    </r>
    <r>
      <rPr>
        <sz val="12"/>
        <color rgb="FF222222"/>
        <rFont val="Calibri"/>
        <family val="2"/>
        <scheme val="minor"/>
      </rPr>
      <t>, </t>
    </r>
    <r>
      <rPr>
        <i/>
        <sz val="12"/>
        <color rgb="FF222222"/>
        <rFont val="Calibri"/>
        <family val="2"/>
        <scheme val="minor"/>
      </rPr>
      <t>86</t>
    </r>
    <r>
      <rPr>
        <sz val="12"/>
        <color rgb="FF222222"/>
        <rFont val="Calibri"/>
        <family val="2"/>
        <scheme val="minor"/>
      </rPr>
      <t>(1), 201-210.</t>
    </r>
  </si>
  <si>
    <r>
      <t>Steppan, S. J., &amp; Schenk, J. J. (2017). Muroid rodent phylogenetics: 900-species tree reveals increasing diversification rates. </t>
    </r>
    <r>
      <rPr>
        <i/>
        <sz val="12"/>
        <color rgb="FF222222"/>
        <rFont val="Calibri"/>
        <family val="2"/>
        <scheme val="minor"/>
      </rPr>
      <t>PloS one</t>
    </r>
    <r>
      <rPr>
        <sz val="12"/>
        <color rgb="FF222222"/>
        <rFont val="Calibri"/>
        <family val="2"/>
        <scheme val="minor"/>
      </rPr>
      <t>, </t>
    </r>
    <r>
      <rPr>
        <i/>
        <sz val="12"/>
        <color rgb="FF222222"/>
        <rFont val="Calibri"/>
        <family val="2"/>
        <scheme val="minor"/>
      </rPr>
      <t>12</t>
    </r>
    <r>
      <rPr>
        <sz val="12"/>
        <color rgb="FF222222"/>
        <rFont val="Calibri"/>
        <family val="2"/>
        <scheme val="minor"/>
      </rPr>
      <t>(8), e0183070.  Eger,J.L., Engstrom,M.D., Lim,B.K., Millar,J.S., Lobo,N., Pruitt,W.O., Ivanova,N.V., Borisenko,A.V. and Hebert,P.D.N. Schenk, J. J., Rowe, K. C., &amp; Steppan, S. J. (2013). Ecological opportunity and incumbency in the diversification of repeated continental colonizations by muroid rodents. Systematic biology, 62(6), 837-864.</t>
    </r>
  </si>
  <si>
    <r>
      <t>Steppan, S. J., &amp; Schenk, J. J. (2017). Muroid rodent phylogenetics: 900-species tree reveals increasing diversification rates. </t>
    </r>
    <r>
      <rPr>
        <i/>
        <sz val="12"/>
        <color rgb="FF222222"/>
        <rFont val="Calibri"/>
        <family val="2"/>
        <scheme val="minor"/>
      </rPr>
      <t>PloS one</t>
    </r>
    <r>
      <rPr>
        <sz val="12"/>
        <color rgb="FF222222"/>
        <rFont val="Calibri"/>
        <family val="2"/>
        <scheme val="minor"/>
      </rPr>
      <t>, </t>
    </r>
    <r>
      <rPr>
        <i/>
        <sz val="12"/>
        <color rgb="FF222222"/>
        <rFont val="Calibri"/>
        <family val="2"/>
        <scheme val="minor"/>
      </rPr>
      <t>12</t>
    </r>
    <r>
      <rPr>
        <sz val="12"/>
        <color rgb="FF222222"/>
        <rFont val="Calibri"/>
        <family val="2"/>
        <scheme val="minor"/>
      </rPr>
      <t>(8), e0183070.  Eger,J.L., Engstrom,M.D., Lim,B.K., Millar,J.S., Lobo,N., Pruitt,W.O., Ivanova,N.V., Borisenko,A.V. and Hebert,P.D.N. Galewski, T., Tilak, M. K., Sanchez, S., Chevret, P., Paradis, E., &amp; Douzery, E. J. (2006). The evolutionary radiation of Arvicolinae rodents (voles and lemmings): relative contribution of nuclear and mitochondrial DNA phylogenies. BMC Evolutionary Biology, 6, 1-17. Schenk, J. J., Rowe, K. C., &amp; Steppan, S. J. (2013). Ecological opportunity and incumbency in the diversification of repeated continental colonizations by muroid rodents. Systematic biology, 62(6), 837-864.</t>
    </r>
  </si>
  <si>
    <r>
      <t>Steppan, S. J., &amp; Schenk, J. J. (2017). Muroid rodent phylogenetics: 900-species tree reveals increasing diversification rates. </t>
    </r>
    <r>
      <rPr>
        <i/>
        <sz val="12"/>
        <color rgb="FF222222"/>
        <rFont val="Calibri"/>
        <family val="2"/>
        <scheme val="minor"/>
      </rPr>
      <t>PloS one</t>
    </r>
    <r>
      <rPr>
        <sz val="12"/>
        <color rgb="FF222222"/>
        <rFont val="Calibri"/>
        <family val="2"/>
        <scheme val="minor"/>
      </rPr>
      <t>, </t>
    </r>
    <r>
      <rPr>
        <i/>
        <sz val="12"/>
        <color rgb="FF222222"/>
        <rFont val="Calibri"/>
        <family val="2"/>
        <scheme val="minor"/>
      </rPr>
      <t>12</t>
    </r>
    <r>
      <rPr>
        <sz val="12"/>
        <color rgb="FF222222"/>
        <rFont val="Calibri"/>
        <family val="2"/>
        <scheme val="minor"/>
      </rPr>
      <t>(8), e0183070. Eger,J.L., Engstrom,M.D., Lim,B.K., Millar,J.S., Lobo,N., Pruitt,W.O., Ivanova,N.V., Borisenko,A.V. and Hebert,P.D.N.</t>
    </r>
  </si>
  <si>
    <r>
      <t>Steppan, S. J., &amp; Schenk, J. J. (2017). Muroid rodent phylogenetics: 900-species tree reveals increasing diversification rates. </t>
    </r>
    <r>
      <rPr>
        <i/>
        <sz val="12"/>
        <color rgb="FF222222"/>
        <rFont val="Calibri"/>
        <family val="2"/>
        <scheme val="minor"/>
      </rPr>
      <t>PloS one</t>
    </r>
    <r>
      <rPr>
        <sz val="12"/>
        <color rgb="FF222222"/>
        <rFont val="Calibri"/>
        <family val="2"/>
        <scheme val="minor"/>
      </rPr>
      <t>, </t>
    </r>
    <r>
      <rPr>
        <i/>
        <sz val="12"/>
        <color rgb="FF222222"/>
        <rFont val="Calibri"/>
        <family val="2"/>
        <scheme val="minor"/>
      </rPr>
      <t>12</t>
    </r>
    <r>
      <rPr>
        <sz val="12"/>
        <color rgb="FF222222"/>
        <rFont val="Calibri"/>
        <family val="2"/>
        <scheme val="minor"/>
      </rPr>
      <t>(8), e0183070. Eger,J.L., Engstrom,M.D., Lim,B.K., Millar,J.S., Lobo,N., Pruitt,W.O., Ivanova,N.V., Borisenko,A.V. and Hebert,P.D.N. Bondareva, O., Genelt-Yanovskiy, E., Petrova, T., Bodrov, S., Smorkatcheva, A., &amp; Abramson, N. (2021). Signatures of Adaptation in Mitochondrial Genomes of Palearctic Subterranean Voles (Arvicolinae, Rodentia). Genes, 12(12), 1945. Schenk, J. J., Rowe, K. C., &amp; Steppan, S. J. (2013). Ecological opportunity and incumbency in the diversification of repeated continental colonizations by muroid rodents. Systematic biology, 62(6), 837-864.</t>
    </r>
  </si>
  <si>
    <r>
      <t>Alhajeri, B. H., Hunt, O. J., &amp; Steppan, S. J. (2015). Molecular systematics of gerbils and deomyines (R odentia: G erbillinae, D eomyinae) and a test of desert adaptation in the tympanic bulla. </t>
    </r>
    <r>
      <rPr>
        <i/>
        <sz val="12"/>
        <color rgb="FF222222"/>
        <rFont val="Calibri"/>
        <family val="2"/>
        <scheme val="minor"/>
      </rPr>
      <t>Journal of Zoological Systematics and Evolutionary Research</t>
    </r>
    <r>
      <rPr>
        <sz val="12"/>
        <color rgb="FF222222"/>
        <rFont val="Calibri"/>
        <family val="2"/>
        <scheme val="minor"/>
      </rPr>
      <t>, </t>
    </r>
    <r>
      <rPr>
        <i/>
        <sz val="12"/>
        <color rgb="FF222222"/>
        <rFont val="Calibri"/>
        <family val="2"/>
        <scheme val="minor"/>
      </rPr>
      <t>53</t>
    </r>
    <r>
      <rPr>
        <sz val="12"/>
        <color rgb="FF222222"/>
        <rFont val="Calibri"/>
        <family val="2"/>
        <scheme val="minor"/>
      </rPr>
      <t>(4), 312-330. Schröder, O., Astrin, J., &amp; Hutterer, R. (2014). White chest in the west: pelage colour and mitochondrial variation in the common hamster (Cricetus cricetus) across Europe. Acta theriologica, 59, 211-221. Lebedev, V. S., Bannikova, A. A., Neumann, K., Ushakova, M. V., Ivanova, N. V., &amp; Surov, A. V. (2018). Molecular phylogenetics and taxonomy of dwarf hamsters Cricetulus Milne-Edwards, 1867 (Cricetidae, Rodentia): description of a new genus and reinstatement of another. Zootaxa, 4387(2), 331-349. D’Elía, G., Luna, L., González, E. M., &amp; Patterson, B. D. (2006). On the Sigmodontinae radiation (Rodentia, Cricetidae): An appraisal of the phylogenetic position of Rhagomys. Molecular phylogenetics and evolution, 38(2), 558-564. Schenk, J. J., Rowe, K. C., &amp; Steppan, S. J. (2013). Ecological opportunity and incumbency in the diversification of repeated continental colonizations by muroid rodents. Systematic biology, 62(6), 837-864.</t>
    </r>
  </si>
  <si>
    <r>
      <t>Conroy, C. J., &amp; Cook, J. A. (1999). MtDNA evidence for repeated pulses of speciation within arvicoline and murid rodents. </t>
    </r>
    <r>
      <rPr>
        <i/>
        <sz val="12"/>
        <color rgb="FF222222"/>
        <rFont val="Calibri"/>
        <family val="2"/>
        <scheme val="minor"/>
      </rPr>
      <t>Journal of Mammalian Evolution</t>
    </r>
    <r>
      <rPr>
        <sz val="12"/>
        <color rgb="FF222222"/>
        <rFont val="Calibri"/>
        <family val="2"/>
        <scheme val="minor"/>
      </rPr>
      <t>, </t>
    </r>
    <r>
      <rPr>
        <i/>
        <sz val="12"/>
        <color rgb="FF222222"/>
        <rFont val="Calibri"/>
        <family val="2"/>
        <scheme val="minor"/>
      </rPr>
      <t>6</t>
    </r>
    <r>
      <rPr>
        <sz val="12"/>
        <color rgb="FF222222"/>
        <rFont val="Calibri"/>
        <family val="2"/>
        <scheme val="minor"/>
      </rPr>
      <t>, 221-245. Eger,J.L., Engstrom,M.D., Lim,B.K., Millar,J.S., Lobo,N., Pruitt,W.O., Ivanova,N.V., Borisenko,A.V. and Hebert,P.D.N. Adkins, R. M., Walton, A. H., &amp; Honeycutt, R. L. (2003). Higher-level systematics of rodents and divergence time estimates based on two congruent nuclear genes. Molecular phylogenetics and evolution, 26(3), 409-420. Blanga-Kanfi, S., Miranda, H., Penn, O., Pupko, T., DeBry, R. W., &amp; Huchon, D. (2009). Rodent phylogeny revised: analysis of six nuclear genes from all major rodent clades. BMC evolutionary biology, 9, 1-12.</t>
    </r>
  </si>
  <si>
    <r>
      <t>Patton, J. L., Huckaby, D. G., &amp; Álvarez-Castañeda, S. T. (2007). </t>
    </r>
    <r>
      <rPr>
        <i/>
        <sz val="12"/>
        <color rgb="FF222222"/>
        <rFont val="Calibri"/>
        <family val="2"/>
        <scheme val="minor"/>
      </rPr>
      <t>The evolutionary history and a systematic revision of woodrats of the Neotoma lepida group</t>
    </r>
    <r>
      <rPr>
        <sz val="12"/>
        <color rgb="FF222222"/>
        <rFont val="Calibri"/>
        <family val="2"/>
        <scheme val="minor"/>
      </rPr>
      <t> (Vol. 135). Univ of California Press. Keith, M. S. (2015). Phylogenetic relationships, divergence and radiation within the subfamily Neotominae (Rodentia: Cricetidae) (Doctoral dissertation, Ph. D. dissertation, Texas Tech University, Lubbock, Texas, USA).</t>
    </r>
  </si>
  <si>
    <t>AF119263</t>
  </si>
  <si>
    <t>University of Alaska Museum #30030</t>
  </si>
  <si>
    <t>Missing data</t>
  </si>
  <si>
    <t>#2003</t>
  </si>
  <si>
    <t>Total</t>
  </si>
  <si>
    <t>% Missing Data</t>
  </si>
  <si>
    <t>Mean</t>
  </si>
  <si>
    <t>Median</t>
  </si>
  <si>
    <t>Total Dataset</t>
  </si>
  <si>
    <t>Mean Missing Data</t>
  </si>
  <si>
    <t>Median Missing Data</t>
  </si>
  <si>
    <t>Total Dataset # Nucleotide</t>
  </si>
  <si>
    <t>% Vouchered</t>
  </si>
  <si>
    <t>Species Calculations</t>
  </si>
  <si>
    <t>BLANK= NOT PRESENT</t>
  </si>
  <si>
    <t>NONE=SPECIMEN PRESENT BUT NO VOUCHER</t>
  </si>
  <si>
    <t>KEY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</si>
</sst>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sz val="12"/>
      <color theme="1"/>
      <name val="Calibri"/>
      <family val="2"/>
      <scheme val="minor"/>
    </font>
    <font>
      <sz val="12"/>
      <color theme="1"/>
      <name val="Calibri"/>
      <family val="2"/>
      <scheme val="minor"/>
    </font>
    <font>
      <sz val="12"/>
      <color rgb="FF000000"/>
      <name val="Calibri"/>
      <family val="2"/>
      <scheme val="minor"/>
    </font>
    <font>
      <sz val="12"/>
      <color rgb="FF222222"/>
      <name val="Calibri"/>
      <family val="2"/>
      <scheme val="minor"/>
    </font>
    <font>
      <i/>
      <sz val="12"/>
      <color rgb="FF222222"/>
      <name val="Calibri"/>
      <family val="2"/>
      <scheme val="minor"/>
    </font>
    <font>
      <i/>
      <sz val="12"/>
      <color rgb="FF3F3F3F"/>
      <name val="Calibri"/>
      <family val="2"/>
      <scheme val="minor"/>
    </font>
    <font>
      <i/>
      <sz val="12"/>
      <color rgb="FF000000"/>
      <name val="Calibri"/>
      <family val="2"/>
      <scheme val="minor"/>
    </font>
    <font>
      <i/>
      <sz val="12"/>
      <color theme="1"/>
      <name val="Calibri"/>
      <family val="2"/>
      <scheme val="minor"/>
    </font>
    <font>
      <sz val="12"/>
      <color rgb="FFFF0000"/>
      <name val="Calibri"/>
      <family val="2"/>
      <scheme val="minor"/>
    </font>
    <font>
      <b/>
      <sz val="12"/>
      <color theme="1"/>
      <name val="Calibri"/>
      <family val="2"/>
      <scheme val="minor"/>
    </font>
  </fonts>
  <fills count="2">
    <fill>
      <patternFill patternType="none"/>
    </fill>
    <fill>
      <patternFill patternType="gray125"/>
    </fill>
  </fills>
  <borders count="4">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21">
    <xf numFmtId="0" fontId="0" fillId="0" borderId="0" xfId="0"/>
    <xf numFmtId="0" fontId="3" fillId="0" borderId="0" xfId="0" applyFont="1" applyFill="1"/>
    <xf numFmtId="0" fontId="3" fillId="0" borderId="0" xfId="0" applyFont="1" applyFill="1" applyAlignment="1">
      <alignment horizontal="left" vertical="center"/>
    </xf>
    <xf numFmtId="0" fontId="6" fillId="0" borderId="0" xfId="0" applyFont="1" applyFill="1"/>
    <xf numFmtId="0" fontId="4" fillId="0" borderId="0" xfId="0" applyFont="1" applyFill="1"/>
    <xf numFmtId="0" fontId="7" fillId="0" borderId="0" xfId="0" applyFont="1" applyFill="1"/>
    <xf numFmtId="0" fontId="7" fillId="0" borderId="0" xfId="0" applyFont="1" applyFill="1" applyAlignment="1">
      <alignment horizontal="left" vertical="center"/>
    </xf>
    <xf numFmtId="0" fontId="8" fillId="0" borderId="0" xfId="0" applyFont="1" applyFill="1"/>
    <xf numFmtId="0" fontId="3" fillId="0" borderId="0" xfId="0" applyFont="1" applyFill="1" applyAlignment="1">
      <alignment horizontal="center"/>
    </xf>
    <xf numFmtId="0" fontId="3" fillId="0" borderId="0" xfId="0" applyFont="1" applyFill="1" applyAlignment="1">
      <alignment horizontal="center" vertical="center"/>
    </xf>
    <xf numFmtId="16" fontId="3" fillId="0" borderId="0" xfId="0" applyNumberFormat="1" applyFont="1" applyFill="1" applyAlignment="1">
      <alignment horizontal="center"/>
    </xf>
    <xf numFmtId="0" fontId="2" fillId="0" borderId="0" xfId="0" applyFont="1" applyFill="1" applyAlignment="1">
      <alignment horizontal="center"/>
    </xf>
    <xf numFmtId="0" fontId="2" fillId="0" borderId="1" xfId="0" applyFont="1" applyFill="1" applyBorder="1" applyAlignment="1">
      <alignment horizontal="center"/>
    </xf>
    <xf numFmtId="0" fontId="2" fillId="0" borderId="3" xfId="0" applyFont="1" applyFill="1" applyBorder="1" applyAlignment="1">
      <alignment horizontal="center"/>
    </xf>
    <xf numFmtId="0" fontId="2" fillId="0" borderId="2" xfId="0" applyFont="1" applyFill="1" applyBorder="1" applyAlignment="1">
      <alignment horizontal="center"/>
    </xf>
    <xf numFmtId="0" fontId="2" fillId="0" borderId="0" xfId="0" applyFont="1" applyFill="1"/>
    <xf numFmtId="0" fontId="2" fillId="0" borderId="0" xfId="0" applyFont="1" applyFill="1" applyAlignment="1">
      <alignment horizontal="left"/>
    </xf>
    <xf numFmtId="0" fontId="1" fillId="0" borderId="0" xfId="0" applyFont="1" applyFill="1"/>
    <xf numFmtId="0" fontId="9" fillId="0" borderId="0" xfId="0" applyFont="1" applyFill="1"/>
    <xf numFmtId="0" fontId="10" fillId="0" borderId="0" xfId="0" applyFont="1" applyFill="1"/>
    <xf numFmtId="0" fontId="1" fillId="0" borderId="0" xfId="0" applyFont="1" applyFill="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91A019-6784-494F-BF8F-8A2BF25D403C}">
  <dimension ref="A1:R182"/>
  <sheetViews>
    <sheetView tabSelected="1" workbookViewId="0">
      <pane ySplit="1" topLeftCell="A2" activePane="bottomLeft" state="frozen"/>
      <selection pane="bottomLeft" activeCell="M150" sqref="M150"/>
    </sheetView>
  </sheetViews>
  <sheetFormatPr baseColWidth="10" defaultColWidth="8.83203125" defaultRowHeight="16" x14ac:dyDescent="0.2"/>
  <cols>
    <col min="1" max="2" width="8.83203125" style="15"/>
    <col min="3" max="3" width="23.83203125" style="15" customWidth="1"/>
    <col min="4" max="4" width="27.83203125" style="15" customWidth="1"/>
    <col min="5" max="5" width="14.33203125" style="15" customWidth="1"/>
    <col min="6" max="6" width="7" style="15" customWidth="1"/>
    <col min="7" max="7" width="14.33203125" style="15" customWidth="1"/>
    <col min="8" max="8" width="17.5" style="15" customWidth="1"/>
    <col min="9" max="9" width="17.1640625" style="15" customWidth="1"/>
    <col min="10" max="10" width="12.1640625" style="15" customWidth="1"/>
    <col min="11" max="11" width="17.5" style="15" customWidth="1"/>
    <col min="12" max="12" width="13.83203125" style="15" customWidth="1"/>
    <col min="13" max="13" width="15.83203125" style="15" customWidth="1"/>
    <col min="14" max="15" width="13.6640625" style="15" customWidth="1"/>
    <col min="16" max="16" width="19.5" style="15" customWidth="1"/>
    <col min="17" max="17" width="16.1640625" style="15" customWidth="1"/>
    <col min="18" max="18" width="18.5" style="15" customWidth="1"/>
    <col min="19" max="16384" width="8.83203125" style="15"/>
  </cols>
  <sheetData>
    <row r="1" spans="1:18" ht="17" thickBot="1" x14ac:dyDescent="0.25">
      <c r="B1" s="17"/>
      <c r="C1" s="11" t="s">
        <v>1004</v>
      </c>
      <c r="D1" s="12" t="s">
        <v>0</v>
      </c>
      <c r="E1" s="13" t="s">
        <v>993</v>
      </c>
      <c r="F1" s="14" t="s">
        <v>995</v>
      </c>
      <c r="G1" s="14" t="s">
        <v>996</v>
      </c>
      <c r="H1" s="14" t="s">
        <v>1</v>
      </c>
      <c r="I1" s="14" t="s">
        <v>2</v>
      </c>
      <c r="J1" s="14" t="s">
        <v>3</v>
      </c>
      <c r="K1" s="14" t="s">
        <v>4</v>
      </c>
      <c r="L1" s="13" t="s">
        <v>5</v>
      </c>
      <c r="M1" s="14" t="s">
        <v>6</v>
      </c>
      <c r="N1" s="14" t="s">
        <v>7</v>
      </c>
      <c r="O1" s="14" t="s">
        <v>8</v>
      </c>
      <c r="P1" s="14" t="s">
        <v>9</v>
      </c>
      <c r="Q1" s="13" t="s">
        <v>10</v>
      </c>
      <c r="R1" s="13" t="s">
        <v>11</v>
      </c>
    </row>
    <row r="2" spans="1:18" x14ac:dyDescent="0.2">
      <c r="B2" s="17"/>
      <c r="D2" s="5" t="s">
        <v>190</v>
      </c>
      <c r="E2" s="8">
        <v>1676</v>
      </c>
      <c r="F2" s="11">
        <v>5857</v>
      </c>
      <c r="G2" s="11">
        <f t="shared" ref="G2:G33" si="0">(E2/F2)*100</f>
        <v>28.615332081270275</v>
      </c>
      <c r="H2" s="8" t="s">
        <v>191</v>
      </c>
      <c r="I2" s="11"/>
      <c r="J2" s="8" t="s">
        <v>597</v>
      </c>
      <c r="K2" s="8" t="s">
        <v>731</v>
      </c>
      <c r="L2" s="8" t="s">
        <v>838</v>
      </c>
      <c r="M2" s="8" t="s">
        <v>192</v>
      </c>
      <c r="N2" s="11"/>
      <c r="O2" s="11" t="s">
        <v>83</v>
      </c>
      <c r="P2" s="11" t="s">
        <v>83</v>
      </c>
      <c r="Q2" s="8" t="s">
        <v>839</v>
      </c>
      <c r="R2" s="4" t="s">
        <v>927</v>
      </c>
    </row>
    <row r="3" spans="1:18" x14ac:dyDescent="0.2">
      <c r="B3" s="17"/>
      <c r="D3" s="5" t="s">
        <v>193</v>
      </c>
      <c r="E3" s="8">
        <v>1148</v>
      </c>
      <c r="F3" s="11">
        <v>5857</v>
      </c>
      <c r="G3" s="11">
        <f t="shared" si="0"/>
        <v>19.600478060440498</v>
      </c>
      <c r="H3" s="8" t="s">
        <v>194</v>
      </c>
      <c r="I3" s="8" t="s">
        <v>479</v>
      </c>
      <c r="J3" s="8" t="s">
        <v>598</v>
      </c>
      <c r="K3" s="8" t="s">
        <v>732</v>
      </c>
      <c r="L3" s="8" t="s">
        <v>840</v>
      </c>
      <c r="M3" s="8" t="s">
        <v>195</v>
      </c>
      <c r="N3" s="8" t="s">
        <v>480</v>
      </c>
      <c r="O3" s="11" t="s">
        <v>83</v>
      </c>
      <c r="P3" s="8" t="s">
        <v>733</v>
      </c>
      <c r="Q3" s="8" t="s">
        <v>841</v>
      </c>
      <c r="R3" s="4" t="s">
        <v>938</v>
      </c>
    </row>
    <row r="4" spans="1:18" x14ac:dyDescent="0.2">
      <c r="D4" s="5" t="s">
        <v>196</v>
      </c>
      <c r="E4" s="8">
        <v>3051</v>
      </c>
      <c r="F4" s="11">
        <v>5857</v>
      </c>
      <c r="G4" s="11">
        <f t="shared" si="0"/>
        <v>52.091514427181153</v>
      </c>
      <c r="H4" s="8" t="s">
        <v>197</v>
      </c>
      <c r="I4" s="11"/>
      <c r="J4" s="11"/>
      <c r="K4" s="8" t="s">
        <v>734</v>
      </c>
      <c r="L4" s="8" t="s">
        <v>842</v>
      </c>
      <c r="M4" s="8" t="s">
        <v>198</v>
      </c>
      <c r="N4" s="11"/>
      <c r="O4" s="11"/>
      <c r="P4" s="11" t="s">
        <v>83</v>
      </c>
      <c r="Q4" s="8" t="s">
        <v>198</v>
      </c>
      <c r="R4" s="4" t="s">
        <v>927</v>
      </c>
    </row>
    <row r="5" spans="1:18" x14ac:dyDescent="0.2">
      <c r="D5" s="5" t="s">
        <v>199</v>
      </c>
      <c r="E5" s="8">
        <v>1485</v>
      </c>
      <c r="F5" s="11">
        <v>5857</v>
      </c>
      <c r="G5" s="11">
        <f t="shared" si="0"/>
        <v>25.354276933583748</v>
      </c>
      <c r="H5" s="8" t="s">
        <v>200</v>
      </c>
      <c r="I5" s="8" t="s">
        <v>481</v>
      </c>
      <c r="J5" s="11"/>
      <c r="K5" s="8" t="s">
        <v>735</v>
      </c>
      <c r="L5" s="8" t="s">
        <v>843</v>
      </c>
      <c r="M5" s="8" t="s">
        <v>201</v>
      </c>
      <c r="N5" s="11" t="s">
        <v>83</v>
      </c>
      <c r="O5" s="11"/>
      <c r="P5" s="20" t="s">
        <v>83</v>
      </c>
      <c r="Q5" s="8" t="s">
        <v>844</v>
      </c>
      <c r="R5" s="4" t="s">
        <v>939</v>
      </c>
    </row>
    <row r="6" spans="1:18" x14ac:dyDescent="0.2">
      <c r="D6" s="5" t="s">
        <v>202</v>
      </c>
      <c r="E6" s="8">
        <v>976</v>
      </c>
      <c r="F6" s="11">
        <v>5857</v>
      </c>
      <c r="G6" s="11">
        <f t="shared" si="0"/>
        <v>16.663821068806556</v>
      </c>
      <c r="H6" s="8" t="s">
        <v>203</v>
      </c>
      <c r="I6" s="11" t="s">
        <v>482</v>
      </c>
      <c r="J6" s="8" t="s">
        <v>599</v>
      </c>
      <c r="K6" s="8" t="s">
        <v>736</v>
      </c>
      <c r="L6" s="8" t="s">
        <v>845</v>
      </c>
      <c r="M6" s="8" t="s">
        <v>204</v>
      </c>
      <c r="N6" s="8" t="s">
        <v>483</v>
      </c>
      <c r="O6" s="8" t="s">
        <v>600</v>
      </c>
      <c r="P6" s="11" t="s">
        <v>83</v>
      </c>
      <c r="Q6" s="8" t="s">
        <v>846</v>
      </c>
      <c r="R6" s="4" t="s">
        <v>940</v>
      </c>
    </row>
    <row r="7" spans="1:18" x14ac:dyDescent="0.2">
      <c r="D7" s="5" t="s">
        <v>205</v>
      </c>
      <c r="E7" s="8">
        <v>1494</v>
      </c>
      <c r="F7" s="11">
        <v>5857</v>
      </c>
      <c r="G7" s="11">
        <f t="shared" si="0"/>
        <v>25.507939218029708</v>
      </c>
      <c r="H7" s="8" t="s">
        <v>206</v>
      </c>
      <c r="I7" s="8" t="s">
        <v>484</v>
      </c>
      <c r="J7" s="8" t="s">
        <v>601</v>
      </c>
      <c r="K7" s="8" t="s">
        <v>737</v>
      </c>
      <c r="L7" s="8" t="s">
        <v>847</v>
      </c>
      <c r="M7" s="8" t="s">
        <v>207</v>
      </c>
      <c r="N7" s="8" t="s">
        <v>485</v>
      </c>
      <c r="O7" s="8" t="s">
        <v>602</v>
      </c>
      <c r="P7" s="11" t="s">
        <v>83</v>
      </c>
      <c r="Q7" s="8" t="s">
        <v>848</v>
      </c>
      <c r="R7" s="4" t="s">
        <v>941</v>
      </c>
    </row>
    <row r="8" spans="1:18" x14ac:dyDescent="0.2">
      <c r="A8" s="19" t="s">
        <v>1007</v>
      </c>
      <c r="D8" s="5" t="s">
        <v>208</v>
      </c>
      <c r="E8" s="8">
        <v>1053</v>
      </c>
      <c r="F8" s="11">
        <v>5857</v>
      </c>
      <c r="G8" s="11">
        <f t="shared" si="0"/>
        <v>17.978487280177564</v>
      </c>
      <c r="H8" s="8" t="s">
        <v>209</v>
      </c>
      <c r="I8" s="8" t="s">
        <v>486</v>
      </c>
      <c r="J8" s="8" t="s">
        <v>603</v>
      </c>
      <c r="K8" s="8" t="s">
        <v>738</v>
      </c>
      <c r="L8" s="8" t="s">
        <v>849</v>
      </c>
      <c r="M8" s="8" t="s">
        <v>210</v>
      </c>
      <c r="N8" s="8" t="s">
        <v>487</v>
      </c>
      <c r="O8" s="8" t="s">
        <v>604</v>
      </c>
      <c r="P8" s="11" t="s">
        <v>83</v>
      </c>
      <c r="Q8" s="8" t="s">
        <v>604</v>
      </c>
      <c r="R8" s="4" t="s">
        <v>942</v>
      </c>
    </row>
    <row r="9" spans="1:18" x14ac:dyDescent="0.2">
      <c r="A9" s="18" t="s">
        <v>1005</v>
      </c>
      <c r="D9" s="5" t="s">
        <v>211</v>
      </c>
      <c r="E9" s="8">
        <v>2219</v>
      </c>
      <c r="F9" s="11">
        <v>5857</v>
      </c>
      <c r="G9" s="11">
        <f t="shared" si="0"/>
        <v>37.886289909509991</v>
      </c>
      <c r="H9" s="8" t="s">
        <v>212</v>
      </c>
      <c r="I9" s="11"/>
      <c r="J9" s="8" t="s">
        <v>605</v>
      </c>
      <c r="K9" s="8" t="s">
        <v>739</v>
      </c>
      <c r="L9" s="8" t="s">
        <v>850</v>
      </c>
      <c r="M9" s="8" t="s">
        <v>213</v>
      </c>
      <c r="N9" s="11"/>
      <c r="O9" s="11" t="s">
        <v>83</v>
      </c>
      <c r="P9" s="11" t="s">
        <v>83</v>
      </c>
      <c r="Q9" s="8" t="s">
        <v>213</v>
      </c>
      <c r="R9" s="4" t="s">
        <v>927</v>
      </c>
    </row>
    <row r="10" spans="1:18" x14ac:dyDescent="0.2">
      <c r="A10" s="18" t="s">
        <v>1006</v>
      </c>
      <c r="D10" s="5" t="s">
        <v>214</v>
      </c>
      <c r="E10" s="8">
        <v>1658</v>
      </c>
      <c r="F10" s="11">
        <v>5857</v>
      </c>
      <c r="G10" s="11">
        <f t="shared" si="0"/>
        <v>28.308007512378353</v>
      </c>
      <c r="H10" s="8" t="s">
        <v>215</v>
      </c>
      <c r="I10" s="11"/>
      <c r="J10" s="8" t="s">
        <v>606</v>
      </c>
      <c r="K10" s="8" t="s">
        <v>740</v>
      </c>
      <c r="L10" s="8" t="s">
        <v>851</v>
      </c>
      <c r="M10" s="8" t="s">
        <v>216</v>
      </c>
      <c r="N10" s="11"/>
      <c r="O10" s="11" t="s">
        <v>83</v>
      </c>
      <c r="P10" s="11" t="s">
        <v>83</v>
      </c>
      <c r="Q10" s="8" t="s">
        <v>852</v>
      </c>
      <c r="R10" s="4" t="s">
        <v>927</v>
      </c>
    </row>
    <row r="11" spans="1:18" x14ac:dyDescent="0.2">
      <c r="D11" s="5" t="s">
        <v>217</v>
      </c>
      <c r="E11" s="8">
        <v>972</v>
      </c>
      <c r="F11" s="11">
        <v>5857</v>
      </c>
      <c r="G11" s="11">
        <f t="shared" si="0"/>
        <v>16.595526720163907</v>
      </c>
      <c r="H11" s="8" t="s">
        <v>218</v>
      </c>
      <c r="I11" s="8" t="s">
        <v>488</v>
      </c>
      <c r="J11" s="8" t="s">
        <v>607</v>
      </c>
      <c r="K11" s="8" t="s">
        <v>741</v>
      </c>
      <c r="L11" s="8" t="s">
        <v>853</v>
      </c>
      <c r="M11" s="8" t="s">
        <v>219</v>
      </c>
      <c r="N11" s="8" t="s">
        <v>489</v>
      </c>
      <c r="O11" s="11" t="s">
        <v>83</v>
      </c>
      <c r="P11" s="11" t="s">
        <v>83</v>
      </c>
      <c r="Q11" s="8" t="s">
        <v>854</v>
      </c>
      <c r="R11" s="4" t="s">
        <v>943</v>
      </c>
    </row>
    <row r="12" spans="1:18" x14ac:dyDescent="0.2">
      <c r="D12" s="5" t="s">
        <v>220</v>
      </c>
      <c r="E12" s="8">
        <v>3756</v>
      </c>
      <c r="F12" s="11">
        <v>5857</v>
      </c>
      <c r="G12" s="11">
        <f t="shared" si="0"/>
        <v>64.128393375448184</v>
      </c>
      <c r="H12" s="8" t="s">
        <v>221</v>
      </c>
      <c r="I12" s="11"/>
      <c r="J12" s="11"/>
      <c r="K12" s="11"/>
      <c r="L12" s="8" t="s">
        <v>855</v>
      </c>
      <c r="M12" s="8" t="s">
        <v>222</v>
      </c>
      <c r="N12" s="11"/>
      <c r="O12" s="11"/>
      <c r="P12" s="11"/>
      <c r="Q12" s="8" t="s">
        <v>856</v>
      </c>
      <c r="R12" s="4" t="s">
        <v>927</v>
      </c>
    </row>
    <row r="13" spans="1:18" x14ac:dyDescent="0.2">
      <c r="D13" s="5" t="s">
        <v>223</v>
      </c>
      <c r="E13" s="11">
        <v>4717</v>
      </c>
      <c r="F13" s="11">
        <v>5857</v>
      </c>
      <c r="G13" s="11">
        <f t="shared" si="0"/>
        <v>80.536110636844811</v>
      </c>
      <c r="H13" s="8" t="s">
        <v>224</v>
      </c>
      <c r="I13" s="11"/>
      <c r="J13" s="11"/>
      <c r="K13" s="11"/>
      <c r="L13" s="11"/>
      <c r="M13" s="8" t="s">
        <v>225</v>
      </c>
      <c r="N13" s="11"/>
      <c r="O13" s="11"/>
      <c r="P13" s="11"/>
      <c r="Q13" s="11"/>
      <c r="R13" s="4" t="s">
        <v>226</v>
      </c>
    </row>
    <row r="14" spans="1:18" x14ac:dyDescent="0.2">
      <c r="D14" s="5" t="s">
        <v>57</v>
      </c>
      <c r="E14" s="11">
        <v>2108</v>
      </c>
      <c r="F14" s="11">
        <v>5857</v>
      </c>
      <c r="G14" s="11">
        <f t="shared" si="0"/>
        <v>35.991121734676454</v>
      </c>
      <c r="H14" s="8" t="s">
        <v>56</v>
      </c>
      <c r="I14" s="11"/>
      <c r="J14" s="8" t="s">
        <v>550</v>
      </c>
      <c r="K14" s="8" t="s">
        <v>679</v>
      </c>
      <c r="L14" s="8" t="s">
        <v>809</v>
      </c>
      <c r="M14" s="8" t="s">
        <v>55</v>
      </c>
      <c r="N14" s="11"/>
      <c r="O14" s="8">
        <v>478</v>
      </c>
      <c r="P14" s="8" t="s">
        <v>55</v>
      </c>
      <c r="Q14" s="11" t="s">
        <v>83</v>
      </c>
      <c r="R14" s="4" t="s">
        <v>902</v>
      </c>
    </row>
    <row r="15" spans="1:18" x14ac:dyDescent="0.2">
      <c r="D15" s="5" t="s">
        <v>58</v>
      </c>
      <c r="E15" s="11">
        <v>2141</v>
      </c>
      <c r="F15" s="11">
        <v>5857</v>
      </c>
      <c r="G15" s="11">
        <f t="shared" si="0"/>
        <v>36.554550110978319</v>
      </c>
      <c r="H15" s="8" t="s">
        <v>60</v>
      </c>
      <c r="I15" s="11"/>
      <c r="J15" s="8" t="s">
        <v>551</v>
      </c>
      <c r="K15" s="8" t="s">
        <v>680</v>
      </c>
      <c r="L15" s="8" t="s">
        <v>810</v>
      </c>
      <c r="M15" s="8" t="s">
        <v>59</v>
      </c>
      <c r="N15" s="11"/>
      <c r="O15" s="11" t="s">
        <v>83</v>
      </c>
      <c r="P15" s="15" t="s">
        <v>681</v>
      </c>
      <c r="Q15" s="11" t="s">
        <v>83</v>
      </c>
      <c r="R15" s="4" t="s">
        <v>903</v>
      </c>
    </row>
    <row r="16" spans="1:18" x14ac:dyDescent="0.2">
      <c r="D16" s="5" t="s">
        <v>61</v>
      </c>
      <c r="E16" s="8">
        <v>1807</v>
      </c>
      <c r="F16" s="11">
        <v>5857</v>
      </c>
      <c r="G16" s="11">
        <f t="shared" si="0"/>
        <v>30.851971999317058</v>
      </c>
      <c r="H16" s="8" t="s">
        <v>63</v>
      </c>
      <c r="I16" s="11"/>
      <c r="J16" s="8" t="s">
        <v>552</v>
      </c>
      <c r="K16" s="8" t="s">
        <v>682</v>
      </c>
      <c r="L16" s="8" t="s">
        <v>811</v>
      </c>
      <c r="M16" s="8" t="s">
        <v>62</v>
      </c>
      <c r="N16" s="11"/>
      <c r="O16" s="8">
        <v>4848</v>
      </c>
      <c r="P16" s="15" t="s">
        <v>62</v>
      </c>
      <c r="Q16" s="8">
        <v>555</v>
      </c>
      <c r="R16" s="4" t="s">
        <v>904</v>
      </c>
    </row>
    <row r="17" spans="4:18" x14ac:dyDescent="0.2">
      <c r="D17" s="5" t="s">
        <v>64</v>
      </c>
      <c r="E17" s="8">
        <v>1645</v>
      </c>
      <c r="F17" s="11">
        <v>5857</v>
      </c>
      <c r="G17" s="11">
        <f t="shared" si="0"/>
        <v>28.086050879289736</v>
      </c>
      <c r="H17" s="8" t="s">
        <v>65</v>
      </c>
      <c r="I17" s="11"/>
      <c r="J17" s="8" t="s">
        <v>553</v>
      </c>
      <c r="K17" s="8" t="s">
        <v>683</v>
      </c>
      <c r="L17" s="8" t="s">
        <v>812</v>
      </c>
      <c r="M17" s="8" t="s">
        <v>66</v>
      </c>
      <c r="N17" s="11"/>
      <c r="O17" s="8">
        <v>3497</v>
      </c>
      <c r="P17" s="11" t="s">
        <v>83</v>
      </c>
      <c r="Q17" s="8">
        <v>27</v>
      </c>
      <c r="R17" s="4" t="s">
        <v>905</v>
      </c>
    </row>
    <row r="18" spans="4:18" x14ac:dyDescent="0.2">
      <c r="D18" s="5" t="s">
        <v>67</v>
      </c>
      <c r="E18" s="11">
        <v>2326</v>
      </c>
      <c r="F18" s="11">
        <v>5857</v>
      </c>
      <c r="G18" s="11">
        <f t="shared" si="0"/>
        <v>39.713163735700867</v>
      </c>
      <c r="H18" s="8" t="s">
        <v>68</v>
      </c>
      <c r="I18" s="11"/>
      <c r="J18" s="8" t="s">
        <v>554</v>
      </c>
      <c r="K18" s="8" t="s">
        <v>684</v>
      </c>
      <c r="L18" s="8" t="s">
        <v>813</v>
      </c>
      <c r="M18" s="8">
        <v>61013</v>
      </c>
      <c r="N18" s="11"/>
      <c r="O18" s="11" t="s">
        <v>83</v>
      </c>
      <c r="P18" s="11" t="s">
        <v>83</v>
      </c>
      <c r="Q18" s="11" t="s">
        <v>83</v>
      </c>
      <c r="R18" s="4" t="s">
        <v>906</v>
      </c>
    </row>
    <row r="19" spans="4:18" x14ac:dyDescent="0.2">
      <c r="D19" s="5" t="s">
        <v>69</v>
      </c>
      <c r="E19" s="8">
        <v>1953</v>
      </c>
      <c r="F19" s="11">
        <v>5857</v>
      </c>
      <c r="G19" s="11">
        <f t="shared" si="0"/>
        <v>33.344715724773778</v>
      </c>
      <c r="H19" s="8" t="s">
        <v>71</v>
      </c>
      <c r="I19" s="11"/>
      <c r="J19" s="8" t="s">
        <v>555</v>
      </c>
      <c r="K19" s="8" t="s">
        <v>685</v>
      </c>
      <c r="L19" s="8" t="s">
        <v>814</v>
      </c>
      <c r="M19" s="8" t="s">
        <v>70</v>
      </c>
      <c r="N19" s="11"/>
      <c r="O19" s="11" t="s">
        <v>83</v>
      </c>
      <c r="P19" s="15" t="s">
        <v>686</v>
      </c>
      <c r="Q19" s="8" t="s">
        <v>815</v>
      </c>
      <c r="R19" s="4" t="s">
        <v>907</v>
      </c>
    </row>
    <row r="20" spans="4:18" x14ac:dyDescent="0.2">
      <c r="D20" s="5" t="s">
        <v>74</v>
      </c>
      <c r="E20" s="11">
        <v>3279</v>
      </c>
      <c r="F20" s="11">
        <v>5857</v>
      </c>
      <c r="G20" s="11">
        <f t="shared" si="0"/>
        <v>55.984292299812189</v>
      </c>
      <c r="H20" s="8" t="s">
        <v>73</v>
      </c>
      <c r="I20" s="8" t="s">
        <v>444</v>
      </c>
      <c r="J20" s="11"/>
      <c r="K20" s="11"/>
      <c r="L20" s="11"/>
      <c r="M20" s="8" t="s">
        <v>72</v>
      </c>
      <c r="N20" s="20" t="s">
        <v>83</v>
      </c>
      <c r="O20" s="11"/>
      <c r="P20" s="11"/>
      <c r="Q20" s="11"/>
      <c r="R20" s="4" t="s">
        <v>908</v>
      </c>
    </row>
    <row r="21" spans="4:18" x14ac:dyDescent="0.2">
      <c r="D21" s="5" t="s">
        <v>75</v>
      </c>
      <c r="E21" s="11">
        <v>2138</v>
      </c>
      <c r="F21" s="11">
        <v>5857</v>
      </c>
      <c r="G21" s="11">
        <f t="shared" si="0"/>
        <v>36.503329349496326</v>
      </c>
      <c r="H21" s="8" t="s">
        <v>76</v>
      </c>
      <c r="I21" s="11"/>
      <c r="J21" s="8" t="s">
        <v>556</v>
      </c>
      <c r="K21" s="8" t="s">
        <v>687</v>
      </c>
      <c r="L21" s="8" t="s">
        <v>816</v>
      </c>
      <c r="M21" s="15" t="s">
        <v>77</v>
      </c>
      <c r="N21" s="11"/>
      <c r="O21" s="11" t="s">
        <v>83</v>
      </c>
      <c r="P21" s="15" t="s">
        <v>77</v>
      </c>
      <c r="Q21" s="11" t="s">
        <v>83</v>
      </c>
      <c r="R21" s="4" t="s">
        <v>909</v>
      </c>
    </row>
    <row r="22" spans="4:18" x14ac:dyDescent="0.2">
      <c r="D22" s="5" t="s">
        <v>78</v>
      </c>
      <c r="E22" s="8">
        <v>2061</v>
      </c>
      <c r="F22" s="11">
        <v>5857</v>
      </c>
      <c r="G22" s="11">
        <f t="shared" si="0"/>
        <v>35.188663138125321</v>
      </c>
      <c r="H22" s="8" t="s">
        <v>79</v>
      </c>
      <c r="I22" s="11"/>
      <c r="J22" s="8" t="s">
        <v>557</v>
      </c>
      <c r="K22" s="8" t="s">
        <v>688</v>
      </c>
      <c r="L22" s="8" t="s">
        <v>817</v>
      </c>
      <c r="M22" s="8">
        <v>61094</v>
      </c>
      <c r="N22" s="11"/>
      <c r="O22" s="8" t="s">
        <v>558</v>
      </c>
      <c r="P22" s="11" t="s">
        <v>83</v>
      </c>
      <c r="Q22" s="8" t="s">
        <v>558</v>
      </c>
      <c r="R22" s="4" t="s">
        <v>910</v>
      </c>
    </row>
    <row r="23" spans="4:18" x14ac:dyDescent="0.2">
      <c r="D23" s="5" t="s">
        <v>105</v>
      </c>
      <c r="E23" s="11">
        <v>2398</v>
      </c>
      <c r="F23" s="11">
        <v>5857</v>
      </c>
      <c r="G23" s="11">
        <f t="shared" si="0"/>
        <v>40.942462011268567</v>
      </c>
      <c r="H23" s="8" t="s">
        <v>106</v>
      </c>
      <c r="I23" s="8" t="s">
        <v>456</v>
      </c>
      <c r="J23" s="8" t="s">
        <v>566</v>
      </c>
      <c r="K23" s="8" t="s">
        <v>699</v>
      </c>
      <c r="L23" s="11"/>
      <c r="M23" s="8" t="s">
        <v>107</v>
      </c>
      <c r="N23" s="8" t="s">
        <v>457</v>
      </c>
      <c r="O23" s="11" t="s">
        <v>83</v>
      </c>
      <c r="P23" s="11" t="s">
        <v>83</v>
      </c>
      <c r="Q23" s="11"/>
      <c r="R23" s="4" t="s">
        <v>917</v>
      </c>
    </row>
    <row r="24" spans="4:18" x14ac:dyDescent="0.2">
      <c r="D24" s="5" t="s">
        <v>108</v>
      </c>
      <c r="E24" s="11">
        <v>2277</v>
      </c>
      <c r="F24" s="11">
        <v>5857</v>
      </c>
      <c r="G24" s="11">
        <f t="shared" si="0"/>
        <v>38.876557964828415</v>
      </c>
      <c r="H24" s="8" t="s">
        <v>109</v>
      </c>
      <c r="I24" s="8" t="s">
        <v>458</v>
      </c>
      <c r="J24" s="11"/>
      <c r="K24" s="8" t="s">
        <v>700</v>
      </c>
      <c r="L24" s="11"/>
      <c r="M24" s="8" t="s">
        <v>110</v>
      </c>
      <c r="N24" s="11" t="s">
        <v>83</v>
      </c>
      <c r="O24" s="11"/>
      <c r="P24" s="11" t="s">
        <v>83</v>
      </c>
      <c r="Q24" s="11"/>
      <c r="R24" s="4" t="s">
        <v>918</v>
      </c>
    </row>
    <row r="25" spans="4:18" x14ac:dyDescent="0.2">
      <c r="D25" s="5" t="s">
        <v>111</v>
      </c>
      <c r="E25" s="11">
        <v>2272</v>
      </c>
      <c r="F25" s="11">
        <v>5857</v>
      </c>
      <c r="G25" s="11">
        <f t="shared" si="0"/>
        <v>38.791190029025095</v>
      </c>
      <c r="H25" s="8" t="s">
        <v>112</v>
      </c>
      <c r="I25" s="8" t="s">
        <v>459</v>
      </c>
      <c r="J25" s="11"/>
      <c r="K25" s="8" t="s">
        <v>701</v>
      </c>
      <c r="L25" s="11"/>
      <c r="M25" s="8" t="s">
        <v>113</v>
      </c>
      <c r="N25" s="11" t="s">
        <v>83</v>
      </c>
      <c r="O25" s="11"/>
      <c r="P25" s="11" t="s">
        <v>83</v>
      </c>
      <c r="Q25" s="11"/>
      <c r="R25" s="4" t="s">
        <v>918</v>
      </c>
    </row>
    <row r="26" spans="4:18" x14ac:dyDescent="0.2">
      <c r="D26" s="5" t="s">
        <v>114</v>
      </c>
      <c r="E26" s="11">
        <v>2359</v>
      </c>
      <c r="F26" s="11">
        <v>5857</v>
      </c>
      <c r="G26" s="11">
        <f t="shared" si="0"/>
        <v>40.276592112002731</v>
      </c>
      <c r="H26" s="8" t="s">
        <v>115</v>
      </c>
      <c r="I26" s="8" t="s">
        <v>460</v>
      </c>
      <c r="J26" s="11"/>
      <c r="K26" s="8" t="s">
        <v>702</v>
      </c>
      <c r="L26" s="11"/>
      <c r="M26" s="8" t="s">
        <v>116</v>
      </c>
      <c r="N26" s="11" t="s">
        <v>83</v>
      </c>
      <c r="O26" s="11"/>
      <c r="P26" s="8" t="s">
        <v>703</v>
      </c>
      <c r="Q26" s="11"/>
      <c r="R26" s="4" t="s">
        <v>919</v>
      </c>
    </row>
    <row r="27" spans="4:18" x14ac:dyDescent="0.2">
      <c r="D27" s="5" t="s">
        <v>117</v>
      </c>
      <c r="E27" s="11">
        <v>2269</v>
      </c>
      <c r="F27" s="11">
        <v>5857</v>
      </c>
      <c r="G27" s="11">
        <f t="shared" si="0"/>
        <v>38.73996926754311</v>
      </c>
      <c r="H27" s="8" t="s">
        <v>118</v>
      </c>
      <c r="I27" s="8" t="s">
        <v>461</v>
      </c>
      <c r="J27" s="11"/>
      <c r="K27" s="8" t="s">
        <v>704</v>
      </c>
      <c r="L27" s="11"/>
      <c r="M27" s="11" t="s">
        <v>83</v>
      </c>
      <c r="N27" s="11" t="s">
        <v>83</v>
      </c>
      <c r="O27" s="11"/>
      <c r="P27" s="11" t="s">
        <v>83</v>
      </c>
      <c r="Q27" s="11"/>
      <c r="R27" s="4" t="s">
        <v>920</v>
      </c>
    </row>
    <row r="28" spans="4:18" x14ac:dyDescent="0.2">
      <c r="D28" s="5" t="s">
        <v>394</v>
      </c>
      <c r="E28" s="11">
        <v>5431</v>
      </c>
      <c r="F28" s="11">
        <v>5857</v>
      </c>
      <c r="G28" s="11">
        <f t="shared" si="0"/>
        <v>92.726651869557799</v>
      </c>
      <c r="H28" s="8" t="s">
        <v>395</v>
      </c>
      <c r="I28" s="11"/>
      <c r="J28" s="11"/>
      <c r="K28" s="11"/>
      <c r="L28" s="11"/>
      <c r="M28" s="8" t="s">
        <v>396</v>
      </c>
      <c r="N28" s="11"/>
      <c r="O28" s="11"/>
      <c r="P28" s="11"/>
      <c r="Q28" s="11"/>
      <c r="R28" s="4" t="s">
        <v>975</v>
      </c>
    </row>
    <row r="29" spans="4:18" x14ac:dyDescent="0.2">
      <c r="D29" s="5" t="s">
        <v>391</v>
      </c>
      <c r="E29" s="11">
        <v>2761</v>
      </c>
      <c r="F29" s="11">
        <v>5857</v>
      </c>
      <c r="G29" s="11">
        <f t="shared" si="0"/>
        <v>47.14017415058904</v>
      </c>
      <c r="H29" s="8" t="s">
        <v>392</v>
      </c>
      <c r="I29" s="11"/>
      <c r="J29" s="8" t="s">
        <v>650</v>
      </c>
      <c r="K29" s="8" t="s">
        <v>784</v>
      </c>
      <c r="L29" s="11"/>
      <c r="M29" s="8" t="s">
        <v>393</v>
      </c>
      <c r="N29" s="11"/>
      <c r="O29" s="8" t="s">
        <v>393</v>
      </c>
      <c r="P29" s="8" t="s">
        <v>393</v>
      </c>
      <c r="Q29" s="11"/>
      <c r="R29" s="4" t="s">
        <v>975</v>
      </c>
    </row>
    <row r="30" spans="4:18" x14ac:dyDescent="0.2">
      <c r="D30" s="5" t="s">
        <v>389</v>
      </c>
      <c r="E30" s="11">
        <v>5193</v>
      </c>
      <c r="F30" s="11">
        <v>5857</v>
      </c>
      <c r="G30" s="11">
        <f t="shared" si="0"/>
        <v>88.663138125320131</v>
      </c>
      <c r="H30" s="8" t="s">
        <v>390</v>
      </c>
      <c r="I30" s="11"/>
      <c r="J30" s="11"/>
      <c r="K30" s="11"/>
      <c r="L30" s="11"/>
      <c r="M30" s="11" t="s">
        <v>83</v>
      </c>
      <c r="N30" s="11"/>
      <c r="O30" s="11"/>
      <c r="P30" s="11"/>
      <c r="Q30" s="11"/>
      <c r="R30" s="4" t="s">
        <v>983</v>
      </c>
    </row>
    <row r="31" spans="4:18" x14ac:dyDescent="0.2">
      <c r="D31" s="5" t="s">
        <v>144</v>
      </c>
      <c r="E31" s="8">
        <v>1123</v>
      </c>
      <c r="F31" s="11">
        <v>5857</v>
      </c>
      <c r="G31" s="11">
        <f t="shared" si="0"/>
        <v>19.173638381423938</v>
      </c>
      <c r="H31" s="8" t="s">
        <v>145</v>
      </c>
      <c r="I31" s="8" t="s">
        <v>466</v>
      </c>
      <c r="J31" s="8" t="s">
        <v>579</v>
      </c>
      <c r="K31" s="8" t="s">
        <v>712</v>
      </c>
      <c r="L31" s="8" t="s">
        <v>832</v>
      </c>
      <c r="M31" s="8" t="s">
        <v>146</v>
      </c>
      <c r="N31" s="8" t="s">
        <v>467</v>
      </c>
      <c r="O31" s="8" t="s">
        <v>580</v>
      </c>
      <c r="P31" s="8" t="s">
        <v>467</v>
      </c>
      <c r="Q31" s="8" t="s">
        <v>146</v>
      </c>
      <c r="R31" s="4" t="s">
        <v>927</v>
      </c>
    </row>
    <row r="32" spans="4:18" x14ac:dyDescent="0.2">
      <c r="D32" s="5" t="s">
        <v>147</v>
      </c>
      <c r="E32" s="11">
        <v>3744</v>
      </c>
      <c r="F32" s="11">
        <v>5857</v>
      </c>
      <c r="G32" s="11">
        <f t="shared" si="0"/>
        <v>63.923510329520226</v>
      </c>
      <c r="H32" s="8" t="s">
        <v>148</v>
      </c>
      <c r="I32" s="11"/>
      <c r="J32" s="11"/>
      <c r="K32" s="8" t="s">
        <v>713</v>
      </c>
      <c r="L32" s="11"/>
      <c r="M32" s="11" t="s">
        <v>83</v>
      </c>
      <c r="N32" s="11"/>
      <c r="O32" s="11"/>
      <c r="P32" s="11" t="s">
        <v>83</v>
      </c>
      <c r="Q32" s="11"/>
      <c r="R32" s="4" t="s">
        <v>928</v>
      </c>
    </row>
    <row r="33" spans="4:18" x14ac:dyDescent="0.2">
      <c r="D33" s="5" t="s">
        <v>149</v>
      </c>
      <c r="E33" s="11">
        <v>3689</v>
      </c>
      <c r="F33" s="11">
        <v>5857</v>
      </c>
      <c r="G33" s="11">
        <f t="shared" si="0"/>
        <v>62.984463035683802</v>
      </c>
      <c r="H33" s="8" t="s">
        <v>150</v>
      </c>
      <c r="I33" s="11"/>
      <c r="J33" s="11"/>
      <c r="K33" s="8" t="s">
        <v>714</v>
      </c>
      <c r="L33" s="11"/>
      <c r="M33" s="8" t="s">
        <v>151</v>
      </c>
      <c r="N33" s="11"/>
      <c r="O33" s="11"/>
      <c r="P33" s="8" t="s">
        <v>715</v>
      </c>
      <c r="Q33" s="11"/>
      <c r="R33" s="4" t="s">
        <v>929</v>
      </c>
    </row>
    <row r="34" spans="4:18" x14ac:dyDescent="0.2">
      <c r="D34" s="5" t="s">
        <v>123</v>
      </c>
      <c r="E34" s="11">
        <v>3960</v>
      </c>
      <c r="F34" s="11">
        <v>5857</v>
      </c>
      <c r="G34" s="11">
        <f t="shared" ref="G34:G65" si="1">(E34/F34)*100</f>
        <v>67.611405156223327</v>
      </c>
      <c r="H34" s="8" t="s">
        <v>124</v>
      </c>
      <c r="I34" s="11"/>
      <c r="J34" s="8" t="s">
        <v>569</v>
      </c>
      <c r="K34" s="11"/>
      <c r="L34" s="11"/>
      <c r="M34" s="8" t="s">
        <v>125</v>
      </c>
      <c r="N34" s="11"/>
      <c r="O34" s="20" t="s">
        <v>83</v>
      </c>
      <c r="P34" s="11"/>
      <c r="Q34" s="11"/>
      <c r="R34" s="4" t="s">
        <v>923</v>
      </c>
    </row>
    <row r="35" spans="4:18" x14ac:dyDescent="0.2">
      <c r="D35" s="5" t="s">
        <v>126</v>
      </c>
      <c r="E35" s="8">
        <v>2096</v>
      </c>
      <c r="F35" s="11">
        <v>5857</v>
      </c>
      <c r="G35" s="11">
        <f t="shared" si="1"/>
        <v>35.786238688748504</v>
      </c>
      <c r="H35" s="8" t="s">
        <v>127</v>
      </c>
      <c r="I35" s="11"/>
      <c r="J35" s="8" t="s">
        <v>570</v>
      </c>
      <c r="K35" s="8" t="s">
        <v>707</v>
      </c>
      <c r="L35" s="8" t="s">
        <v>824</v>
      </c>
      <c r="M35" s="8">
        <v>26776</v>
      </c>
      <c r="N35" s="11"/>
      <c r="O35" s="11" t="s">
        <v>83</v>
      </c>
      <c r="P35" s="8">
        <v>25157</v>
      </c>
      <c r="Q35" s="8">
        <v>26776</v>
      </c>
      <c r="R35" s="4" t="s">
        <v>924</v>
      </c>
    </row>
    <row r="36" spans="4:18" x14ac:dyDescent="0.2">
      <c r="D36" s="5" t="s">
        <v>93</v>
      </c>
      <c r="E36" s="11">
        <v>3139</v>
      </c>
      <c r="F36" s="11">
        <v>5857</v>
      </c>
      <c r="G36" s="11">
        <f t="shared" si="1"/>
        <v>53.593990097319441</v>
      </c>
      <c r="H36" s="8" t="s">
        <v>94</v>
      </c>
      <c r="I36" s="8" t="s">
        <v>449</v>
      </c>
      <c r="J36" s="11"/>
      <c r="K36" s="8" t="s">
        <v>693</v>
      </c>
      <c r="L36" s="11"/>
      <c r="M36" s="8" t="s">
        <v>95</v>
      </c>
      <c r="N36" s="8" t="s">
        <v>450</v>
      </c>
      <c r="O36" s="11"/>
      <c r="P36" s="8" t="s">
        <v>694</v>
      </c>
      <c r="Q36" s="11"/>
      <c r="R36" s="4" t="s">
        <v>915</v>
      </c>
    </row>
    <row r="37" spans="4:18" x14ac:dyDescent="0.2">
      <c r="D37" s="5" t="s">
        <v>564</v>
      </c>
      <c r="E37" s="11">
        <v>2272</v>
      </c>
      <c r="F37" s="11">
        <v>5857</v>
      </c>
      <c r="G37" s="11">
        <f t="shared" si="1"/>
        <v>38.791190029025095</v>
      </c>
      <c r="H37" s="8" t="s">
        <v>96</v>
      </c>
      <c r="I37" s="8" t="s">
        <v>451</v>
      </c>
      <c r="J37" s="11"/>
      <c r="K37" s="8" t="s">
        <v>695</v>
      </c>
      <c r="L37" s="11"/>
      <c r="M37" s="11" t="s">
        <v>83</v>
      </c>
      <c r="N37" s="11" t="s">
        <v>83</v>
      </c>
      <c r="O37" s="11"/>
      <c r="P37" s="11" t="s">
        <v>83</v>
      </c>
      <c r="Q37" s="11"/>
      <c r="R37" s="1" t="s">
        <v>97</v>
      </c>
    </row>
    <row r="38" spans="4:18" x14ac:dyDescent="0.2">
      <c r="D38" s="5" t="s">
        <v>152</v>
      </c>
      <c r="E38" s="8">
        <v>1651</v>
      </c>
      <c r="F38" s="11">
        <v>5857</v>
      </c>
      <c r="G38" s="11">
        <f t="shared" si="1"/>
        <v>28.188492402253711</v>
      </c>
      <c r="H38" s="8" t="s">
        <v>153</v>
      </c>
      <c r="I38" s="11"/>
      <c r="J38" s="8" t="s">
        <v>581</v>
      </c>
      <c r="K38" s="8" t="s">
        <v>716</v>
      </c>
      <c r="L38" s="8" t="s">
        <v>833</v>
      </c>
      <c r="M38" s="8" t="s">
        <v>154</v>
      </c>
      <c r="N38" s="11"/>
      <c r="O38" s="8" t="s">
        <v>582</v>
      </c>
      <c r="P38" s="11" t="s">
        <v>83</v>
      </c>
      <c r="Q38" s="8" t="s">
        <v>834</v>
      </c>
      <c r="R38" s="4" t="s">
        <v>930</v>
      </c>
    </row>
    <row r="39" spans="4:18" x14ac:dyDescent="0.2">
      <c r="D39" s="5" t="s">
        <v>155</v>
      </c>
      <c r="E39" s="8">
        <v>1356</v>
      </c>
      <c r="F39" s="11">
        <v>5857</v>
      </c>
      <c r="G39" s="11">
        <f t="shared" si="1"/>
        <v>23.15178418985829</v>
      </c>
      <c r="H39" s="8" t="s">
        <v>156</v>
      </c>
      <c r="I39" s="8" t="s">
        <v>468</v>
      </c>
      <c r="J39" s="8" t="s">
        <v>583</v>
      </c>
      <c r="K39" s="8" t="s">
        <v>717</v>
      </c>
      <c r="L39" s="8" t="s">
        <v>835</v>
      </c>
      <c r="M39" s="8" t="s">
        <v>157</v>
      </c>
      <c r="N39" s="8" t="s">
        <v>469</v>
      </c>
      <c r="O39" s="8" t="s">
        <v>584</v>
      </c>
      <c r="P39" s="8" t="s">
        <v>718</v>
      </c>
      <c r="Q39" s="8" t="s">
        <v>584</v>
      </c>
      <c r="R39" s="4" t="s">
        <v>931</v>
      </c>
    </row>
    <row r="40" spans="4:18" x14ac:dyDescent="0.2">
      <c r="D40" s="5" t="s">
        <v>158</v>
      </c>
      <c r="E40" s="8">
        <v>2906</v>
      </c>
      <c r="F40" s="11">
        <v>5857</v>
      </c>
      <c r="G40" s="11">
        <f t="shared" si="1"/>
        <v>49.6158442888851</v>
      </c>
      <c r="H40" s="8" t="s">
        <v>159</v>
      </c>
      <c r="I40" s="11"/>
      <c r="J40" s="8" t="s">
        <v>585</v>
      </c>
      <c r="K40" s="11"/>
      <c r="L40" s="8" t="s">
        <v>836</v>
      </c>
      <c r="M40" s="8" t="s">
        <v>160</v>
      </c>
      <c r="N40" s="11"/>
      <c r="O40" s="8" t="s">
        <v>586</v>
      </c>
      <c r="P40" s="11"/>
      <c r="Q40" s="8" t="s">
        <v>837</v>
      </c>
      <c r="R40" s="4" t="s">
        <v>932</v>
      </c>
    </row>
    <row r="41" spans="4:18" x14ac:dyDescent="0.2">
      <c r="D41" s="5" t="s">
        <v>42</v>
      </c>
      <c r="E41" s="11">
        <v>2818</v>
      </c>
      <c r="F41" s="11">
        <v>5857</v>
      </c>
      <c r="G41" s="11">
        <f t="shared" si="1"/>
        <v>48.113368618746797</v>
      </c>
      <c r="H41" s="8" t="s">
        <v>41</v>
      </c>
      <c r="I41" s="11"/>
      <c r="J41" s="8" t="s">
        <v>544</v>
      </c>
      <c r="K41" s="8" t="s">
        <v>670</v>
      </c>
      <c r="L41" s="11"/>
      <c r="M41" s="8" t="s">
        <v>40</v>
      </c>
      <c r="N41" s="11"/>
      <c r="O41" s="15" t="s">
        <v>545</v>
      </c>
      <c r="P41" s="8" t="s">
        <v>671</v>
      </c>
      <c r="Q41" s="11"/>
      <c r="R41" s="4" t="s">
        <v>897</v>
      </c>
    </row>
    <row r="42" spans="4:18" x14ac:dyDescent="0.2">
      <c r="D42" s="5" t="s">
        <v>45</v>
      </c>
      <c r="E42" s="11">
        <v>2145</v>
      </c>
      <c r="F42" s="11">
        <v>5857</v>
      </c>
      <c r="G42" s="11">
        <f t="shared" si="1"/>
        <v>36.622844459620971</v>
      </c>
      <c r="H42" s="8" t="s">
        <v>44</v>
      </c>
      <c r="I42" s="8" t="s">
        <v>437</v>
      </c>
      <c r="J42" s="11"/>
      <c r="K42" s="8" t="s">
        <v>672</v>
      </c>
      <c r="L42" s="11"/>
      <c r="M42" s="15" t="s">
        <v>43</v>
      </c>
      <c r="N42" s="11" t="s">
        <v>83</v>
      </c>
      <c r="O42" s="11"/>
      <c r="P42" s="15" t="s">
        <v>43</v>
      </c>
      <c r="Q42" s="11"/>
      <c r="R42" s="4" t="s">
        <v>898</v>
      </c>
    </row>
    <row r="43" spans="4:18" x14ac:dyDescent="0.2">
      <c r="D43" s="5" t="s">
        <v>48</v>
      </c>
      <c r="E43" s="8">
        <v>1132</v>
      </c>
      <c r="F43" s="11">
        <v>5857</v>
      </c>
      <c r="G43" s="11">
        <f t="shared" si="1"/>
        <v>19.327300665869899</v>
      </c>
      <c r="H43" s="8" t="s">
        <v>47</v>
      </c>
      <c r="I43" s="8" t="s">
        <v>438</v>
      </c>
      <c r="J43" s="8" t="s">
        <v>546</v>
      </c>
      <c r="K43" s="8" t="s">
        <v>673</v>
      </c>
      <c r="L43" s="8" t="s">
        <v>803</v>
      </c>
      <c r="M43" s="8" t="s">
        <v>46</v>
      </c>
      <c r="N43" s="8" t="s">
        <v>439</v>
      </c>
      <c r="O43" s="8" t="s">
        <v>547</v>
      </c>
      <c r="P43" s="15" t="s">
        <v>674</v>
      </c>
      <c r="Q43" s="8" t="s">
        <v>804</v>
      </c>
      <c r="R43" s="4" t="s">
        <v>899</v>
      </c>
    </row>
    <row r="44" spans="4:18" x14ac:dyDescent="0.2">
      <c r="D44" s="5" t="s">
        <v>51</v>
      </c>
      <c r="E44" s="8">
        <v>1010</v>
      </c>
      <c r="F44" s="11">
        <v>5857</v>
      </c>
      <c r="G44" s="11">
        <f t="shared" si="1"/>
        <v>17.244323032269079</v>
      </c>
      <c r="H44" s="8" t="s">
        <v>50</v>
      </c>
      <c r="I44" s="8" t="s">
        <v>440</v>
      </c>
      <c r="J44" s="8" t="s">
        <v>548</v>
      </c>
      <c r="K44" s="8" t="s">
        <v>675</v>
      </c>
      <c r="L44" s="8" t="s">
        <v>805</v>
      </c>
      <c r="M44" s="8" t="s">
        <v>49</v>
      </c>
      <c r="N44" s="8" t="s">
        <v>441</v>
      </c>
      <c r="O44" s="8" t="s">
        <v>49</v>
      </c>
      <c r="P44" s="8" t="s">
        <v>676</v>
      </c>
      <c r="Q44" s="8" t="s">
        <v>806</v>
      </c>
      <c r="R44" s="4" t="s">
        <v>900</v>
      </c>
    </row>
    <row r="45" spans="4:18" x14ac:dyDescent="0.2">
      <c r="D45" s="5" t="s">
        <v>54</v>
      </c>
      <c r="E45" s="8">
        <v>1248</v>
      </c>
      <c r="F45" s="11">
        <v>5857</v>
      </c>
      <c r="G45" s="11">
        <f t="shared" si="1"/>
        <v>21.307836776506743</v>
      </c>
      <c r="H45" s="8" t="s">
        <v>53</v>
      </c>
      <c r="I45" s="8" t="s">
        <v>442</v>
      </c>
      <c r="J45" s="8" t="s">
        <v>549</v>
      </c>
      <c r="K45" s="8" t="s">
        <v>677</v>
      </c>
      <c r="L45" s="8" t="s">
        <v>807</v>
      </c>
      <c r="M45" s="8" t="s">
        <v>52</v>
      </c>
      <c r="N45" s="8" t="s">
        <v>443</v>
      </c>
      <c r="O45" s="11" t="s">
        <v>83</v>
      </c>
      <c r="P45" s="15" t="s">
        <v>678</v>
      </c>
      <c r="Q45" s="8" t="s">
        <v>808</v>
      </c>
      <c r="R45" s="4" t="s">
        <v>901</v>
      </c>
    </row>
    <row r="46" spans="4:18" x14ac:dyDescent="0.2">
      <c r="D46" s="5" t="s">
        <v>80</v>
      </c>
      <c r="E46" s="11">
        <v>2815</v>
      </c>
      <c r="F46" s="11">
        <v>5857</v>
      </c>
      <c r="G46" s="11">
        <f t="shared" si="1"/>
        <v>48.062147857264812</v>
      </c>
      <c r="H46" s="8" t="s">
        <v>81</v>
      </c>
      <c r="I46" s="11"/>
      <c r="J46" s="8" t="s">
        <v>559</v>
      </c>
      <c r="K46" s="8" t="s">
        <v>689</v>
      </c>
      <c r="L46" s="11"/>
      <c r="M46" s="15" t="s">
        <v>82</v>
      </c>
      <c r="N46" s="11"/>
      <c r="O46" s="8" t="s">
        <v>560</v>
      </c>
      <c r="P46" s="15" t="s">
        <v>82</v>
      </c>
      <c r="Q46" s="11"/>
      <c r="R46" s="4" t="s">
        <v>911</v>
      </c>
    </row>
    <row r="47" spans="4:18" x14ac:dyDescent="0.2">
      <c r="D47" s="5" t="s">
        <v>85</v>
      </c>
      <c r="E47" s="8">
        <v>1146</v>
      </c>
      <c r="F47" s="11">
        <v>5857</v>
      </c>
      <c r="G47" s="11">
        <f t="shared" si="1"/>
        <v>19.566330886119175</v>
      </c>
      <c r="H47" s="8" t="s">
        <v>84</v>
      </c>
      <c r="I47" s="8" t="s">
        <v>445</v>
      </c>
      <c r="J47" s="8" t="s">
        <v>561</v>
      </c>
      <c r="K47" s="8" t="s">
        <v>690</v>
      </c>
      <c r="L47" s="8" t="s">
        <v>818</v>
      </c>
      <c r="M47" s="8" t="s">
        <v>86</v>
      </c>
      <c r="N47" s="8" t="s">
        <v>446</v>
      </c>
      <c r="O47" s="20" t="s">
        <v>83</v>
      </c>
      <c r="P47" s="8" t="s">
        <v>446</v>
      </c>
      <c r="Q47" s="8" t="s">
        <v>446</v>
      </c>
      <c r="R47" s="4" t="s">
        <v>912</v>
      </c>
    </row>
    <row r="48" spans="4:18" x14ac:dyDescent="0.2">
      <c r="D48" s="5" t="s">
        <v>87</v>
      </c>
      <c r="E48" s="8">
        <v>1772</v>
      </c>
      <c r="F48" s="11">
        <v>5857</v>
      </c>
      <c r="G48" s="11">
        <f t="shared" si="1"/>
        <v>30.254396448693871</v>
      </c>
      <c r="H48" s="8" t="s">
        <v>88</v>
      </c>
      <c r="I48" s="8" t="s">
        <v>447</v>
      </c>
      <c r="J48" s="8" t="s">
        <v>562</v>
      </c>
      <c r="K48" s="8" t="s">
        <v>691</v>
      </c>
      <c r="L48" s="8" t="s">
        <v>819</v>
      </c>
      <c r="M48" s="15" t="s">
        <v>89</v>
      </c>
      <c r="N48" s="8" t="s">
        <v>448</v>
      </c>
      <c r="O48" s="8" t="s">
        <v>563</v>
      </c>
      <c r="P48" s="15" t="s">
        <v>89</v>
      </c>
      <c r="Q48" s="8" t="s">
        <v>563</v>
      </c>
      <c r="R48" s="4" t="s">
        <v>913</v>
      </c>
    </row>
    <row r="49" spans="4:18" x14ac:dyDescent="0.2">
      <c r="D49" s="5" t="s">
        <v>90</v>
      </c>
      <c r="E49" s="11">
        <v>3683</v>
      </c>
      <c r="F49" s="11">
        <v>5857</v>
      </c>
      <c r="G49" s="11">
        <f t="shared" si="1"/>
        <v>62.882021512719824</v>
      </c>
      <c r="H49" s="8" t="s">
        <v>91</v>
      </c>
      <c r="I49" s="11"/>
      <c r="J49" s="11"/>
      <c r="K49" s="8" t="s">
        <v>692</v>
      </c>
      <c r="L49" s="11"/>
      <c r="M49" s="15" t="s">
        <v>92</v>
      </c>
      <c r="N49" s="11"/>
      <c r="O49" s="11"/>
      <c r="P49" s="15" t="s">
        <v>92</v>
      </c>
      <c r="Q49" s="11"/>
      <c r="R49" s="4" t="s">
        <v>914</v>
      </c>
    </row>
    <row r="50" spans="4:18" x14ac:dyDescent="0.2">
      <c r="D50" s="5" t="s">
        <v>415</v>
      </c>
      <c r="E50" s="8">
        <v>1064</v>
      </c>
      <c r="F50" s="11">
        <v>5857</v>
      </c>
      <c r="G50" s="11">
        <f t="shared" si="1"/>
        <v>18.166296738944851</v>
      </c>
      <c r="H50" s="8" t="s">
        <v>416</v>
      </c>
      <c r="I50" s="8" t="s">
        <v>530</v>
      </c>
      <c r="J50" s="8" t="s">
        <v>657</v>
      </c>
      <c r="K50" s="8" t="s">
        <v>793</v>
      </c>
      <c r="L50" s="8" t="s">
        <v>887</v>
      </c>
      <c r="M50" s="8" t="s">
        <v>417</v>
      </c>
      <c r="N50" s="8" t="s">
        <v>531</v>
      </c>
      <c r="O50" s="11" t="s">
        <v>83</v>
      </c>
      <c r="P50" s="8" t="s">
        <v>794</v>
      </c>
      <c r="Q50" s="8" t="s">
        <v>417</v>
      </c>
      <c r="R50" s="4" t="s">
        <v>988</v>
      </c>
    </row>
    <row r="51" spans="4:18" x14ac:dyDescent="0.2">
      <c r="D51" s="6" t="s">
        <v>16</v>
      </c>
      <c r="E51" s="11">
        <v>3000</v>
      </c>
      <c r="F51" s="11">
        <v>5857</v>
      </c>
      <c r="G51" s="11">
        <f t="shared" si="1"/>
        <v>51.220761481987367</v>
      </c>
      <c r="H51" s="9" t="s">
        <v>15</v>
      </c>
      <c r="I51" s="8" t="s">
        <v>424</v>
      </c>
      <c r="J51" s="11"/>
      <c r="K51" s="8" t="s">
        <v>662</v>
      </c>
      <c r="L51" s="11"/>
      <c r="M51" s="9" t="s">
        <v>17</v>
      </c>
      <c r="N51" s="8" t="s">
        <v>425</v>
      </c>
      <c r="O51" s="11"/>
      <c r="P51" s="8" t="s">
        <v>17</v>
      </c>
      <c r="Q51" s="11"/>
      <c r="R51" s="4" t="s">
        <v>889</v>
      </c>
    </row>
    <row r="52" spans="4:18" x14ac:dyDescent="0.2">
      <c r="D52" s="6" t="s">
        <v>18</v>
      </c>
      <c r="E52" s="11">
        <v>2240</v>
      </c>
      <c r="F52" s="11">
        <v>5857</v>
      </c>
      <c r="G52" s="11">
        <f t="shared" si="1"/>
        <v>38.244835239883898</v>
      </c>
      <c r="H52" s="9" t="s">
        <v>19</v>
      </c>
      <c r="I52" s="8" t="s">
        <v>426</v>
      </c>
      <c r="J52" s="8" t="s">
        <v>535</v>
      </c>
      <c r="K52" s="8" t="s">
        <v>663</v>
      </c>
      <c r="L52" s="11"/>
      <c r="M52" s="9" t="s">
        <v>20</v>
      </c>
      <c r="N52" s="8" t="s">
        <v>427</v>
      </c>
      <c r="O52" s="8" t="s">
        <v>536</v>
      </c>
      <c r="P52" s="8" t="s">
        <v>536</v>
      </c>
      <c r="Q52" s="11"/>
      <c r="R52" s="4" t="s">
        <v>890</v>
      </c>
    </row>
    <row r="53" spans="4:18" x14ac:dyDescent="0.2">
      <c r="D53" s="6" t="s">
        <v>21</v>
      </c>
      <c r="E53" s="11">
        <v>4702</v>
      </c>
      <c r="F53" s="11">
        <v>5857</v>
      </c>
      <c r="G53" s="11">
        <f t="shared" si="1"/>
        <v>80.280006829434868</v>
      </c>
      <c r="H53" s="9" t="s">
        <v>22</v>
      </c>
      <c r="I53" s="8" t="s">
        <v>428</v>
      </c>
      <c r="J53" s="11"/>
      <c r="K53" s="11"/>
      <c r="L53" s="11"/>
      <c r="M53" s="9" t="s">
        <v>23</v>
      </c>
      <c r="N53" s="8" t="s">
        <v>429</v>
      </c>
      <c r="O53" s="11"/>
      <c r="P53" s="11"/>
      <c r="Q53" s="11"/>
      <c r="R53" s="4" t="s">
        <v>891</v>
      </c>
    </row>
    <row r="54" spans="4:18" x14ac:dyDescent="0.2">
      <c r="D54" s="6" t="s">
        <v>25</v>
      </c>
      <c r="E54" s="8">
        <v>2105</v>
      </c>
      <c r="F54" s="11">
        <v>5857</v>
      </c>
      <c r="G54" s="11">
        <f t="shared" si="1"/>
        <v>35.939900973194469</v>
      </c>
      <c r="H54" s="9" t="s">
        <v>26</v>
      </c>
      <c r="I54" s="11"/>
      <c r="J54" s="8" t="s">
        <v>537</v>
      </c>
      <c r="K54" s="8" t="s">
        <v>664</v>
      </c>
      <c r="L54" s="8" t="s">
        <v>798</v>
      </c>
      <c r="M54" s="9" t="s">
        <v>24</v>
      </c>
      <c r="N54" s="11"/>
      <c r="O54" s="8" t="s">
        <v>538</v>
      </c>
      <c r="P54" s="11" t="s">
        <v>83</v>
      </c>
      <c r="Q54" s="8">
        <v>664</v>
      </c>
      <c r="R54" s="4" t="s">
        <v>892</v>
      </c>
    </row>
    <row r="55" spans="4:18" x14ac:dyDescent="0.2">
      <c r="D55" s="5" t="s">
        <v>128</v>
      </c>
      <c r="E55" s="8">
        <v>1601</v>
      </c>
      <c r="F55" s="11">
        <v>5857</v>
      </c>
      <c r="G55" s="11">
        <f t="shared" si="1"/>
        <v>27.334813044220592</v>
      </c>
      <c r="H55" s="8" t="s">
        <v>129</v>
      </c>
      <c r="I55" s="11"/>
      <c r="J55" s="8" t="s">
        <v>571</v>
      </c>
      <c r="K55" s="8" t="s">
        <v>708</v>
      </c>
      <c r="L55" s="8" t="s">
        <v>825</v>
      </c>
      <c r="M55" s="8" t="s">
        <v>130</v>
      </c>
      <c r="N55" s="11"/>
      <c r="O55" s="8" t="s">
        <v>572</v>
      </c>
      <c r="P55" s="8" t="s">
        <v>709</v>
      </c>
      <c r="Q55" s="8" t="s">
        <v>826</v>
      </c>
      <c r="R55" s="4" t="s">
        <v>131</v>
      </c>
    </row>
    <row r="56" spans="4:18" x14ac:dyDescent="0.2">
      <c r="D56" s="5" t="s">
        <v>119</v>
      </c>
      <c r="E56" s="8">
        <v>2112</v>
      </c>
      <c r="F56" s="11">
        <v>5857</v>
      </c>
      <c r="G56" s="11">
        <f t="shared" si="1"/>
        <v>36.059416083319107</v>
      </c>
      <c r="H56" s="8" t="s">
        <v>120</v>
      </c>
      <c r="I56" s="11"/>
      <c r="J56" s="8" t="s">
        <v>567</v>
      </c>
      <c r="K56" s="8" t="s">
        <v>705</v>
      </c>
      <c r="L56" s="8" t="s">
        <v>822</v>
      </c>
      <c r="M56" s="8">
        <v>26491</v>
      </c>
      <c r="N56" s="11"/>
      <c r="O56" s="11" t="s">
        <v>83</v>
      </c>
      <c r="P56" s="8">
        <v>26802</v>
      </c>
      <c r="Q56" s="8">
        <v>26802</v>
      </c>
      <c r="R56" s="4" t="s">
        <v>921</v>
      </c>
    </row>
    <row r="57" spans="4:18" x14ac:dyDescent="0.2">
      <c r="D57" s="5" t="s">
        <v>121</v>
      </c>
      <c r="E57" s="8">
        <v>1638</v>
      </c>
      <c r="F57" s="11">
        <v>5857</v>
      </c>
      <c r="G57" s="11">
        <f t="shared" si="1"/>
        <v>27.966535769165102</v>
      </c>
      <c r="H57" s="8" t="s">
        <v>122</v>
      </c>
      <c r="I57" s="11"/>
      <c r="J57" s="8" t="s">
        <v>568</v>
      </c>
      <c r="K57" s="8" t="s">
        <v>706</v>
      </c>
      <c r="L57" s="8" t="s">
        <v>823</v>
      </c>
      <c r="M57" s="8">
        <v>26721</v>
      </c>
      <c r="N57" s="11"/>
      <c r="O57" s="11" t="s">
        <v>83</v>
      </c>
      <c r="P57" s="8">
        <v>26721</v>
      </c>
      <c r="Q57" s="8">
        <v>27019</v>
      </c>
      <c r="R57" s="4" t="s">
        <v>922</v>
      </c>
    </row>
    <row r="58" spans="4:18" x14ac:dyDescent="0.2">
      <c r="D58" s="5" t="s">
        <v>135</v>
      </c>
      <c r="E58" s="8">
        <v>1653</v>
      </c>
      <c r="F58" s="11">
        <v>5857</v>
      </c>
      <c r="G58" s="11">
        <f t="shared" si="1"/>
        <v>28.222639576575038</v>
      </c>
      <c r="H58" s="8" t="s">
        <v>136</v>
      </c>
      <c r="I58" s="11"/>
      <c r="J58" s="8" t="s">
        <v>575</v>
      </c>
      <c r="K58" s="8" t="s">
        <v>711</v>
      </c>
      <c r="L58" s="8" t="s">
        <v>829</v>
      </c>
      <c r="M58" s="8" t="s">
        <v>137</v>
      </c>
      <c r="N58" s="11"/>
      <c r="O58" s="8" t="s">
        <v>576</v>
      </c>
      <c r="P58" s="11"/>
      <c r="Q58" s="8" t="s">
        <v>830</v>
      </c>
      <c r="R58" s="4" t="s">
        <v>926</v>
      </c>
    </row>
    <row r="59" spans="4:18" x14ac:dyDescent="0.2">
      <c r="D59" s="5" t="s">
        <v>138</v>
      </c>
      <c r="E59" s="8">
        <v>2257</v>
      </c>
      <c r="F59" s="11">
        <v>5857</v>
      </c>
      <c r="G59" s="11">
        <f t="shared" si="1"/>
        <v>38.53508622161516</v>
      </c>
      <c r="H59" s="8" t="s">
        <v>139</v>
      </c>
      <c r="I59" s="8" t="s">
        <v>464</v>
      </c>
      <c r="J59" s="8" t="s">
        <v>577</v>
      </c>
      <c r="K59" s="11"/>
      <c r="L59" s="8" t="s">
        <v>831</v>
      </c>
      <c r="M59" s="8" t="s">
        <v>140</v>
      </c>
      <c r="N59" s="8" t="s">
        <v>465</v>
      </c>
      <c r="O59" s="8" t="s">
        <v>578</v>
      </c>
      <c r="P59" s="11"/>
      <c r="Q59" s="8" t="s">
        <v>578</v>
      </c>
      <c r="R59" s="4" t="s">
        <v>926</v>
      </c>
    </row>
    <row r="60" spans="4:18" x14ac:dyDescent="0.2">
      <c r="D60" s="5" t="s">
        <v>99</v>
      </c>
      <c r="E60" s="11">
        <v>2272</v>
      </c>
      <c r="F60" s="11">
        <v>5857</v>
      </c>
      <c r="G60" s="11">
        <f t="shared" si="1"/>
        <v>38.791190029025095</v>
      </c>
      <c r="H60" s="8" t="s">
        <v>98</v>
      </c>
      <c r="I60" s="8" t="s">
        <v>452</v>
      </c>
      <c r="J60" s="11"/>
      <c r="K60" s="8" t="s">
        <v>696</v>
      </c>
      <c r="L60" s="11"/>
      <c r="M60" s="11" t="s">
        <v>83</v>
      </c>
      <c r="N60" s="11" t="s">
        <v>83</v>
      </c>
      <c r="O60" s="11"/>
      <c r="P60" s="11" t="s">
        <v>83</v>
      </c>
      <c r="Q60" s="11"/>
      <c r="R60" s="1" t="s">
        <v>97</v>
      </c>
    </row>
    <row r="61" spans="4:18" x14ac:dyDescent="0.2">
      <c r="D61" s="5" t="s">
        <v>100</v>
      </c>
      <c r="E61" s="11">
        <v>2272</v>
      </c>
      <c r="F61" s="11">
        <v>5857</v>
      </c>
      <c r="G61" s="11">
        <f t="shared" si="1"/>
        <v>38.791190029025095</v>
      </c>
      <c r="H61" s="8" t="s">
        <v>101</v>
      </c>
      <c r="I61" s="8" t="s">
        <v>453</v>
      </c>
      <c r="J61" s="11"/>
      <c r="K61" s="8" t="s">
        <v>697</v>
      </c>
      <c r="L61" s="11"/>
      <c r="M61" s="11" t="s">
        <v>83</v>
      </c>
      <c r="N61" s="11" t="s">
        <v>83</v>
      </c>
      <c r="O61" s="11"/>
      <c r="P61" s="11" t="s">
        <v>83</v>
      </c>
      <c r="Q61" s="11"/>
      <c r="R61" s="1" t="s">
        <v>97</v>
      </c>
    </row>
    <row r="62" spans="4:18" x14ac:dyDescent="0.2">
      <c r="D62" s="5" t="s">
        <v>102</v>
      </c>
      <c r="E62" s="8">
        <v>1322</v>
      </c>
      <c r="F62" s="11">
        <v>5857</v>
      </c>
      <c r="G62" s="11">
        <f t="shared" si="1"/>
        <v>22.571282226395766</v>
      </c>
      <c r="H62" s="8" t="s">
        <v>103</v>
      </c>
      <c r="I62" s="8" t="s">
        <v>454</v>
      </c>
      <c r="J62" s="8" t="s">
        <v>565</v>
      </c>
      <c r="K62" s="8" t="s">
        <v>698</v>
      </c>
      <c r="L62" s="8" t="s">
        <v>820</v>
      </c>
      <c r="M62" s="8" t="s">
        <v>104</v>
      </c>
      <c r="N62" s="8" t="s">
        <v>455</v>
      </c>
      <c r="O62" s="8" t="s">
        <v>104</v>
      </c>
      <c r="P62" s="11" t="s">
        <v>83</v>
      </c>
      <c r="Q62" s="8" t="s">
        <v>821</v>
      </c>
      <c r="R62" s="4" t="s">
        <v>916</v>
      </c>
    </row>
    <row r="63" spans="4:18" x14ac:dyDescent="0.2">
      <c r="D63" s="5" t="s">
        <v>141</v>
      </c>
      <c r="E63" s="11">
        <v>5047</v>
      </c>
      <c r="F63" s="11">
        <v>5857</v>
      </c>
      <c r="G63" s="11">
        <f t="shared" si="1"/>
        <v>86.170394399863412</v>
      </c>
      <c r="H63" s="8" t="s">
        <v>142</v>
      </c>
      <c r="I63" s="11"/>
      <c r="J63" s="11"/>
      <c r="K63" s="11"/>
      <c r="L63" s="11"/>
      <c r="M63" s="8" t="s">
        <v>143</v>
      </c>
      <c r="N63" s="11"/>
      <c r="O63" s="11"/>
      <c r="P63" s="11"/>
      <c r="Q63" s="11"/>
      <c r="R63" s="4" t="s">
        <v>914</v>
      </c>
    </row>
    <row r="64" spans="4:18" x14ac:dyDescent="0.2">
      <c r="D64" s="5" t="s">
        <v>132</v>
      </c>
      <c r="E64" s="8">
        <v>1011</v>
      </c>
      <c r="F64" s="11">
        <v>5857</v>
      </c>
      <c r="G64" s="11">
        <f t="shared" si="1"/>
        <v>17.261396619429743</v>
      </c>
      <c r="H64" s="8" t="s">
        <v>133</v>
      </c>
      <c r="I64" s="8" t="s">
        <v>462</v>
      </c>
      <c r="J64" s="8" t="s">
        <v>573</v>
      </c>
      <c r="K64" s="8" t="s">
        <v>710</v>
      </c>
      <c r="L64" s="8" t="s">
        <v>827</v>
      </c>
      <c r="M64" s="8" t="s">
        <v>134</v>
      </c>
      <c r="N64" s="8" t="s">
        <v>463</v>
      </c>
      <c r="O64" s="8" t="s">
        <v>574</v>
      </c>
      <c r="P64" s="11" t="s">
        <v>83</v>
      </c>
      <c r="Q64" s="8" t="s">
        <v>828</v>
      </c>
      <c r="R64" s="4" t="s">
        <v>925</v>
      </c>
    </row>
    <row r="65" spans="4:18" x14ac:dyDescent="0.2">
      <c r="D65" s="5" t="s">
        <v>227</v>
      </c>
      <c r="E65" s="11">
        <v>1055</v>
      </c>
      <c r="F65" s="11">
        <v>5857</v>
      </c>
      <c r="G65" s="11">
        <f t="shared" si="1"/>
        <v>18.01263445449889</v>
      </c>
      <c r="H65" s="8" t="s">
        <v>228</v>
      </c>
      <c r="I65" s="8" t="s">
        <v>490</v>
      </c>
      <c r="J65" s="8" t="s">
        <v>608</v>
      </c>
      <c r="K65" s="8" t="s">
        <v>742</v>
      </c>
      <c r="L65" s="8" t="s">
        <v>857</v>
      </c>
      <c r="M65" s="8" t="s">
        <v>229</v>
      </c>
      <c r="N65" s="8" t="s">
        <v>491</v>
      </c>
      <c r="O65" s="11" t="s">
        <v>83</v>
      </c>
      <c r="P65" s="8" t="s">
        <v>229</v>
      </c>
      <c r="Q65" s="11" t="s">
        <v>83</v>
      </c>
      <c r="R65" s="4" t="s">
        <v>944</v>
      </c>
    </row>
    <row r="66" spans="4:18" x14ac:dyDescent="0.2">
      <c r="D66" s="5" t="s">
        <v>230</v>
      </c>
      <c r="E66" s="11">
        <v>1544</v>
      </c>
      <c r="F66" s="11">
        <v>5857</v>
      </c>
      <c r="G66" s="11">
        <f t="shared" ref="G66:G83" si="2">(E66/F66)*100</f>
        <v>26.361618576062828</v>
      </c>
      <c r="H66" s="8" t="s">
        <v>231</v>
      </c>
      <c r="I66" s="11"/>
      <c r="J66" s="8" t="s">
        <v>609</v>
      </c>
      <c r="K66" s="8" t="s">
        <v>743</v>
      </c>
      <c r="L66" s="8" t="s">
        <v>858</v>
      </c>
      <c r="M66" s="11" t="s">
        <v>83</v>
      </c>
      <c r="N66" s="11"/>
      <c r="O66" s="8" t="s">
        <v>610</v>
      </c>
      <c r="P66" s="11" t="s">
        <v>83</v>
      </c>
      <c r="Q66" s="11" t="s">
        <v>83</v>
      </c>
      <c r="R66" s="4" t="s">
        <v>945</v>
      </c>
    </row>
    <row r="67" spans="4:18" x14ac:dyDescent="0.2">
      <c r="D67" s="5" t="s">
        <v>397</v>
      </c>
      <c r="E67" s="11">
        <v>4723</v>
      </c>
      <c r="F67" s="11">
        <v>5857</v>
      </c>
      <c r="G67" s="11">
        <f t="shared" si="2"/>
        <v>80.638552159808768</v>
      </c>
      <c r="H67" s="8" t="s">
        <v>398</v>
      </c>
      <c r="I67" s="11"/>
      <c r="J67" s="11"/>
      <c r="K67" s="11"/>
      <c r="L67" s="11"/>
      <c r="M67" s="15" t="s">
        <v>399</v>
      </c>
      <c r="N67" s="11"/>
      <c r="O67" s="11"/>
      <c r="P67" s="11"/>
      <c r="Q67" s="11"/>
      <c r="R67" s="4" t="s">
        <v>975</v>
      </c>
    </row>
    <row r="68" spans="4:18" x14ac:dyDescent="0.2">
      <c r="D68" s="6" t="s">
        <v>28</v>
      </c>
      <c r="E68" s="11">
        <v>5501</v>
      </c>
      <c r="F68" s="11">
        <v>5857</v>
      </c>
      <c r="G68" s="11">
        <f t="shared" si="2"/>
        <v>93.921802970804166</v>
      </c>
      <c r="H68" s="9" t="s">
        <v>29</v>
      </c>
      <c r="I68" s="11"/>
      <c r="J68" s="11"/>
      <c r="K68" s="11"/>
      <c r="L68" s="11"/>
      <c r="M68" s="9" t="s">
        <v>27</v>
      </c>
      <c r="N68" s="11"/>
      <c r="O68" s="11"/>
      <c r="P68" s="11"/>
      <c r="Q68" s="11"/>
      <c r="R68" s="15" t="s">
        <v>30</v>
      </c>
    </row>
    <row r="69" spans="4:18" x14ac:dyDescent="0.2">
      <c r="D69" s="6" t="s">
        <v>430</v>
      </c>
      <c r="E69" s="11">
        <v>3510</v>
      </c>
      <c r="F69" s="11">
        <v>5857</v>
      </c>
      <c r="G69" s="11">
        <f t="shared" si="2"/>
        <v>59.928290933925219</v>
      </c>
      <c r="H69" s="9" t="s">
        <v>32</v>
      </c>
      <c r="I69" s="8" t="s">
        <v>431</v>
      </c>
      <c r="J69" s="8" t="s">
        <v>539</v>
      </c>
      <c r="K69" s="11"/>
      <c r="L69" s="11"/>
      <c r="M69" s="9" t="s">
        <v>31</v>
      </c>
      <c r="N69" s="8" t="s">
        <v>432</v>
      </c>
      <c r="O69" s="8" t="s">
        <v>432</v>
      </c>
      <c r="P69" s="11"/>
      <c r="Q69" s="11"/>
      <c r="R69" s="4" t="s">
        <v>893</v>
      </c>
    </row>
    <row r="70" spans="4:18" x14ac:dyDescent="0.2">
      <c r="D70" s="7" t="s">
        <v>35</v>
      </c>
      <c r="E70" s="11">
        <v>1460</v>
      </c>
      <c r="F70" s="11">
        <v>5857</v>
      </c>
      <c r="G70" s="11">
        <f t="shared" si="2"/>
        <v>24.927437254567185</v>
      </c>
      <c r="H70" s="9" t="s">
        <v>34</v>
      </c>
      <c r="I70" s="8" t="s">
        <v>433</v>
      </c>
      <c r="J70" s="8" t="s">
        <v>540</v>
      </c>
      <c r="K70" s="8" t="s">
        <v>665</v>
      </c>
      <c r="L70" s="8" t="s">
        <v>799</v>
      </c>
      <c r="M70" s="9" t="s">
        <v>33</v>
      </c>
      <c r="N70" s="8" t="s">
        <v>434</v>
      </c>
      <c r="O70" s="8" t="s">
        <v>434</v>
      </c>
      <c r="P70" s="11" t="s">
        <v>83</v>
      </c>
      <c r="Q70" s="11" t="s">
        <v>83</v>
      </c>
      <c r="R70" s="4" t="s">
        <v>894</v>
      </c>
    </row>
    <row r="71" spans="4:18" x14ac:dyDescent="0.2">
      <c r="D71" s="5" t="s">
        <v>38</v>
      </c>
      <c r="E71" s="8">
        <v>1185</v>
      </c>
      <c r="F71" s="11">
        <v>5857</v>
      </c>
      <c r="G71" s="11">
        <f t="shared" si="2"/>
        <v>20.232200785385011</v>
      </c>
      <c r="H71" s="8" t="s">
        <v>37</v>
      </c>
      <c r="I71" s="8" t="s">
        <v>435</v>
      </c>
      <c r="J71" s="8" t="s">
        <v>541</v>
      </c>
      <c r="K71" s="8" t="s">
        <v>666</v>
      </c>
      <c r="L71" s="8" t="s">
        <v>800</v>
      </c>
      <c r="M71" s="8" t="s">
        <v>36</v>
      </c>
      <c r="N71" s="8" t="s">
        <v>436</v>
      </c>
      <c r="O71" s="8" t="s">
        <v>542</v>
      </c>
      <c r="P71" s="8" t="s">
        <v>667</v>
      </c>
      <c r="Q71" s="8" t="s">
        <v>667</v>
      </c>
      <c r="R71" s="4" t="s">
        <v>895</v>
      </c>
    </row>
    <row r="72" spans="4:18" x14ac:dyDescent="0.2">
      <c r="D72" s="5" t="s">
        <v>418</v>
      </c>
      <c r="E72" s="11">
        <v>1965</v>
      </c>
      <c r="F72" s="11">
        <v>5857</v>
      </c>
      <c r="G72" s="11">
        <f t="shared" si="2"/>
        <v>33.549598770701721</v>
      </c>
      <c r="H72" s="8" t="s">
        <v>419</v>
      </c>
      <c r="I72" s="8" t="s">
        <v>532</v>
      </c>
      <c r="J72" s="8" t="s">
        <v>658</v>
      </c>
      <c r="K72" s="8" t="s">
        <v>795</v>
      </c>
      <c r="L72" s="11"/>
      <c r="M72" s="8" t="s">
        <v>420</v>
      </c>
      <c r="N72" s="8" t="s">
        <v>533</v>
      </c>
      <c r="O72" s="11" t="s">
        <v>83</v>
      </c>
      <c r="P72" s="11" t="s">
        <v>83</v>
      </c>
      <c r="Q72" s="11"/>
      <c r="R72" s="4" t="s">
        <v>989</v>
      </c>
    </row>
    <row r="73" spans="4:18" x14ac:dyDescent="0.2">
      <c r="D73" s="5" t="s">
        <v>238</v>
      </c>
      <c r="E73" s="11">
        <v>4714</v>
      </c>
      <c r="F73" s="11">
        <v>5857</v>
      </c>
      <c r="G73" s="11">
        <f t="shared" si="2"/>
        <v>80.484889875362811</v>
      </c>
      <c r="H73" s="8" t="s">
        <v>239</v>
      </c>
      <c r="I73" s="11"/>
      <c r="J73" s="11"/>
      <c r="K73" s="11"/>
      <c r="L73" s="11"/>
      <c r="M73" s="8" t="s">
        <v>240</v>
      </c>
      <c r="N73" s="11"/>
      <c r="O73" s="11"/>
      <c r="P73" s="11"/>
      <c r="Q73" s="11"/>
      <c r="R73" s="4" t="s">
        <v>948</v>
      </c>
    </row>
    <row r="74" spans="4:18" x14ac:dyDescent="0.2">
      <c r="D74" s="5" t="s">
        <v>241</v>
      </c>
      <c r="E74" s="11">
        <v>1606</v>
      </c>
      <c r="F74" s="11">
        <v>5857</v>
      </c>
      <c r="G74" s="11">
        <f t="shared" si="2"/>
        <v>27.4201809800239</v>
      </c>
      <c r="H74" s="8" t="s">
        <v>242</v>
      </c>
      <c r="I74" s="11"/>
      <c r="J74" s="8" t="s">
        <v>615</v>
      </c>
      <c r="K74" s="8" t="s">
        <v>746</v>
      </c>
      <c r="L74" s="8" t="s">
        <v>861</v>
      </c>
      <c r="M74" s="8">
        <v>88580</v>
      </c>
      <c r="N74" s="11"/>
      <c r="O74" s="11" t="s">
        <v>83</v>
      </c>
      <c r="P74" s="11" t="s">
        <v>83</v>
      </c>
      <c r="Q74" s="11" t="s">
        <v>83</v>
      </c>
      <c r="R74" s="4" t="s">
        <v>949</v>
      </c>
    </row>
    <row r="75" spans="4:18" x14ac:dyDescent="0.2">
      <c r="D75" s="5" t="s">
        <v>243</v>
      </c>
      <c r="E75" s="8">
        <v>1085</v>
      </c>
      <c r="F75" s="11">
        <v>5857</v>
      </c>
      <c r="G75" s="11">
        <f t="shared" si="2"/>
        <v>18.524842069318765</v>
      </c>
      <c r="H75" s="8" t="s">
        <v>244</v>
      </c>
      <c r="I75" s="8" t="s">
        <v>493</v>
      </c>
      <c r="J75" s="8" t="s">
        <v>616</v>
      </c>
      <c r="K75" s="8" t="s">
        <v>747</v>
      </c>
      <c r="L75" s="8" t="s">
        <v>862</v>
      </c>
      <c r="M75" s="8" t="s">
        <v>245</v>
      </c>
      <c r="N75" s="8" t="s">
        <v>494</v>
      </c>
      <c r="O75" s="11" t="s">
        <v>83</v>
      </c>
      <c r="P75" s="8" t="s">
        <v>748</v>
      </c>
      <c r="Q75" s="8" t="s">
        <v>863</v>
      </c>
      <c r="R75" s="4" t="s">
        <v>950</v>
      </c>
    </row>
    <row r="76" spans="4:18" x14ac:dyDescent="0.2">
      <c r="D76" s="5" t="s">
        <v>246</v>
      </c>
      <c r="E76" s="11">
        <v>4717</v>
      </c>
      <c r="F76" s="11">
        <v>5857</v>
      </c>
      <c r="G76" s="11">
        <f t="shared" si="2"/>
        <v>80.536110636844811</v>
      </c>
      <c r="H76" s="8" t="s">
        <v>247</v>
      </c>
      <c r="I76" s="11"/>
      <c r="J76" s="11"/>
      <c r="K76" s="11"/>
      <c r="L76" s="11"/>
      <c r="M76" s="11" t="s">
        <v>83</v>
      </c>
      <c r="N76" s="11"/>
      <c r="O76" s="11"/>
      <c r="P76" s="11"/>
      <c r="Q76" s="11"/>
      <c r="R76" s="4" t="s">
        <v>951</v>
      </c>
    </row>
    <row r="77" spans="4:18" x14ac:dyDescent="0.2">
      <c r="D77" s="5" t="s">
        <v>248</v>
      </c>
      <c r="E77" s="8">
        <v>1029</v>
      </c>
      <c r="F77" s="11">
        <v>5857</v>
      </c>
      <c r="G77" s="11">
        <f t="shared" si="2"/>
        <v>17.568721188321668</v>
      </c>
      <c r="H77" s="8" t="s">
        <v>249</v>
      </c>
      <c r="I77" s="8" t="s">
        <v>495</v>
      </c>
      <c r="J77" s="8" t="s">
        <v>617</v>
      </c>
      <c r="K77" s="8" t="s">
        <v>749</v>
      </c>
      <c r="L77" s="8" t="s">
        <v>864</v>
      </c>
      <c r="M77" s="8" t="s">
        <v>250</v>
      </c>
      <c r="N77" s="8" t="s">
        <v>496</v>
      </c>
      <c r="O77" s="8" t="s">
        <v>618</v>
      </c>
      <c r="P77" s="8" t="s">
        <v>750</v>
      </c>
      <c r="Q77" s="8" t="s">
        <v>865</v>
      </c>
      <c r="R77" s="4" t="s">
        <v>952</v>
      </c>
    </row>
    <row r="78" spans="4:18" x14ac:dyDescent="0.2">
      <c r="D78" s="5" t="s">
        <v>251</v>
      </c>
      <c r="E78" s="11">
        <v>5242</v>
      </c>
      <c r="F78" s="11">
        <v>5857</v>
      </c>
      <c r="G78" s="11">
        <f t="shared" si="2"/>
        <v>89.499743896192584</v>
      </c>
      <c r="H78" s="8" t="s">
        <v>252</v>
      </c>
      <c r="I78" s="11"/>
      <c r="J78" s="11"/>
      <c r="K78" s="11"/>
      <c r="L78" s="11"/>
      <c r="M78" s="11" t="s">
        <v>83</v>
      </c>
      <c r="N78" s="11"/>
      <c r="O78" s="11"/>
      <c r="P78" s="11"/>
      <c r="Q78" s="11"/>
      <c r="R78" s="4" t="s">
        <v>953</v>
      </c>
    </row>
    <row r="79" spans="4:18" x14ac:dyDescent="0.2">
      <c r="D79" s="5" t="s">
        <v>253</v>
      </c>
      <c r="E79" s="11">
        <v>1539</v>
      </c>
      <c r="F79" s="11">
        <v>5857</v>
      </c>
      <c r="G79" s="11">
        <f t="shared" si="2"/>
        <v>26.276250640259519</v>
      </c>
      <c r="H79" s="8" t="s">
        <v>254</v>
      </c>
      <c r="I79" s="11"/>
      <c r="J79" s="8" t="s">
        <v>619</v>
      </c>
      <c r="K79" s="8" t="s">
        <v>751</v>
      </c>
      <c r="L79" s="8" t="s">
        <v>866</v>
      </c>
      <c r="M79" s="8" t="s">
        <v>255</v>
      </c>
      <c r="N79" s="11"/>
      <c r="O79" s="8" t="s">
        <v>255</v>
      </c>
      <c r="P79" s="11" t="s">
        <v>83</v>
      </c>
      <c r="Q79" s="11" t="s">
        <v>83</v>
      </c>
      <c r="R79" s="4" t="s">
        <v>954</v>
      </c>
    </row>
    <row r="80" spans="4:18" x14ac:dyDescent="0.2">
      <c r="D80" s="5" t="s">
        <v>256</v>
      </c>
      <c r="E80" s="8">
        <v>1839</v>
      </c>
      <c r="F80" s="11">
        <v>5857</v>
      </c>
      <c r="G80" s="11">
        <f t="shared" si="2"/>
        <v>31.398326788458252</v>
      </c>
      <c r="H80" s="8" t="s">
        <v>257</v>
      </c>
      <c r="I80" s="11"/>
      <c r="J80" s="8" t="s">
        <v>620</v>
      </c>
      <c r="K80" s="8" t="s">
        <v>752</v>
      </c>
      <c r="L80" s="8" t="s">
        <v>867</v>
      </c>
      <c r="M80" s="8" t="s">
        <v>258</v>
      </c>
      <c r="N80" s="11"/>
      <c r="O80" s="11" t="s">
        <v>83</v>
      </c>
      <c r="P80" s="8" t="s">
        <v>753</v>
      </c>
      <c r="Q80" s="8" t="s">
        <v>258</v>
      </c>
      <c r="R80" s="4" t="s">
        <v>955</v>
      </c>
    </row>
    <row r="81" spans="4:18" x14ac:dyDescent="0.2">
      <c r="D81" s="5" t="s">
        <v>259</v>
      </c>
      <c r="E81" s="11">
        <v>1731</v>
      </c>
      <c r="F81" s="11">
        <v>5857</v>
      </c>
      <c r="G81" s="11">
        <f t="shared" si="2"/>
        <v>29.554379375106709</v>
      </c>
      <c r="H81" s="8" t="s">
        <v>260</v>
      </c>
      <c r="I81" s="11"/>
      <c r="J81" s="8" t="s">
        <v>621</v>
      </c>
      <c r="K81" s="8" t="s">
        <v>754</v>
      </c>
      <c r="L81" s="8" t="s">
        <v>868</v>
      </c>
      <c r="M81" s="8" t="s">
        <v>261</v>
      </c>
      <c r="N81" s="11"/>
      <c r="O81" s="11" t="s">
        <v>83</v>
      </c>
      <c r="P81" s="8" t="s">
        <v>755</v>
      </c>
      <c r="Q81" s="11" t="s">
        <v>83</v>
      </c>
      <c r="R81" s="4" t="s">
        <v>956</v>
      </c>
    </row>
    <row r="82" spans="4:18" x14ac:dyDescent="0.2">
      <c r="D82" s="5" t="s">
        <v>262</v>
      </c>
      <c r="E82" s="11">
        <v>4714</v>
      </c>
      <c r="F82" s="11">
        <v>5857</v>
      </c>
      <c r="G82" s="11">
        <f t="shared" si="2"/>
        <v>80.484889875362811</v>
      </c>
      <c r="H82" s="8" t="s">
        <v>263</v>
      </c>
      <c r="I82" s="11"/>
      <c r="J82" s="11"/>
      <c r="K82" s="11"/>
      <c r="L82" s="11"/>
      <c r="M82" s="8" t="s">
        <v>264</v>
      </c>
      <c r="N82" s="11"/>
      <c r="O82" s="11"/>
      <c r="P82" s="11"/>
      <c r="Q82" s="11"/>
      <c r="R82" s="4" t="s">
        <v>957</v>
      </c>
    </row>
    <row r="83" spans="4:18" x14ac:dyDescent="0.2">
      <c r="D83" s="5" t="s">
        <v>265</v>
      </c>
      <c r="E83" s="11">
        <v>911</v>
      </c>
      <c r="F83" s="11">
        <v>5857</v>
      </c>
      <c r="G83" s="11">
        <f t="shared" si="2"/>
        <v>15.554037903363497</v>
      </c>
      <c r="H83" s="8" t="s">
        <v>266</v>
      </c>
      <c r="I83" s="8" t="s">
        <v>497</v>
      </c>
      <c r="J83" s="8" t="s">
        <v>622</v>
      </c>
      <c r="K83" s="8" t="s">
        <v>756</v>
      </c>
      <c r="L83" s="8" t="s">
        <v>869</v>
      </c>
      <c r="M83" s="8" t="s">
        <v>267</v>
      </c>
      <c r="N83" s="15" t="s">
        <v>498</v>
      </c>
      <c r="O83" s="8" t="s">
        <v>623</v>
      </c>
      <c r="P83" s="11" t="s">
        <v>83</v>
      </c>
      <c r="Q83" s="11" t="s">
        <v>83</v>
      </c>
      <c r="R83" s="4" t="s">
        <v>958</v>
      </c>
    </row>
    <row r="84" spans="4:18" x14ac:dyDescent="0.2">
      <c r="D84" s="5" t="s">
        <v>268</v>
      </c>
      <c r="E84" s="10" t="s">
        <v>994</v>
      </c>
      <c r="F84" s="11">
        <v>5857</v>
      </c>
      <c r="G84" s="11">
        <f>(2003/F84)*100</f>
        <v>34.198395082806897</v>
      </c>
      <c r="H84" s="8" t="s">
        <v>269</v>
      </c>
      <c r="I84" s="11"/>
      <c r="J84" s="8" t="s">
        <v>624</v>
      </c>
      <c r="K84" s="8" t="s">
        <v>757</v>
      </c>
      <c r="L84" s="8" t="s">
        <v>870</v>
      </c>
      <c r="M84" s="10" t="s">
        <v>270</v>
      </c>
      <c r="N84" s="11"/>
      <c r="O84" s="11" t="s">
        <v>83</v>
      </c>
      <c r="P84" s="11" t="s">
        <v>83</v>
      </c>
      <c r="Q84" s="10" t="s">
        <v>270</v>
      </c>
      <c r="R84" s="4" t="s">
        <v>959</v>
      </c>
    </row>
    <row r="85" spans="4:18" x14ac:dyDescent="0.2">
      <c r="D85" s="5" t="s">
        <v>271</v>
      </c>
      <c r="E85" s="11">
        <v>4714</v>
      </c>
      <c r="F85" s="11">
        <v>5857</v>
      </c>
      <c r="G85" s="11">
        <f t="shared" ref="G85:G116" si="3">(E85/F85)*100</f>
        <v>80.484889875362811</v>
      </c>
      <c r="H85" s="8" t="s">
        <v>272</v>
      </c>
      <c r="I85" s="11"/>
      <c r="J85" s="11"/>
      <c r="K85" s="11"/>
      <c r="L85" s="11"/>
      <c r="M85" s="8" t="s">
        <v>273</v>
      </c>
      <c r="N85" s="11"/>
      <c r="O85" s="11"/>
      <c r="P85" s="11"/>
      <c r="Q85" s="11"/>
      <c r="R85" s="4" t="s">
        <v>960</v>
      </c>
    </row>
    <row r="86" spans="4:18" x14ac:dyDescent="0.2">
      <c r="D86" s="5" t="s">
        <v>274</v>
      </c>
      <c r="E86" s="11">
        <v>4801</v>
      </c>
      <c r="F86" s="11">
        <v>5857</v>
      </c>
      <c r="G86" s="11">
        <f t="shared" si="3"/>
        <v>81.970291958340454</v>
      </c>
      <c r="H86" s="8" t="s">
        <v>275</v>
      </c>
      <c r="I86" s="11"/>
      <c r="J86" s="11"/>
      <c r="K86" s="11"/>
      <c r="L86" s="11"/>
      <c r="M86" s="8" t="s">
        <v>276</v>
      </c>
      <c r="N86" s="11"/>
      <c r="O86" s="11"/>
      <c r="P86" s="11"/>
      <c r="Q86" s="11"/>
      <c r="R86" s="4" t="s">
        <v>961</v>
      </c>
    </row>
    <row r="87" spans="4:18" x14ac:dyDescent="0.2">
      <c r="D87" s="5" t="s">
        <v>277</v>
      </c>
      <c r="E87" s="11">
        <v>2794</v>
      </c>
      <c r="F87" s="11">
        <v>5857</v>
      </c>
      <c r="G87" s="11">
        <f t="shared" si="3"/>
        <v>47.703602526890897</v>
      </c>
      <c r="H87" s="8" t="s">
        <v>278</v>
      </c>
      <c r="I87" s="11"/>
      <c r="J87" s="8" t="s">
        <v>625</v>
      </c>
      <c r="K87" s="8" t="s">
        <v>758</v>
      </c>
      <c r="L87" s="11"/>
      <c r="M87" s="8" t="s">
        <v>279</v>
      </c>
      <c r="N87" s="11"/>
      <c r="O87" s="8" t="s">
        <v>626</v>
      </c>
      <c r="P87" s="8" t="s">
        <v>759</v>
      </c>
      <c r="Q87" s="11"/>
      <c r="R87" s="4" t="s">
        <v>962</v>
      </c>
    </row>
    <row r="88" spans="4:18" x14ac:dyDescent="0.2">
      <c r="D88" s="5" t="s">
        <v>280</v>
      </c>
      <c r="E88" s="11">
        <v>5147</v>
      </c>
      <c r="F88" s="11">
        <v>5857</v>
      </c>
      <c r="G88" s="11">
        <f t="shared" si="3"/>
        <v>87.877753115929664</v>
      </c>
      <c r="H88" s="8" t="s">
        <v>281</v>
      </c>
      <c r="I88" s="11"/>
      <c r="J88" s="11"/>
      <c r="K88" s="11"/>
      <c r="L88" s="11"/>
      <c r="M88" s="8" t="s">
        <v>282</v>
      </c>
      <c r="N88" s="11"/>
      <c r="O88" s="11"/>
      <c r="P88" s="8"/>
      <c r="Q88" s="11"/>
      <c r="R88" s="1" t="s">
        <v>283</v>
      </c>
    </row>
    <row r="89" spans="4:18" x14ac:dyDescent="0.2">
      <c r="D89" s="5" t="s">
        <v>284</v>
      </c>
      <c r="E89" s="11">
        <v>4059</v>
      </c>
      <c r="F89" s="11">
        <v>5857</v>
      </c>
      <c r="G89" s="11">
        <f t="shared" si="3"/>
        <v>69.301690285128899</v>
      </c>
      <c r="H89" s="8" t="s">
        <v>285</v>
      </c>
      <c r="I89" s="8" t="s">
        <v>499</v>
      </c>
      <c r="J89" s="11"/>
      <c r="K89" s="11"/>
      <c r="L89" s="11"/>
      <c r="M89" s="11" t="s">
        <v>83</v>
      </c>
      <c r="N89" s="8" t="s">
        <v>500</v>
      </c>
      <c r="O89" s="11"/>
      <c r="P89" s="11"/>
      <c r="Q89" s="11"/>
      <c r="R89" s="4" t="s">
        <v>963</v>
      </c>
    </row>
    <row r="90" spans="4:18" x14ac:dyDescent="0.2">
      <c r="D90" s="5" t="s">
        <v>286</v>
      </c>
      <c r="E90" s="11">
        <v>1547</v>
      </c>
      <c r="F90" s="11">
        <v>5857</v>
      </c>
      <c r="G90" s="11">
        <f t="shared" si="3"/>
        <v>26.41283933754482</v>
      </c>
      <c r="H90" s="8" t="s">
        <v>290</v>
      </c>
      <c r="I90" s="11"/>
      <c r="J90" s="8" t="s">
        <v>627</v>
      </c>
      <c r="K90" s="8" t="s">
        <v>760</v>
      </c>
      <c r="L90" s="8" t="s">
        <v>871</v>
      </c>
      <c r="M90" s="8" t="s">
        <v>291</v>
      </c>
      <c r="N90" s="11"/>
      <c r="O90" s="8" t="s">
        <v>628</v>
      </c>
      <c r="P90" s="11" t="s">
        <v>83</v>
      </c>
      <c r="Q90" s="11" t="s">
        <v>83</v>
      </c>
      <c r="R90" s="4" t="s">
        <v>964</v>
      </c>
    </row>
    <row r="91" spans="4:18" x14ac:dyDescent="0.2">
      <c r="D91" s="5" t="s">
        <v>289</v>
      </c>
      <c r="E91" s="11">
        <v>4722</v>
      </c>
      <c r="F91" s="11">
        <v>5857</v>
      </c>
      <c r="G91" s="11">
        <f t="shared" si="3"/>
        <v>80.621478572648115</v>
      </c>
      <c r="H91" s="8" t="s">
        <v>287</v>
      </c>
      <c r="I91" s="11"/>
      <c r="J91" s="11"/>
      <c r="K91" s="11"/>
      <c r="L91" s="11"/>
      <c r="M91" s="8" t="s">
        <v>288</v>
      </c>
      <c r="N91" s="11"/>
      <c r="O91" s="11"/>
      <c r="P91" s="11"/>
      <c r="Q91" s="11"/>
      <c r="R91" s="4" t="s">
        <v>965</v>
      </c>
    </row>
    <row r="92" spans="4:18" x14ac:dyDescent="0.2">
      <c r="D92" s="5" t="s">
        <v>292</v>
      </c>
      <c r="E92" s="11">
        <v>4870</v>
      </c>
      <c r="F92" s="11">
        <v>5857</v>
      </c>
      <c r="G92" s="11">
        <f t="shared" si="3"/>
        <v>83.148369472426154</v>
      </c>
      <c r="H92" s="8" t="s">
        <v>293</v>
      </c>
      <c r="I92" s="8" t="s">
        <v>501</v>
      </c>
      <c r="J92" s="11"/>
      <c r="K92" s="11"/>
      <c r="L92" s="11"/>
      <c r="M92" s="11" t="s">
        <v>83</v>
      </c>
      <c r="N92" s="8" t="s">
        <v>502</v>
      </c>
      <c r="O92" s="11"/>
      <c r="P92" s="11"/>
      <c r="Q92" s="11"/>
      <c r="R92" s="4" t="s">
        <v>966</v>
      </c>
    </row>
    <row r="93" spans="4:18" x14ac:dyDescent="0.2">
      <c r="D93" s="5" t="s">
        <v>294</v>
      </c>
      <c r="E93" s="11">
        <v>1545</v>
      </c>
      <c r="F93" s="11">
        <v>5857</v>
      </c>
      <c r="G93" s="11">
        <f t="shared" si="3"/>
        <v>26.378692163223494</v>
      </c>
      <c r="H93" s="8" t="s">
        <v>295</v>
      </c>
      <c r="I93" s="11"/>
      <c r="J93" s="8" t="s">
        <v>629</v>
      </c>
      <c r="K93" s="8" t="s">
        <v>761</v>
      </c>
      <c r="L93" s="8" t="s">
        <v>872</v>
      </c>
      <c r="M93" s="11" t="s">
        <v>83</v>
      </c>
      <c r="N93" s="11"/>
      <c r="O93" s="11" t="s">
        <v>83</v>
      </c>
      <c r="P93" s="11" t="s">
        <v>83</v>
      </c>
      <c r="Q93" s="11" t="s">
        <v>83</v>
      </c>
      <c r="R93" s="4" t="s">
        <v>967</v>
      </c>
    </row>
    <row r="94" spans="4:18" x14ac:dyDescent="0.2">
      <c r="D94" s="5" t="s">
        <v>296</v>
      </c>
      <c r="E94" s="11">
        <v>4875</v>
      </c>
      <c r="F94" s="11">
        <v>5857</v>
      </c>
      <c r="G94" s="11">
        <f t="shared" si="3"/>
        <v>83.233737408229473</v>
      </c>
      <c r="H94" s="8" t="s">
        <v>297</v>
      </c>
      <c r="I94" s="11"/>
      <c r="J94" s="11"/>
      <c r="K94" s="11"/>
      <c r="L94" s="11"/>
      <c r="M94" s="11" t="s">
        <v>83</v>
      </c>
      <c r="N94" s="11"/>
      <c r="O94" s="11"/>
      <c r="P94" s="11"/>
      <c r="Q94" s="11"/>
      <c r="R94" s="4" t="s">
        <v>968</v>
      </c>
    </row>
    <row r="95" spans="4:18" x14ac:dyDescent="0.2">
      <c r="D95" s="5" t="s">
        <v>298</v>
      </c>
      <c r="E95" s="11">
        <v>3951</v>
      </c>
      <c r="F95" s="11">
        <v>5857</v>
      </c>
      <c r="G95" s="11">
        <f t="shared" si="3"/>
        <v>67.457742871777356</v>
      </c>
      <c r="H95" s="11"/>
      <c r="I95" s="8" t="s">
        <v>503</v>
      </c>
      <c r="J95" s="11"/>
      <c r="K95" s="8" t="s">
        <v>762</v>
      </c>
      <c r="L95" s="11"/>
      <c r="M95" s="11"/>
      <c r="N95" s="8" t="s">
        <v>504</v>
      </c>
      <c r="O95" s="11"/>
      <c r="P95" s="8" t="s">
        <v>504</v>
      </c>
      <c r="Q95" s="11"/>
      <c r="R95" s="1" t="s">
        <v>763</v>
      </c>
    </row>
    <row r="96" spans="4:18" x14ac:dyDescent="0.2">
      <c r="D96" s="5" t="s">
        <v>299</v>
      </c>
      <c r="E96" s="11">
        <v>4714</v>
      </c>
      <c r="F96" s="11">
        <v>5857</v>
      </c>
      <c r="G96" s="11">
        <f t="shared" si="3"/>
        <v>80.484889875362811</v>
      </c>
      <c r="H96" s="8" t="s">
        <v>300</v>
      </c>
      <c r="I96" s="11"/>
      <c r="J96" s="11"/>
      <c r="K96" s="11"/>
      <c r="L96" s="11"/>
      <c r="M96" s="8" t="s">
        <v>301</v>
      </c>
      <c r="N96" s="11"/>
      <c r="O96" s="11"/>
      <c r="P96" s="11"/>
      <c r="Q96" s="11"/>
      <c r="R96" s="4" t="s">
        <v>969</v>
      </c>
    </row>
    <row r="97" spans="4:18" x14ac:dyDescent="0.2">
      <c r="D97" s="5" t="s">
        <v>302</v>
      </c>
      <c r="E97" s="11">
        <v>891</v>
      </c>
      <c r="F97" s="11">
        <v>5857</v>
      </c>
      <c r="G97" s="11">
        <f t="shared" si="3"/>
        <v>15.212566160150248</v>
      </c>
      <c r="H97" s="8" t="s">
        <v>303</v>
      </c>
      <c r="I97" s="8" t="s">
        <v>505</v>
      </c>
      <c r="J97" s="8" t="s">
        <v>630</v>
      </c>
      <c r="K97" s="8" t="s">
        <v>764</v>
      </c>
      <c r="L97" s="8" t="s">
        <v>873</v>
      </c>
      <c r="M97" s="15" t="s">
        <v>304</v>
      </c>
      <c r="N97" s="8" t="s">
        <v>506</v>
      </c>
      <c r="O97" s="8" t="s">
        <v>631</v>
      </c>
      <c r="P97" s="11" t="s">
        <v>83</v>
      </c>
      <c r="Q97" s="11" t="s">
        <v>83</v>
      </c>
      <c r="R97" s="1" t="s">
        <v>632</v>
      </c>
    </row>
    <row r="98" spans="4:18" x14ac:dyDescent="0.2">
      <c r="D98" s="5" t="s">
        <v>305</v>
      </c>
      <c r="E98" s="11">
        <v>3674</v>
      </c>
      <c r="F98" s="11">
        <v>5857</v>
      </c>
      <c r="G98" s="11">
        <f t="shared" si="3"/>
        <v>62.728359228273852</v>
      </c>
      <c r="H98" s="8" t="s">
        <v>306</v>
      </c>
      <c r="I98" s="11"/>
      <c r="J98" s="11"/>
      <c r="K98" s="8" t="s">
        <v>765</v>
      </c>
      <c r="L98" s="11"/>
      <c r="M98" s="8" t="s">
        <v>307</v>
      </c>
      <c r="N98" s="11"/>
      <c r="O98" s="11"/>
      <c r="P98" s="8" t="s">
        <v>766</v>
      </c>
      <c r="Q98" s="11"/>
      <c r="R98" s="4" t="s">
        <v>970</v>
      </c>
    </row>
    <row r="99" spans="4:18" x14ac:dyDescent="0.2">
      <c r="D99" s="5" t="s">
        <v>308</v>
      </c>
      <c r="E99" s="8">
        <v>2004</v>
      </c>
      <c r="F99" s="11">
        <v>5857</v>
      </c>
      <c r="G99" s="11">
        <f t="shared" si="3"/>
        <v>34.215468669967557</v>
      </c>
      <c r="H99" s="8" t="s">
        <v>309</v>
      </c>
      <c r="I99" s="11"/>
      <c r="J99" s="8" t="s">
        <v>633</v>
      </c>
      <c r="K99" s="8" t="s">
        <v>767</v>
      </c>
      <c r="L99" s="8" t="s">
        <v>874</v>
      </c>
      <c r="M99" s="8">
        <v>24710</v>
      </c>
      <c r="N99" s="11"/>
      <c r="O99" s="11" t="s">
        <v>83</v>
      </c>
      <c r="P99" s="8">
        <v>24710</v>
      </c>
      <c r="Q99" s="8">
        <v>24710</v>
      </c>
      <c r="R99" s="4" t="s">
        <v>971</v>
      </c>
    </row>
    <row r="100" spans="4:18" x14ac:dyDescent="0.2">
      <c r="D100" s="5" t="s">
        <v>310</v>
      </c>
      <c r="E100" s="11">
        <v>4714</v>
      </c>
      <c r="F100" s="11">
        <v>5857</v>
      </c>
      <c r="G100" s="11">
        <f t="shared" si="3"/>
        <v>80.484889875362811</v>
      </c>
      <c r="H100" s="8" t="s">
        <v>311</v>
      </c>
      <c r="I100" s="11"/>
      <c r="J100" s="11"/>
      <c r="K100" s="11"/>
      <c r="L100" s="11"/>
      <c r="M100" s="8" t="s">
        <v>312</v>
      </c>
      <c r="N100" s="11"/>
      <c r="O100" s="11"/>
      <c r="P100" s="11"/>
      <c r="Q100" s="11"/>
      <c r="R100" s="4" t="s">
        <v>957</v>
      </c>
    </row>
    <row r="101" spans="4:18" x14ac:dyDescent="0.2">
      <c r="D101" s="5" t="s">
        <v>313</v>
      </c>
      <c r="E101" s="11">
        <v>4873</v>
      </c>
      <c r="F101" s="11">
        <v>5857</v>
      </c>
      <c r="G101" s="11">
        <f t="shared" si="3"/>
        <v>83.199590233908154</v>
      </c>
      <c r="H101" s="8" t="s">
        <v>314</v>
      </c>
      <c r="I101" s="11"/>
      <c r="J101" s="11"/>
      <c r="K101" s="11"/>
      <c r="L101" s="11"/>
      <c r="M101" s="15" t="s">
        <v>315</v>
      </c>
      <c r="N101" s="11"/>
      <c r="O101" s="11"/>
      <c r="P101" s="11"/>
      <c r="Q101" s="11"/>
      <c r="R101" s="1" t="s">
        <v>316</v>
      </c>
    </row>
    <row r="102" spans="4:18" x14ac:dyDescent="0.2">
      <c r="D102" s="5" t="s">
        <v>317</v>
      </c>
      <c r="E102" s="11">
        <v>3158</v>
      </c>
      <c r="F102" s="11">
        <v>5857</v>
      </c>
      <c r="G102" s="11">
        <f t="shared" si="3"/>
        <v>53.918388253372029</v>
      </c>
      <c r="H102" s="8" t="s">
        <v>318</v>
      </c>
      <c r="I102" s="11"/>
      <c r="J102" s="8" t="s">
        <v>634</v>
      </c>
      <c r="K102" s="8" t="s">
        <v>768</v>
      </c>
      <c r="L102" s="11"/>
      <c r="M102" s="15" t="s">
        <v>319</v>
      </c>
      <c r="N102" s="11"/>
      <c r="O102" s="8" t="s">
        <v>635</v>
      </c>
      <c r="P102" s="8" t="s">
        <v>635</v>
      </c>
      <c r="Q102" s="11"/>
      <c r="R102" s="1" t="s">
        <v>769</v>
      </c>
    </row>
    <row r="103" spans="4:18" x14ac:dyDescent="0.2">
      <c r="D103" s="5" t="s">
        <v>320</v>
      </c>
      <c r="E103" s="11">
        <v>4714</v>
      </c>
      <c r="F103" s="11">
        <v>5857</v>
      </c>
      <c r="G103" s="11">
        <f t="shared" si="3"/>
        <v>80.484889875362811</v>
      </c>
      <c r="H103" s="8" t="s">
        <v>321</v>
      </c>
      <c r="I103" s="11"/>
      <c r="J103" s="11"/>
      <c r="K103" s="11"/>
      <c r="L103" s="11"/>
      <c r="M103" s="8" t="s">
        <v>322</v>
      </c>
      <c r="N103" s="11"/>
      <c r="O103" s="11"/>
      <c r="P103" s="11"/>
      <c r="Q103" s="11"/>
      <c r="R103" s="4" t="s">
        <v>972</v>
      </c>
    </row>
    <row r="104" spans="4:18" x14ac:dyDescent="0.2">
      <c r="D104" s="5" t="s">
        <v>323</v>
      </c>
      <c r="E104" s="11">
        <v>5203</v>
      </c>
      <c r="F104" s="11">
        <v>5857</v>
      </c>
      <c r="G104" s="11">
        <f t="shared" si="3"/>
        <v>88.833873996926755</v>
      </c>
      <c r="H104" s="8" t="s">
        <v>324</v>
      </c>
      <c r="I104" s="11"/>
      <c r="J104" s="11"/>
      <c r="K104" s="11"/>
      <c r="L104" s="11"/>
      <c r="M104" s="8" t="s">
        <v>325</v>
      </c>
      <c r="N104" s="11"/>
      <c r="O104" s="11"/>
      <c r="P104" s="11"/>
      <c r="Q104" s="11"/>
      <c r="R104" s="4" t="s">
        <v>960</v>
      </c>
    </row>
    <row r="105" spans="4:18" x14ac:dyDescent="0.2">
      <c r="D105" s="5" t="s">
        <v>326</v>
      </c>
      <c r="E105" s="11">
        <v>4761</v>
      </c>
      <c r="F105" s="11">
        <v>5857</v>
      </c>
      <c r="G105" s="11">
        <f t="shared" si="3"/>
        <v>81.287348471913944</v>
      </c>
      <c r="H105" s="8" t="s">
        <v>327</v>
      </c>
      <c r="I105" s="11"/>
      <c r="J105" s="11"/>
      <c r="K105" s="11"/>
      <c r="L105" s="11"/>
      <c r="M105" s="11" t="s">
        <v>83</v>
      </c>
      <c r="N105" s="11"/>
      <c r="O105" s="11"/>
      <c r="P105" s="11"/>
      <c r="Q105" s="11"/>
      <c r="R105" s="4" t="s">
        <v>973</v>
      </c>
    </row>
    <row r="106" spans="4:18" x14ac:dyDescent="0.2">
      <c r="D106" s="5" t="s">
        <v>328</v>
      </c>
      <c r="E106" s="11">
        <v>5242</v>
      </c>
      <c r="F106" s="11">
        <v>5857</v>
      </c>
      <c r="G106" s="11">
        <f t="shared" si="3"/>
        <v>89.499743896192584</v>
      </c>
      <c r="H106" s="8" t="s">
        <v>329</v>
      </c>
      <c r="I106" s="11"/>
      <c r="J106" s="11"/>
      <c r="K106" s="11"/>
      <c r="L106" s="11"/>
      <c r="M106" s="11" t="s">
        <v>83</v>
      </c>
      <c r="N106" s="11"/>
      <c r="O106" s="11"/>
      <c r="P106" s="11"/>
      <c r="Q106" s="11"/>
      <c r="R106" s="4" t="s">
        <v>953</v>
      </c>
    </row>
    <row r="107" spans="4:18" x14ac:dyDescent="0.2">
      <c r="D107" s="5" t="s">
        <v>330</v>
      </c>
      <c r="E107" s="11">
        <v>4714</v>
      </c>
      <c r="F107" s="11">
        <v>5857</v>
      </c>
      <c r="G107" s="11">
        <f t="shared" si="3"/>
        <v>80.484889875362811</v>
      </c>
      <c r="H107" s="8" t="s">
        <v>331</v>
      </c>
      <c r="I107" s="11"/>
      <c r="J107" s="11"/>
      <c r="K107" s="11"/>
      <c r="L107" s="11"/>
      <c r="M107" s="11" t="s">
        <v>83</v>
      </c>
      <c r="N107" s="11"/>
      <c r="O107" s="11"/>
      <c r="P107" s="11"/>
      <c r="Q107" s="11"/>
      <c r="R107" s="4" t="s">
        <v>963</v>
      </c>
    </row>
    <row r="108" spans="4:18" x14ac:dyDescent="0.2">
      <c r="D108" s="5" t="s">
        <v>332</v>
      </c>
      <c r="E108" s="8">
        <v>2878</v>
      </c>
      <c r="F108" s="11">
        <v>5857</v>
      </c>
      <c r="G108" s="11">
        <f t="shared" si="3"/>
        <v>49.137783848386547</v>
      </c>
      <c r="H108" s="8" t="s">
        <v>333</v>
      </c>
      <c r="I108" s="11"/>
      <c r="J108" s="11"/>
      <c r="K108" s="8" t="s">
        <v>770</v>
      </c>
      <c r="L108" s="8" t="s">
        <v>875</v>
      </c>
      <c r="M108" s="8">
        <v>24709</v>
      </c>
      <c r="N108" s="11"/>
      <c r="O108" s="11"/>
      <c r="P108" s="8">
        <v>24709</v>
      </c>
      <c r="Q108" s="8">
        <v>24709</v>
      </c>
      <c r="R108" s="4" t="s">
        <v>974</v>
      </c>
    </row>
    <row r="109" spans="4:18" x14ac:dyDescent="0.2">
      <c r="D109" s="5" t="s">
        <v>334</v>
      </c>
      <c r="E109" s="11">
        <v>1149</v>
      </c>
      <c r="F109" s="11">
        <v>5857</v>
      </c>
      <c r="G109" s="11">
        <f t="shared" si="3"/>
        <v>19.617551647601161</v>
      </c>
      <c r="H109" s="8" t="s">
        <v>335</v>
      </c>
      <c r="I109" s="8" t="s">
        <v>507</v>
      </c>
      <c r="J109" s="8" t="s">
        <v>636</v>
      </c>
      <c r="K109" s="8" t="s">
        <v>771</v>
      </c>
      <c r="L109" s="8" t="s">
        <v>876</v>
      </c>
      <c r="M109" s="8" t="s">
        <v>336</v>
      </c>
      <c r="N109" s="8" t="s">
        <v>508</v>
      </c>
      <c r="O109" s="8" t="s">
        <v>336</v>
      </c>
      <c r="P109" s="8" t="s">
        <v>336</v>
      </c>
      <c r="Q109" s="11" t="s">
        <v>83</v>
      </c>
      <c r="R109" s="4" t="s">
        <v>975</v>
      </c>
    </row>
    <row r="110" spans="4:18" x14ac:dyDescent="0.2">
      <c r="D110" s="5" t="s">
        <v>337</v>
      </c>
      <c r="E110" s="11">
        <v>5010</v>
      </c>
      <c r="F110" s="11">
        <v>5857</v>
      </c>
      <c r="G110" s="11">
        <f t="shared" si="3"/>
        <v>85.538671674918902</v>
      </c>
      <c r="H110" s="8" t="s">
        <v>338</v>
      </c>
      <c r="I110" s="11"/>
      <c r="J110" s="11"/>
      <c r="K110" s="11"/>
      <c r="L110" s="11"/>
      <c r="M110" s="11" t="s">
        <v>83</v>
      </c>
      <c r="N110" s="11"/>
      <c r="O110" s="11"/>
      <c r="P110" s="11"/>
      <c r="Q110" s="11"/>
      <c r="R110" s="4" t="s">
        <v>976</v>
      </c>
    </row>
    <row r="111" spans="4:18" x14ac:dyDescent="0.2">
      <c r="D111" s="5" t="s">
        <v>339</v>
      </c>
      <c r="E111" s="11">
        <v>4717</v>
      </c>
      <c r="F111" s="11">
        <v>5857</v>
      </c>
      <c r="G111" s="11">
        <f t="shared" si="3"/>
        <v>80.536110636844811</v>
      </c>
      <c r="H111" s="8" t="s">
        <v>340</v>
      </c>
      <c r="I111" s="11"/>
      <c r="J111" s="11"/>
      <c r="K111" s="11"/>
      <c r="L111" s="11"/>
      <c r="M111" s="11" t="s">
        <v>83</v>
      </c>
      <c r="N111" s="11"/>
      <c r="O111" s="11"/>
      <c r="P111" s="11"/>
      <c r="Q111" s="11"/>
      <c r="R111" s="4" t="s">
        <v>977</v>
      </c>
    </row>
    <row r="112" spans="4:18" x14ac:dyDescent="0.2">
      <c r="D112" s="5" t="s">
        <v>341</v>
      </c>
      <c r="E112" s="8">
        <v>1177</v>
      </c>
      <c r="F112" s="11">
        <v>5857</v>
      </c>
      <c r="G112" s="11">
        <f t="shared" si="3"/>
        <v>20.09561208809971</v>
      </c>
      <c r="H112" s="8" t="s">
        <v>342</v>
      </c>
      <c r="I112" s="8" t="s">
        <v>509</v>
      </c>
      <c r="J112" s="8" t="s">
        <v>637</v>
      </c>
      <c r="K112" s="8" t="s">
        <v>772</v>
      </c>
      <c r="L112" s="8" t="s">
        <v>877</v>
      </c>
      <c r="M112" s="15" t="s">
        <v>343</v>
      </c>
      <c r="N112" s="8" t="s">
        <v>510</v>
      </c>
      <c r="O112" s="8" t="s">
        <v>638</v>
      </c>
      <c r="P112" s="15" t="s">
        <v>773</v>
      </c>
      <c r="Q112" s="8" t="s">
        <v>878</v>
      </c>
      <c r="R112" s="4" t="s">
        <v>978</v>
      </c>
    </row>
    <row r="113" spans="4:18" x14ac:dyDescent="0.2">
      <c r="D113" s="5" t="s">
        <v>344</v>
      </c>
      <c r="E113" s="11">
        <v>3123</v>
      </c>
      <c r="F113" s="11">
        <v>5857</v>
      </c>
      <c r="G113" s="11">
        <f t="shared" si="3"/>
        <v>53.320812702748846</v>
      </c>
      <c r="H113" s="8" t="s">
        <v>345</v>
      </c>
      <c r="I113" s="11"/>
      <c r="J113" s="8" t="s">
        <v>639</v>
      </c>
      <c r="K113" s="8" t="s">
        <v>774</v>
      </c>
      <c r="L113" s="11"/>
      <c r="M113" s="8" t="s">
        <v>346</v>
      </c>
      <c r="N113" s="11"/>
      <c r="O113" s="8" t="s">
        <v>346</v>
      </c>
      <c r="P113" s="8" t="s">
        <v>346</v>
      </c>
      <c r="Q113" s="11"/>
      <c r="R113" s="4" t="s">
        <v>975</v>
      </c>
    </row>
    <row r="114" spans="4:18" x14ac:dyDescent="0.2">
      <c r="D114" s="5" t="s">
        <v>347</v>
      </c>
      <c r="E114" s="11">
        <v>4714</v>
      </c>
      <c r="F114" s="11">
        <v>5857</v>
      </c>
      <c r="G114" s="11">
        <f t="shared" si="3"/>
        <v>80.484889875362811</v>
      </c>
      <c r="H114" s="8" t="s">
        <v>348</v>
      </c>
      <c r="I114" s="11"/>
      <c r="J114" s="11"/>
      <c r="K114" s="11"/>
      <c r="L114" s="11"/>
      <c r="M114" s="8" t="s">
        <v>349</v>
      </c>
      <c r="N114" s="11"/>
      <c r="O114" s="11"/>
      <c r="P114" s="11"/>
      <c r="Q114" s="11"/>
      <c r="R114" s="4" t="s">
        <v>969</v>
      </c>
    </row>
    <row r="115" spans="4:18" x14ac:dyDescent="0.2">
      <c r="D115" s="5" t="s">
        <v>350</v>
      </c>
      <c r="E115" s="11">
        <v>4714</v>
      </c>
      <c r="F115" s="11">
        <v>5857</v>
      </c>
      <c r="G115" s="11">
        <f t="shared" si="3"/>
        <v>80.484889875362811</v>
      </c>
      <c r="H115" s="8" t="s">
        <v>351</v>
      </c>
      <c r="I115" s="11"/>
      <c r="J115" s="11"/>
      <c r="K115" s="11"/>
      <c r="L115" s="11"/>
      <c r="M115" s="11" t="s">
        <v>83</v>
      </c>
      <c r="N115" s="11"/>
      <c r="O115" s="11"/>
      <c r="P115" s="11"/>
      <c r="Q115" s="11"/>
      <c r="R115" s="4" t="s">
        <v>963</v>
      </c>
    </row>
    <row r="116" spans="4:18" x14ac:dyDescent="0.2">
      <c r="D116" s="5" t="s">
        <v>352</v>
      </c>
      <c r="E116" s="11">
        <v>1568</v>
      </c>
      <c r="F116" s="11">
        <v>5857</v>
      </c>
      <c r="G116" s="11">
        <f t="shared" si="3"/>
        <v>26.771384667918731</v>
      </c>
      <c r="H116" s="8" t="s">
        <v>353</v>
      </c>
      <c r="I116" s="11"/>
      <c r="J116" s="8" t="s">
        <v>640</v>
      </c>
      <c r="K116" s="8" t="s">
        <v>775</v>
      </c>
      <c r="L116" s="8" t="s">
        <v>879</v>
      </c>
      <c r="M116" s="8" t="s">
        <v>354</v>
      </c>
      <c r="N116" s="11"/>
      <c r="O116" s="8" t="s">
        <v>641</v>
      </c>
      <c r="P116" s="11" t="s">
        <v>83</v>
      </c>
      <c r="Q116" s="11" t="s">
        <v>83</v>
      </c>
      <c r="R116" s="4" t="s">
        <v>979</v>
      </c>
    </row>
    <row r="117" spans="4:18" x14ac:dyDescent="0.2">
      <c r="D117" s="5" t="s">
        <v>355</v>
      </c>
      <c r="E117" s="8">
        <v>912</v>
      </c>
      <c r="F117" s="11">
        <v>5857</v>
      </c>
      <c r="G117" s="11">
        <f t="shared" ref="G117:G148" si="4">(E117/F117)*100</f>
        <v>15.571111490524158</v>
      </c>
      <c r="H117" s="8" t="s">
        <v>356</v>
      </c>
      <c r="I117" s="8" t="s">
        <v>511</v>
      </c>
      <c r="J117" s="8" t="s">
        <v>642</v>
      </c>
      <c r="K117" s="8" t="s">
        <v>776</v>
      </c>
      <c r="L117" s="8" t="s">
        <v>880</v>
      </c>
      <c r="M117" s="8">
        <v>24221</v>
      </c>
      <c r="N117" s="8" t="s">
        <v>512</v>
      </c>
      <c r="O117" s="8" t="s">
        <v>643</v>
      </c>
      <c r="P117" s="8" t="s">
        <v>643</v>
      </c>
      <c r="Q117" s="8" t="s">
        <v>643</v>
      </c>
      <c r="R117" s="4" t="s">
        <v>974</v>
      </c>
    </row>
    <row r="118" spans="4:18" x14ac:dyDescent="0.2">
      <c r="D118" s="5" t="s">
        <v>357</v>
      </c>
      <c r="E118" s="11">
        <v>2794</v>
      </c>
      <c r="F118" s="11">
        <v>5857</v>
      </c>
      <c r="G118" s="11">
        <f t="shared" si="4"/>
        <v>47.703602526890897</v>
      </c>
      <c r="H118" s="8" t="s">
        <v>358</v>
      </c>
      <c r="I118" s="8" t="s">
        <v>513</v>
      </c>
      <c r="J118" s="11"/>
      <c r="K118" s="8" t="s">
        <v>777</v>
      </c>
      <c r="L118" s="11"/>
      <c r="M118" s="8" t="s">
        <v>359</v>
      </c>
      <c r="N118" s="8" t="s">
        <v>514</v>
      </c>
      <c r="O118" s="11"/>
      <c r="P118" s="8" t="s">
        <v>514</v>
      </c>
      <c r="Q118" s="11"/>
      <c r="R118" s="4" t="s">
        <v>969</v>
      </c>
    </row>
    <row r="119" spans="4:18" x14ac:dyDescent="0.2">
      <c r="D119" s="5" t="s">
        <v>360</v>
      </c>
      <c r="E119" s="11">
        <v>3143</v>
      </c>
      <c r="F119" s="11">
        <v>5857</v>
      </c>
      <c r="G119" s="11">
        <f t="shared" si="4"/>
        <v>53.662284445962094</v>
      </c>
      <c r="H119" s="8" t="s">
        <v>361</v>
      </c>
      <c r="I119" s="11"/>
      <c r="J119" s="8" t="s">
        <v>644</v>
      </c>
      <c r="K119" s="8" t="s">
        <v>778</v>
      </c>
      <c r="L119" s="11"/>
      <c r="M119" s="8" t="s">
        <v>362</v>
      </c>
      <c r="N119" s="11"/>
      <c r="O119" s="11" t="s">
        <v>83</v>
      </c>
      <c r="P119" s="11" t="s">
        <v>83</v>
      </c>
      <c r="Q119" s="11"/>
      <c r="R119" s="4" t="s">
        <v>969</v>
      </c>
    </row>
    <row r="120" spans="4:18" x14ac:dyDescent="0.2">
      <c r="D120" s="5" t="s">
        <v>363</v>
      </c>
      <c r="E120" s="11">
        <v>5447</v>
      </c>
      <c r="F120" s="11">
        <v>5857</v>
      </c>
      <c r="G120" s="11">
        <f t="shared" si="4"/>
        <v>92.999829264128394</v>
      </c>
      <c r="H120" s="8" t="s">
        <v>364</v>
      </c>
      <c r="I120" s="11"/>
      <c r="J120" s="11"/>
      <c r="K120" s="11"/>
      <c r="L120" s="11"/>
      <c r="M120" s="11" t="s">
        <v>83</v>
      </c>
      <c r="N120" s="11"/>
      <c r="O120" s="11"/>
      <c r="P120" s="11"/>
      <c r="Q120" s="11"/>
      <c r="R120" s="4" t="s">
        <v>980</v>
      </c>
    </row>
    <row r="121" spans="4:18" x14ac:dyDescent="0.2">
      <c r="D121" s="5" t="s">
        <v>365</v>
      </c>
      <c r="E121" s="11">
        <v>899</v>
      </c>
      <c r="F121" s="11">
        <v>5857</v>
      </c>
      <c r="G121" s="11">
        <f t="shared" si="4"/>
        <v>15.349154857435549</v>
      </c>
      <c r="H121" s="8" t="s">
        <v>366</v>
      </c>
      <c r="I121" s="8" t="s">
        <v>515</v>
      </c>
      <c r="J121" s="8" t="s">
        <v>645</v>
      </c>
      <c r="K121" s="8" t="s">
        <v>779</v>
      </c>
      <c r="L121" s="8" t="s">
        <v>881</v>
      </c>
      <c r="M121" s="8" t="s">
        <v>367</v>
      </c>
      <c r="N121" s="8" t="s">
        <v>516</v>
      </c>
      <c r="O121" s="11" t="s">
        <v>83</v>
      </c>
      <c r="P121" s="11" t="s">
        <v>83</v>
      </c>
      <c r="Q121" s="11" t="s">
        <v>83</v>
      </c>
      <c r="R121" s="4" t="s">
        <v>981</v>
      </c>
    </row>
    <row r="122" spans="4:18" x14ac:dyDescent="0.2">
      <c r="D122" s="5" t="s">
        <v>368</v>
      </c>
      <c r="E122" s="8">
        <v>1582</v>
      </c>
      <c r="F122" s="11">
        <v>5857</v>
      </c>
      <c r="G122" s="11">
        <f t="shared" si="4"/>
        <v>27.010414888168004</v>
      </c>
      <c r="H122" s="8" t="s">
        <v>369</v>
      </c>
      <c r="I122" s="8" t="s">
        <v>517</v>
      </c>
      <c r="J122" s="8" t="s">
        <v>646</v>
      </c>
      <c r="K122" s="8" t="s">
        <v>780</v>
      </c>
      <c r="L122" s="8" t="s">
        <v>882</v>
      </c>
      <c r="M122" s="8" t="s">
        <v>370</v>
      </c>
      <c r="N122" s="8" t="s">
        <v>518</v>
      </c>
      <c r="O122" s="11" t="s">
        <v>83</v>
      </c>
      <c r="P122" s="8" t="s">
        <v>370</v>
      </c>
      <c r="Q122" s="8" t="s">
        <v>370</v>
      </c>
      <c r="R122" s="4" t="s">
        <v>982</v>
      </c>
    </row>
    <row r="123" spans="4:18" x14ac:dyDescent="0.2">
      <c r="D123" s="5" t="s">
        <v>371</v>
      </c>
      <c r="E123" s="11">
        <v>4714</v>
      </c>
      <c r="F123" s="11">
        <v>5857</v>
      </c>
      <c r="G123" s="11">
        <f t="shared" si="4"/>
        <v>80.484889875362811</v>
      </c>
      <c r="H123" s="8" t="s">
        <v>372</v>
      </c>
      <c r="I123" s="11"/>
      <c r="J123" s="11"/>
      <c r="K123" s="11"/>
      <c r="L123" s="11"/>
      <c r="M123" s="8" t="s">
        <v>373</v>
      </c>
      <c r="N123" s="11"/>
      <c r="O123" s="11"/>
      <c r="P123" s="11"/>
      <c r="Q123" s="11"/>
      <c r="R123" s="4" t="s">
        <v>969</v>
      </c>
    </row>
    <row r="124" spans="4:18" x14ac:dyDescent="0.2">
      <c r="D124" s="5" t="s">
        <v>374</v>
      </c>
      <c r="E124" s="11">
        <v>3179</v>
      </c>
      <c r="F124" s="11">
        <v>5857</v>
      </c>
      <c r="G124" s="11">
        <f t="shared" si="4"/>
        <v>54.276933583745944</v>
      </c>
      <c r="H124" s="8" t="s">
        <v>375</v>
      </c>
      <c r="I124" s="11"/>
      <c r="J124" s="8" t="s">
        <v>647</v>
      </c>
      <c r="K124" s="8" t="s">
        <v>781</v>
      </c>
      <c r="L124" s="11"/>
      <c r="M124" s="8" t="s">
        <v>376</v>
      </c>
      <c r="N124" s="11"/>
      <c r="O124" s="11" t="s">
        <v>83</v>
      </c>
      <c r="P124" s="11" t="s">
        <v>83</v>
      </c>
      <c r="Q124" s="11"/>
      <c r="R124" s="4" t="s">
        <v>969</v>
      </c>
    </row>
    <row r="125" spans="4:18" x14ac:dyDescent="0.2">
      <c r="D125" s="5" t="s">
        <v>377</v>
      </c>
      <c r="E125" s="11">
        <v>4714</v>
      </c>
      <c r="F125" s="11">
        <v>5857</v>
      </c>
      <c r="G125" s="11">
        <f t="shared" si="4"/>
        <v>80.484889875362811</v>
      </c>
      <c r="H125" s="8" t="s">
        <v>378</v>
      </c>
      <c r="I125" s="11"/>
      <c r="J125" s="11"/>
      <c r="K125" s="11"/>
      <c r="L125" s="11"/>
      <c r="M125" s="8" t="s">
        <v>379</v>
      </c>
      <c r="N125" s="11"/>
      <c r="O125" s="11"/>
      <c r="P125" s="11"/>
      <c r="Q125" s="11"/>
      <c r="R125" s="4" t="s">
        <v>957</v>
      </c>
    </row>
    <row r="126" spans="4:18" x14ac:dyDescent="0.2">
      <c r="D126" s="5" t="s">
        <v>380</v>
      </c>
      <c r="E126" s="11">
        <v>3155</v>
      </c>
      <c r="F126" s="11">
        <v>5857</v>
      </c>
      <c r="G126" s="11">
        <f t="shared" si="4"/>
        <v>53.867167491890044</v>
      </c>
      <c r="H126" s="8" t="s">
        <v>381</v>
      </c>
      <c r="I126" s="11"/>
      <c r="J126" s="8" t="s">
        <v>648</v>
      </c>
      <c r="K126" s="8" t="s">
        <v>782</v>
      </c>
      <c r="L126" s="11"/>
      <c r="M126" s="11" t="s">
        <v>83</v>
      </c>
      <c r="N126" s="11"/>
      <c r="O126" s="11" t="s">
        <v>83</v>
      </c>
      <c r="P126" s="11" t="s">
        <v>83</v>
      </c>
      <c r="Q126" s="11"/>
      <c r="R126" s="4" t="s">
        <v>973</v>
      </c>
    </row>
    <row r="127" spans="4:18" x14ac:dyDescent="0.2">
      <c r="D127" s="5" t="s">
        <v>382</v>
      </c>
      <c r="E127" s="11">
        <v>4714</v>
      </c>
      <c r="F127" s="11">
        <v>5857</v>
      </c>
      <c r="G127" s="11">
        <f t="shared" si="4"/>
        <v>80.484889875362811</v>
      </c>
      <c r="H127" s="8" t="s">
        <v>383</v>
      </c>
      <c r="I127" s="11"/>
      <c r="J127" s="11"/>
      <c r="K127" s="11"/>
      <c r="L127" s="11"/>
      <c r="M127" s="11" t="s">
        <v>83</v>
      </c>
      <c r="N127" s="11"/>
      <c r="O127" s="11"/>
      <c r="P127" s="11"/>
      <c r="Q127" s="11"/>
      <c r="R127" s="4" t="s">
        <v>963</v>
      </c>
    </row>
    <row r="128" spans="4:18" x14ac:dyDescent="0.2">
      <c r="D128" s="5" t="s">
        <v>384</v>
      </c>
      <c r="E128" s="11">
        <v>4738</v>
      </c>
      <c r="F128" s="11">
        <v>5857</v>
      </c>
      <c r="G128" s="11">
        <f t="shared" si="4"/>
        <v>80.894655967218711</v>
      </c>
      <c r="H128" s="8" t="s">
        <v>385</v>
      </c>
      <c r="I128" s="11"/>
      <c r="J128" s="11"/>
      <c r="K128" s="11"/>
      <c r="L128" s="11"/>
      <c r="M128" s="15" t="s">
        <v>386</v>
      </c>
      <c r="N128" s="11"/>
      <c r="O128" s="11"/>
      <c r="P128" s="11"/>
      <c r="Q128" s="11"/>
      <c r="R128" s="4" t="s">
        <v>975</v>
      </c>
    </row>
    <row r="129" spans="4:18" x14ac:dyDescent="0.2">
      <c r="D129" s="5" t="s">
        <v>387</v>
      </c>
      <c r="E129" s="11">
        <v>1548</v>
      </c>
      <c r="F129" s="11">
        <v>5857</v>
      </c>
      <c r="G129" s="11">
        <f t="shared" si="4"/>
        <v>26.42991292470548</v>
      </c>
      <c r="H129" s="8" t="s">
        <v>388</v>
      </c>
      <c r="I129" s="11"/>
      <c r="J129" s="8" t="s">
        <v>649</v>
      </c>
      <c r="K129" s="8" t="s">
        <v>783</v>
      </c>
      <c r="L129" s="8" t="s">
        <v>883</v>
      </c>
      <c r="M129" s="8">
        <v>444</v>
      </c>
      <c r="N129" s="11"/>
      <c r="O129" s="11" t="s">
        <v>83</v>
      </c>
      <c r="P129" s="11" t="s">
        <v>83</v>
      </c>
      <c r="Q129" s="11" t="s">
        <v>83</v>
      </c>
      <c r="R129" s="4" t="s">
        <v>949</v>
      </c>
    </row>
    <row r="130" spans="4:18" x14ac:dyDescent="0.2">
      <c r="D130" s="5" t="s">
        <v>164</v>
      </c>
      <c r="E130" s="11">
        <v>1315</v>
      </c>
      <c r="F130" s="11">
        <v>5857</v>
      </c>
      <c r="G130" s="11">
        <f t="shared" si="4"/>
        <v>22.451767116271128</v>
      </c>
      <c r="H130" s="8" t="s">
        <v>165</v>
      </c>
      <c r="I130" s="8" t="s">
        <v>471</v>
      </c>
      <c r="J130" s="8" t="s">
        <v>588</v>
      </c>
      <c r="K130" s="8" t="s">
        <v>721</v>
      </c>
      <c r="L130" s="11"/>
      <c r="M130" s="8" t="s">
        <v>166</v>
      </c>
      <c r="N130" s="11" t="s">
        <v>83</v>
      </c>
      <c r="O130" s="11" t="s">
        <v>83</v>
      </c>
      <c r="P130" s="8" t="s">
        <v>722</v>
      </c>
      <c r="Q130" s="11"/>
      <c r="R130" s="4" t="s">
        <v>933</v>
      </c>
    </row>
    <row r="131" spans="4:18" x14ac:dyDescent="0.2">
      <c r="D131" s="5" t="s">
        <v>39</v>
      </c>
      <c r="E131" s="8">
        <v>1614</v>
      </c>
      <c r="F131" s="11">
        <v>5857</v>
      </c>
      <c r="G131" s="11">
        <f t="shared" si="4"/>
        <v>27.556769677309202</v>
      </c>
      <c r="H131" s="8" t="s">
        <v>991</v>
      </c>
      <c r="I131" s="11"/>
      <c r="J131" s="8" t="s">
        <v>543</v>
      </c>
      <c r="K131" s="8" t="s">
        <v>668</v>
      </c>
      <c r="L131" s="8" t="s">
        <v>801</v>
      </c>
      <c r="M131" s="8" t="s">
        <v>992</v>
      </c>
      <c r="N131" s="11"/>
      <c r="O131" s="11" t="s">
        <v>83</v>
      </c>
      <c r="P131" s="8" t="s">
        <v>669</v>
      </c>
      <c r="Q131" s="8" t="s">
        <v>802</v>
      </c>
      <c r="R131" s="4" t="s">
        <v>896</v>
      </c>
    </row>
    <row r="132" spans="4:18" x14ac:dyDescent="0.2">
      <c r="D132" s="5" t="s">
        <v>173</v>
      </c>
      <c r="E132" s="11">
        <v>3182</v>
      </c>
      <c r="F132" s="11">
        <v>5857</v>
      </c>
      <c r="G132" s="11">
        <f t="shared" si="4"/>
        <v>54.328154345227929</v>
      </c>
      <c r="H132" s="8" t="s">
        <v>174</v>
      </c>
      <c r="I132" s="8" t="s">
        <v>474</v>
      </c>
      <c r="J132" s="11"/>
      <c r="K132" s="11"/>
      <c r="L132" s="11"/>
      <c r="M132" s="8" t="s">
        <v>175</v>
      </c>
      <c r="N132" s="11" t="s">
        <v>83</v>
      </c>
      <c r="O132" s="11"/>
      <c r="P132" s="11"/>
      <c r="Q132" s="11"/>
      <c r="R132" s="4" t="s">
        <v>935</v>
      </c>
    </row>
    <row r="133" spans="4:18" x14ac:dyDescent="0.2">
      <c r="D133" s="5" t="s">
        <v>176</v>
      </c>
      <c r="E133" s="11">
        <v>4717</v>
      </c>
      <c r="F133" s="11">
        <v>5857</v>
      </c>
      <c r="G133" s="11">
        <f t="shared" si="4"/>
        <v>80.536110636844811</v>
      </c>
      <c r="H133" s="8" t="s">
        <v>177</v>
      </c>
      <c r="I133" s="11"/>
      <c r="J133" s="11"/>
      <c r="K133" s="11"/>
      <c r="L133" s="11"/>
      <c r="M133" s="8" t="s">
        <v>178</v>
      </c>
      <c r="N133" s="11"/>
      <c r="O133" s="11"/>
      <c r="P133" s="11"/>
      <c r="Q133" s="11"/>
      <c r="R133" s="4" t="s">
        <v>918</v>
      </c>
    </row>
    <row r="134" spans="4:18" x14ac:dyDescent="0.2">
      <c r="D134" s="5" t="s">
        <v>179</v>
      </c>
      <c r="E134" s="11">
        <v>1315</v>
      </c>
      <c r="F134" s="11">
        <v>5857</v>
      </c>
      <c r="G134" s="11">
        <f t="shared" si="4"/>
        <v>22.451767116271128</v>
      </c>
      <c r="H134" s="8" t="s">
        <v>180</v>
      </c>
      <c r="I134" s="8" t="s">
        <v>475</v>
      </c>
      <c r="J134" s="8" t="s">
        <v>591</v>
      </c>
      <c r="K134" s="8" t="s">
        <v>725</v>
      </c>
      <c r="L134" s="11"/>
      <c r="M134" s="8" t="s">
        <v>181</v>
      </c>
      <c r="N134" s="11" t="s">
        <v>83</v>
      </c>
      <c r="O134" s="11"/>
      <c r="P134" s="8" t="s">
        <v>181</v>
      </c>
      <c r="Q134" s="11"/>
      <c r="R134" s="4" t="s">
        <v>933</v>
      </c>
    </row>
    <row r="135" spans="4:18" x14ac:dyDescent="0.2">
      <c r="D135" s="5" t="s">
        <v>182</v>
      </c>
      <c r="E135" s="11">
        <v>1297</v>
      </c>
      <c r="F135" s="11">
        <v>5857</v>
      </c>
      <c r="G135" s="11">
        <f t="shared" si="4"/>
        <v>22.144442547379203</v>
      </c>
      <c r="H135" s="8" t="s">
        <v>183</v>
      </c>
      <c r="I135" s="8" t="s">
        <v>476</v>
      </c>
      <c r="J135" s="8" t="s">
        <v>592</v>
      </c>
      <c r="K135" s="8" t="s">
        <v>726</v>
      </c>
      <c r="L135" s="11"/>
      <c r="M135" s="8" t="s">
        <v>184</v>
      </c>
      <c r="N135" s="11" t="s">
        <v>83</v>
      </c>
      <c r="O135" s="8" t="s">
        <v>593</v>
      </c>
      <c r="P135" s="8" t="s">
        <v>727</v>
      </c>
      <c r="Q135" s="11"/>
      <c r="R135" s="4" t="s">
        <v>936</v>
      </c>
    </row>
    <row r="136" spans="4:18" x14ac:dyDescent="0.2">
      <c r="D136" s="5" t="s">
        <v>185</v>
      </c>
      <c r="E136" s="11">
        <v>1580</v>
      </c>
      <c r="F136" s="11">
        <v>5857</v>
      </c>
      <c r="G136" s="11">
        <f t="shared" si="4"/>
        <v>26.976267713846681</v>
      </c>
      <c r="H136" s="8" t="s">
        <v>186</v>
      </c>
      <c r="I136" s="8" t="s">
        <v>477</v>
      </c>
      <c r="J136" s="8" t="s">
        <v>594</v>
      </c>
      <c r="K136" s="8" t="s">
        <v>728</v>
      </c>
      <c r="L136" s="11"/>
      <c r="M136" s="11" t="s">
        <v>83</v>
      </c>
      <c r="N136" s="11" t="s">
        <v>83</v>
      </c>
      <c r="O136" s="11" t="s">
        <v>83</v>
      </c>
      <c r="P136" s="11" t="s">
        <v>83</v>
      </c>
      <c r="Q136" s="11"/>
      <c r="R136" s="1" t="s">
        <v>595</v>
      </c>
    </row>
    <row r="137" spans="4:18" x14ac:dyDescent="0.2">
      <c r="D137" s="5" t="s">
        <v>187</v>
      </c>
      <c r="E137" s="11">
        <v>1620</v>
      </c>
      <c r="F137" s="11">
        <v>5857</v>
      </c>
      <c r="G137" s="11">
        <f t="shared" si="4"/>
        <v>27.659211200273177</v>
      </c>
      <c r="H137" s="8" t="s">
        <v>188</v>
      </c>
      <c r="I137" s="8" t="s">
        <v>478</v>
      </c>
      <c r="J137" s="8" t="s">
        <v>596</v>
      </c>
      <c r="K137" s="8" t="s">
        <v>729</v>
      </c>
      <c r="L137" s="11"/>
      <c r="M137" s="8" t="s">
        <v>189</v>
      </c>
      <c r="N137" s="11" t="s">
        <v>83</v>
      </c>
      <c r="O137" s="11" t="s">
        <v>83</v>
      </c>
      <c r="P137" s="8" t="s">
        <v>730</v>
      </c>
      <c r="Q137" s="11"/>
      <c r="R137" s="4" t="s">
        <v>937</v>
      </c>
    </row>
    <row r="138" spans="4:18" x14ac:dyDescent="0.2">
      <c r="D138" s="5" t="s">
        <v>400</v>
      </c>
      <c r="E138" s="11">
        <v>3134</v>
      </c>
      <c r="F138" s="11">
        <v>5857</v>
      </c>
      <c r="G138" s="11">
        <f t="shared" si="4"/>
        <v>53.508622161516136</v>
      </c>
      <c r="H138" s="8" t="s">
        <v>401</v>
      </c>
      <c r="I138" s="11"/>
      <c r="J138" s="8" t="s">
        <v>651</v>
      </c>
      <c r="K138" s="8" t="s">
        <v>785</v>
      </c>
      <c r="L138" s="11"/>
      <c r="M138" s="11" t="s">
        <v>83</v>
      </c>
      <c r="N138" s="11"/>
      <c r="O138" s="11" t="s">
        <v>83</v>
      </c>
      <c r="P138" s="11" t="s">
        <v>83</v>
      </c>
      <c r="Q138" s="11"/>
      <c r="R138" s="1" t="s">
        <v>402</v>
      </c>
    </row>
    <row r="139" spans="4:18" x14ac:dyDescent="0.2">
      <c r="D139" s="5" t="s">
        <v>421</v>
      </c>
      <c r="E139" s="11">
        <v>3040</v>
      </c>
      <c r="F139" s="11">
        <v>5857</v>
      </c>
      <c r="G139" s="11">
        <f t="shared" si="4"/>
        <v>51.903704968413869</v>
      </c>
      <c r="H139" s="8" t="s">
        <v>422</v>
      </c>
      <c r="I139" s="11"/>
      <c r="J139" s="8" t="s">
        <v>659</v>
      </c>
      <c r="K139" s="8" t="s">
        <v>796</v>
      </c>
      <c r="L139" s="11"/>
      <c r="M139" s="8" t="s">
        <v>423</v>
      </c>
      <c r="N139" s="11"/>
      <c r="O139" s="8" t="s">
        <v>660</v>
      </c>
      <c r="P139" s="8" t="s">
        <v>660</v>
      </c>
      <c r="Q139" s="11"/>
      <c r="R139" s="4" t="s">
        <v>990</v>
      </c>
    </row>
    <row r="140" spans="4:18" x14ac:dyDescent="0.2">
      <c r="D140" s="5" t="s">
        <v>403</v>
      </c>
      <c r="E140" s="11">
        <v>1039</v>
      </c>
      <c r="F140" s="11">
        <v>5857</v>
      </c>
      <c r="G140" s="11">
        <f t="shared" si="4"/>
        <v>17.739457059928291</v>
      </c>
      <c r="H140" s="8" t="s">
        <v>404</v>
      </c>
      <c r="I140" s="8" t="s">
        <v>519</v>
      </c>
      <c r="J140" s="8" t="s">
        <v>652</v>
      </c>
      <c r="K140" s="8" t="s">
        <v>786</v>
      </c>
      <c r="L140" s="8" t="s">
        <v>884</v>
      </c>
      <c r="M140" s="11" t="s">
        <v>83</v>
      </c>
      <c r="N140" s="8" t="s">
        <v>520</v>
      </c>
      <c r="O140" s="11" t="s">
        <v>83</v>
      </c>
      <c r="P140" s="8" t="s">
        <v>787</v>
      </c>
      <c r="Q140" s="11" t="s">
        <v>83</v>
      </c>
      <c r="R140" s="4" t="s">
        <v>984</v>
      </c>
    </row>
    <row r="141" spans="4:18" x14ac:dyDescent="0.2">
      <c r="D141" s="5" t="s">
        <v>405</v>
      </c>
      <c r="E141" s="11">
        <v>1424</v>
      </c>
      <c r="F141" s="11">
        <v>5857</v>
      </c>
      <c r="G141" s="11">
        <f t="shared" si="4"/>
        <v>24.312788116783334</v>
      </c>
      <c r="H141" s="8" t="s">
        <v>406</v>
      </c>
      <c r="I141" s="8" t="s">
        <v>521</v>
      </c>
      <c r="J141" s="8" t="s">
        <v>653</v>
      </c>
      <c r="K141" s="8" t="s">
        <v>788</v>
      </c>
      <c r="L141" s="8" t="s">
        <v>885</v>
      </c>
      <c r="M141" s="15" t="s">
        <v>407</v>
      </c>
      <c r="N141" s="8" t="s">
        <v>522</v>
      </c>
      <c r="O141" s="8" t="s">
        <v>654</v>
      </c>
      <c r="P141" s="8" t="s">
        <v>789</v>
      </c>
      <c r="Q141" s="11" t="s">
        <v>83</v>
      </c>
      <c r="R141" s="4" t="s">
        <v>985</v>
      </c>
    </row>
    <row r="142" spans="4:18" x14ac:dyDescent="0.2">
      <c r="D142" s="5" t="s">
        <v>408</v>
      </c>
      <c r="E142" s="11">
        <v>5200</v>
      </c>
      <c r="F142" s="11">
        <v>5857</v>
      </c>
      <c r="G142" s="11">
        <f t="shared" si="4"/>
        <v>88.782653235444769</v>
      </c>
      <c r="H142" s="11"/>
      <c r="I142" s="8" t="s">
        <v>523</v>
      </c>
      <c r="J142" s="11"/>
      <c r="K142" s="11"/>
      <c r="L142" s="11"/>
      <c r="M142" s="11"/>
      <c r="N142" s="8" t="s">
        <v>524</v>
      </c>
      <c r="O142" s="11"/>
      <c r="P142" s="11"/>
      <c r="Q142" s="11"/>
      <c r="R142" s="15" t="s">
        <v>525</v>
      </c>
    </row>
    <row r="143" spans="4:18" x14ac:dyDescent="0.2">
      <c r="D143" s="5" t="s">
        <v>161</v>
      </c>
      <c r="E143" s="11">
        <v>1315</v>
      </c>
      <c r="F143" s="11">
        <v>5857</v>
      </c>
      <c r="G143" s="11">
        <f t="shared" si="4"/>
        <v>22.451767116271128</v>
      </c>
      <c r="H143" s="8" t="s">
        <v>162</v>
      </c>
      <c r="I143" s="8" t="s">
        <v>470</v>
      </c>
      <c r="J143" s="8" t="s">
        <v>587</v>
      </c>
      <c r="K143" s="8" t="s">
        <v>719</v>
      </c>
      <c r="L143" s="11"/>
      <c r="M143" s="8" t="s">
        <v>163</v>
      </c>
      <c r="N143" s="11" t="s">
        <v>83</v>
      </c>
      <c r="O143" s="11" t="s">
        <v>83</v>
      </c>
      <c r="P143" s="8" t="s">
        <v>720</v>
      </c>
      <c r="Q143" s="11"/>
      <c r="R143" s="4" t="s">
        <v>933</v>
      </c>
    </row>
    <row r="144" spans="4:18" x14ac:dyDescent="0.2">
      <c r="D144" s="7" t="s">
        <v>12</v>
      </c>
      <c r="E144" s="11">
        <v>2140</v>
      </c>
      <c r="F144" s="11">
        <v>5857</v>
      </c>
      <c r="G144" s="11">
        <f t="shared" si="4"/>
        <v>36.537476523817652</v>
      </c>
      <c r="H144" s="9" t="s">
        <v>13</v>
      </c>
      <c r="I144" s="11"/>
      <c r="J144" s="8" t="s">
        <v>534</v>
      </c>
      <c r="K144" s="8" t="s">
        <v>661</v>
      </c>
      <c r="L144" s="8" t="s">
        <v>797</v>
      </c>
      <c r="M144" s="9" t="s">
        <v>14</v>
      </c>
      <c r="N144" s="11"/>
      <c r="O144" s="9" t="s">
        <v>14</v>
      </c>
      <c r="P144" s="11" t="s">
        <v>83</v>
      </c>
      <c r="Q144" s="11" t="s">
        <v>83</v>
      </c>
      <c r="R144" s="4" t="s">
        <v>888</v>
      </c>
    </row>
    <row r="145" spans="3:18" x14ac:dyDescent="0.2">
      <c r="D145" s="5" t="s">
        <v>232</v>
      </c>
      <c r="E145" s="8">
        <v>135</v>
      </c>
      <c r="F145" s="11">
        <v>5857</v>
      </c>
      <c r="G145" s="11">
        <f t="shared" si="4"/>
        <v>2.3049342666894312</v>
      </c>
      <c r="H145" s="8" t="s">
        <v>233</v>
      </c>
      <c r="I145" s="8" t="s">
        <v>492</v>
      </c>
      <c r="J145" s="8" t="s">
        <v>611</v>
      </c>
      <c r="K145" s="8" t="s">
        <v>744</v>
      </c>
      <c r="L145" s="8" t="s">
        <v>859</v>
      </c>
      <c r="M145" s="8" t="s">
        <v>234</v>
      </c>
      <c r="N145" s="11" t="s">
        <v>83</v>
      </c>
      <c r="O145" s="8" t="s">
        <v>612</v>
      </c>
      <c r="P145" s="8" t="s">
        <v>612</v>
      </c>
      <c r="Q145" s="8" t="s">
        <v>612</v>
      </c>
      <c r="R145" s="4" t="s">
        <v>946</v>
      </c>
    </row>
    <row r="146" spans="3:18" x14ac:dyDescent="0.2">
      <c r="D146" s="5" t="s">
        <v>235</v>
      </c>
      <c r="E146" s="8">
        <v>1674</v>
      </c>
      <c r="F146" s="11">
        <v>5857</v>
      </c>
      <c r="G146" s="11">
        <f t="shared" si="4"/>
        <v>28.581184906948948</v>
      </c>
      <c r="H146" s="8" t="s">
        <v>236</v>
      </c>
      <c r="I146" s="11"/>
      <c r="J146" s="8" t="s">
        <v>613</v>
      </c>
      <c r="K146" s="8" t="s">
        <v>745</v>
      </c>
      <c r="L146" s="8" t="s">
        <v>860</v>
      </c>
      <c r="M146" s="8" t="s">
        <v>237</v>
      </c>
      <c r="N146" s="11"/>
      <c r="O146" s="8" t="s">
        <v>614</v>
      </c>
      <c r="P146" s="8" t="s">
        <v>614</v>
      </c>
      <c r="Q146" s="8" t="s">
        <v>614</v>
      </c>
      <c r="R146" s="4" t="s">
        <v>947</v>
      </c>
    </row>
    <row r="147" spans="3:18" x14ac:dyDescent="0.2">
      <c r="D147" s="5" t="s">
        <v>409</v>
      </c>
      <c r="E147" s="11">
        <v>2106</v>
      </c>
      <c r="F147" s="11">
        <v>5857</v>
      </c>
      <c r="G147" s="11">
        <f t="shared" si="4"/>
        <v>35.956974560355128</v>
      </c>
      <c r="H147" s="8" t="s">
        <v>410</v>
      </c>
      <c r="I147" s="8" t="s">
        <v>526</v>
      </c>
      <c r="J147" s="8" t="s">
        <v>655</v>
      </c>
      <c r="K147" s="8" t="s">
        <v>790</v>
      </c>
      <c r="L147" s="11"/>
      <c r="M147" s="15" t="s">
        <v>411</v>
      </c>
      <c r="N147" s="8" t="s">
        <v>527</v>
      </c>
      <c r="O147" s="15" t="s">
        <v>411</v>
      </c>
      <c r="P147" s="15" t="s">
        <v>411</v>
      </c>
      <c r="Q147" s="11"/>
      <c r="R147" s="4" t="s">
        <v>986</v>
      </c>
    </row>
    <row r="148" spans="3:18" x14ac:dyDescent="0.2">
      <c r="D148" s="5" t="s">
        <v>412</v>
      </c>
      <c r="E148" s="8">
        <v>1268</v>
      </c>
      <c r="F148" s="11">
        <v>5857</v>
      </c>
      <c r="G148" s="11">
        <f t="shared" si="4"/>
        <v>21.649308519719991</v>
      </c>
      <c r="H148" s="8" t="s">
        <v>413</v>
      </c>
      <c r="I148" s="8" t="s">
        <v>528</v>
      </c>
      <c r="J148" s="8" t="s">
        <v>656</v>
      </c>
      <c r="K148" s="8" t="s">
        <v>791</v>
      </c>
      <c r="L148" s="8" t="s">
        <v>886</v>
      </c>
      <c r="M148" s="15" t="s">
        <v>414</v>
      </c>
      <c r="N148" s="8" t="s">
        <v>529</v>
      </c>
      <c r="O148" s="11" t="s">
        <v>83</v>
      </c>
      <c r="P148" s="8" t="s">
        <v>792</v>
      </c>
      <c r="Q148" s="8" t="s">
        <v>792</v>
      </c>
      <c r="R148" s="4" t="s">
        <v>987</v>
      </c>
    </row>
    <row r="149" spans="3:18" x14ac:dyDescent="0.2">
      <c r="D149" s="5" t="s">
        <v>167</v>
      </c>
      <c r="E149" s="11">
        <v>1330</v>
      </c>
      <c r="F149" s="11">
        <v>5857</v>
      </c>
      <c r="G149" s="11">
        <f t="shared" ref="G149:G150" si="5">(E149/F149)*100</f>
        <v>22.707870923681064</v>
      </c>
      <c r="H149" s="8" t="s">
        <v>168</v>
      </c>
      <c r="I149" s="8" t="s">
        <v>472</v>
      </c>
      <c r="J149" s="8" t="s">
        <v>589</v>
      </c>
      <c r="K149" s="8" t="s">
        <v>723</v>
      </c>
      <c r="L149" s="11"/>
      <c r="M149" s="8" t="s">
        <v>169</v>
      </c>
      <c r="N149" s="11" t="s">
        <v>83</v>
      </c>
      <c r="O149" s="11" t="s">
        <v>83</v>
      </c>
      <c r="P149" s="8" t="s">
        <v>169</v>
      </c>
      <c r="Q149" s="11"/>
      <c r="R149" s="4" t="s">
        <v>934</v>
      </c>
    </row>
    <row r="150" spans="3:18" x14ac:dyDescent="0.2">
      <c r="D150" s="5" t="s">
        <v>170</v>
      </c>
      <c r="E150" s="11">
        <v>1315</v>
      </c>
      <c r="F150" s="11">
        <v>5857</v>
      </c>
      <c r="G150" s="11">
        <f t="shared" si="5"/>
        <v>22.451767116271128</v>
      </c>
      <c r="H150" s="8" t="s">
        <v>171</v>
      </c>
      <c r="I150" s="8" t="s">
        <v>473</v>
      </c>
      <c r="J150" s="8" t="s">
        <v>590</v>
      </c>
      <c r="K150" s="8" t="s">
        <v>724</v>
      </c>
      <c r="L150" s="11"/>
      <c r="M150" s="8" t="s">
        <v>172</v>
      </c>
      <c r="N150" s="11" t="s">
        <v>83</v>
      </c>
      <c r="O150" s="11" t="s">
        <v>83</v>
      </c>
      <c r="P150" s="8" t="s">
        <v>172</v>
      </c>
      <c r="Q150" s="11"/>
      <c r="R150" s="4" t="s">
        <v>933</v>
      </c>
    </row>
    <row r="151" spans="3:18" x14ac:dyDescent="0.2">
      <c r="C151" s="16" t="s">
        <v>1000</v>
      </c>
      <c r="D151" s="15" t="s">
        <v>997</v>
      </c>
      <c r="E151" s="15">
        <f>AVERAGE(E5:E150)</f>
        <v>2723.1379310344828</v>
      </c>
      <c r="F151" s="15">
        <v>5857</v>
      </c>
      <c r="G151" s="15">
        <f t="shared" ref="G151:G153" si="6">(E151/F151)*100</f>
        <v>46.493732816023268</v>
      </c>
      <c r="H151" s="1"/>
      <c r="J151" s="1"/>
      <c r="K151" s="1"/>
      <c r="M151" s="1"/>
      <c r="O151" s="1"/>
      <c r="P151" s="1"/>
      <c r="R151" s="4"/>
    </row>
    <row r="152" spans="3:18" x14ac:dyDescent="0.2">
      <c r="C152" s="16" t="s">
        <v>1001</v>
      </c>
      <c r="D152" s="15" t="s">
        <v>998</v>
      </c>
      <c r="E152" s="15">
        <f>MEDIAN(E5:E150)</f>
        <v>2257</v>
      </c>
      <c r="F152" s="15">
        <v>5857</v>
      </c>
      <c r="G152" s="15">
        <f t="shared" si="6"/>
        <v>38.53508622161516</v>
      </c>
      <c r="H152" s="1"/>
      <c r="J152" s="1"/>
      <c r="K152" s="1"/>
      <c r="M152" s="1"/>
      <c r="O152" s="1"/>
      <c r="P152" s="1"/>
      <c r="R152" s="4"/>
    </row>
    <row r="153" spans="3:18" x14ac:dyDescent="0.2">
      <c r="C153" s="16" t="s">
        <v>1002</v>
      </c>
      <c r="D153" s="15" t="s">
        <v>999</v>
      </c>
      <c r="E153" s="15">
        <v>402733</v>
      </c>
      <c r="F153" s="15">
        <f>F152*149</f>
        <v>872693</v>
      </c>
      <c r="G153" s="15">
        <f t="shared" si="6"/>
        <v>46.148301865604516</v>
      </c>
      <c r="H153" s="1"/>
      <c r="J153" s="1"/>
      <c r="K153" s="1"/>
      <c r="M153" s="1"/>
      <c r="O153" s="1"/>
      <c r="P153" s="1"/>
      <c r="R153" s="4"/>
    </row>
    <row r="154" spans="3:18" x14ac:dyDescent="0.2">
      <c r="C154" s="16" t="s">
        <v>1003</v>
      </c>
      <c r="D154" s="2"/>
      <c r="M154" s="1">
        <f>(122/149)*100</f>
        <v>81.87919463087249</v>
      </c>
      <c r="N154" s="15">
        <f>(44/149)*100</f>
        <v>29.530201342281881</v>
      </c>
      <c r="O154" s="1">
        <f>(47/149)*100</f>
        <v>31.543624161073826</v>
      </c>
      <c r="P154" s="1">
        <f>(61/149)*100</f>
        <v>40.939597315436245</v>
      </c>
      <c r="Q154" s="15">
        <f>(48/149)*100</f>
        <v>32.214765100671137</v>
      </c>
    </row>
    <row r="155" spans="3:18" x14ac:dyDescent="0.2">
      <c r="D155" s="2"/>
    </row>
    <row r="157" spans="3:18" x14ac:dyDescent="0.2">
      <c r="D157" s="3"/>
    </row>
    <row r="158" spans="3:18" x14ac:dyDescent="0.2">
      <c r="D158" s="3"/>
      <c r="H158" s="3"/>
    </row>
    <row r="159" spans="3:18" x14ac:dyDescent="0.2">
      <c r="D159" s="3"/>
      <c r="H159" s="3"/>
    </row>
    <row r="160" spans="3:18" x14ac:dyDescent="0.2">
      <c r="D160" s="3"/>
      <c r="H160" s="3"/>
    </row>
    <row r="161" spans="4:4" x14ac:dyDescent="0.2">
      <c r="D161" s="1"/>
    </row>
    <row r="162" spans="4:4" x14ac:dyDescent="0.2">
      <c r="D162" s="1"/>
    </row>
    <row r="163" spans="4:4" x14ac:dyDescent="0.2">
      <c r="D163" s="1"/>
    </row>
    <row r="164" spans="4:4" x14ac:dyDescent="0.2">
      <c r="D164" s="1"/>
    </row>
    <row r="165" spans="4:4" x14ac:dyDescent="0.2">
      <c r="D165" s="1"/>
    </row>
    <row r="166" spans="4:4" x14ac:dyDescent="0.2">
      <c r="D166" s="1"/>
    </row>
    <row r="167" spans="4:4" x14ac:dyDescent="0.2">
      <c r="D167" s="1"/>
    </row>
    <row r="168" spans="4:4" x14ac:dyDescent="0.2">
      <c r="D168" s="1"/>
    </row>
    <row r="169" spans="4:4" x14ac:dyDescent="0.2">
      <c r="D169" s="1"/>
    </row>
    <row r="170" spans="4:4" x14ac:dyDescent="0.2">
      <c r="D170" s="1"/>
    </row>
    <row r="171" spans="4:4" x14ac:dyDescent="0.2">
      <c r="D171" s="1"/>
    </row>
    <row r="172" spans="4:4" x14ac:dyDescent="0.2">
      <c r="D172" s="1"/>
    </row>
    <row r="173" spans="4:4" x14ac:dyDescent="0.2">
      <c r="D173" s="1"/>
    </row>
    <row r="174" spans="4:4" x14ac:dyDescent="0.2">
      <c r="D174" s="1"/>
    </row>
    <row r="175" spans="4:4" x14ac:dyDescent="0.2">
      <c r="D175" s="1"/>
    </row>
    <row r="176" spans="4:4" x14ac:dyDescent="0.2">
      <c r="D176" s="1"/>
    </row>
    <row r="177" spans="4:18" x14ac:dyDescent="0.2">
      <c r="D177" s="1"/>
    </row>
    <row r="178" spans="4:18" x14ac:dyDescent="0.2">
      <c r="D178" s="1"/>
    </row>
    <row r="179" spans="4:18" x14ac:dyDescent="0.2">
      <c r="D179" s="1"/>
      <c r="M179" s="1"/>
    </row>
    <row r="180" spans="4:18" x14ac:dyDescent="0.2">
      <c r="D180" s="1"/>
      <c r="R180" s="1"/>
    </row>
    <row r="181" spans="4:18" x14ac:dyDescent="0.2">
      <c r="D181" s="1"/>
    </row>
    <row r="182" spans="4:18" x14ac:dyDescent="0.2">
      <c r="D182" s="1"/>
      <c r="H182" s="1"/>
      <c r="R182" s="4"/>
    </row>
  </sheetData>
  <sortState ref="C2:R183">
    <sortCondition ref="D2:D183"/>
  </sortState>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14176</dc:creator>
  <cp:lastModifiedBy>Charlie Withnell</cp:lastModifiedBy>
  <dcterms:created xsi:type="dcterms:W3CDTF">2023-04-26T19:53:57Z</dcterms:created>
  <dcterms:modified xsi:type="dcterms:W3CDTF">2023-11-23T02:00:10Z</dcterms:modified>
</cp:coreProperties>
</file>