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DH" sheetId="1" r:id="rId1"/>
    <sheet name="AA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  <c r="H13" i="1"/>
  <c r="G13" i="1"/>
  <c r="J12" i="1"/>
  <c r="H12" i="1"/>
  <c r="I12" i="1" s="1"/>
  <c r="G12" i="1"/>
  <c r="H11" i="1"/>
  <c r="G11" i="1"/>
  <c r="J10" i="1"/>
  <c r="H10" i="1"/>
  <c r="I10" i="1" s="1"/>
  <c r="G10" i="1"/>
  <c r="H9" i="1"/>
  <c r="G9" i="1"/>
  <c r="J8" i="1"/>
  <c r="H8" i="1"/>
  <c r="I8" i="1" s="1"/>
  <c r="G8" i="1"/>
  <c r="H7" i="1"/>
  <c r="G7" i="1"/>
  <c r="H6" i="1"/>
  <c r="I6" i="1" s="1"/>
  <c r="G6" i="1"/>
  <c r="H5" i="1"/>
  <c r="G5" i="1"/>
  <c r="J4" i="1"/>
  <c r="H4" i="1"/>
  <c r="I4" i="1" s="1"/>
  <c r="G4" i="1"/>
  <c r="H3" i="1"/>
  <c r="G3" i="1"/>
  <c r="H2" i="1"/>
  <c r="I2" i="1" s="1"/>
  <c r="G2" i="1"/>
  <c r="J8" i="2" l="1"/>
  <c r="I8" i="2"/>
  <c r="J5" i="2"/>
  <c r="I5" i="2"/>
  <c r="J17" i="2"/>
  <c r="I17" i="2"/>
  <c r="J2" i="2"/>
  <c r="I2" i="2"/>
  <c r="J14" i="2"/>
  <c r="I14" i="2"/>
  <c r="J11" i="2"/>
  <c r="I11" i="2"/>
  <c r="J2" i="1"/>
  <c r="J6" i="1"/>
</calcChain>
</file>

<file path=xl/sharedStrings.xml><?xml version="1.0" encoding="utf-8"?>
<sst xmlns="http://schemas.openxmlformats.org/spreadsheetml/2006/main" count="52" uniqueCount="30">
  <si>
    <t>The end of the fruit expansion period (30DAP)</t>
    <phoneticPr fontId="1" type="noConversion"/>
  </si>
  <si>
    <t>SG</t>
    <phoneticPr fontId="1" type="noConversion"/>
  </si>
  <si>
    <t>a</t>
    <phoneticPr fontId="1" type="noConversion"/>
  </si>
  <si>
    <t>QG</t>
    <phoneticPr fontId="1" type="noConversion"/>
  </si>
  <si>
    <t>b</t>
    <phoneticPr fontId="1" type="noConversion"/>
  </si>
  <si>
    <t>RG</t>
    <phoneticPr fontId="1" type="noConversion"/>
  </si>
  <si>
    <t>c</t>
    <phoneticPr fontId="1" type="noConversion"/>
  </si>
  <si>
    <t>The commercial ripening period (42DAP)</t>
    <phoneticPr fontId="1" type="noConversion"/>
  </si>
  <si>
    <t>SG</t>
    <phoneticPr fontId="1" type="noConversion"/>
  </si>
  <si>
    <t>a</t>
    <phoneticPr fontId="1" type="noConversion"/>
  </si>
  <si>
    <t>RG</t>
    <phoneticPr fontId="1" type="noConversion"/>
  </si>
  <si>
    <t>Date</t>
    <phoneticPr fontId="1" type="noConversion"/>
  </si>
  <si>
    <t>Type of rootstock</t>
    <phoneticPr fontId="1" type="noConversion"/>
  </si>
  <si>
    <t>Repeat</t>
    <phoneticPr fontId="1" type="noConversion"/>
  </si>
  <si>
    <t>Absorbance difference</t>
    <phoneticPr fontId="1" type="noConversion"/>
  </si>
  <si>
    <t>weight</t>
    <phoneticPr fontId="1" type="noConversion"/>
  </si>
  <si>
    <t>Activity（U/g*min)</t>
    <phoneticPr fontId="1" type="noConversion"/>
  </si>
  <si>
    <t>Average</t>
    <phoneticPr fontId="1" type="noConversion"/>
  </si>
  <si>
    <t xml:space="preserve"> p &lt; 0.05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</si>
  <si>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</si>
  <si>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</si>
  <si>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</si>
  <si>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Standard deviation</t>
    <phoneticPr fontId="1" type="noConversion"/>
  </si>
  <si>
    <t>3 min</t>
    <phoneticPr fontId="1" type="noConversion"/>
  </si>
  <si>
    <t>0 min</t>
    <phoneticPr fontId="1" type="noConversion"/>
  </si>
  <si>
    <t>SG</t>
    <phoneticPr fontId="1" type="noConversion"/>
  </si>
  <si>
    <t>QG</t>
    <phoneticPr fontId="1" type="noConversion"/>
  </si>
  <si>
    <t>The commercial ripening period (42DAP)</t>
    <phoneticPr fontId="1" type="noConversion"/>
  </si>
  <si>
    <t>SG: self-grafted; QG: grafted on ‘Qinmi No.1’; RG: grafted on ‘Ribenxuesong’.</t>
    <phoneticPr fontId="1" type="noConversion"/>
  </si>
  <si>
    <t>SG: self-grafted; QG: grafted on ‘Qinmi No.1’; RG: grafted on ‘Ribenxuesong’.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</si>
</sst>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A15" sqref="A15"/>
    </sheetView>
  </sheetViews>
  <sheetFormatPr defaultRowHeight="14.25" x14ac:dyDescent="0.2"/>
  <cols>
    <col min="1" max="1" width="41.75" bestFit="1" customWidth="1"/>
    <col min="2" max="2" width="16.5" bestFit="1" customWidth="1"/>
    <col min="7" max="7" width="21" bestFit="1" customWidth="1"/>
    <col min="8" max="8" width="17.375" bestFit="1" customWidth="1"/>
    <col min="10" max="10" width="17.5" bestFit="1" customWidth="1"/>
  </cols>
  <sheetData>
    <row r="1" spans="1:11" x14ac:dyDescent="0.2">
      <c r="A1" s="1" t="s">
        <v>11</v>
      </c>
      <c r="B1" s="2" t="s">
        <v>12</v>
      </c>
      <c r="C1" s="2" t="s">
        <v>13</v>
      </c>
      <c r="D1" s="2" t="s">
        <v>15</v>
      </c>
      <c r="E1" s="2" t="s">
        <v>24</v>
      </c>
      <c r="F1" s="3" t="s">
        <v>23</v>
      </c>
      <c r="G1" s="3" t="s">
        <v>14</v>
      </c>
      <c r="H1" s="2" t="s">
        <v>16</v>
      </c>
      <c r="I1" s="2" t="s">
        <v>17</v>
      </c>
      <c r="J1" s="2" t="s">
        <v>22</v>
      </c>
      <c r="K1" s="2" t="s">
        <v>18</v>
      </c>
    </row>
    <row r="2" spans="1:11" x14ac:dyDescent="0.2">
      <c r="A2" s="14" t="s">
        <v>0</v>
      </c>
      <c r="B2" s="14" t="s">
        <v>1</v>
      </c>
      <c r="C2" s="4">
        <v>1</v>
      </c>
      <c r="D2" s="5">
        <v>1.1000000000000001</v>
      </c>
      <c r="E2" s="5">
        <v>0.46899999999999997</v>
      </c>
      <c r="F2" s="5">
        <v>0.45900000000000002</v>
      </c>
      <c r="G2" s="2">
        <f t="shared" ref="G2:G3" si="0">E2-F2</f>
        <v>9.9999999999999534E-3</v>
      </c>
      <c r="H2" s="2">
        <f t="shared" ref="H2:H13" si="1">G2/(0.01*D2)</f>
        <v>0.90909090909090473</v>
      </c>
      <c r="I2" s="14">
        <f>AVERAGE(H2:H3)</f>
        <v>0.85995085995085807</v>
      </c>
      <c r="J2" s="14">
        <f>STDEV(H2:H3)</f>
        <v>6.9494523949534245E-2</v>
      </c>
      <c r="K2" s="14" t="s">
        <v>2</v>
      </c>
    </row>
    <row r="3" spans="1:11" x14ac:dyDescent="0.2">
      <c r="A3" s="14"/>
      <c r="B3" s="14"/>
      <c r="C3" s="4">
        <v>2</v>
      </c>
      <c r="D3" s="5">
        <v>1.1100000000000001</v>
      </c>
      <c r="E3" s="5">
        <v>0.48799999999999999</v>
      </c>
      <c r="F3" s="5">
        <v>0.47899999999999998</v>
      </c>
      <c r="G3" s="2">
        <f t="shared" si="0"/>
        <v>9.000000000000008E-3</v>
      </c>
      <c r="H3" s="2">
        <f t="shared" si="1"/>
        <v>0.81081081081081152</v>
      </c>
      <c r="I3" s="14"/>
      <c r="J3" s="14"/>
      <c r="K3" s="14"/>
    </row>
    <row r="4" spans="1:11" x14ac:dyDescent="0.2">
      <c r="A4" s="14"/>
      <c r="B4" s="14" t="s">
        <v>3</v>
      </c>
      <c r="C4" s="4">
        <v>1</v>
      </c>
      <c r="D4" s="5">
        <v>1.1499999999999999</v>
      </c>
      <c r="E4" s="5">
        <v>0.129</v>
      </c>
      <c r="F4" s="5">
        <v>0.122</v>
      </c>
      <c r="G4" s="2">
        <f>E4-F4</f>
        <v>7.0000000000000062E-3</v>
      </c>
      <c r="H4" s="2">
        <f t="shared" si="1"/>
        <v>0.60869565217391364</v>
      </c>
      <c r="I4" s="14">
        <f>AVERAGE(H4:H5)</f>
        <v>0.68896321070234112</v>
      </c>
      <c r="J4" s="14">
        <f>STDEV(H4:H5)</f>
        <v>0.1135154698894779</v>
      </c>
      <c r="K4" s="14" t="s">
        <v>4</v>
      </c>
    </row>
    <row r="5" spans="1:11" x14ac:dyDescent="0.2">
      <c r="A5" s="14"/>
      <c r="B5" s="14"/>
      <c r="C5" s="4">
        <v>2</v>
      </c>
      <c r="D5" s="5">
        <v>1.04</v>
      </c>
      <c r="E5" s="5">
        <v>0.105</v>
      </c>
      <c r="F5" s="5">
        <v>9.7000000000000003E-2</v>
      </c>
      <c r="G5" s="2">
        <f t="shared" ref="G5:G13" si="2">E5-F5</f>
        <v>7.9999999999999932E-3</v>
      </c>
      <c r="H5" s="2">
        <f t="shared" si="1"/>
        <v>0.7692307692307685</v>
      </c>
      <c r="I5" s="14"/>
      <c r="J5" s="14"/>
      <c r="K5" s="14"/>
    </row>
    <row r="6" spans="1:11" x14ac:dyDescent="0.2">
      <c r="A6" s="14"/>
      <c r="B6" s="14" t="s">
        <v>5</v>
      </c>
      <c r="C6" s="6">
        <v>1</v>
      </c>
      <c r="D6" s="5">
        <v>1.1200000000000001</v>
      </c>
      <c r="E6" s="5">
        <v>0.39300000000000002</v>
      </c>
      <c r="F6" s="5">
        <v>0.38700000000000001</v>
      </c>
      <c r="G6" s="2">
        <f t="shared" si="2"/>
        <v>6.0000000000000053E-3</v>
      </c>
      <c r="H6" s="2">
        <f t="shared" si="1"/>
        <v>0.53571428571428614</v>
      </c>
      <c r="I6" s="14">
        <f>AVERAGE(H6:H7)</f>
        <v>0.49721494102228025</v>
      </c>
      <c r="J6" s="14">
        <f>STDEV(H6:H7)</f>
        <v>5.4446295405911393E-2</v>
      </c>
      <c r="K6" s="14" t="s">
        <v>6</v>
      </c>
    </row>
    <row r="7" spans="1:11" x14ac:dyDescent="0.2">
      <c r="A7" s="14"/>
      <c r="B7" s="14"/>
      <c r="C7" s="4">
        <v>2</v>
      </c>
      <c r="D7" s="5">
        <v>1.0900000000000001</v>
      </c>
      <c r="E7" s="5">
        <v>0.10299999999999999</v>
      </c>
      <c r="F7" s="5">
        <v>9.8000000000000004E-2</v>
      </c>
      <c r="G7" s="2">
        <f t="shared" si="2"/>
        <v>4.9999999999999906E-3</v>
      </c>
      <c r="H7" s="2">
        <f t="shared" si="1"/>
        <v>0.45871559633027431</v>
      </c>
      <c r="I7" s="14"/>
      <c r="J7" s="14"/>
      <c r="K7" s="14"/>
    </row>
    <row r="8" spans="1:11" x14ac:dyDescent="0.2">
      <c r="A8" s="14" t="s">
        <v>7</v>
      </c>
      <c r="B8" s="14" t="s">
        <v>8</v>
      </c>
      <c r="C8" s="6">
        <v>1</v>
      </c>
      <c r="D8" s="5">
        <v>0.94</v>
      </c>
      <c r="E8" s="5">
        <v>8.2000000000000003E-2</v>
      </c>
      <c r="F8" s="5">
        <v>7.9000000000000001E-2</v>
      </c>
      <c r="G8" s="2">
        <f t="shared" si="2"/>
        <v>3.0000000000000027E-3</v>
      </c>
      <c r="H8" s="2">
        <f t="shared" si="1"/>
        <v>0.31914893617021306</v>
      </c>
      <c r="I8" s="14">
        <f>AVERAGE(H8:H9)</f>
        <v>0.31108961960025816</v>
      </c>
      <c r="J8" s="14">
        <f>STDEV(H8:H9)</f>
        <v>1.1397594796688433E-2</v>
      </c>
      <c r="K8" s="14" t="s">
        <v>9</v>
      </c>
    </row>
    <row r="9" spans="1:11" x14ac:dyDescent="0.2">
      <c r="A9" s="14"/>
      <c r="B9" s="14"/>
      <c r="C9" s="4">
        <v>2</v>
      </c>
      <c r="D9" s="5">
        <v>0.99</v>
      </c>
      <c r="E9" s="5">
        <v>9.5000000000000001E-2</v>
      </c>
      <c r="F9" s="5">
        <v>9.1999999999999998E-2</v>
      </c>
      <c r="G9" s="2">
        <f t="shared" si="2"/>
        <v>3.0000000000000027E-3</v>
      </c>
      <c r="H9" s="2">
        <f t="shared" si="1"/>
        <v>0.30303030303030326</v>
      </c>
      <c r="I9" s="14"/>
      <c r="J9" s="14"/>
      <c r="K9" s="14"/>
    </row>
    <row r="10" spans="1:11" x14ac:dyDescent="0.2">
      <c r="A10" s="14"/>
      <c r="B10" s="14" t="s">
        <v>3</v>
      </c>
      <c r="C10" s="4">
        <v>1</v>
      </c>
      <c r="D10" s="5">
        <v>1.07</v>
      </c>
      <c r="E10" s="5">
        <v>0.254</v>
      </c>
      <c r="F10" s="5">
        <v>0.249</v>
      </c>
      <c r="G10" s="2">
        <f t="shared" si="2"/>
        <v>5.0000000000000044E-3</v>
      </c>
      <c r="H10" s="2">
        <f t="shared" si="1"/>
        <v>0.46728971962616861</v>
      </c>
      <c r="I10" s="14">
        <f>AVERAGE(H10:H11)</f>
        <v>0.39321932789819009</v>
      </c>
      <c r="J10" s="14">
        <f>STDEV(H10:H11)</f>
        <v>0.10475135255199525</v>
      </c>
      <c r="K10" s="14" t="s">
        <v>9</v>
      </c>
    </row>
    <row r="11" spans="1:11" x14ac:dyDescent="0.2">
      <c r="A11" s="14"/>
      <c r="B11" s="14"/>
      <c r="C11" s="4">
        <v>2</v>
      </c>
      <c r="D11" s="5">
        <v>0.94</v>
      </c>
      <c r="E11" s="5">
        <v>0.11799999999999999</v>
      </c>
      <c r="F11" s="5">
        <v>0.115</v>
      </c>
      <c r="G11" s="2">
        <f t="shared" si="2"/>
        <v>2.9999999999999888E-3</v>
      </c>
      <c r="H11" s="2">
        <f t="shared" si="1"/>
        <v>0.31914893617021156</v>
      </c>
      <c r="I11" s="14"/>
      <c r="J11" s="14"/>
      <c r="K11" s="14"/>
    </row>
    <row r="12" spans="1:11" x14ac:dyDescent="0.2">
      <c r="A12" s="14"/>
      <c r="B12" s="14" t="s">
        <v>10</v>
      </c>
      <c r="C12" s="4">
        <v>1</v>
      </c>
      <c r="D12" s="5">
        <v>1</v>
      </c>
      <c r="E12" s="5">
        <v>0.16600000000000001</v>
      </c>
      <c r="F12" s="5">
        <v>0.16300000000000001</v>
      </c>
      <c r="G12" s="2">
        <f t="shared" si="2"/>
        <v>3.0000000000000027E-3</v>
      </c>
      <c r="H12" s="2">
        <f t="shared" si="1"/>
        <v>0.30000000000000027</v>
      </c>
      <c r="I12" s="14">
        <f>AVERAGE(H12:H13)</f>
        <v>0.30151515151515174</v>
      </c>
      <c r="J12" s="14">
        <f>STDEV(H12:H13)</f>
        <v>2.1427478217773913E-3</v>
      </c>
      <c r="K12" s="14" t="s">
        <v>9</v>
      </c>
    </row>
    <row r="13" spans="1:11" x14ac:dyDescent="0.2">
      <c r="A13" s="14"/>
      <c r="B13" s="14"/>
      <c r="C13" s="6">
        <v>2</v>
      </c>
      <c r="D13" s="5">
        <v>0.99</v>
      </c>
      <c r="E13" s="5">
        <v>0.17100000000000001</v>
      </c>
      <c r="F13" s="5">
        <v>0.16800000000000001</v>
      </c>
      <c r="G13" s="2">
        <f t="shared" si="2"/>
        <v>3.0000000000000027E-3</v>
      </c>
      <c r="H13" s="2">
        <f t="shared" si="1"/>
        <v>0.30303030303030326</v>
      </c>
      <c r="I13" s="14"/>
      <c r="J13" s="14"/>
      <c r="K13" s="14"/>
    </row>
    <row r="14" spans="1:11" x14ac:dyDescent="0.2">
      <c r="A14" s="13"/>
      <c r="B14" s="13"/>
      <c r="C14" s="6"/>
      <c r="D14" s="5"/>
      <c r="E14" s="5"/>
      <c r="F14" s="5"/>
      <c r="G14" s="2"/>
      <c r="H14" s="2"/>
      <c r="I14" s="13"/>
      <c r="J14" s="13"/>
      <c r="K14" s="13"/>
    </row>
    <row r="15" spans="1:11" x14ac:dyDescent="0.2">
      <c r="A15" t="s">
        <v>29</v>
      </c>
    </row>
  </sheetData>
  <mergeCells count="26">
    <mergeCell ref="A8:A13"/>
    <mergeCell ref="B8:B9"/>
    <mergeCell ref="I8:I9"/>
    <mergeCell ref="J8:J9"/>
    <mergeCell ref="K8:K9"/>
    <mergeCell ref="B10:B11"/>
    <mergeCell ref="I10:I11"/>
    <mergeCell ref="J10:J11"/>
    <mergeCell ref="K10:K11"/>
    <mergeCell ref="B12:B13"/>
    <mergeCell ref="I12:I13"/>
    <mergeCell ref="J12:J13"/>
    <mergeCell ref="K12:K13"/>
    <mergeCell ref="A2:A7"/>
    <mergeCell ref="B2:B3"/>
    <mergeCell ref="I2:I3"/>
    <mergeCell ref="J2:J3"/>
    <mergeCell ref="K2:K3"/>
    <mergeCell ref="B4:B5"/>
    <mergeCell ref="I4:I5"/>
    <mergeCell ref="J4:J5"/>
    <mergeCell ref="K4:K5"/>
    <mergeCell ref="B6:B7"/>
    <mergeCell ref="I6:I7"/>
    <mergeCell ref="J6:J7"/>
    <mergeCell ref="K6:K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4" workbookViewId="0">
      <selection activeCell="A25" sqref="A25"/>
    </sheetView>
  </sheetViews>
  <sheetFormatPr defaultRowHeight="14.25" x14ac:dyDescent="0.2"/>
  <cols>
    <col min="1" max="1" width="41.75" bestFit="1" customWidth="1"/>
    <col min="2" max="2" width="16.5" bestFit="1" customWidth="1"/>
  </cols>
  <sheetData>
    <row r="1" spans="1:11" x14ac:dyDescent="0.2">
      <c r="A1" s="7" t="s">
        <v>11</v>
      </c>
      <c r="B1" s="8" t="s">
        <v>12</v>
      </c>
      <c r="C1" s="8" t="s">
        <v>13</v>
      </c>
      <c r="D1" s="8" t="s">
        <v>15</v>
      </c>
      <c r="E1" s="8" t="s">
        <v>24</v>
      </c>
      <c r="F1" s="9" t="s">
        <v>23</v>
      </c>
      <c r="G1" s="9" t="s">
        <v>14</v>
      </c>
      <c r="H1" s="8" t="s">
        <v>16</v>
      </c>
      <c r="I1" s="8" t="s">
        <v>17</v>
      </c>
      <c r="J1" s="8" t="s">
        <v>22</v>
      </c>
      <c r="K1" s="8" t="s">
        <v>18</v>
      </c>
    </row>
    <row r="2" spans="1:11" x14ac:dyDescent="0.2">
      <c r="A2" s="15" t="s">
        <v>0</v>
      </c>
      <c r="B2" s="15" t="s">
        <v>25</v>
      </c>
      <c r="C2" s="10">
        <v>1</v>
      </c>
      <c r="D2" s="11">
        <v>0.93</v>
      </c>
      <c r="E2" s="11">
        <v>0.13</v>
      </c>
      <c r="F2" s="11">
        <v>0.128</v>
      </c>
      <c r="G2" s="11">
        <f t="shared" ref="G2:G19" si="0">E2-F2</f>
        <v>2.0000000000000018E-3</v>
      </c>
      <c r="H2" s="11">
        <f t="shared" ref="H2:H19" si="1">G2*100/0.6*2.25/D2</f>
        <v>0.80645161290322653</v>
      </c>
      <c r="I2" s="16">
        <f>AVERAGE(H2:H4)</f>
        <v>0.63281022958442179</v>
      </c>
      <c r="J2" s="16">
        <f>STDEV(H2:H4)</f>
        <v>0.16270284036316568</v>
      </c>
      <c r="K2" s="15" t="s">
        <v>19</v>
      </c>
    </row>
    <row r="3" spans="1:11" x14ac:dyDescent="0.2">
      <c r="A3" s="15"/>
      <c r="B3" s="15"/>
      <c r="C3" s="12">
        <v>2</v>
      </c>
      <c r="D3" s="11">
        <v>3.1</v>
      </c>
      <c r="E3" s="11">
        <v>0.38900000000000001</v>
      </c>
      <c r="F3" s="11">
        <v>0.38500000000000001</v>
      </c>
      <c r="G3" s="11">
        <f t="shared" si="0"/>
        <v>4.0000000000000036E-3</v>
      </c>
      <c r="H3" s="11">
        <f t="shared" si="1"/>
        <v>0.48387096774193589</v>
      </c>
      <c r="I3" s="16"/>
      <c r="J3" s="16"/>
      <c r="K3" s="15"/>
    </row>
    <row r="4" spans="1:11" x14ac:dyDescent="0.2">
      <c r="A4" s="15"/>
      <c r="B4" s="15"/>
      <c r="C4" s="12">
        <v>3</v>
      </c>
      <c r="D4" s="11">
        <v>1.85</v>
      </c>
      <c r="E4" s="11">
        <v>0.17199999999999999</v>
      </c>
      <c r="F4" s="11">
        <v>0.16900000000000001</v>
      </c>
      <c r="G4" s="11">
        <f t="shared" si="0"/>
        <v>2.9999999999999749E-3</v>
      </c>
      <c r="H4" s="11">
        <f t="shared" si="1"/>
        <v>0.60810810810810301</v>
      </c>
      <c r="I4" s="16"/>
      <c r="J4" s="16"/>
      <c r="K4" s="15"/>
    </row>
    <row r="5" spans="1:11" x14ac:dyDescent="0.2">
      <c r="A5" s="15"/>
      <c r="B5" s="15" t="s">
        <v>3</v>
      </c>
      <c r="C5" s="12">
        <v>1</v>
      </c>
      <c r="D5" s="11">
        <v>3</v>
      </c>
      <c r="E5" s="11">
        <v>0.18099999999999999</v>
      </c>
      <c r="F5" s="11">
        <v>0.17599999999999999</v>
      </c>
      <c r="G5" s="11">
        <f t="shared" si="0"/>
        <v>5.0000000000000044E-3</v>
      </c>
      <c r="H5" s="11">
        <f t="shared" si="1"/>
        <v>0.62500000000000056</v>
      </c>
      <c r="I5" s="16">
        <f>AVERAGE(H5:H7)</f>
        <v>0.41443831934616787</v>
      </c>
      <c r="J5" s="16">
        <f>STDEV(H5:H7)</f>
        <v>0.19044262492026917</v>
      </c>
      <c r="K5" s="15" t="s">
        <v>20</v>
      </c>
    </row>
    <row r="6" spans="1:11" x14ac:dyDescent="0.2">
      <c r="A6" s="15"/>
      <c r="B6" s="15"/>
      <c r="C6" s="12">
        <v>2</v>
      </c>
      <c r="D6" s="10">
        <v>3.09</v>
      </c>
      <c r="E6" s="10">
        <v>0.17399999999999999</v>
      </c>
      <c r="F6" s="10">
        <v>0.17100000000000001</v>
      </c>
      <c r="G6" s="11">
        <f>E6-F6</f>
        <v>2.9999999999999749E-3</v>
      </c>
      <c r="H6" s="11">
        <f t="shared" si="1"/>
        <v>0.36407766990290963</v>
      </c>
      <c r="I6" s="16"/>
      <c r="J6" s="16"/>
      <c r="K6" s="15"/>
    </row>
    <row r="7" spans="1:11" x14ac:dyDescent="0.2">
      <c r="A7" s="15"/>
      <c r="B7" s="15"/>
      <c r="C7" s="12">
        <v>3</v>
      </c>
      <c r="D7" s="11">
        <v>2.95</v>
      </c>
      <c r="E7" s="11">
        <v>0.19700000000000001</v>
      </c>
      <c r="F7" s="11">
        <v>0.19500000000000001</v>
      </c>
      <c r="G7" s="11">
        <f t="shared" si="0"/>
        <v>2.0000000000000018E-3</v>
      </c>
      <c r="H7" s="11">
        <f t="shared" si="1"/>
        <v>0.25423728813559343</v>
      </c>
      <c r="I7" s="16"/>
      <c r="J7" s="16"/>
      <c r="K7" s="15"/>
    </row>
    <row r="8" spans="1:11" x14ac:dyDescent="0.2">
      <c r="A8" s="15"/>
      <c r="B8" s="15" t="s">
        <v>10</v>
      </c>
      <c r="C8" s="12">
        <v>1</v>
      </c>
      <c r="D8" s="11">
        <v>1.66</v>
      </c>
      <c r="E8" s="11">
        <v>0.19900000000000001</v>
      </c>
      <c r="F8" s="11">
        <v>0.19600000000000001</v>
      </c>
      <c r="G8" s="11">
        <f t="shared" si="0"/>
        <v>3.0000000000000027E-3</v>
      </c>
      <c r="H8" s="11">
        <f t="shared" si="1"/>
        <v>0.67771084337349452</v>
      </c>
      <c r="I8" s="16">
        <f>AVERAGE(H8:H10)</f>
        <v>0.51748346770540854</v>
      </c>
      <c r="J8" s="16">
        <f>STDEV(H8:H10)</f>
        <v>0.13951003143149993</v>
      </c>
      <c r="K8" s="15" t="s">
        <v>19</v>
      </c>
    </row>
    <row r="9" spans="1:11" x14ac:dyDescent="0.2">
      <c r="A9" s="15"/>
      <c r="B9" s="15"/>
      <c r="C9" s="12">
        <v>2</v>
      </c>
      <c r="D9" s="11">
        <v>1.66</v>
      </c>
      <c r="E9" s="11">
        <v>0.19800000000000001</v>
      </c>
      <c r="F9" s="11">
        <v>0.19600000000000001</v>
      </c>
      <c r="G9" s="11">
        <f t="shared" si="0"/>
        <v>2.0000000000000018E-3</v>
      </c>
      <c r="H9" s="11">
        <f t="shared" si="1"/>
        <v>0.45180722891566305</v>
      </c>
      <c r="I9" s="16"/>
      <c r="J9" s="16"/>
      <c r="K9" s="15"/>
    </row>
    <row r="10" spans="1:11" x14ac:dyDescent="0.2">
      <c r="A10" s="15"/>
      <c r="B10" s="15"/>
      <c r="C10" s="12">
        <v>3</v>
      </c>
      <c r="D10" s="11">
        <v>2.66</v>
      </c>
      <c r="E10" s="11">
        <v>0.189</v>
      </c>
      <c r="F10" s="11">
        <v>0.186</v>
      </c>
      <c r="G10" s="11">
        <f t="shared" si="0"/>
        <v>3.0000000000000027E-3</v>
      </c>
      <c r="H10" s="11">
        <f t="shared" si="1"/>
        <v>0.42293233082706799</v>
      </c>
      <c r="I10" s="16"/>
      <c r="J10" s="16"/>
      <c r="K10" s="15"/>
    </row>
    <row r="11" spans="1:11" x14ac:dyDescent="0.2">
      <c r="A11" s="15" t="s">
        <v>27</v>
      </c>
      <c r="B11" s="15" t="s">
        <v>25</v>
      </c>
      <c r="C11" s="10">
        <v>1</v>
      </c>
      <c r="D11" s="11">
        <v>3.06</v>
      </c>
      <c r="E11" s="11">
        <v>0.58399999999999996</v>
      </c>
      <c r="F11" s="11">
        <v>0.55400000000000005</v>
      </c>
      <c r="G11" s="11">
        <f t="shared" si="0"/>
        <v>2.9999999999999916E-2</v>
      </c>
      <c r="H11" s="11">
        <f t="shared" si="1"/>
        <v>3.6764705882352837</v>
      </c>
      <c r="I11" s="16">
        <f>AVERAGE(H11:H13)</f>
        <v>3.4992237894577962</v>
      </c>
      <c r="J11" s="16">
        <f>STDEV(H11:H13)</f>
        <v>0.21812626938841179</v>
      </c>
      <c r="K11" s="15" t="s">
        <v>19</v>
      </c>
    </row>
    <row r="12" spans="1:11" x14ac:dyDescent="0.2">
      <c r="A12" s="15"/>
      <c r="B12" s="15"/>
      <c r="C12" s="12">
        <v>2</v>
      </c>
      <c r="D12" s="11">
        <v>3.11</v>
      </c>
      <c r="E12" s="11">
        <v>0.48399999999999999</v>
      </c>
      <c r="F12" s="11">
        <v>0.45700000000000002</v>
      </c>
      <c r="G12" s="11">
        <f t="shared" si="0"/>
        <v>2.6999999999999968E-2</v>
      </c>
      <c r="H12" s="11">
        <f t="shared" si="1"/>
        <v>3.2556270096462985</v>
      </c>
      <c r="I12" s="16"/>
      <c r="J12" s="16"/>
      <c r="K12" s="15"/>
    </row>
    <row r="13" spans="1:11" x14ac:dyDescent="0.2">
      <c r="A13" s="15"/>
      <c r="B13" s="15"/>
      <c r="C13" s="12">
        <v>3</v>
      </c>
      <c r="D13" s="11">
        <v>3.05</v>
      </c>
      <c r="E13" s="11">
        <v>0.621</v>
      </c>
      <c r="F13" s="11">
        <v>0.59199999999999997</v>
      </c>
      <c r="G13" s="11">
        <f t="shared" si="0"/>
        <v>2.9000000000000026E-2</v>
      </c>
      <c r="H13" s="11">
        <f t="shared" si="1"/>
        <v>3.5655737704918065</v>
      </c>
      <c r="I13" s="16"/>
      <c r="J13" s="16"/>
      <c r="K13" s="15"/>
    </row>
    <row r="14" spans="1:11" x14ac:dyDescent="0.2">
      <c r="A14" s="15"/>
      <c r="B14" s="15" t="s">
        <v>26</v>
      </c>
      <c r="C14" s="12">
        <v>1</v>
      </c>
      <c r="D14" s="11">
        <v>3.19</v>
      </c>
      <c r="E14" s="11">
        <v>0.54200000000000004</v>
      </c>
      <c r="F14" s="11">
        <v>0.51100000000000001</v>
      </c>
      <c r="G14" s="11">
        <f t="shared" si="0"/>
        <v>3.1000000000000028E-2</v>
      </c>
      <c r="H14" s="11">
        <f t="shared" si="1"/>
        <v>3.6442006269592508</v>
      </c>
      <c r="I14" s="16">
        <f>AVERAGE(H14:H16)</f>
        <v>3.3707690114273032</v>
      </c>
      <c r="J14" s="16">
        <f>STDEV(H14:H16)</f>
        <v>0.23831230250747334</v>
      </c>
      <c r="K14" s="15" t="s">
        <v>19</v>
      </c>
    </row>
    <row r="15" spans="1:11" x14ac:dyDescent="0.2">
      <c r="A15" s="15"/>
      <c r="B15" s="15"/>
      <c r="C15" s="12">
        <v>2</v>
      </c>
      <c r="D15" s="11">
        <v>2.99</v>
      </c>
      <c r="E15" s="11">
        <v>0.60599999999999998</v>
      </c>
      <c r="F15" s="11">
        <v>0.57999999999999996</v>
      </c>
      <c r="G15" s="11">
        <f t="shared" si="0"/>
        <v>2.6000000000000023E-2</v>
      </c>
      <c r="H15" s="11">
        <f t="shared" si="1"/>
        <v>3.2608695652173942</v>
      </c>
      <c r="I15" s="16"/>
      <c r="J15" s="16"/>
      <c r="K15" s="15"/>
    </row>
    <row r="16" spans="1:11" x14ac:dyDescent="0.2">
      <c r="A16" s="15"/>
      <c r="B16" s="15"/>
      <c r="C16" s="12">
        <v>3</v>
      </c>
      <c r="D16" s="11">
        <v>3.04</v>
      </c>
      <c r="E16" s="11">
        <v>0.58899999999999997</v>
      </c>
      <c r="F16" s="11">
        <v>0.56299999999999994</v>
      </c>
      <c r="G16" s="11">
        <f t="shared" si="0"/>
        <v>2.6000000000000023E-2</v>
      </c>
      <c r="H16" s="11">
        <f t="shared" si="1"/>
        <v>3.2072368421052659</v>
      </c>
      <c r="I16" s="16"/>
      <c r="J16" s="16"/>
      <c r="K16" s="15"/>
    </row>
    <row r="17" spans="1:11" x14ac:dyDescent="0.2">
      <c r="A17" s="15"/>
      <c r="B17" s="15" t="s">
        <v>10</v>
      </c>
      <c r="C17" s="12">
        <v>1</v>
      </c>
      <c r="D17" s="11">
        <v>3.01</v>
      </c>
      <c r="E17" s="11">
        <v>0.504</v>
      </c>
      <c r="F17" s="11">
        <v>0.48299999999999998</v>
      </c>
      <c r="G17" s="11">
        <f t="shared" si="0"/>
        <v>2.1000000000000019E-2</v>
      </c>
      <c r="H17" s="11">
        <f t="shared" si="1"/>
        <v>2.6162790697674443</v>
      </c>
      <c r="I17" s="16">
        <f>AVERAGE(H17:H19)</f>
        <v>2.4911320838836573</v>
      </c>
      <c r="J17" s="16">
        <f>STDEV(H17:H19)</f>
        <v>0.1111621815369445</v>
      </c>
      <c r="K17" s="15" t="s">
        <v>21</v>
      </c>
    </row>
    <row r="18" spans="1:11" x14ac:dyDescent="0.2">
      <c r="A18" s="15"/>
      <c r="B18" s="15"/>
      <c r="C18" s="12">
        <v>2</v>
      </c>
      <c r="D18" s="11">
        <v>3.12</v>
      </c>
      <c r="E18" s="11">
        <v>0.58199999999999996</v>
      </c>
      <c r="F18" s="11">
        <v>0.56200000000000006</v>
      </c>
      <c r="G18" s="11">
        <f t="shared" si="0"/>
        <v>1.9999999999999907E-2</v>
      </c>
      <c r="H18" s="11">
        <f t="shared" si="1"/>
        <v>2.4038461538461426</v>
      </c>
      <c r="I18" s="16"/>
      <c r="J18" s="16"/>
      <c r="K18" s="15"/>
    </row>
    <row r="19" spans="1:11" x14ac:dyDescent="0.2">
      <c r="A19" s="15"/>
      <c r="B19" s="15"/>
      <c r="C19" s="12">
        <v>3</v>
      </c>
      <c r="D19" s="11">
        <v>3.21</v>
      </c>
      <c r="E19" s="11">
        <v>0.59099999999999997</v>
      </c>
      <c r="F19" s="11">
        <v>0.56999999999999995</v>
      </c>
      <c r="G19" s="11">
        <f t="shared" si="0"/>
        <v>2.1000000000000019E-2</v>
      </c>
      <c r="H19" s="11">
        <f t="shared" si="1"/>
        <v>2.4532710280373853</v>
      </c>
      <c r="I19" s="16"/>
      <c r="J19" s="16"/>
      <c r="K19" s="15"/>
    </row>
    <row r="21" spans="1:11" x14ac:dyDescent="0.2">
      <c r="A21" t="s">
        <v>28</v>
      </c>
    </row>
  </sheetData>
  <mergeCells count="26">
    <mergeCell ref="I2:I4"/>
    <mergeCell ref="J2:J4"/>
    <mergeCell ref="K2:K4"/>
    <mergeCell ref="I5:I7"/>
    <mergeCell ref="J5:J7"/>
    <mergeCell ref="K5:K7"/>
    <mergeCell ref="I8:I10"/>
    <mergeCell ref="J8:J10"/>
    <mergeCell ref="K8:K10"/>
    <mergeCell ref="I11:I13"/>
    <mergeCell ref="J11:J13"/>
    <mergeCell ref="K11:K13"/>
    <mergeCell ref="I14:I16"/>
    <mergeCell ref="J14:J16"/>
    <mergeCell ref="K14:K16"/>
    <mergeCell ref="I17:I19"/>
    <mergeCell ref="J17:J19"/>
    <mergeCell ref="K17:K19"/>
    <mergeCell ref="A2:A10"/>
    <mergeCell ref="A11:A19"/>
    <mergeCell ref="B2:B4"/>
    <mergeCell ref="B5:B7"/>
    <mergeCell ref="B8:B10"/>
    <mergeCell ref="B11:B13"/>
    <mergeCell ref="B14:B16"/>
    <mergeCell ref="B17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ADH</vt:lpstr>
      <vt:lpstr>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2023-10-06T09:54:17Z</dcterms:modified>
</cp:coreProperties>
</file>