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laurent\GPR149\gpr149 PAPER\paper Peer J\submission\raw supplementary data\"/>
    </mc:Choice>
  </mc:AlternateContent>
  <xr:revisionPtr revIDLastSave="0" documentId="13_ncr:1_{DD8920C7-D9A5-486E-AB17-2DEA08355DD1}" xr6:coauthVersionLast="47" xr6:coauthVersionMax="47" xr10:uidLastSave="{00000000-0000-0000-0000-000000000000}"/>
  <bookViews>
    <workbookView xWindow="-98" yWindow="-98" windowWidth="20715" windowHeight="13276" tabRatio="870" firstSheet="2" activeTab="7" xr2:uid="{00000000-000D-0000-FFFF-FFFF00000000}"/>
  </bookViews>
  <sheets>
    <sheet name="Body weight" sheetId="1" r:id="rId1"/>
    <sheet name="Organ weights and lenght" sheetId="3" r:id="rId2"/>
    <sheet name="Body composition HFD" sheetId="2" r:id="rId3"/>
    <sheet name="Daily food intake" sheetId="14" r:id="rId4"/>
    <sheet name="Statistics body weight" sheetId="9" r:id="rId5"/>
    <sheet name="Statistics NMR fat" sheetId="10" r:id="rId6"/>
    <sheet name="Statistics ITT" sheetId="12" r:id="rId7"/>
    <sheet name="Statistics NMR lean" sheetId="11" r:id="rId8"/>
    <sheet name="Food chow" sheetId="4" r:id="rId9"/>
    <sheet name="Food HFD" sheetId="13" r:id="rId10"/>
    <sheet name="GTT" sheetId="5" r:id="rId11"/>
    <sheet name="ITT" sheetId="6" r:id="rId12"/>
    <sheet name="Harlan Teklad 2016 NCD" sheetId="7" r:id="rId13"/>
    <sheet name="D1246 diet HFD" sheetId="8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7" i="14" l="1"/>
  <c r="G53" i="14"/>
  <c r="I50" i="14"/>
  <c r="H50" i="14"/>
  <c r="G50" i="14"/>
  <c r="F50" i="14"/>
  <c r="L50" i="14" s="1"/>
  <c r="I49" i="14"/>
  <c r="L49" i="14" s="1"/>
  <c r="H49" i="14"/>
  <c r="G49" i="14"/>
  <c r="F49" i="14"/>
  <c r="I48" i="14"/>
  <c r="H48" i="14"/>
  <c r="G48" i="14"/>
  <c r="F48" i="14"/>
  <c r="L48" i="14" s="1"/>
  <c r="I47" i="14"/>
  <c r="H47" i="14"/>
  <c r="G47" i="14"/>
  <c r="F47" i="14"/>
  <c r="L47" i="14" s="1"/>
  <c r="I46" i="14"/>
  <c r="I53" i="14" s="1"/>
  <c r="H46" i="14"/>
  <c r="L46" i="14" s="1"/>
  <c r="G46" i="14"/>
  <c r="F46" i="14"/>
  <c r="I45" i="14"/>
  <c r="H45" i="14"/>
  <c r="H57" i="14" s="1"/>
  <c r="G45" i="14"/>
  <c r="G57" i="14" s="1"/>
  <c r="F45" i="14"/>
  <c r="F53" i="14" s="1"/>
  <c r="L44" i="14"/>
  <c r="I44" i="14"/>
  <c r="H44" i="14"/>
  <c r="G44" i="14"/>
  <c r="F44" i="14"/>
  <c r="I43" i="14"/>
  <c r="H43" i="14"/>
  <c r="G43" i="14"/>
  <c r="L43" i="14" s="1"/>
  <c r="F43" i="14"/>
  <c r="I42" i="14"/>
  <c r="H42" i="14"/>
  <c r="G42" i="14"/>
  <c r="F42" i="14"/>
  <c r="L42" i="14" s="1"/>
  <c r="I41" i="14"/>
  <c r="L41" i="14" s="1"/>
  <c r="H41" i="14"/>
  <c r="G41" i="14"/>
  <c r="F41" i="14"/>
  <c r="I40" i="14"/>
  <c r="H40" i="14"/>
  <c r="G40" i="14"/>
  <c r="F40" i="14"/>
  <c r="L40" i="14" s="1"/>
  <c r="I39" i="14"/>
  <c r="H39" i="14"/>
  <c r="G39" i="14"/>
  <c r="F39" i="14"/>
  <c r="L39" i="14" s="1"/>
  <c r="I38" i="14"/>
  <c r="H38" i="14"/>
  <c r="L38" i="14" s="1"/>
  <c r="G38" i="14"/>
  <c r="F38" i="14"/>
  <c r="I37" i="14"/>
  <c r="I55" i="14" s="1"/>
  <c r="H37" i="14"/>
  <c r="H55" i="14" s="1"/>
  <c r="G37" i="14"/>
  <c r="G55" i="14" s="1"/>
  <c r="F37" i="14"/>
  <c r="L37" i="14" s="1"/>
  <c r="L36" i="14"/>
  <c r="I36" i="14"/>
  <c r="H36" i="14"/>
  <c r="G36" i="14"/>
  <c r="F36" i="14"/>
  <c r="I35" i="14"/>
  <c r="H35" i="14"/>
  <c r="G35" i="14"/>
  <c r="L35" i="14" s="1"/>
  <c r="F35" i="14"/>
  <c r="I34" i="14"/>
  <c r="H34" i="14"/>
  <c r="G34" i="14"/>
  <c r="F34" i="14"/>
  <c r="L34" i="14" s="1"/>
  <c r="I33" i="14"/>
  <c r="L33" i="14" s="1"/>
  <c r="H33" i="14"/>
  <c r="G33" i="14"/>
  <c r="F33" i="14"/>
  <c r="I32" i="14"/>
  <c r="H32" i="14"/>
  <c r="G32" i="14"/>
  <c r="F32" i="14"/>
  <c r="L32" i="14" s="1"/>
  <c r="I31" i="14"/>
  <c r="H31" i="14"/>
  <c r="G31" i="14"/>
  <c r="F31" i="14"/>
  <c r="L31" i="14" s="1"/>
  <c r="I30" i="14"/>
  <c r="H30" i="14"/>
  <c r="L30" i="14" s="1"/>
  <c r="G30" i="14"/>
  <c r="F30" i="14"/>
  <c r="I29" i="14"/>
  <c r="H29" i="14"/>
  <c r="G29" i="14"/>
  <c r="F29" i="14"/>
  <c r="L29" i="14" s="1"/>
  <c r="L28" i="14"/>
  <c r="I28" i="14"/>
  <c r="I54" i="14" s="1"/>
  <c r="H28" i="14"/>
  <c r="H54" i="14" s="1"/>
  <c r="G28" i="14"/>
  <c r="G54" i="14" s="1"/>
  <c r="F28" i="14"/>
  <c r="F54" i="14" s="1"/>
  <c r="M32" i="2"/>
  <c r="M31" i="2"/>
  <c r="M30" i="2"/>
  <c r="M28" i="2"/>
  <c r="M27" i="2"/>
  <c r="M26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" i="2"/>
  <c r="K29" i="13"/>
  <c r="J29" i="13"/>
  <c r="I29" i="13"/>
  <c r="H29" i="13"/>
  <c r="G29" i="13"/>
  <c r="F29" i="13"/>
  <c r="D29" i="13"/>
  <c r="K28" i="13"/>
  <c r="J28" i="13"/>
  <c r="I28" i="13"/>
  <c r="H28" i="13"/>
  <c r="G28" i="13"/>
  <c r="F28" i="13"/>
  <c r="D28" i="13"/>
  <c r="K27" i="13"/>
  <c r="J27" i="13"/>
  <c r="I27" i="13"/>
  <c r="H27" i="13"/>
  <c r="G27" i="13"/>
  <c r="F27" i="13"/>
  <c r="D27" i="13"/>
  <c r="K29" i="6"/>
  <c r="J29" i="6"/>
  <c r="I29" i="6"/>
  <c r="H29" i="6"/>
  <c r="G29" i="6"/>
  <c r="E29" i="6"/>
  <c r="K28" i="6"/>
  <c r="J28" i="6"/>
  <c r="I28" i="6"/>
  <c r="H28" i="6"/>
  <c r="G28" i="6"/>
  <c r="E28" i="6"/>
  <c r="K27" i="6"/>
  <c r="J27" i="6"/>
  <c r="I27" i="6"/>
  <c r="H27" i="6"/>
  <c r="G27" i="6"/>
  <c r="E27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K29" i="5"/>
  <c r="J29" i="5"/>
  <c r="I29" i="5"/>
  <c r="H29" i="5"/>
  <c r="G29" i="5"/>
  <c r="E29" i="5"/>
  <c r="K28" i="5"/>
  <c r="J28" i="5"/>
  <c r="I28" i="5"/>
  <c r="H28" i="5"/>
  <c r="G28" i="5"/>
  <c r="E28" i="5"/>
  <c r="K27" i="5"/>
  <c r="J27" i="5"/>
  <c r="I27" i="5"/>
  <c r="H27" i="5"/>
  <c r="G27" i="5"/>
  <c r="E27" i="5"/>
  <c r="K30" i="4"/>
  <c r="J30" i="4"/>
  <c r="I30" i="4"/>
  <c r="H30" i="4"/>
  <c r="G30" i="4"/>
  <c r="F30" i="4"/>
  <c r="E30" i="4"/>
  <c r="K29" i="4"/>
  <c r="J29" i="4"/>
  <c r="I29" i="4"/>
  <c r="H29" i="4"/>
  <c r="G29" i="4"/>
  <c r="F29" i="4"/>
  <c r="E29" i="4"/>
  <c r="K28" i="4"/>
  <c r="J28" i="4"/>
  <c r="I28" i="4"/>
  <c r="H28" i="4"/>
  <c r="G28" i="4"/>
  <c r="F28" i="4"/>
  <c r="E28" i="4"/>
  <c r="P28" i="3"/>
  <c r="O28" i="3"/>
  <c r="N28" i="3"/>
  <c r="M28" i="3"/>
  <c r="L28" i="3"/>
  <c r="K28" i="3"/>
  <c r="J28" i="3"/>
  <c r="I28" i="3"/>
  <c r="H28" i="3"/>
  <c r="G28" i="3"/>
  <c r="F28" i="3"/>
  <c r="P27" i="3"/>
  <c r="O27" i="3"/>
  <c r="N27" i="3"/>
  <c r="M27" i="3"/>
  <c r="L27" i="3"/>
  <c r="K27" i="3"/>
  <c r="J27" i="3"/>
  <c r="I27" i="3"/>
  <c r="H27" i="3"/>
  <c r="G27" i="3"/>
  <c r="F27" i="3"/>
  <c r="P26" i="3"/>
  <c r="O26" i="3"/>
  <c r="N26" i="3"/>
  <c r="M26" i="3"/>
  <c r="L26" i="3"/>
  <c r="K26" i="3"/>
  <c r="J26" i="3"/>
  <c r="I26" i="3"/>
  <c r="H26" i="3"/>
  <c r="G26" i="3"/>
  <c r="F26" i="3"/>
  <c r="L54" i="14" l="1"/>
  <c r="L55" i="14"/>
  <c r="H53" i="14"/>
  <c r="L45" i="14"/>
  <c r="F55" i="14"/>
  <c r="F57" i="14"/>
  <c r="L32" i="2"/>
  <c r="K32" i="2"/>
  <c r="J32" i="2"/>
  <c r="I32" i="2"/>
  <c r="H32" i="2"/>
  <c r="G32" i="2"/>
  <c r="L31" i="2"/>
  <c r="K31" i="2"/>
  <c r="J31" i="2"/>
  <c r="I31" i="2"/>
  <c r="H31" i="2"/>
  <c r="G31" i="2"/>
  <c r="L30" i="2"/>
  <c r="K30" i="2"/>
  <c r="J30" i="2"/>
  <c r="I30" i="2"/>
  <c r="H30" i="2"/>
  <c r="G30" i="2"/>
  <c r="L28" i="2"/>
  <c r="K28" i="2"/>
  <c r="J28" i="2"/>
  <c r="I28" i="2"/>
  <c r="H28" i="2"/>
  <c r="G28" i="2"/>
  <c r="L27" i="2"/>
  <c r="K27" i="2"/>
  <c r="J27" i="2"/>
  <c r="I27" i="2"/>
  <c r="H27" i="2"/>
  <c r="G27" i="2"/>
  <c r="L26" i="2"/>
  <c r="K26" i="2"/>
  <c r="J26" i="2"/>
  <c r="I26" i="2"/>
  <c r="H26" i="2"/>
  <c r="G26" i="2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N29" i="1"/>
  <c r="M29" i="1"/>
  <c r="L29" i="1"/>
  <c r="K29" i="1"/>
  <c r="J29" i="1"/>
  <c r="I29" i="1"/>
  <c r="H29" i="1"/>
  <c r="G29" i="1"/>
  <c r="F29" i="1"/>
  <c r="O29" i="1"/>
  <c r="U29" i="1"/>
  <c r="T29" i="1"/>
  <c r="S29" i="1"/>
  <c r="R29" i="1"/>
  <c r="Q29" i="1"/>
  <c r="P29" i="1"/>
  <c r="V29" i="1"/>
  <c r="N27" i="1"/>
  <c r="M27" i="1"/>
  <c r="L27" i="1"/>
  <c r="K27" i="1"/>
  <c r="J27" i="1"/>
  <c r="I27" i="1"/>
  <c r="H27" i="1"/>
  <c r="G27" i="1"/>
  <c r="F27" i="1"/>
  <c r="O27" i="1"/>
  <c r="U27" i="1"/>
  <c r="T27" i="1"/>
  <c r="S27" i="1"/>
  <c r="R27" i="1"/>
  <c r="Q27" i="1"/>
  <c r="P27" i="1"/>
  <c r="V27" i="1"/>
  <c r="V28" i="1"/>
  <c r="U28" i="1"/>
  <c r="T28" i="1"/>
  <c r="S28" i="1"/>
  <c r="R28" i="1"/>
  <c r="Q28" i="1"/>
  <c r="F28" i="1"/>
  <c r="G28" i="1"/>
  <c r="H28" i="1"/>
  <c r="I28" i="1"/>
  <c r="J28" i="1"/>
  <c r="K28" i="1"/>
  <c r="L28" i="1"/>
  <c r="M28" i="1"/>
  <c r="N28" i="1"/>
  <c r="O28" i="1"/>
  <c r="P28" i="1"/>
  <c r="L57" i="14" l="1"/>
  <c r="L53" i="14"/>
</calcChain>
</file>

<file path=xl/sharedStrings.xml><?xml version="1.0" encoding="utf-8"?>
<sst xmlns="http://schemas.openxmlformats.org/spreadsheetml/2006/main" count="803" uniqueCount="261">
  <si>
    <t>mouse</t>
  </si>
  <si>
    <t>sex</t>
  </si>
  <si>
    <t>Cage</t>
  </si>
  <si>
    <t>Date of Birth</t>
  </si>
  <si>
    <t>Genotype</t>
  </si>
  <si>
    <t>4 weeks</t>
  </si>
  <si>
    <t>5 weeks</t>
  </si>
  <si>
    <t>6 weeks</t>
  </si>
  <si>
    <t>7 weeks</t>
  </si>
  <si>
    <t>8 weeks</t>
  </si>
  <si>
    <t>9 weeks</t>
  </si>
  <si>
    <t xml:space="preserve"> 10 weeks</t>
  </si>
  <si>
    <t xml:space="preserve"> 11 weeks</t>
  </si>
  <si>
    <t>12 weeks</t>
  </si>
  <si>
    <t xml:space="preserve"> 13 weeks</t>
  </si>
  <si>
    <t>14 weeks</t>
  </si>
  <si>
    <t>15 weeks</t>
  </si>
  <si>
    <t>16 weeks</t>
  </si>
  <si>
    <t>17 weeks</t>
  </si>
  <si>
    <t>18 weeks</t>
  </si>
  <si>
    <t>Male</t>
  </si>
  <si>
    <t>het</t>
  </si>
  <si>
    <t>ko</t>
  </si>
  <si>
    <t>wt</t>
  </si>
  <si>
    <t>WT AVE</t>
  </si>
  <si>
    <t>HET AVE</t>
  </si>
  <si>
    <t>KO AVE</t>
  </si>
  <si>
    <t>19 weeks</t>
  </si>
  <si>
    <t>20 weeks</t>
  </si>
  <si>
    <t>Diet</t>
  </si>
  <si>
    <t>NCD</t>
  </si>
  <si>
    <t>HFD</t>
  </si>
  <si>
    <t>TTEST WT Vs KO</t>
  </si>
  <si>
    <t>No</t>
  </si>
  <si>
    <t>Sex</t>
  </si>
  <si>
    <t>DOB</t>
  </si>
  <si>
    <t>Date / Time</t>
  </si>
  <si>
    <t>Weight (g)</t>
  </si>
  <si>
    <t>Fat (g)</t>
  </si>
  <si>
    <t>Lean (g)</t>
  </si>
  <si>
    <t>M Fluid(g)</t>
  </si>
  <si>
    <t>Fat (w%)</t>
  </si>
  <si>
    <t>Lean (w%)</t>
  </si>
  <si>
    <t>2019.10.14 / 14:32:28</t>
  </si>
  <si>
    <t>HET</t>
  </si>
  <si>
    <t>2019.10.14 / 14:36:29</t>
  </si>
  <si>
    <t>2019.10.14 / 14:47:06</t>
  </si>
  <si>
    <t>2019.10.14 / 14:48:50</t>
  </si>
  <si>
    <t>2019.10.14 / 14:50:38</t>
  </si>
  <si>
    <t>2019.10.14 / 14:56:44</t>
  </si>
  <si>
    <t>2019.10.14 / 14:58:38</t>
  </si>
  <si>
    <t>2019.10.23 / 09:20:48</t>
  </si>
  <si>
    <t>2019.10.23 / 09:22:33</t>
  </si>
  <si>
    <t>KO</t>
  </si>
  <si>
    <t>2019.10.14 / 14:28:00</t>
  </si>
  <si>
    <t>2019.10.14 / 14:38:34</t>
  </si>
  <si>
    <t>2019.10.14 / 14:42:48</t>
  </si>
  <si>
    <t>2019.10.14 / 14:45:25</t>
  </si>
  <si>
    <t>2019.10.14 / 14:52:19</t>
  </si>
  <si>
    <t>2019.10.14 / 14:54:20</t>
  </si>
  <si>
    <t>2019.10.14 / 15:00:27</t>
  </si>
  <si>
    <t>2019.10.23 / 09:17:06</t>
  </si>
  <si>
    <t>2019.10.14 / 14:29:54</t>
  </si>
  <si>
    <t>WT</t>
  </si>
  <si>
    <t>2019.10.14 / 14:34:16</t>
  </si>
  <si>
    <t>2019.10.14 / 14:40:23</t>
  </si>
  <si>
    <t>2019.10.14 / 15:02:22</t>
  </si>
  <si>
    <t>2019.10.23 / 09:19:10</t>
  </si>
  <si>
    <t>2019.10.23 / 09:24:34</t>
  </si>
  <si>
    <t>SEM WT</t>
  </si>
  <si>
    <t>SEM HET</t>
  </si>
  <si>
    <t>SEM KO</t>
  </si>
  <si>
    <t>BW</t>
  </si>
  <si>
    <t>length mm</t>
  </si>
  <si>
    <t>liver (g)</t>
  </si>
  <si>
    <t>heart (g)</t>
  </si>
  <si>
    <t>gWAT (g)</t>
  </si>
  <si>
    <t>iWAT (g)</t>
  </si>
  <si>
    <t>BAT (g)</t>
  </si>
  <si>
    <t>TA (g)</t>
  </si>
  <si>
    <t>soleus (g)</t>
  </si>
  <si>
    <t>Gas (g)</t>
  </si>
  <si>
    <t>EDL (g)</t>
  </si>
  <si>
    <t>Average WT</t>
  </si>
  <si>
    <t>Average Het</t>
  </si>
  <si>
    <t>Average KO</t>
  </si>
  <si>
    <t>Food intake/kg body weight</t>
  </si>
  <si>
    <t>weight (kg)</t>
  </si>
  <si>
    <t>food t=0</t>
  </si>
  <si>
    <t>t=30</t>
  </si>
  <si>
    <t>t=60</t>
  </si>
  <si>
    <t>t=90</t>
  </si>
  <si>
    <t>t=120</t>
  </si>
  <si>
    <t>t=240</t>
  </si>
  <si>
    <t>WT Ave</t>
  </si>
  <si>
    <t>Het Ave</t>
  </si>
  <si>
    <t>KO Ave</t>
  </si>
  <si>
    <t>Mark</t>
  </si>
  <si>
    <t>a</t>
  </si>
  <si>
    <t>weight</t>
  </si>
  <si>
    <t>glucose</t>
  </si>
  <si>
    <t>T= 0</t>
  </si>
  <si>
    <t>Het</t>
  </si>
  <si>
    <t>Wt</t>
  </si>
  <si>
    <t>Het AVE</t>
  </si>
  <si>
    <t>insulin</t>
  </si>
  <si>
    <t>Teklad Global 16% Protein Rodent Diet</t>
  </si>
  <si>
    <t>Crude Protein % 16.4</t>
  </si>
  <si>
    <t>Crude Fiber % 3.3</t>
  </si>
  <si>
    <t>Carbohydrate  % 48.5</t>
  </si>
  <si>
    <t>Fat  % 4.0</t>
  </si>
  <si>
    <t>Ash % 4.9</t>
  </si>
  <si>
    <t>Calories from Protein % 22</t>
  </si>
  <si>
    <t>Calories from Fat % 12</t>
  </si>
  <si>
    <t>Calories from Carbohydrate % 66</t>
  </si>
  <si>
    <t>Neutral Detergent Fiber % 15.2</t>
  </si>
  <si>
    <t>Energy Density kcal/g (kJ/g) 3.0 (12.6)</t>
  </si>
  <si>
    <t>D12492</t>
  </si>
  <si>
    <t>Rodent Diet With 60 kcal% Fat</t>
  </si>
  <si>
    <t>Protein</t>
  </si>
  <si>
    <t>Casein, Lactic, 30 Mesh</t>
  </si>
  <si>
    <t>200.00 g</t>
  </si>
  <si>
    <t>Cystine, L</t>
  </si>
  <si>
    <t>3.00 g</t>
  </si>
  <si>
    <t>Carbohydrate</t>
  </si>
  <si>
    <t>Lodex 10</t>
  </si>
  <si>
    <t>125.00 g</t>
  </si>
  <si>
    <t>Sucrose, Fine Granulated</t>
  </si>
  <si>
    <t>72.80 g</t>
  </si>
  <si>
    <t>Fiber</t>
  </si>
  <si>
    <t>Solka Floc, FCC200</t>
  </si>
  <si>
    <t>50.00 g</t>
  </si>
  <si>
    <t>Fat</t>
  </si>
  <si>
    <t>Lard</t>
  </si>
  <si>
    <t>245.00 g</t>
  </si>
  <si>
    <t>Soybean Oil, USP</t>
  </si>
  <si>
    <t>25.00 g</t>
  </si>
  <si>
    <t>Mineral</t>
  </si>
  <si>
    <t>S10026B</t>
  </si>
  <si>
    <t>Vitamin</t>
  </si>
  <si>
    <t>Choline Bitartrate</t>
  </si>
  <si>
    <t>2.00 g</t>
  </si>
  <si>
    <t>V10001C</t>
  </si>
  <si>
    <t>1.00 g</t>
  </si>
  <si>
    <t>Dye</t>
  </si>
  <si>
    <t>Dye, Blue FD&amp;C #1, Alum. Lake 35-42%</t>
  </si>
  <si>
    <t>0.05 g</t>
  </si>
  <si>
    <t>Total:</t>
  </si>
  <si>
    <t>773.85 g</t>
  </si>
  <si>
    <t>Table Analyzed</t>
  </si>
  <si>
    <t>Body weight</t>
  </si>
  <si>
    <t>Mixed-effects model (REML)</t>
  </si>
  <si>
    <t>Matching: Stacked</t>
  </si>
  <si>
    <t>Assume sphericity?</t>
  </si>
  <si>
    <t>Alpha</t>
  </si>
  <si>
    <t>Fixed effects (type III)</t>
  </si>
  <si>
    <t>P value</t>
  </si>
  <si>
    <t>P value summary</t>
  </si>
  <si>
    <t>Statistically significant (P &lt; 0.05)?</t>
  </si>
  <si>
    <t>F (DFn, DFd)</t>
  </si>
  <si>
    <t>Geisser-Greenhouse's epsilon</t>
  </si>
  <si>
    <t>Time</t>
  </si>
  <si>
    <t>&lt;0.0001</t>
  </si>
  <si>
    <t>****</t>
  </si>
  <si>
    <t>Yes</t>
  </si>
  <si>
    <t>F (1.746, 34.59) = 457.1</t>
  </si>
  <si>
    <t>geno</t>
  </si>
  <si>
    <t>ns</t>
  </si>
  <si>
    <t>F (2, 20) = 3.148</t>
  </si>
  <si>
    <t>Time x geno</t>
  </si>
  <si>
    <t>**</t>
  </si>
  <si>
    <t>F (32, 317) = 1.841</t>
  </si>
  <si>
    <t>Random effects</t>
  </si>
  <si>
    <t>SD</t>
  </si>
  <si>
    <t>Variance</t>
  </si>
  <si>
    <t>Subject</t>
  </si>
  <si>
    <t>Residual</t>
  </si>
  <si>
    <t>Was the matching effective?</t>
  </si>
  <si>
    <t>Chi-square, df</t>
  </si>
  <si>
    <t>285.8, 1</t>
  </si>
  <si>
    <t>Is there significant matching (P &lt; 0.05)?</t>
  </si>
  <si>
    <t>Data summary</t>
  </si>
  <si>
    <t>Number of columns (geno)</t>
  </si>
  <si>
    <t>Number of rows (Time)</t>
  </si>
  <si>
    <t>Number of subjects (Subject)</t>
  </si>
  <si>
    <t>Number of missing values</t>
  </si>
  <si>
    <t>*</t>
  </si>
  <si>
    <t>DF</t>
  </si>
  <si>
    <t>NMR lean</t>
  </si>
  <si>
    <t>Data sets analyzed</t>
  </si>
  <si>
    <t>A-C</t>
  </si>
  <si>
    <t>ANOVA summary</t>
  </si>
  <si>
    <t>F</t>
  </si>
  <si>
    <t>Significant diff. among means (P &lt; 0.05)?</t>
  </si>
  <si>
    <t>R squared</t>
  </si>
  <si>
    <t>Brown-Forsythe test</t>
  </si>
  <si>
    <t>0.5179 (2, 20)</t>
  </si>
  <si>
    <t>Are SDs significantly different (P &lt; 0.05)?</t>
  </si>
  <si>
    <t>Bartlett's test</t>
  </si>
  <si>
    <t>Bartlett's statistic (corrected)</t>
  </si>
  <si>
    <t>ANOVA table</t>
  </si>
  <si>
    <t>SS</t>
  </si>
  <si>
    <t>MS</t>
  </si>
  <si>
    <t>Treatment (between columns)</t>
  </si>
  <si>
    <t>F (2, 20) = 3.625</t>
  </si>
  <si>
    <t>P=0.0454</t>
  </si>
  <si>
    <t>Residual (within columns)</t>
  </si>
  <si>
    <t>Total</t>
  </si>
  <si>
    <t>Number of treatments (columns)</t>
  </si>
  <si>
    <t>Number of values (total)</t>
  </si>
  <si>
    <t>Copy of NMR fat</t>
  </si>
  <si>
    <t>1.210 (2, 20)</t>
  </si>
  <si>
    <t>F (2, 20) = 3.246</t>
  </si>
  <si>
    <t>P=0.0601</t>
  </si>
  <si>
    <t>ITT</t>
  </si>
  <si>
    <t>Two-way RM ANOVA</t>
  </si>
  <si>
    <t>Source of Variation</t>
  </si>
  <si>
    <t>% of total variation</t>
  </si>
  <si>
    <t>Significant?</t>
  </si>
  <si>
    <t>F (8, 80) = 2.067</t>
  </si>
  <si>
    <t>P=0.0488</t>
  </si>
  <si>
    <t>F (2.725, 54.51) = 25.71</t>
  </si>
  <si>
    <t>P&lt;0.0001</t>
  </si>
  <si>
    <t>F (2, 20) = 3.394</t>
  </si>
  <si>
    <t>P=0.0538</t>
  </si>
  <si>
    <t>F (20, 80) = 4.622</t>
  </si>
  <si>
    <t>Tag</t>
  </si>
  <si>
    <t>body weight</t>
  </si>
  <si>
    <t>T =0</t>
  </si>
  <si>
    <t>T = 30</t>
  </si>
  <si>
    <t>T= 60</t>
  </si>
  <si>
    <t>T= 90</t>
  </si>
  <si>
    <t>T= 120</t>
  </si>
  <si>
    <t>T=240</t>
  </si>
  <si>
    <t>male</t>
  </si>
  <si>
    <t>Fluid (%)</t>
  </si>
  <si>
    <t>aGenotype</t>
  </si>
  <si>
    <t>J7</t>
  </si>
  <si>
    <t>K7</t>
  </si>
  <si>
    <t>N7</t>
  </si>
  <si>
    <t>R7</t>
  </si>
  <si>
    <t>J8</t>
  </si>
  <si>
    <t>K8</t>
  </si>
  <si>
    <t>R8</t>
  </si>
  <si>
    <t>N9</t>
  </si>
  <si>
    <t>O9</t>
  </si>
  <si>
    <t>L7</t>
  </si>
  <si>
    <t>O7</t>
  </si>
  <si>
    <t>Q7</t>
  </si>
  <si>
    <t>M8</t>
  </si>
  <si>
    <t>N8</t>
  </si>
  <si>
    <t>P8</t>
  </si>
  <si>
    <t>Q9</t>
  </si>
  <si>
    <t>R9</t>
  </si>
  <si>
    <t>M7</t>
  </si>
  <si>
    <t>P9</t>
  </si>
  <si>
    <t>L8</t>
  </si>
  <si>
    <t>O8</t>
  </si>
  <si>
    <t>Q8</t>
  </si>
  <si>
    <t>Average</t>
  </si>
  <si>
    <t>pvalue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</si>
</sst>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2" fontId="0" fillId="3" borderId="1" xfId="0" applyNumberFormat="1" applyFill="1" applyBorder="1"/>
    <xf numFmtId="0" fontId="0" fillId="3" borderId="1" xfId="0" applyFill="1" applyBorder="1"/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14" fontId="0" fillId="0" borderId="1" xfId="0" applyNumberFormat="1" applyBorder="1" applyAlignment="1">
      <alignment vertical="center"/>
    </xf>
    <xf numFmtId="2" fontId="0" fillId="0" borderId="0" xfId="0" applyNumberFormat="1"/>
    <xf numFmtId="0" fontId="1" fillId="0" borderId="0" xfId="0" applyFont="1"/>
    <xf numFmtId="0" fontId="0" fillId="4" borderId="1" xfId="0" applyFill="1" applyBorder="1"/>
    <xf numFmtId="0" fontId="0" fillId="5" borderId="1" xfId="0" applyFill="1" applyBorder="1"/>
    <xf numFmtId="0" fontId="2" fillId="0" borderId="1" xfId="0" applyFont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1" fontId="2" fillId="2" borderId="1" xfId="0" applyNumberFormat="1" applyFont="1" applyFill="1" applyBorder="1"/>
    <xf numFmtId="2" fontId="2" fillId="2" borderId="1" xfId="0" applyNumberFormat="1" applyFont="1" applyFill="1" applyBorder="1"/>
    <xf numFmtId="2" fontId="2" fillId="3" borderId="1" xfId="0" applyNumberFormat="1" applyFont="1" applyFill="1" applyBorder="1"/>
    <xf numFmtId="0" fontId="2" fillId="3" borderId="1" xfId="0" applyFont="1" applyFill="1" applyBorder="1"/>
    <xf numFmtId="0" fontId="2" fillId="6" borderId="1" xfId="0" applyFont="1" applyFill="1" applyBorder="1"/>
    <xf numFmtId="0" fontId="1" fillId="0" borderId="1" xfId="0" applyFont="1" applyBorder="1"/>
    <xf numFmtId="164" fontId="0" fillId="0" borderId="1" xfId="0" applyNumberFormat="1" applyBorder="1"/>
    <xf numFmtId="165" fontId="0" fillId="0" borderId="1" xfId="0" applyNumberFormat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" fontId="0" fillId="0" borderId="1" xfId="0" applyNumberFormat="1" applyBorder="1"/>
    <xf numFmtId="0" fontId="0" fillId="2" borderId="2" xfId="0" applyFill="1" applyBorder="1"/>
    <xf numFmtId="0" fontId="0" fillId="2" borderId="3" xfId="0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6" borderId="16" xfId="0" applyFill="1" applyBorder="1"/>
    <xf numFmtId="0" fontId="0" fillId="6" borderId="1" xfId="0" applyFill="1" applyBorder="1"/>
    <xf numFmtId="0" fontId="0" fillId="6" borderId="9" xfId="0" applyFill="1" applyBorder="1"/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8" xfId="0" applyFill="1" applyBorder="1"/>
    <xf numFmtId="0" fontId="0" fillId="6" borderId="20" xfId="0" applyFill="1" applyBorder="1"/>
    <xf numFmtId="0" fontId="0" fillId="6" borderId="14" xfId="0" applyFill="1" applyBorder="1"/>
    <xf numFmtId="0" fontId="0" fillId="6" borderId="15" xfId="0" applyFill="1" applyBorder="1"/>
    <xf numFmtId="0" fontId="0" fillId="0" borderId="21" xfId="0" applyBorder="1"/>
    <xf numFmtId="0" fontId="0" fillId="0" borderId="18" xfId="0" applyBorder="1"/>
    <xf numFmtId="0" fontId="0" fillId="0" borderId="19" xfId="0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2" fillId="0" borderId="0" xfId="0" applyFont="1"/>
    <xf numFmtId="0" fontId="0" fillId="2" borderId="0" xfId="0" applyFill="1"/>
    <xf numFmtId="0" fontId="2" fillId="6" borderId="2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"/>
  <sheetViews>
    <sheetView workbookViewId="0">
      <selection activeCell="E8" sqref="E8"/>
    </sheetView>
  </sheetViews>
  <sheetFormatPr defaultRowHeight="14.25" x14ac:dyDescent="0.45"/>
  <cols>
    <col min="4" max="4" width="12" customWidth="1"/>
  </cols>
  <sheetData>
    <row r="1" spans="1:33" x14ac:dyDescent="0.45">
      <c r="A1" s="11" t="s">
        <v>29</v>
      </c>
      <c r="B1" s="3"/>
      <c r="C1" s="3"/>
      <c r="D1" s="3"/>
      <c r="E1" s="3"/>
      <c r="F1" s="3" t="s">
        <v>30</v>
      </c>
      <c r="G1" s="3" t="s">
        <v>30</v>
      </c>
      <c r="H1" s="3" t="s">
        <v>30</v>
      </c>
      <c r="I1" s="3" t="s">
        <v>30</v>
      </c>
      <c r="J1" s="3" t="s">
        <v>30</v>
      </c>
      <c r="K1" s="3" t="s">
        <v>30</v>
      </c>
      <c r="L1" s="3" t="s">
        <v>30</v>
      </c>
      <c r="M1" s="3" t="s">
        <v>30</v>
      </c>
      <c r="N1" s="3" t="s">
        <v>30</v>
      </c>
      <c r="O1" s="3" t="s">
        <v>30</v>
      </c>
      <c r="P1" s="2" t="s">
        <v>31</v>
      </c>
      <c r="Q1" s="2" t="s">
        <v>31</v>
      </c>
      <c r="R1" s="2" t="s">
        <v>31</v>
      </c>
      <c r="S1" s="2" t="s">
        <v>31</v>
      </c>
      <c r="T1" s="2" t="s">
        <v>31</v>
      </c>
      <c r="U1" s="2" t="s">
        <v>31</v>
      </c>
      <c r="V1" s="2" t="s">
        <v>31</v>
      </c>
    </row>
    <row r="2" spans="1:33" x14ac:dyDescent="0.45">
      <c r="A2" s="12" t="s">
        <v>0</v>
      </c>
      <c r="B2" s="12" t="s">
        <v>1</v>
      </c>
      <c r="C2" s="12" t="s">
        <v>2</v>
      </c>
      <c r="D2" s="13" t="s">
        <v>3</v>
      </c>
      <c r="E2" s="12" t="s">
        <v>4</v>
      </c>
      <c r="F2" s="12" t="s">
        <v>5</v>
      </c>
      <c r="G2" s="12" t="s">
        <v>6</v>
      </c>
      <c r="H2" s="14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5" t="s">
        <v>12</v>
      </c>
      <c r="N2" s="15" t="s">
        <v>13</v>
      </c>
      <c r="O2" s="15" t="s">
        <v>14</v>
      </c>
      <c r="P2" s="16" t="s">
        <v>15</v>
      </c>
      <c r="Q2" s="16" t="s">
        <v>16</v>
      </c>
      <c r="R2" s="17" t="s">
        <v>17</v>
      </c>
      <c r="S2" s="17" t="s">
        <v>18</v>
      </c>
      <c r="T2" s="17" t="s">
        <v>19</v>
      </c>
      <c r="U2" s="17" t="s">
        <v>27</v>
      </c>
      <c r="V2" s="17" t="s">
        <v>28</v>
      </c>
    </row>
    <row r="3" spans="1:33" x14ac:dyDescent="0.45">
      <c r="A3" s="3">
        <v>2529</v>
      </c>
      <c r="B3" s="3" t="s">
        <v>20</v>
      </c>
      <c r="C3" s="3">
        <v>4305</v>
      </c>
      <c r="D3" s="4">
        <v>43631</v>
      </c>
      <c r="E3" s="3" t="s">
        <v>21</v>
      </c>
      <c r="F3" s="5">
        <v>12.77</v>
      </c>
      <c r="G3" s="5">
        <v>15.86</v>
      </c>
      <c r="H3" s="5">
        <v>17.510000000000002</v>
      </c>
      <c r="I3" s="3">
        <v>19.899999999999999</v>
      </c>
      <c r="J3" s="3">
        <v>21.66</v>
      </c>
      <c r="K3" s="3">
        <v>22.61</v>
      </c>
      <c r="L3" s="3">
        <v>23.5</v>
      </c>
      <c r="M3" s="5">
        <v>23.37</v>
      </c>
      <c r="N3" s="5">
        <v>24.27</v>
      </c>
      <c r="O3" s="5">
        <v>24.67</v>
      </c>
      <c r="P3" s="1"/>
      <c r="Q3" s="1">
        <v>27.25</v>
      </c>
      <c r="R3" s="2">
        <v>29.02</v>
      </c>
      <c r="S3" s="2">
        <v>31</v>
      </c>
      <c r="T3" s="2">
        <v>31.98</v>
      </c>
      <c r="U3" s="2">
        <v>34.24</v>
      </c>
      <c r="V3" s="2">
        <v>34.590000000000003</v>
      </c>
    </row>
    <row r="4" spans="1:33" x14ac:dyDescent="0.45">
      <c r="A4" s="3">
        <v>2912</v>
      </c>
      <c r="B4" s="3" t="s">
        <v>20</v>
      </c>
      <c r="C4" s="3">
        <v>4305</v>
      </c>
      <c r="D4" s="6">
        <v>43628</v>
      </c>
      <c r="E4" s="3" t="s">
        <v>21</v>
      </c>
      <c r="F4" s="5">
        <v>12.76</v>
      </c>
      <c r="G4" s="5">
        <v>17.37</v>
      </c>
      <c r="H4" s="5">
        <v>18.87</v>
      </c>
      <c r="I4" s="3">
        <v>21.24</v>
      </c>
      <c r="J4" s="3">
        <v>22.7</v>
      </c>
      <c r="K4" s="3">
        <v>23.39</v>
      </c>
      <c r="L4" s="3">
        <v>23.56</v>
      </c>
      <c r="M4" s="5">
        <v>24.07</v>
      </c>
      <c r="N4" s="5">
        <v>24.33</v>
      </c>
      <c r="O4" s="5">
        <v>25.18</v>
      </c>
      <c r="P4" s="1">
        <v>26.69</v>
      </c>
      <c r="Q4" s="1">
        <v>26.66</v>
      </c>
      <c r="R4" s="2">
        <v>29.43</v>
      </c>
      <c r="S4" s="2">
        <v>30.65</v>
      </c>
      <c r="T4" s="2">
        <v>32.76</v>
      </c>
      <c r="U4" s="2">
        <v>35.1</v>
      </c>
      <c r="V4" s="2">
        <v>34.65</v>
      </c>
    </row>
    <row r="5" spans="1:33" x14ac:dyDescent="0.45">
      <c r="A5" s="3">
        <v>2915</v>
      </c>
      <c r="B5" s="3" t="s">
        <v>20</v>
      </c>
      <c r="C5" s="3">
        <v>4304</v>
      </c>
      <c r="D5" s="6">
        <v>43628</v>
      </c>
      <c r="E5" s="3" t="s">
        <v>21</v>
      </c>
      <c r="F5" s="5">
        <v>12.05</v>
      </c>
      <c r="G5" s="5">
        <v>17.64</v>
      </c>
      <c r="H5" s="5">
        <v>18.32</v>
      </c>
      <c r="I5" s="3">
        <v>20.3</v>
      </c>
      <c r="J5" s="3">
        <v>22.39</v>
      </c>
      <c r="K5" s="3">
        <v>23.98</v>
      </c>
      <c r="L5" s="3">
        <v>24.62</v>
      </c>
      <c r="M5" s="5">
        <v>24.51</v>
      </c>
      <c r="N5" s="5">
        <v>23.94</v>
      </c>
      <c r="O5" s="5">
        <v>25.11</v>
      </c>
      <c r="P5" s="1">
        <v>28.69</v>
      </c>
      <c r="Q5" s="1">
        <v>28.74</v>
      </c>
      <c r="R5" s="2">
        <v>32.090000000000003</v>
      </c>
      <c r="S5" s="2">
        <v>33.96</v>
      </c>
      <c r="T5" s="2">
        <v>36.07</v>
      </c>
      <c r="U5" s="2">
        <v>37.090000000000003</v>
      </c>
      <c r="V5" s="2">
        <v>38.44</v>
      </c>
    </row>
    <row r="6" spans="1:33" x14ac:dyDescent="0.45">
      <c r="A6" s="3">
        <v>2916</v>
      </c>
      <c r="B6" s="3" t="s">
        <v>20</v>
      </c>
      <c r="C6" s="3">
        <v>4304</v>
      </c>
      <c r="D6" s="6">
        <v>43628</v>
      </c>
      <c r="E6" s="3" t="s">
        <v>21</v>
      </c>
      <c r="F6" s="5">
        <v>11.55</v>
      </c>
      <c r="G6" s="5">
        <v>18.89</v>
      </c>
      <c r="H6" s="5">
        <v>19.28</v>
      </c>
      <c r="I6" s="3">
        <v>22.32</v>
      </c>
      <c r="J6" s="3">
        <v>24.2</v>
      </c>
      <c r="K6" s="3">
        <v>24.52</v>
      </c>
      <c r="L6" s="3">
        <v>24.91</v>
      </c>
      <c r="M6" s="5">
        <v>26.16</v>
      </c>
      <c r="N6" s="5">
        <v>26.6</v>
      </c>
      <c r="O6" s="5">
        <v>26.97</v>
      </c>
      <c r="P6" s="1">
        <v>30.34</v>
      </c>
      <c r="Q6" s="1">
        <v>31.26</v>
      </c>
      <c r="R6" s="2">
        <v>35.229999999999997</v>
      </c>
      <c r="S6" s="2">
        <v>37.61</v>
      </c>
      <c r="T6" s="2">
        <v>40.25</v>
      </c>
      <c r="U6" s="2">
        <v>41.88</v>
      </c>
      <c r="V6" s="2">
        <v>42.75</v>
      </c>
    </row>
    <row r="7" spans="1:33" x14ac:dyDescent="0.45">
      <c r="A7" s="3">
        <v>2919</v>
      </c>
      <c r="B7" s="3" t="s">
        <v>20</v>
      </c>
      <c r="C7" s="3">
        <v>4306</v>
      </c>
      <c r="D7" s="6">
        <v>43628</v>
      </c>
      <c r="E7" s="3" t="s">
        <v>21</v>
      </c>
      <c r="F7" s="5">
        <v>14.3</v>
      </c>
      <c r="G7" s="5">
        <v>19.64</v>
      </c>
      <c r="H7" s="5">
        <v>21.98</v>
      </c>
      <c r="I7" s="3">
        <v>23.84</v>
      </c>
      <c r="J7" s="3">
        <v>27.17</v>
      </c>
      <c r="K7" s="3">
        <v>27.47</v>
      </c>
      <c r="L7" s="3">
        <v>29.42</v>
      </c>
      <c r="M7" s="5">
        <v>28.74</v>
      </c>
      <c r="N7" s="5">
        <v>29.14</v>
      </c>
      <c r="O7" s="5">
        <v>31.12</v>
      </c>
      <c r="P7" s="1">
        <v>36.47</v>
      </c>
      <c r="Q7" s="1">
        <v>39.159999999999997</v>
      </c>
      <c r="R7" s="2">
        <v>44.34</v>
      </c>
      <c r="S7" s="2">
        <v>46.3</v>
      </c>
      <c r="T7" s="2">
        <v>48.31</v>
      </c>
      <c r="U7" s="2">
        <v>49.5</v>
      </c>
      <c r="V7" s="2">
        <v>49.11</v>
      </c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x14ac:dyDescent="0.45">
      <c r="A8" s="3">
        <v>2923</v>
      </c>
      <c r="B8" s="3" t="s">
        <v>20</v>
      </c>
      <c r="C8" s="3">
        <v>4307</v>
      </c>
      <c r="D8" s="4">
        <v>43631</v>
      </c>
      <c r="E8" s="3" t="s">
        <v>21</v>
      </c>
      <c r="F8" s="5">
        <v>14.8</v>
      </c>
      <c r="G8" s="5">
        <v>16.989999999999998</v>
      </c>
      <c r="H8" s="5">
        <v>19.739999999999998</v>
      </c>
      <c r="I8" s="3">
        <v>22.44</v>
      </c>
      <c r="J8" s="3">
        <v>25.22</v>
      </c>
      <c r="K8" s="3">
        <v>25.93</v>
      </c>
      <c r="L8" s="3">
        <v>26.47</v>
      </c>
      <c r="M8" s="5">
        <v>27.08</v>
      </c>
      <c r="N8" s="5">
        <v>26.88</v>
      </c>
      <c r="O8" s="5">
        <v>26.77</v>
      </c>
      <c r="P8" s="1">
        <v>29.79</v>
      </c>
      <c r="Q8" s="1">
        <v>30.22</v>
      </c>
      <c r="R8" s="2">
        <v>32.89</v>
      </c>
      <c r="S8" s="2">
        <v>34.31</v>
      </c>
      <c r="T8" s="2">
        <v>35.18</v>
      </c>
      <c r="U8" s="2">
        <v>36.799999999999997</v>
      </c>
      <c r="V8" s="2">
        <v>36.18</v>
      </c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x14ac:dyDescent="0.45">
      <c r="A9" s="3">
        <v>2929</v>
      </c>
      <c r="B9" s="3" t="s">
        <v>20</v>
      </c>
      <c r="C9" s="3">
        <v>4305</v>
      </c>
      <c r="D9" s="4">
        <v>43631</v>
      </c>
      <c r="E9" s="3" t="s">
        <v>21</v>
      </c>
      <c r="F9" s="5">
        <v>13.74</v>
      </c>
      <c r="G9" s="5">
        <v>18.329999999999998</v>
      </c>
      <c r="H9" s="5">
        <v>19.96</v>
      </c>
      <c r="I9" s="3">
        <v>22.33</v>
      </c>
      <c r="J9" s="3">
        <v>23.85</v>
      </c>
      <c r="K9" s="3">
        <v>24.9</v>
      </c>
      <c r="L9" s="3">
        <v>25.63</v>
      </c>
      <c r="M9" s="5">
        <v>25.72</v>
      </c>
      <c r="N9" s="5">
        <v>26.78</v>
      </c>
      <c r="O9" s="5">
        <v>26.86</v>
      </c>
      <c r="P9" s="1">
        <v>28.32</v>
      </c>
      <c r="Q9" s="1">
        <v>28.92</v>
      </c>
      <c r="R9" s="2">
        <v>31.37</v>
      </c>
      <c r="S9" s="2">
        <v>33.36</v>
      </c>
      <c r="T9" s="2">
        <v>35.880000000000003</v>
      </c>
      <c r="U9" s="2">
        <v>38.630000000000003</v>
      </c>
      <c r="V9" s="2">
        <v>38.68</v>
      </c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x14ac:dyDescent="0.45">
      <c r="A10" s="3">
        <v>3428</v>
      </c>
      <c r="B10" s="3" t="s">
        <v>20</v>
      </c>
      <c r="C10" s="3">
        <v>4308</v>
      </c>
      <c r="D10" s="4">
        <v>43638</v>
      </c>
      <c r="E10" s="3" t="s">
        <v>21</v>
      </c>
      <c r="F10" s="5">
        <v>14.18</v>
      </c>
      <c r="G10" s="5">
        <v>19.23</v>
      </c>
      <c r="H10" s="5">
        <v>20.63</v>
      </c>
      <c r="I10" s="3">
        <v>21.56</v>
      </c>
      <c r="J10" s="3">
        <v>21.63</v>
      </c>
      <c r="K10" s="3">
        <v>22.73</v>
      </c>
      <c r="L10" s="3">
        <v>22.78</v>
      </c>
      <c r="M10" s="5">
        <v>23.96</v>
      </c>
      <c r="N10" s="5">
        <v>24.92</v>
      </c>
      <c r="O10" s="5">
        <v>25.64</v>
      </c>
      <c r="P10" s="1">
        <v>29.04</v>
      </c>
      <c r="Q10" s="1">
        <v>31.36</v>
      </c>
      <c r="R10" s="2">
        <v>33.1</v>
      </c>
      <c r="S10" s="2">
        <v>33.909999999999997</v>
      </c>
      <c r="T10" s="2">
        <v>35.340000000000003</v>
      </c>
      <c r="U10" s="2">
        <v>37.909999999999997</v>
      </c>
      <c r="V10" s="2">
        <v>35.99</v>
      </c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x14ac:dyDescent="0.45">
      <c r="A11" s="3">
        <v>2914</v>
      </c>
      <c r="B11" s="3" t="s">
        <v>20</v>
      </c>
      <c r="C11" s="3">
        <v>4306</v>
      </c>
      <c r="D11" s="6">
        <v>43628</v>
      </c>
      <c r="E11" s="3" t="s">
        <v>22</v>
      </c>
      <c r="F11" s="5">
        <v>12.7</v>
      </c>
      <c r="G11" s="5">
        <v>18.079999999999998</v>
      </c>
      <c r="H11" s="5">
        <v>20.010000000000002</v>
      </c>
      <c r="I11" s="3">
        <v>23.24</v>
      </c>
      <c r="J11" s="3">
        <v>24.66</v>
      </c>
      <c r="K11" s="3">
        <v>25.14</v>
      </c>
      <c r="L11" s="3">
        <v>25.06</v>
      </c>
      <c r="M11" s="5">
        <v>26.13</v>
      </c>
      <c r="N11" s="5">
        <v>27.25</v>
      </c>
      <c r="O11" s="5">
        <v>28.36</v>
      </c>
      <c r="P11" s="1">
        <v>30.97</v>
      </c>
      <c r="Q11" s="1">
        <v>32.33</v>
      </c>
      <c r="R11" s="2">
        <v>35.86</v>
      </c>
      <c r="S11" s="2">
        <v>38.43</v>
      </c>
      <c r="T11" s="2">
        <v>40.78</v>
      </c>
      <c r="U11" s="2">
        <v>43.67</v>
      </c>
      <c r="V11" s="2">
        <v>45</v>
      </c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x14ac:dyDescent="0.45">
      <c r="A12" s="3">
        <v>2924</v>
      </c>
      <c r="B12" s="3" t="s">
        <v>20</v>
      </c>
      <c r="C12" s="3">
        <v>4306</v>
      </c>
      <c r="D12" s="4">
        <v>43631</v>
      </c>
      <c r="E12" s="3" t="s">
        <v>22</v>
      </c>
      <c r="F12" s="5">
        <v>14.16</v>
      </c>
      <c r="G12" s="5">
        <v>18.100000000000001</v>
      </c>
      <c r="H12" s="5">
        <v>18.809999999999999</v>
      </c>
      <c r="I12" s="3">
        <v>19.989999999999998</v>
      </c>
      <c r="J12" s="3">
        <v>21.09</v>
      </c>
      <c r="K12" s="3">
        <v>21.71</v>
      </c>
      <c r="L12" s="3">
        <v>21.8</v>
      </c>
      <c r="M12" s="5">
        <v>22.43</v>
      </c>
      <c r="N12" s="5">
        <v>21.98</v>
      </c>
      <c r="O12" s="5">
        <v>22.68</v>
      </c>
      <c r="P12" s="1">
        <v>25.9</v>
      </c>
      <c r="Q12" s="1">
        <v>27.64</v>
      </c>
      <c r="R12" s="2">
        <v>30.73</v>
      </c>
      <c r="S12" s="2">
        <v>31.72</v>
      </c>
      <c r="T12" s="2">
        <v>32.340000000000003</v>
      </c>
      <c r="U12" s="2">
        <v>32.159999999999997</v>
      </c>
      <c r="V12" s="2">
        <v>28.07</v>
      </c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x14ac:dyDescent="0.45">
      <c r="A13" s="3">
        <v>2926</v>
      </c>
      <c r="B13" s="3" t="s">
        <v>20</v>
      </c>
      <c r="C13" s="3">
        <v>4307</v>
      </c>
      <c r="D13" s="4">
        <v>43631</v>
      </c>
      <c r="E13" s="3" t="s">
        <v>22</v>
      </c>
      <c r="F13" s="5">
        <v>14.49</v>
      </c>
      <c r="G13" s="5">
        <v>17.93</v>
      </c>
      <c r="H13" s="5">
        <v>19.809999999999999</v>
      </c>
      <c r="I13" s="3">
        <v>21.27</v>
      </c>
      <c r="J13" s="3">
        <v>23.24</v>
      </c>
      <c r="K13" s="3">
        <v>24.3</v>
      </c>
      <c r="L13" s="3">
        <v>24.16</v>
      </c>
      <c r="M13" s="5">
        <v>24.32</v>
      </c>
      <c r="N13" s="5">
        <v>24.62</v>
      </c>
      <c r="O13" s="5">
        <v>23.12</v>
      </c>
      <c r="P13" s="1">
        <v>28.63</v>
      </c>
      <c r="Q13" s="1">
        <v>30.52</v>
      </c>
      <c r="R13" s="2">
        <v>34.24</v>
      </c>
      <c r="S13" s="2">
        <v>35.11</v>
      </c>
      <c r="T13" s="2">
        <v>37.08</v>
      </c>
      <c r="U13" s="2">
        <v>39.61</v>
      </c>
      <c r="V13" s="2">
        <v>39.630000000000003</v>
      </c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x14ac:dyDescent="0.45">
      <c r="A14" s="3">
        <v>2939</v>
      </c>
      <c r="B14" s="3" t="s">
        <v>20</v>
      </c>
      <c r="C14" s="3">
        <v>4305</v>
      </c>
      <c r="D14" s="4">
        <v>43629</v>
      </c>
      <c r="E14" s="3" t="s">
        <v>22</v>
      </c>
      <c r="F14" s="5">
        <v>12.49</v>
      </c>
      <c r="G14" s="5">
        <v>16.57</v>
      </c>
      <c r="H14" s="5">
        <v>18.239999999999998</v>
      </c>
      <c r="I14" s="3">
        <v>19.75</v>
      </c>
      <c r="J14" s="3">
        <v>20</v>
      </c>
      <c r="K14" s="3">
        <v>20.46</v>
      </c>
      <c r="L14" s="3">
        <v>20.350000000000001</v>
      </c>
      <c r="M14" s="5">
        <v>21.58</v>
      </c>
      <c r="N14" s="5">
        <v>21.71</v>
      </c>
      <c r="O14" s="5">
        <v>22.34</v>
      </c>
      <c r="P14" s="1">
        <v>25.16</v>
      </c>
      <c r="Q14" s="1">
        <v>25.5</v>
      </c>
      <c r="R14" s="2">
        <v>26.61</v>
      </c>
      <c r="S14" s="2">
        <v>29.38</v>
      </c>
      <c r="T14" s="2">
        <v>30.78</v>
      </c>
      <c r="U14" s="2">
        <v>33.97</v>
      </c>
      <c r="V14" s="2">
        <v>34.229999999999997</v>
      </c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x14ac:dyDescent="0.45">
      <c r="A15" s="3">
        <v>2550</v>
      </c>
      <c r="B15" s="3" t="s">
        <v>20</v>
      </c>
      <c r="C15" s="3">
        <v>4306</v>
      </c>
      <c r="D15" s="4">
        <v>43630</v>
      </c>
      <c r="E15" s="3" t="s">
        <v>22</v>
      </c>
      <c r="F15" s="5">
        <v>14.03</v>
      </c>
      <c r="G15" s="5">
        <v>17.71</v>
      </c>
      <c r="H15" s="5">
        <v>19.47</v>
      </c>
      <c r="I15" s="3">
        <v>21.51</v>
      </c>
      <c r="J15" s="3">
        <v>23.67</v>
      </c>
      <c r="K15" s="3">
        <v>24.81</v>
      </c>
      <c r="L15" s="3">
        <v>24.61</v>
      </c>
      <c r="M15" s="5">
        <v>24.74</v>
      </c>
      <c r="N15" s="5">
        <v>25.53</v>
      </c>
      <c r="O15" s="5">
        <v>26.01</v>
      </c>
      <c r="P15" s="1">
        <v>28.24</v>
      </c>
      <c r="Q15" s="1">
        <v>28.82</v>
      </c>
      <c r="R15" s="2">
        <v>31.86</v>
      </c>
      <c r="S15" s="2">
        <v>33.49</v>
      </c>
      <c r="T15" s="2">
        <v>34.729999999999997</v>
      </c>
      <c r="U15" s="2">
        <v>35.47</v>
      </c>
      <c r="V15" s="2">
        <v>35.83</v>
      </c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x14ac:dyDescent="0.45">
      <c r="A16" s="3">
        <v>2983</v>
      </c>
      <c r="B16" s="3" t="s">
        <v>20</v>
      </c>
      <c r="C16" s="3">
        <v>4304</v>
      </c>
      <c r="D16" s="6">
        <v>43632</v>
      </c>
      <c r="E16" s="3" t="s">
        <v>22</v>
      </c>
      <c r="F16" s="5">
        <v>10.43</v>
      </c>
      <c r="G16" s="5">
        <v>15.37</v>
      </c>
      <c r="H16" s="5">
        <v>18.18</v>
      </c>
      <c r="I16" s="3">
        <v>21.09</v>
      </c>
      <c r="J16" s="3">
        <v>23.36</v>
      </c>
      <c r="K16" s="3">
        <v>24</v>
      </c>
      <c r="L16" s="3">
        <v>24.53</v>
      </c>
      <c r="M16" s="5">
        <v>25.73</v>
      </c>
      <c r="N16" s="5">
        <v>25.98</v>
      </c>
      <c r="O16" s="5">
        <v>26.55</v>
      </c>
      <c r="P16" s="1">
        <v>29.63</v>
      </c>
      <c r="Q16" s="1">
        <v>29.3</v>
      </c>
      <c r="R16" s="2">
        <v>32.85</v>
      </c>
      <c r="S16" s="2">
        <v>35.26</v>
      </c>
      <c r="T16" s="2">
        <v>37.04</v>
      </c>
      <c r="U16" s="2">
        <v>39.49</v>
      </c>
      <c r="V16" s="2">
        <v>40.47</v>
      </c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x14ac:dyDescent="0.45">
      <c r="A17" s="3">
        <v>2988</v>
      </c>
      <c r="B17" s="3" t="s">
        <v>20</v>
      </c>
      <c r="C17" s="3">
        <v>4304</v>
      </c>
      <c r="D17" s="6">
        <v>43632</v>
      </c>
      <c r="E17" s="3" t="s">
        <v>22</v>
      </c>
      <c r="F17" s="5">
        <v>10.43</v>
      </c>
      <c r="G17" s="5">
        <v>15.63</v>
      </c>
      <c r="H17" s="5">
        <v>17.28</v>
      </c>
      <c r="I17" s="3">
        <v>19.47</v>
      </c>
      <c r="J17" s="3">
        <v>21.99</v>
      </c>
      <c r="K17" s="3">
        <v>22.56</v>
      </c>
      <c r="L17" s="3">
        <v>23.35</v>
      </c>
      <c r="M17" s="5">
        <v>24.09</v>
      </c>
      <c r="N17" s="5">
        <v>24.4</v>
      </c>
      <c r="O17" s="5">
        <v>24.71</v>
      </c>
      <c r="P17" s="1">
        <v>28.16</v>
      </c>
      <c r="Q17" s="1">
        <v>28.22</v>
      </c>
      <c r="R17" s="2">
        <v>31.71</v>
      </c>
      <c r="S17" s="2">
        <v>32.590000000000003</v>
      </c>
      <c r="T17" s="2">
        <v>34.36</v>
      </c>
      <c r="U17" s="2">
        <v>36.15</v>
      </c>
      <c r="V17" s="2">
        <v>36.19</v>
      </c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x14ac:dyDescent="0.45">
      <c r="A18" s="3">
        <v>3434</v>
      </c>
      <c r="B18" s="3" t="s">
        <v>20</v>
      </c>
      <c r="C18" s="3">
        <v>4308</v>
      </c>
      <c r="D18" s="6">
        <v>43279</v>
      </c>
      <c r="E18" s="3" t="s">
        <v>22</v>
      </c>
      <c r="F18" s="5">
        <v>12.63</v>
      </c>
      <c r="G18" s="5">
        <v>18.09</v>
      </c>
      <c r="H18" s="5">
        <v>20.399999999999999</v>
      </c>
      <c r="I18" s="3">
        <v>21.44</v>
      </c>
      <c r="J18" s="3">
        <v>22.19</v>
      </c>
      <c r="K18" s="3">
        <v>23.22</v>
      </c>
      <c r="L18" s="3">
        <v>22.81</v>
      </c>
      <c r="M18" s="5">
        <v>23.4</v>
      </c>
      <c r="N18" s="5">
        <v>23.73</v>
      </c>
      <c r="O18" s="5">
        <v>25.02</v>
      </c>
      <c r="P18" s="1">
        <v>26.6</v>
      </c>
      <c r="Q18" s="1">
        <v>27.46</v>
      </c>
      <c r="R18" s="2">
        <v>29.11</v>
      </c>
      <c r="S18" s="2">
        <v>30.65</v>
      </c>
      <c r="T18" s="2">
        <v>31.13</v>
      </c>
      <c r="U18" s="2">
        <v>34.15</v>
      </c>
      <c r="V18" s="2">
        <v>33.340000000000003</v>
      </c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x14ac:dyDescent="0.45">
      <c r="A19" s="3">
        <v>3426</v>
      </c>
      <c r="B19" s="3" t="s">
        <v>20</v>
      </c>
      <c r="C19" s="3">
        <v>4308</v>
      </c>
      <c r="D19" s="6">
        <v>43638</v>
      </c>
      <c r="E19" s="3" t="s">
        <v>22</v>
      </c>
      <c r="F19" s="5">
        <v>12.52</v>
      </c>
      <c r="G19" s="5">
        <v>16.25</v>
      </c>
      <c r="H19" s="5">
        <v>18.420000000000002</v>
      </c>
      <c r="I19" s="3">
        <v>19.23</v>
      </c>
      <c r="J19" s="3">
        <v>19.55</v>
      </c>
      <c r="K19" s="3">
        <v>21.02</v>
      </c>
      <c r="L19" s="3">
        <v>20.86</v>
      </c>
      <c r="M19" s="5">
        <v>21.68</v>
      </c>
      <c r="N19" s="5">
        <v>23.33</v>
      </c>
      <c r="O19" s="5">
        <v>24.5</v>
      </c>
      <c r="P19" s="1">
        <v>27.21</v>
      </c>
      <c r="Q19" s="1">
        <v>28.4</v>
      </c>
      <c r="R19" s="2">
        <v>30.62</v>
      </c>
      <c r="S19" s="2">
        <v>31.92</v>
      </c>
      <c r="T19" s="2">
        <v>32.020000000000003</v>
      </c>
      <c r="U19" s="2">
        <v>33.479999999999997</v>
      </c>
      <c r="V19" s="2">
        <v>32.64</v>
      </c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x14ac:dyDescent="0.45">
      <c r="A20" s="3">
        <v>2925</v>
      </c>
      <c r="B20" s="3" t="s">
        <v>20</v>
      </c>
      <c r="C20" s="3">
        <v>4306</v>
      </c>
      <c r="D20" s="4">
        <v>43631</v>
      </c>
      <c r="E20" s="3" t="s">
        <v>23</v>
      </c>
      <c r="F20" s="5">
        <v>13.42</v>
      </c>
      <c r="G20" s="5">
        <v>18.3</v>
      </c>
      <c r="H20" s="5">
        <v>20.91</v>
      </c>
      <c r="I20" s="3">
        <v>23.39</v>
      </c>
      <c r="J20" s="3">
        <v>24.43</v>
      </c>
      <c r="K20" s="3">
        <v>26.09</v>
      </c>
      <c r="L20" s="3">
        <v>27.19</v>
      </c>
      <c r="M20" s="5">
        <v>27.47</v>
      </c>
      <c r="N20" s="5">
        <v>28.15</v>
      </c>
      <c r="O20" s="5">
        <v>28.26</v>
      </c>
      <c r="P20" s="1">
        <v>33.07</v>
      </c>
      <c r="Q20" s="1">
        <v>35.200000000000003</v>
      </c>
      <c r="R20" s="2">
        <v>38.97</v>
      </c>
      <c r="S20" s="2">
        <v>41.21</v>
      </c>
      <c r="T20" s="2">
        <v>42.99</v>
      </c>
      <c r="U20" s="2">
        <v>45.1</v>
      </c>
      <c r="V20" s="2">
        <v>44.57</v>
      </c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x14ac:dyDescent="0.45">
      <c r="A21" s="3">
        <v>2941</v>
      </c>
      <c r="B21" s="3" t="s">
        <v>20</v>
      </c>
      <c r="C21" s="3">
        <v>4307</v>
      </c>
      <c r="D21" s="4">
        <v>43630</v>
      </c>
      <c r="E21" s="3" t="s">
        <v>23</v>
      </c>
      <c r="F21" s="5">
        <v>14.56</v>
      </c>
      <c r="G21" s="5">
        <v>19.02</v>
      </c>
      <c r="H21" s="5">
        <v>21.64</v>
      </c>
      <c r="I21" s="3">
        <v>24.01</v>
      </c>
      <c r="J21" s="3">
        <v>26.34</v>
      </c>
      <c r="K21" s="3">
        <v>26.31</v>
      </c>
      <c r="L21" s="3">
        <v>27.02</v>
      </c>
      <c r="M21" s="5">
        <v>28.59</v>
      </c>
      <c r="N21" s="5">
        <v>29.09</v>
      </c>
      <c r="O21" s="5">
        <v>28.62</v>
      </c>
      <c r="P21" s="1">
        <v>33.42</v>
      </c>
      <c r="Q21" s="1">
        <v>34.89</v>
      </c>
      <c r="R21" s="2">
        <v>38.96</v>
      </c>
      <c r="S21" s="2">
        <v>40.57</v>
      </c>
      <c r="T21" s="2">
        <v>41.71</v>
      </c>
      <c r="U21" s="2">
        <v>43.72</v>
      </c>
      <c r="V21" s="2">
        <v>44.83</v>
      </c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x14ac:dyDescent="0.45">
      <c r="A22" s="3">
        <v>2948</v>
      </c>
      <c r="B22" s="3" t="s">
        <v>20</v>
      </c>
      <c r="C22" s="3">
        <v>4307</v>
      </c>
      <c r="D22" s="4">
        <v>43629</v>
      </c>
      <c r="E22" s="3" t="s">
        <v>23</v>
      </c>
      <c r="F22" s="5">
        <v>14.54</v>
      </c>
      <c r="G22" s="5">
        <v>16.559999999999999</v>
      </c>
      <c r="H22" s="5">
        <v>18.64</v>
      </c>
      <c r="I22" s="3">
        <v>20.79</v>
      </c>
      <c r="J22" s="3">
        <v>22.05</v>
      </c>
      <c r="K22" s="3">
        <v>22.8</v>
      </c>
      <c r="L22" s="3">
        <v>23.21</v>
      </c>
      <c r="M22" s="5">
        <v>23.97</v>
      </c>
      <c r="N22" s="5">
        <v>23.3</v>
      </c>
      <c r="O22" s="5">
        <v>23.94</v>
      </c>
      <c r="P22" s="1">
        <v>27.67</v>
      </c>
      <c r="Q22" s="1">
        <v>28.86</v>
      </c>
      <c r="R22" s="2">
        <v>32.17</v>
      </c>
      <c r="S22" s="2">
        <v>32.49</v>
      </c>
      <c r="T22" s="2">
        <v>34.1</v>
      </c>
      <c r="U22" s="2">
        <v>37</v>
      </c>
      <c r="V22" s="2">
        <v>37.47</v>
      </c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x14ac:dyDescent="0.45">
      <c r="A23" s="3">
        <v>2419</v>
      </c>
      <c r="B23" s="3" t="s">
        <v>20</v>
      </c>
      <c r="C23" s="3">
        <v>4305</v>
      </c>
      <c r="D23" s="4">
        <v>43638</v>
      </c>
      <c r="E23" s="3" t="s">
        <v>23</v>
      </c>
      <c r="F23" s="5">
        <v>12.71</v>
      </c>
      <c r="G23" s="5">
        <v>16.72</v>
      </c>
      <c r="H23" s="5">
        <v>20.399999999999999</v>
      </c>
      <c r="I23" s="3">
        <v>21.98</v>
      </c>
      <c r="J23" s="3">
        <v>22.8</v>
      </c>
      <c r="K23" s="3">
        <v>24.82</v>
      </c>
      <c r="L23" s="3">
        <v>25.04</v>
      </c>
      <c r="M23" s="5">
        <v>25.36</v>
      </c>
      <c r="N23" s="5">
        <v>26.82</v>
      </c>
      <c r="O23" s="5">
        <v>27.44</v>
      </c>
      <c r="P23" s="1">
        <v>31.4</v>
      </c>
      <c r="Q23" s="1">
        <v>33.76</v>
      </c>
      <c r="R23" s="2">
        <v>35.729999999999997</v>
      </c>
      <c r="S23" s="2">
        <v>37.479999999999997</v>
      </c>
      <c r="T23" s="2">
        <v>38.11</v>
      </c>
      <c r="U23" s="2">
        <v>39.49</v>
      </c>
      <c r="V23" s="2">
        <v>39.5</v>
      </c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x14ac:dyDescent="0.45">
      <c r="A24" s="3">
        <v>3420</v>
      </c>
      <c r="B24" s="3" t="s">
        <v>20</v>
      </c>
      <c r="C24" s="3">
        <v>4308</v>
      </c>
      <c r="D24" s="4">
        <v>43638</v>
      </c>
      <c r="E24" s="3" t="s">
        <v>23</v>
      </c>
      <c r="F24" s="5">
        <v>12.5</v>
      </c>
      <c r="G24" s="5">
        <v>17.22</v>
      </c>
      <c r="H24" s="5">
        <v>20.03</v>
      </c>
      <c r="I24" s="3">
        <v>21.12</v>
      </c>
      <c r="J24" s="3">
        <v>21.15</v>
      </c>
      <c r="K24" s="3">
        <v>23.01</v>
      </c>
      <c r="L24" s="3">
        <v>22.29</v>
      </c>
      <c r="M24" s="5">
        <v>23.3</v>
      </c>
      <c r="N24" s="5">
        <v>23.7</v>
      </c>
      <c r="O24" s="5">
        <v>24.56</v>
      </c>
      <c r="P24" s="1">
        <v>27.82</v>
      </c>
      <c r="Q24" s="1">
        <v>29.15</v>
      </c>
      <c r="R24" s="2">
        <v>31.85</v>
      </c>
      <c r="S24" s="2">
        <v>34.78</v>
      </c>
      <c r="T24" s="2">
        <v>35.590000000000003</v>
      </c>
      <c r="U24" s="2">
        <v>37.89</v>
      </c>
      <c r="V24" s="2">
        <v>36.15</v>
      </c>
      <c r="Y24" s="8"/>
      <c r="Z24" s="8"/>
      <c r="AA24" s="8"/>
      <c r="AB24" s="8"/>
      <c r="AC24" s="8"/>
      <c r="AD24" s="8"/>
      <c r="AE24" s="8"/>
      <c r="AF24" s="8"/>
    </row>
    <row r="25" spans="1:33" x14ac:dyDescent="0.45">
      <c r="A25" s="3">
        <v>3421</v>
      </c>
      <c r="B25" s="3" t="s">
        <v>20</v>
      </c>
      <c r="C25" s="3">
        <v>4304</v>
      </c>
      <c r="D25" s="4">
        <v>43638</v>
      </c>
      <c r="E25" s="3" t="s">
        <v>23</v>
      </c>
      <c r="F25" s="5">
        <v>17.309999999999999</v>
      </c>
      <c r="G25" s="5">
        <v>18.7</v>
      </c>
      <c r="H25" s="5">
        <v>22.5</v>
      </c>
      <c r="I25" s="3">
        <v>23.55</v>
      </c>
      <c r="J25" s="3">
        <v>24.56</v>
      </c>
      <c r="K25" s="3">
        <v>25.81</v>
      </c>
      <c r="L25" s="3">
        <v>27.44</v>
      </c>
      <c r="M25" s="5">
        <v>27.98</v>
      </c>
      <c r="N25" s="5"/>
      <c r="O25" s="5"/>
      <c r="P25" s="1">
        <v>33.14</v>
      </c>
      <c r="Q25" s="1">
        <v>35.25</v>
      </c>
      <c r="R25" s="2">
        <v>40.35</v>
      </c>
      <c r="S25" s="2">
        <v>43.2</v>
      </c>
      <c r="T25" s="2">
        <v>45.93</v>
      </c>
      <c r="U25" s="2">
        <v>47.72</v>
      </c>
      <c r="V25" s="2">
        <v>47.2</v>
      </c>
      <c r="Y25" s="8"/>
      <c r="Z25" s="8"/>
      <c r="AA25" s="8"/>
      <c r="AB25" s="8"/>
      <c r="AC25" s="8"/>
      <c r="AD25" s="8"/>
    </row>
    <row r="26" spans="1:33" x14ac:dyDescent="0.45">
      <c r="F26" s="7"/>
      <c r="G26" s="7"/>
      <c r="H26" s="7"/>
      <c r="M26" s="7"/>
      <c r="N26" s="7"/>
      <c r="O26" s="7"/>
      <c r="P26" s="7"/>
      <c r="Q26" s="7"/>
      <c r="Y26" s="8"/>
      <c r="Z26" s="8"/>
      <c r="AA26" s="8"/>
      <c r="AB26" s="8"/>
      <c r="AC26" s="8"/>
      <c r="AD26" s="8"/>
    </row>
    <row r="27" spans="1:33" x14ac:dyDescent="0.45">
      <c r="A27" t="s">
        <v>24</v>
      </c>
      <c r="F27" s="5">
        <f t="shared" ref="F27:N27" si="0">AVERAGE(F20:F25)</f>
        <v>14.173333333333332</v>
      </c>
      <c r="G27" s="5">
        <f t="shared" si="0"/>
        <v>17.753333333333334</v>
      </c>
      <c r="H27" s="5">
        <f t="shared" si="0"/>
        <v>20.686666666666667</v>
      </c>
      <c r="I27" s="5">
        <f t="shared" si="0"/>
        <v>22.473333333333333</v>
      </c>
      <c r="J27" s="5">
        <f t="shared" si="0"/>
        <v>23.554999999999996</v>
      </c>
      <c r="K27" s="5">
        <f t="shared" si="0"/>
        <v>24.806666666666668</v>
      </c>
      <c r="L27" s="5">
        <f t="shared" si="0"/>
        <v>25.364999999999998</v>
      </c>
      <c r="M27" s="5">
        <f t="shared" si="0"/>
        <v>26.111666666666665</v>
      </c>
      <c r="N27" s="5">
        <f t="shared" si="0"/>
        <v>26.211999999999996</v>
      </c>
      <c r="O27" s="5">
        <f>AVERAGE(O20:O25)</f>
        <v>26.564</v>
      </c>
      <c r="P27" s="1">
        <f t="shared" ref="P27:U27" si="1">AVERAGE(P20:P25)</f>
        <v>31.086666666666662</v>
      </c>
      <c r="Q27" s="1">
        <f t="shared" si="1"/>
        <v>32.851666666666667</v>
      </c>
      <c r="R27" s="1">
        <f t="shared" si="1"/>
        <v>36.338333333333331</v>
      </c>
      <c r="S27" s="1">
        <f t="shared" si="1"/>
        <v>38.288333333333334</v>
      </c>
      <c r="T27" s="1">
        <f t="shared" si="1"/>
        <v>39.738333333333337</v>
      </c>
      <c r="U27" s="1">
        <f t="shared" si="1"/>
        <v>41.82</v>
      </c>
      <c r="V27" s="1">
        <f>AVERAGE(V20:V25)</f>
        <v>41.620000000000005</v>
      </c>
      <c r="Y27" s="8"/>
      <c r="Z27" s="8"/>
      <c r="AA27" s="8"/>
      <c r="AB27" s="8"/>
      <c r="AC27" s="8"/>
      <c r="AD27" s="8"/>
    </row>
    <row r="28" spans="1:33" x14ac:dyDescent="0.45">
      <c r="A28" t="s">
        <v>25</v>
      </c>
      <c r="F28" s="5">
        <f t="shared" ref="F28:P28" si="2">AVERAGE(F3:F10)</f>
        <v>13.268749999999997</v>
      </c>
      <c r="G28" s="5">
        <f t="shared" si="2"/>
        <v>17.993749999999999</v>
      </c>
      <c r="H28" s="5">
        <f t="shared" si="2"/>
        <v>19.536249999999999</v>
      </c>
      <c r="I28" s="5">
        <f t="shared" si="2"/>
        <v>21.741250000000001</v>
      </c>
      <c r="J28" s="5">
        <f t="shared" si="2"/>
        <v>23.602499999999999</v>
      </c>
      <c r="K28" s="5">
        <f t="shared" si="2"/>
        <v>24.44125</v>
      </c>
      <c r="L28" s="5">
        <f t="shared" si="2"/>
        <v>25.111250000000002</v>
      </c>
      <c r="M28" s="5">
        <f t="shared" si="2"/>
        <v>25.451250000000002</v>
      </c>
      <c r="N28" s="5">
        <f t="shared" si="2"/>
        <v>25.857499999999995</v>
      </c>
      <c r="O28" s="5">
        <f t="shared" si="2"/>
        <v>26.54</v>
      </c>
      <c r="P28" s="1">
        <f t="shared" si="2"/>
        <v>29.905714285714282</v>
      </c>
      <c r="Q28" s="1">
        <f t="shared" ref="Q28:V28" si="3">AVERAGE(Q3:Q10)</f>
        <v>30.446249999999999</v>
      </c>
      <c r="R28" s="1">
        <f t="shared" si="3"/>
        <v>33.433750000000003</v>
      </c>
      <c r="S28" s="1">
        <f t="shared" si="3"/>
        <v>35.137500000000003</v>
      </c>
      <c r="T28" s="1">
        <f t="shared" si="3"/>
        <v>36.971249999999998</v>
      </c>
      <c r="U28" s="1">
        <f t="shared" si="3"/>
        <v>38.893749999999997</v>
      </c>
      <c r="V28" s="1">
        <f t="shared" si="3"/>
        <v>38.798750000000005</v>
      </c>
      <c r="Y28" s="8"/>
      <c r="Z28" s="8"/>
      <c r="AA28" s="8"/>
      <c r="AB28" s="8"/>
      <c r="AC28" s="8"/>
      <c r="AD28" s="8"/>
    </row>
    <row r="29" spans="1:33" x14ac:dyDescent="0.45">
      <c r="A29" t="s">
        <v>26</v>
      </c>
      <c r="F29" s="5">
        <f t="shared" ref="F29:N29" si="4">AVERAGE(F11:F19)</f>
        <v>12.653333333333334</v>
      </c>
      <c r="G29" s="5">
        <f t="shared" si="4"/>
        <v>17.081111111111113</v>
      </c>
      <c r="H29" s="5">
        <f t="shared" si="4"/>
        <v>18.957777777777778</v>
      </c>
      <c r="I29" s="5">
        <f t="shared" si="4"/>
        <v>20.776666666666664</v>
      </c>
      <c r="J29" s="5">
        <f t="shared" si="4"/>
        <v>22.194444444444443</v>
      </c>
      <c r="K29" s="5">
        <f t="shared" si="4"/>
        <v>23.024444444444448</v>
      </c>
      <c r="L29" s="5">
        <f t="shared" si="4"/>
        <v>23.058888888888887</v>
      </c>
      <c r="M29" s="5">
        <f t="shared" si="4"/>
        <v>23.788888888888888</v>
      </c>
      <c r="N29" s="5">
        <f t="shared" si="4"/>
        <v>24.281111111111109</v>
      </c>
      <c r="O29" s="5">
        <f>AVERAGE(O11:O19)</f>
        <v>24.810000000000002</v>
      </c>
      <c r="P29" s="1">
        <f t="shared" ref="P29:U29" si="5">AVERAGE(P11:P19)</f>
        <v>27.833333333333332</v>
      </c>
      <c r="Q29" s="1">
        <f t="shared" si="5"/>
        <v>28.687777777777779</v>
      </c>
      <c r="R29" s="1">
        <f t="shared" si="5"/>
        <v>31.510000000000005</v>
      </c>
      <c r="S29" s="1">
        <f t="shared" si="5"/>
        <v>33.172222222222224</v>
      </c>
      <c r="T29" s="1">
        <f t="shared" si="5"/>
        <v>34.473333333333329</v>
      </c>
      <c r="U29" s="1">
        <f t="shared" si="5"/>
        <v>36.461111111111109</v>
      </c>
      <c r="V29" s="1">
        <f>AVERAGE(V11:V19)</f>
        <v>36.155555555555551</v>
      </c>
      <c r="Y29" s="8"/>
      <c r="Z29" s="8"/>
      <c r="AA29" s="8"/>
      <c r="AB29" s="8"/>
      <c r="AC29" s="8"/>
      <c r="AD29" s="8"/>
    </row>
    <row r="30" spans="1:33" x14ac:dyDescent="0.45">
      <c r="Y30" s="8"/>
      <c r="Z30" s="8"/>
      <c r="AA30" s="8"/>
      <c r="AB30" s="8"/>
      <c r="AC30" s="8"/>
      <c r="AD30" s="8"/>
    </row>
    <row r="31" spans="1:33" x14ac:dyDescent="0.45">
      <c r="A31" t="s">
        <v>32</v>
      </c>
      <c r="F31" s="3">
        <f>TTEST(F20:F25,F11:F19,2,2)</f>
        <v>9.3903806157679348E-2</v>
      </c>
      <c r="G31" s="3">
        <f t="shared" ref="G31:V31" si="6">TTEST(G20:G25,G11:G19,2,2)</f>
        <v>0.26712353500542418</v>
      </c>
      <c r="H31" s="9">
        <f t="shared" si="6"/>
        <v>1.3981003093685287E-2</v>
      </c>
      <c r="I31" s="3">
        <f t="shared" si="6"/>
        <v>2.916744919049943E-2</v>
      </c>
      <c r="J31" s="3">
        <f t="shared" si="6"/>
        <v>0.17423318213312627</v>
      </c>
      <c r="K31" s="3">
        <f t="shared" si="6"/>
        <v>5.9868304910432976E-2</v>
      </c>
      <c r="L31" s="9">
        <f t="shared" si="6"/>
        <v>4.0817693482429147E-2</v>
      </c>
      <c r="M31" s="9">
        <f t="shared" si="6"/>
        <v>3.6350444840738419E-2</v>
      </c>
      <c r="N31" s="3">
        <f t="shared" si="6"/>
        <v>0.1276891694642853</v>
      </c>
      <c r="O31" s="3">
        <f t="shared" si="6"/>
        <v>0.14745337999706631</v>
      </c>
      <c r="P31" s="9">
        <f t="shared" si="6"/>
        <v>1.4790637922380417E-2</v>
      </c>
      <c r="Q31" s="9">
        <f t="shared" si="6"/>
        <v>6.1101305657180957E-3</v>
      </c>
      <c r="R31" s="9">
        <f t="shared" si="6"/>
        <v>1.1764857034916575E-2</v>
      </c>
      <c r="S31" s="9">
        <f t="shared" si="6"/>
        <v>1.226842495759165E-2</v>
      </c>
      <c r="T31" s="9">
        <f t="shared" si="6"/>
        <v>2.2335824320262772E-2</v>
      </c>
      <c r="U31" s="9">
        <f t="shared" si="6"/>
        <v>2.3537046996674964E-2</v>
      </c>
      <c r="V31" s="10">
        <f t="shared" si="6"/>
        <v>5.0246759236415486E-2</v>
      </c>
      <c r="Y31" s="8"/>
      <c r="Z31" s="8"/>
      <c r="AA31" s="8"/>
      <c r="AB31" s="8"/>
      <c r="AC31" s="8"/>
      <c r="AD31" s="8"/>
    </row>
    <row r="32" spans="1:33" x14ac:dyDescent="0.45">
      <c r="Y32" s="8"/>
      <c r="Z32" s="8"/>
      <c r="AA32" s="8"/>
      <c r="AB32" s="8"/>
      <c r="AC32" s="8"/>
      <c r="AD32" s="8"/>
    </row>
    <row r="33" spans="25:30" x14ac:dyDescent="0.45">
      <c r="Y33" s="8"/>
      <c r="Z33" s="8"/>
      <c r="AA33" s="8"/>
      <c r="AB33" s="8"/>
      <c r="AC33" s="8"/>
      <c r="AD33" s="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52B2D-AFC1-4098-BC7D-602894C903CF}">
  <dimension ref="A1:K29"/>
  <sheetViews>
    <sheetView workbookViewId="0">
      <selection activeCell="O18" sqref="O18"/>
    </sheetView>
  </sheetViews>
  <sheetFormatPr defaultRowHeight="14.25" x14ac:dyDescent="0.45"/>
  <sheetData>
    <row r="1" spans="1:11" x14ac:dyDescent="0.45">
      <c r="A1" s="59"/>
      <c r="B1" s="12" t="s">
        <v>226</v>
      </c>
      <c r="C1" s="12" t="s">
        <v>34</v>
      </c>
      <c r="D1" s="12" t="s">
        <v>227</v>
      </c>
      <c r="E1" s="12" t="s">
        <v>4</v>
      </c>
      <c r="F1" s="12" t="s">
        <v>228</v>
      </c>
      <c r="G1" s="12" t="s">
        <v>229</v>
      </c>
      <c r="H1" s="12" t="s">
        <v>230</v>
      </c>
      <c r="I1" s="12" t="s">
        <v>231</v>
      </c>
      <c r="J1" s="12" t="s">
        <v>232</v>
      </c>
      <c r="K1" s="12" t="s">
        <v>233</v>
      </c>
    </row>
    <row r="2" spans="1:11" x14ac:dyDescent="0.45">
      <c r="A2" s="3">
        <v>4</v>
      </c>
      <c r="B2" s="3">
        <v>872</v>
      </c>
      <c r="C2" s="3" t="s">
        <v>20</v>
      </c>
      <c r="D2" s="5">
        <v>18.27</v>
      </c>
      <c r="E2" s="3" t="s">
        <v>44</v>
      </c>
      <c r="F2" s="5">
        <v>0</v>
      </c>
      <c r="G2" s="5">
        <v>0.64000000000000012</v>
      </c>
      <c r="H2" s="5">
        <v>0.80000000000000027</v>
      </c>
      <c r="I2" s="5">
        <v>0.83000000000000007</v>
      </c>
      <c r="J2" s="5">
        <v>0.99000000000000021</v>
      </c>
      <c r="K2" s="5">
        <v>1.3000000000000003</v>
      </c>
    </row>
    <row r="3" spans="1:11" x14ac:dyDescent="0.45">
      <c r="A3" s="3">
        <v>5</v>
      </c>
      <c r="B3" s="3">
        <v>845</v>
      </c>
      <c r="C3" s="3" t="s">
        <v>234</v>
      </c>
      <c r="D3" s="5">
        <v>24</v>
      </c>
      <c r="E3" s="3" t="s">
        <v>44</v>
      </c>
      <c r="F3" s="5">
        <v>0</v>
      </c>
      <c r="G3" s="5">
        <v>0.79</v>
      </c>
      <c r="H3" s="5">
        <v>1.04</v>
      </c>
      <c r="I3" s="5">
        <v>1.0499999999999998</v>
      </c>
      <c r="J3" s="5">
        <v>1.1599999999999997</v>
      </c>
      <c r="K3" s="5">
        <v>1.5399999999999998</v>
      </c>
    </row>
    <row r="4" spans="1:11" x14ac:dyDescent="0.45">
      <c r="A4" s="3">
        <v>9</v>
      </c>
      <c r="B4" s="3">
        <v>999</v>
      </c>
      <c r="C4" s="3" t="s">
        <v>20</v>
      </c>
      <c r="D4" s="5">
        <v>23</v>
      </c>
      <c r="E4" s="3" t="s">
        <v>44</v>
      </c>
      <c r="F4" s="5">
        <v>0</v>
      </c>
      <c r="G4" s="5">
        <v>0.75999999999999979</v>
      </c>
      <c r="H4" s="5">
        <v>0.85000000000000009</v>
      </c>
      <c r="I4" s="5">
        <v>0.85999999999999988</v>
      </c>
      <c r="J4" s="5">
        <v>0.98</v>
      </c>
      <c r="K4" s="5">
        <v>1.46</v>
      </c>
    </row>
    <row r="5" spans="1:11" x14ac:dyDescent="0.45">
      <c r="A5" s="3">
        <v>11</v>
      </c>
      <c r="B5" s="3">
        <v>843</v>
      </c>
      <c r="C5" s="3" t="s">
        <v>20</v>
      </c>
      <c r="D5" s="5">
        <v>20.38</v>
      </c>
      <c r="E5" s="3" t="s">
        <v>44</v>
      </c>
      <c r="F5" s="5">
        <v>0</v>
      </c>
      <c r="G5" s="5">
        <v>0.58999999999999986</v>
      </c>
      <c r="H5" s="5">
        <v>0.7200000000000002</v>
      </c>
      <c r="I5" s="5">
        <v>0.83999999999999986</v>
      </c>
      <c r="J5" s="5">
        <v>0.98</v>
      </c>
      <c r="K5" s="5">
        <v>1.29</v>
      </c>
    </row>
    <row r="6" spans="1:11" x14ac:dyDescent="0.45">
      <c r="A6" s="3">
        <v>14</v>
      </c>
      <c r="B6" s="3">
        <v>824</v>
      </c>
      <c r="C6" s="3" t="s">
        <v>20</v>
      </c>
      <c r="D6" s="5">
        <v>23.65</v>
      </c>
      <c r="E6" s="3" t="s">
        <v>44</v>
      </c>
      <c r="F6" s="5">
        <v>0</v>
      </c>
      <c r="G6" s="5">
        <v>0.68000000000000016</v>
      </c>
      <c r="H6" s="5">
        <v>0.78000000000000025</v>
      </c>
      <c r="I6" s="5">
        <v>0.96</v>
      </c>
      <c r="J6" s="5">
        <v>0.99000000000000021</v>
      </c>
      <c r="K6" s="5">
        <v>1.4100000000000001</v>
      </c>
    </row>
    <row r="7" spans="1:11" x14ac:dyDescent="0.45">
      <c r="A7" s="3">
        <v>17</v>
      </c>
      <c r="B7" s="3">
        <v>833</v>
      </c>
      <c r="C7" s="3" t="s">
        <v>20</v>
      </c>
      <c r="D7" s="5">
        <v>23.88</v>
      </c>
      <c r="E7" s="3" t="s">
        <v>44</v>
      </c>
      <c r="F7" s="5">
        <v>0</v>
      </c>
      <c r="G7" s="5">
        <v>0.64000000000000012</v>
      </c>
      <c r="H7" s="5">
        <v>0.78000000000000025</v>
      </c>
      <c r="I7" s="5">
        <v>0.80000000000000027</v>
      </c>
      <c r="J7" s="5">
        <v>0.83000000000000007</v>
      </c>
      <c r="K7" s="5">
        <v>1.1400000000000001</v>
      </c>
    </row>
    <row r="8" spans="1:11" x14ac:dyDescent="0.45">
      <c r="A8" s="3">
        <v>18</v>
      </c>
      <c r="B8" s="3">
        <v>800</v>
      </c>
      <c r="C8" s="3" t="s">
        <v>20</v>
      </c>
      <c r="D8" s="5">
        <v>22</v>
      </c>
      <c r="E8" s="3" t="s">
        <v>44</v>
      </c>
      <c r="F8" s="5">
        <v>0</v>
      </c>
      <c r="G8" s="5">
        <v>0.66000000000000014</v>
      </c>
      <c r="H8" s="5">
        <v>0.66000000000000014</v>
      </c>
      <c r="I8" s="5">
        <v>0.79999999999999982</v>
      </c>
      <c r="J8" s="5">
        <v>0.83999999999999986</v>
      </c>
      <c r="K8" s="5">
        <v>1.3399999999999999</v>
      </c>
    </row>
    <row r="9" spans="1:11" x14ac:dyDescent="0.45">
      <c r="A9" s="3">
        <v>20</v>
      </c>
      <c r="B9" s="3">
        <v>877</v>
      </c>
      <c r="C9" s="3" t="s">
        <v>20</v>
      </c>
      <c r="D9" s="5">
        <v>22.41</v>
      </c>
      <c r="E9" s="3" t="s">
        <v>44</v>
      </c>
      <c r="F9" s="5">
        <v>0</v>
      </c>
      <c r="G9" s="5">
        <v>0.54</v>
      </c>
      <c r="H9" s="5">
        <v>0.78000000000000025</v>
      </c>
      <c r="I9" s="5">
        <v>0.88000000000000034</v>
      </c>
      <c r="J9" s="5">
        <v>0.99000000000000021</v>
      </c>
      <c r="K9" s="5">
        <v>1.3200000000000003</v>
      </c>
    </row>
    <row r="10" spans="1:11" x14ac:dyDescent="0.45">
      <c r="A10" s="3">
        <v>23</v>
      </c>
      <c r="B10" s="3">
        <v>602</v>
      </c>
      <c r="C10" s="3" t="s">
        <v>20</v>
      </c>
      <c r="D10" s="5">
        <v>22</v>
      </c>
      <c r="E10" s="3" t="s">
        <v>44</v>
      </c>
      <c r="F10" s="5">
        <v>0</v>
      </c>
      <c r="G10" s="5">
        <v>0.7799999999999998</v>
      </c>
      <c r="H10" s="5">
        <v>0.88999999999999968</v>
      </c>
      <c r="I10" s="5">
        <v>0.96999999999999975</v>
      </c>
      <c r="J10" s="5">
        <v>1.21</v>
      </c>
      <c r="K10" s="5">
        <v>1.5099999999999998</v>
      </c>
    </row>
    <row r="11" spans="1:11" x14ac:dyDescent="0.45">
      <c r="A11" s="3">
        <v>1</v>
      </c>
      <c r="B11" s="3">
        <v>865</v>
      </c>
      <c r="C11" s="3" t="s">
        <v>20</v>
      </c>
      <c r="D11" s="5">
        <v>25.8</v>
      </c>
      <c r="E11" s="3" t="s">
        <v>53</v>
      </c>
      <c r="F11" s="5">
        <v>0</v>
      </c>
      <c r="G11" s="5">
        <v>0.75</v>
      </c>
      <c r="H11" s="5">
        <v>0.79</v>
      </c>
      <c r="I11" s="5">
        <v>0.87000000000000011</v>
      </c>
      <c r="J11" s="5">
        <v>0.94</v>
      </c>
      <c r="K11" s="5">
        <v>1.23</v>
      </c>
    </row>
    <row r="12" spans="1:11" x14ac:dyDescent="0.45">
      <c r="A12" s="3">
        <v>6</v>
      </c>
      <c r="B12" s="3">
        <v>869</v>
      </c>
      <c r="C12" s="3" t="s">
        <v>20</v>
      </c>
      <c r="D12" s="5">
        <v>22.15</v>
      </c>
      <c r="E12" s="3" t="s">
        <v>53</v>
      </c>
      <c r="F12" s="5">
        <v>0</v>
      </c>
      <c r="G12" s="5">
        <v>0.73</v>
      </c>
      <c r="H12" s="5">
        <v>0.98</v>
      </c>
      <c r="I12" s="5">
        <v>0.98</v>
      </c>
      <c r="J12" s="5">
        <v>1.0699999999999998</v>
      </c>
      <c r="K12" s="5">
        <v>1.3900000000000001</v>
      </c>
    </row>
    <row r="13" spans="1:11" x14ac:dyDescent="0.45">
      <c r="A13" s="3">
        <v>7</v>
      </c>
      <c r="B13" s="3">
        <v>870</v>
      </c>
      <c r="C13" s="3" t="s">
        <v>20</v>
      </c>
      <c r="D13" s="5">
        <v>19.93</v>
      </c>
      <c r="E13" s="3" t="s">
        <v>53</v>
      </c>
      <c r="F13" s="5">
        <v>0</v>
      </c>
      <c r="G13" s="5">
        <v>0.69</v>
      </c>
      <c r="H13" s="5">
        <v>0.77</v>
      </c>
      <c r="I13" s="5">
        <v>0.8400000000000003</v>
      </c>
      <c r="J13" s="5">
        <v>1.02</v>
      </c>
      <c r="K13" s="5">
        <v>1.4100000000000001</v>
      </c>
    </row>
    <row r="14" spans="1:11" x14ac:dyDescent="0.45">
      <c r="A14" s="3">
        <v>10</v>
      </c>
      <c r="B14" s="3">
        <v>834</v>
      </c>
      <c r="C14" s="3" t="s">
        <v>20</v>
      </c>
      <c r="D14" s="5">
        <v>21.61</v>
      </c>
      <c r="E14" s="3" t="s">
        <v>53</v>
      </c>
      <c r="F14" s="5">
        <v>0</v>
      </c>
      <c r="G14" s="5">
        <v>0.73000000000000043</v>
      </c>
      <c r="H14" s="5">
        <v>0.91000000000000059</v>
      </c>
      <c r="I14" s="5">
        <v>0.94000000000000039</v>
      </c>
      <c r="J14" s="5">
        <v>1.1100000000000003</v>
      </c>
      <c r="K14" s="5">
        <v>1.4300000000000006</v>
      </c>
    </row>
    <row r="15" spans="1:11" x14ac:dyDescent="0.45">
      <c r="A15" s="3">
        <v>13</v>
      </c>
      <c r="B15" s="3">
        <v>866</v>
      </c>
      <c r="C15" s="3" t="s">
        <v>20</v>
      </c>
      <c r="D15" s="5">
        <v>22.82</v>
      </c>
      <c r="E15" s="3" t="s">
        <v>53</v>
      </c>
      <c r="F15" s="5">
        <v>0</v>
      </c>
      <c r="G15" s="5">
        <v>0.63999999999999968</v>
      </c>
      <c r="H15" s="5">
        <v>0.75</v>
      </c>
      <c r="I15" s="5">
        <v>0.75999999999999979</v>
      </c>
      <c r="J15" s="5">
        <v>0.83999999999999986</v>
      </c>
      <c r="K15" s="5">
        <v>1.23</v>
      </c>
    </row>
    <row r="16" spans="1:11" x14ac:dyDescent="0.45">
      <c r="A16" s="3">
        <v>16</v>
      </c>
      <c r="B16" s="3">
        <v>831</v>
      </c>
      <c r="C16" s="3" t="s">
        <v>20</v>
      </c>
      <c r="D16" s="5">
        <v>23.76</v>
      </c>
      <c r="E16" s="3" t="s">
        <v>53</v>
      </c>
      <c r="F16" s="5">
        <v>0</v>
      </c>
      <c r="G16" s="5">
        <v>0.75</v>
      </c>
      <c r="H16" s="5">
        <v>0.96</v>
      </c>
      <c r="I16" s="5">
        <v>1.0700000000000003</v>
      </c>
      <c r="J16" s="5">
        <v>1.1499999999999999</v>
      </c>
      <c r="K16" s="5">
        <v>1.4900000000000002</v>
      </c>
    </row>
    <row r="17" spans="1:11" x14ac:dyDescent="0.45">
      <c r="A17" s="3">
        <v>21</v>
      </c>
      <c r="B17" s="3">
        <v>878</v>
      </c>
      <c r="C17" s="3" t="s">
        <v>20</v>
      </c>
      <c r="D17" s="5">
        <v>22</v>
      </c>
      <c r="E17" s="3" t="s">
        <v>53</v>
      </c>
      <c r="F17" s="5">
        <v>0</v>
      </c>
      <c r="G17" s="5">
        <v>0.85000000000000009</v>
      </c>
      <c r="H17" s="5">
        <v>0.87000000000000011</v>
      </c>
      <c r="I17" s="5">
        <v>1.06</v>
      </c>
      <c r="J17" s="5">
        <v>1.2200000000000002</v>
      </c>
      <c r="K17" s="5">
        <v>1.7800000000000002</v>
      </c>
    </row>
    <row r="18" spans="1:11" x14ac:dyDescent="0.45">
      <c r="A18" s="3">
        <v>22</v>
      </c>
      <c r="B18" s="3">
        <v>603</v>
      </c>
      <c r="C18" s="3" t="s">
        <v>20</v>
      </c>
      <c r="D18" s="5">
        <v>22.33</v>
      </c>
      <c r="E18" s="3" t="s">
        <v>53</v>
      </c>
      <c r="F18" s="5">
        <v>0</v>
      </c>
      <c r="G18" s="5">
        <v>0.60000000000000009</v>
      </c>
      <c r="H18" s="5">
        <v>0.7200000000000002</v>
      </c>
      <c r="I18" s="5">
        <v>0.91000000000000014</v>
      </c>
      <c r="J18" s="5">
        <v>1.0499999999999998</v>
      </c>
      <c r="K18" s="5">
        <v>1.37</v>
      </c>
    </row>
    <row r="19" spans="1:11" x14ac:dyDescent="0.45">
      <c r="A19" s="3">
        <v>2</v>
      </c>
      <c r="B19" s="3">
        <v>987</v>
      </c>
      <c r="C19" s="3" t="s">
        <v>20</v>
      </c>
      <c r="D19" s="5">
        <v>21.08</v>
      </c>
      <c r="E19" s="3" t="s">
        <v>63</v>
      </c>
      <c r="F19" s="5">
        <v>0</v>
      </c>
      <c r="G19" s="5">
        <v>0.73</v>
      </c>
      <c r="H19" s="5">
        <v>0.91000000000000014</v>
      </c>
      <c r="I19" s="5">
        <v>0.92000000000000037</v>
      </c>
      <c r="J19" s="5">
        <v>1.19</v>
      </c>
      <c r="K19" s="5">
        <v>1.54</v>
      </c>
    </row>
    <row r="20" spans="1:11" x14ac:dyDescent="0.45">
      <c r="A20" s="3">
        <v>3</v>
      </c>
      <c r="B20" s="3">
        <v>871</v>
      </c>
      <c r="C20" s="3" t="s">
        <v>20</v>
      </c>
      <c r="D20" s="5">
        <v>23.83</v>
      </c>
      <c r="E20" s="3" t="s">
        <v>63</v>
      </c>
      <c r="F20" s="5">
        <v>0</v>
      </c>
      <c r="G20" s="5">
        <v>0.66999999999999993</v>
      </c>
      <c r="H20" s="5">
        <v>0.76000000000000023</v>
      </c>
      <c r="I20" s="5">
        <v>0.78000000000000025</v>
      </c>
      <c r="J20" s="5">
        <v>0.79</v>
      </c>
      <c r="K20" s="5">
        <v>1.17</v>
      </c>
    </row>
    <row r="21" spans="1:11" x14ac:dyDescent="0.45">
      <c r="A21" s="3">
        <v>8</v>
      </c>
      <c r="B21" s="3">
        <v>996</v>
      </c>
      <c r="C21" s="3" t="s">
        <v>20</v>
      </c>
      <c r="D21" s="5">
        <v>22.58</v>
      </c>
      <c r="E21" s="3" t="s">
        <v>63</v>
      </c>
      <c r="F21" s="5">
        <v>0</v>
      </c>
      <c r="G21" s="5">
        <v>0.77</v>
      </c>
      <c r="H21" s="5">
        <v>0.89000000000000012</v>
      </c>
      <c r="I21" s="5">
        <v>0.89000000000000012</v>
      </c>
      <c r="J21" s="5">
        <v>1.0699999999999998</v>
      </c>
      <c r="K21" s="5">
        <v>1.44</v>
      </c>
    </row>
    <row r="22" spans="1:11" x14ac:dyDescent="0.45">
      <c r="A22" s="3">
        <v>12</v>
      </c>
      <c r="B22" s="3">
        <v>852</v>
      </c>
      <c r="C22" s="3" t="s">
        <v>20</v>
      </c>
      <c r="D22" s="5">
        <v>26.28</v>
      </c>
      <c r="E22" s="3" t="s">
        <v>63</v>
      </c>
      <c r="F22" s="5">
        <v>0</v>
      </c>
      <c r="G22" s="5">
        <v>0.83999999999999986</v>
      </c>
      <c r="H22" s="5">
        <v>1.02</v>
      </c>
      <c r="I22" s="5">
        <v>1.1499999999999999</v>
      </c>
      <c r="J22" s="5">
        <v>1.25</v>
      </c>
      <c r="K22" s="5">
        <v>1.75</v>
      </c>
    </row>
    <row r="23" spans="1:11" x14ac:dyDescent="0.45">
      <c r="A23" s="3">
        <v>15</v>
      </c>
      <c r="B23" s="3">
        <v>828</v>
      </c>
      <c r="C23" s="3" t="s">
        <v>20</v>
      </c>
      <c r="D23" s="5">
        <v>24.37</v>
      </c>
      <c r="E23" s="3" t="s">
        <v>63</v>
      </c>
      <c r="F23" s="5">
        <v>0</v>
      </c>
      <c r="G23" s="5">
        <v>0.79</v>
      </c>
      <c r="H23" s="5">
        <v>0.96</v>
      </c>
      <c r="I23" s="5">
        <v>1.02</v>
      </c>
      <c r="J23" s="5">
        <v>1.19</v>
      </c>
      <c r="K23" s="5">
        <v>1.44</v>
      </c>
    </row>
    <row r="24" spans="1:11" x14ac:dyDescent="0.45">
      <c r="A24" s="3">
        <v>19</v>
      </c>
      <c r="B24" s="3">
        <v>801</v>
      </c>
      <c r="C24" s="3" t="s">
        <v>20</v>
      </c>
      <c r="D24" s="5">
        <v>19.84</v>
      </c>
      <c r="E24" s="3" t="s">
        <v>63</v>
      </c>
      <c r="F24" s="5">
        <v>0</v>
      </c>
      <c r="G24" s="5">
        <v>0.71</v>
      </c>
      <c r="H24" s="5">
        <v>0.96999999999999975</v>
      </c>
      <c r="I24" s="5">
        <v>1.04</v>
      </c>
      <c r="J24" s="5">
        <v>1.1599999999999997</v>
      </c>
      <c r="K24" s="5">
        <v>1.5999999999999996</v>
      </c>
    </row>
    <row r="27" spans="1:11" x14ac:dyDescent="0.45">
      <c r="D27" s="5">
        <f>AVERAGE(D19:D24)</f>
        <v>22.996666666666666</v>
      </c>
      <c r="E27" s="3" t="s">
        <v>94</v>
      </c>
      <c r="F27" s="5">
        <f>AVERAGE(F19:F24)</f>
        <v>0</v>
      </c>
      <c r="G27" s="5">
        <f t="shared" ref="G27:K27" si="0">AVERAGE(G19:G24)</f>
        <v>0.75166666666666659</v>
      </c>
      <c r="H27" s="5">
        <f t="shared" si="0"/>
        <v>0.91833333333333345</v>
      </c>
      <c r="I27" s="5">
        <f t="shared" si="0"/>
        <v>0.96666666666666679</v>
      </c>
      <c r="J27" s="5">
        <f t="shared" si="0"/>
        <v>1.1083333333333334</v>
      </c>
      <c r="K27" s="5">
        <f t="shared" si="0"/>
        <v>1.49</v>
      </c>
    </row>
    <row r="28" spans="1:11" x14ac:dyDescent="0.45">
      <c r="D28" s="5">
        <f>AVERAGE(D2:D10)</f>
        <v>22.176666666666662</v>
      </c>
      <c r="E28" s="3" t="s">
        <v>95</v>
      </c>
      <c r="F28" s="5">
        <f>AVERAGE(F2:F10)</f>
        <v>0</v>
      </c>
      <c r="G28" s="5">
        <f t="shared" ref="G28:K28" si="1">AVERAGE(G2:G10)</f>
        <v>0.67555555555555558</v>
      </c>
      <c r="H28" s="5">
        <f t="shared" si="1"/>
        <v>0.81111111111111134</v>
      </c>
      <c r="I28" s="5">
        <f t="shared" si="1"/>
        <v>0.88777777777777767</v>
      </c>
      <c r="J28" s="5">
        <f t="shared" si="1"/>
        <v>0.99666666666666659</v>
      </c>
      <c r="K28" s="5">
        <f t="shared" si="1"/>
        <v>1.3677777777777778</v>
      </c>
    </row>
    <row r="29" spans="1:11" x14ac:dyDescent="0.45">
      <c r="D29" s="5">
        <f>AVERAGE(D11:D18)</f>
        <v>22.549999999999997</v>
      </c>
      <c r="E29" s="3" t="s">
        <v>96</v>
      </c>
      <c r="F29" s="5">
        <f>AVERAGE(F11:F18)</f>
        <v>0</v>
      </c>
      <c r="G29" s="5">
        <f t="shared" ref="G29:K29" si="2">AVERAGE(G11:G18)</f>
        <v>0.71750000000000003</v>
      </c>
      <c r="H29" s="5">
        <f t="shared" si="2"/>
        <v>0.84375000000000022</v>
      </c>
      <c r="I29" s="5">
        <f t="shared" si="2"/>
        <v>0.92875000000000019</v>
      </c>
      <c r="J29" s="5">
        <f t="shared" si="2"/>
        <v>1.0500000000000003</v>
      </c>
      <c r="K29" s="5">
        <f t="shared" si="2"/>
        <v>1.4162500000000002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3DC3-331E-4186-9E0F-C7989B8BD3D1}">
  <dimension ref="A1:K29"/>
  <sheetViews>
    <sheetView workbookViewId="0">
      <selection activeCell="M16" sqref="M16"/>
    </sheetView>
  </sheetViews>
  <sheetFormatPr defaultRowHeight="14.25" x14ac:dyDescent="0.45"/>
  <sheetData>
    <row r="1" spans="1:11" ht="14.65" thickBot="1" x14ac:dyDescent="0.5">
      <c r="A1" s="22" t="s">
        <v>97</v>
      </c>
      <c r="B1" s="23" t="s">
        <v>2</v>
      </c>
      <c r="C1" s="23" t="s">
        <v>0</v>
      </c>
      <c r="D1" s="23" t="s">
        <v>98</v>
      </c>
      <c r="E1" s="23" t="s">
        <v>99</v>
      </c>
      <c r="F1" s="23" t="s">
        <v>100</v>
      </c>
      <c r="G1" s="23" t="s">
        <v>101</v>
      </c>
      <c r="H1" s="23">
        <v>15</v>
      </c>
      <c r="I1" s="23">
        <v>30</v>
      </c>
      <c r="J1" s="23">
        <v>60</v>
      </c>
      <c r="K1" s="24">
        <v>120</v>
      </c>
    </row>
    <row r="2" spans="1:11" x14ac:dyDescent="0.45">
      <c r="A2" s="25">
        <v>1</v>
      </c>
      <c r="B2" s="26">
        <v>4304</v>
      </c>
      <c r="C2" s="26">
        <v>2915</v>
      </c>
      <c r="D2" s="26" t="s">
        <v>102</v>
      </c>
      <c r="E2" s="26">
        <v>23.94</v>
      </c>
      <c r="F2" s="26">
        <v>95.76</v>
      </c>
      <c r="G2" s="26">
        <v>110</v>
      </c>
      <c r="H2" s="26">
        <v>247</v>
      </c>
      <c r="I2" s="26">
        <v>156</v>
      </c>
      <c r="J2" s="26">
        <v>150</v>
      </c>
      <c r="K2" s="27">
        <v>153</v>
      </c>
    </row>
    <row r="3" spans="1:11" x14ac:dyDescent="0.45">
      <c r="A3" s="28">
        <v>2</v>
      </c>
      <c r="B3" s="3">
        <v>4304</v>
      </c>
      <c r="C3" s="3">
        <v>2916</v>
      </c>
      <c r="D3" s="3" t="s">
        <v>102</v>
      </c>
      <c r="E3" s="3">
        <v>26.6</v>
      </c>
      <c r="F3" s="3">
        <v>106.4</v>
      </c>
      <c r="G3" s="3">
        <v>121</v>
      </c>
      <c r="H3" s="3">
        <v>253</v>
      </c>
      <c r="I3" s="3">
        <v>253</v>
      </c>
      <c r="J3" s="3">
        <v>177</v>
      </c>
      <c r="K3" s="29">
        <v>140</v>
      </c>
    </row>
    <row r="4" spans="1:11" x14ac:dyDescent="0.45">
      <c r="A4" s="28">
        <v>1</v>
      </c>
      <c r="B4" s="3">
        <v>4305</v>
      </c>
      <c r="C4" s="3">
        <v>2929</v>
      </c>
      <c r="D4" s="3" t="s">
        <v>102</v>
      </c>
      <c r="E4" s="3">
        <v>26.78</v>
      </c>
      <c r="F4" s="3">
        <v>107.12</v>
      </c>
      <c r="G4" s="3">
        <v>104</v>
      </c>
      <c r="H4" s="3">
        <v>289</v>
      </c>
      <c r="I4" s="3">
        <v>225</v>
      </c>
      <c r="J4" s="3">
        <v>187</v>
      </c>
      <c r="K4" s="29">
        <v>106</v>
      </c>
    </row>
    <row r="5" spans="1:11" x14ac:dyDescent="0.45">
      <c r="A5" s="28">
        <v>2</v>
      </c>
      <c r="B5" s="3">
        <v>4305</v>
      </c>
      <c r="C5" s="3">
        <v>2912</v>
      </c>
      <c r="D5" s="3" t="s">
        <v>102</v>
      </c>
      <c r="E5" s="3">
        <v>24.33</v>
      </c>
      <c r="F5" s="3">
        <v>97.32</v>
      </c>
      <c r="G5" s="3">
        <v>119</v>
      </c>
      <c r="H5" s="3">
        <v>258</v>
      </c>
      <c r="I5" s="3">
        <v>189</v>
      </c>
      <c r="J5" s="3">
        <v>165</v>
      </c>
      <c r="K5" s="29">
        <v>115</v>
      </c>
    </row>
    <row r="6" spans="1:11" x14ac:dyDescent="0.45">
      <c r="A6" s="28">
        <v>4</v>
      </c>
      <c r="B6" s="3">
        <v>4305</v>
      </c>
      <c r="C6" s="3">
        <v>2529</v>
      </c>
      <c r="D6" s="3" t="s">
        <v>102</v>
      </c>
      <c r="E6" s="3">
        <v>24.27</v>
      </c>
      <c r="F6" s="3">
        <v>97.08</v>
      </c>
      <c r="G6" s="3">
        <v>112</v>
      </c>
      <c r="H6" s="3">
        <v>230</v>
      </c>
      <c r="I6" s="3">
        <v>192</v>
      </c>
      <c r="J6" s="3">
        <v>157</v>
      </c>
      <c r="K6" s="29">
        <v>101</v>
      </c>
    </row>
    <row r="7" spans="1:11" x14ac:dyDescent="0.45">
      <c r="A7" s="28">
        <v>1</v>
      </c>
      <c r="B7" s="3">
        <v>4306</v>
      </c>
      <c r="C7" s="3">
        <v>2919</v>
      </c>
      <c r="D7" s="3" t="s">
        <v>102</v>
      </c>
      <c r="E7" s="3">
        <v>29.14</v>
      </c>
      <c r="F7" s="3">
        <v>116.56</v>
      </c>
      <c r="G7" s="3">
        <v>96</v>
      </c>
      <c r="H7" s="3">
        <v>281</v>
      </c>
      <c r="I7" s="3">
        <v>162</v>
      </c>
      <c r="J7" s="3">
        <v>207</v>
      </c>
      <c r="K7" s="29">
        <v>102</v>
      </c>
    </row>
    <row r="8" spans="1:11" x14ac:dyDescent="0.45">
      <c r="A8" s="28">
        <v>1</v>
      </c>
      <c r="B8" s="3">
        <v>4307</v>
      </c>
      <c r="C8" s="3">
        <v>2923</v>
      </c>
      <c r="D8" s="3" t="s">
        <v>102</v>
      </c>
      <c r="E8" s="3">
        <v>26.88</v>
      </c>
      <c r="F8" s="3">
        <v>107.52</v>
      </c>
      <c r="G8" s="3">
        <v>123</v>
      </c>
      <c r="H8" s="3">
        <v>247</v>
      </c>
      <c r="I8" s="3">
        <v>225</v>
      </c>
      <c r="J8" s="3">
        <v>165</v>
      </c>
      <c r="K8" s="29">
        <v>113</v>
      </c>
    </row>
    <row r="9" spans="1:11" x14ac:dyDescent="0.45">
      <c r="A9" s="28">
        <v>4</v>
      </c>
      <c r="B9" s="3">
        <v>4308</v>
      </c>
      <c r="C9" s="3">
        <v>3428</v>
      </c>
      <c r="D9" s="3" t="s">
        <v>102</v>
      </c>
      <c r="E9" s="3">
        <v>22.78</v>
      </c>
      <c r="F9" s="3">
        <v>91.12</v>
      </c>
      <c r="G9" s="3">
        <v>117</v>
      </c>
      <c r="H9" s="3">
        <v>295</v>
      </c>
      <c r="I9" s="3">
        <v>169</v>
      </c>
      <c r="J9" s="3">
        <v>172</v>
      </c>
      <c r="K9" s="29">
        <v>129</v>
      </c>
    </row>
    <row r="10" spans="1:11" x14ac:dyDescent="0.45">
      <c r="A10" s="28">
        <v>3</v>
      </c>
      <c r="B10" s="3">
        <v>4304</v>
      </c>
      <c r="C10" s="3">
        <v>2983</v>
      </c>
      <c r="D10" s="3" t="s">
        <v>53</v>
      </c>
      <c r="E10" s="3">
        <v>25.98</v>
      </c>
      <c r="F10" s="3">
        <v>103.92</v>
      </c>
      <c r="G10" s="3">
        <v>100</v>
      </c>
      <c r="H10" s="3">
        <v>339</v>
      </c>
      <c r="I10" s="3">
        <v>234</v>
      </c>
      <c r="J10" s="3">
        <v>189</v>
      </c>
      <c r="K10" s="29">
        <v>110</v>
      </c>
    </row>
    <row r="11" spans="1:11" x14ac:dyDescent="0.45">
      <c r="A11" s="28">
        <v>4</v>
      </c>
      <c r="B11" s="3">
        <v>4304</v>
      </c>
      <c r="C11" s="3">
        <v>2988</v>
      </c>
      <c r="D11" s="3" t="s">
        <v>53</v>
      </c>
      <c r="E11" s="3">
        <v>24.4</v>
      </c>
      <c r="F11" s="3">
        <v>97.6</v>
      </c>
      <c r="G11" s="3">
        <v>101</v>
      </c>
      <c r="H11" s="3">
        <v>222</v>
      </c>
      <c r="I11" s="3">
        <v>205</v>
      </c>
      <c r="J11" s="3">
        <v>153</v>
      </c>
      <c r="K11" s="29">
        <v>129</v>
      </c>
    </row>
    <row r="12" spans="1:11" x14ac:dyDescent="0.45">
      <c r="A12" s="28">
        <v>3</v>
      </c>
      <c r="B12" s="3">
        <v>4305</v>
      </c>
      <c r="C12" s="3">
        <v>2914</v>
      </c>
      <c r="D12" s="3" t="s">
        <v>53</v>
      </c>
      <c r="E12" s="3">
        <v>27.25</v>
      </c>
      <c r="F12" s="3">
        <v>109</v>
      </c>
      <c r="G12" s="3">
        <v>120</v>
      </c>
      <c r="H12" s="3">
        <v>260</v>
      </c>
      <c r="I12" s="3">
        <v>199</v>
      </c>
      <c r="J12" s="3">
        <v>152</v>
      </c>
      <c r="K12" s="29">
        <v>131</v>
      </c>
    </row>
    <row r="13" spans="1:11" x14ac:dyDescent="0.45">
      <c r="A13" s="28">
        <v>5</v>
      </c>
      <c r="B13" s="3">
        <v>4305</v>
      </c>
      <c r="C13" s="3">
        <v>2939</v>
      </c>
      <c r="D13" s="3" t="s">
        <v>53</v>
      </c>
      <c r="E13" s="3">
        <v>21.71</v>
      </c>
      <c r="F13" s="3">
        <v>86.84</v>
      </c>
      <c r="G13" s="3">
        <v>117</v>
      </c>
      <c r="H13" s="3">
        <v>245</v>
      </c>
      <c r="I13" s="3">
        <v>149</v>
      </c>
      <c r="J13" s="3">
        <v>127</v>
      </c>
      <c r="K13" s="29">
        <v>92</v>
      </c>
    </row>
    <row r="14" spans="1:11" x14ac:dyDescent="0.45">
      <c r="A14" s="28">
        <v>2</v>
      </c>
      <c r="B14" s="3">
        <v>4306</v>
      </c>
      <c r="C14" s="3">
        <v>2924</v>
      </c>
      <c r="D14" s="3" t="s">
        <v>53</v>
      </c>
      <c r="E14" s="3">
        <v>21.98</v>
      </c>
      <c r="F14" s="3">
        <v>87.92</v>
      </c>
      <c r="G14" s="3">
        <v>76</v>
      </c>
      <c r="H14" s="3">
        <v>264</v>
      </c>
      <c r="I14" s="3">
        <v>183</v>
      </c>
      <c r="J14" s="3">
        <v>144</v>
      </c>
      <c r="K14" s="29">
        <v>98</v>
      </c>
    </row>
    <row r="15" spans="1:11" x14ac:dyDescent="0.45">
      <c r="A15" s="28">
        <v>4</v>
      </c>
      <c r="B15" s="3">
        <v>4306</v>
      </c>
      <c r="C15" s="3">
        <v>2550</v>
      </c>
      <c r="D15" s="3" t="s">
        <v>53</v>
      </c>
      <c r="E15" s="3">
        <v>25.53</v>
      </c>
      <c r="F15" s="3">
        <v>102.12</v>
      </c>
      <c r="G15" s="3">
        <v>86</v>
      </c>
      <c r="H15" s="3">
        <v>233</v>
      </c>
      <c r="I15" s="3">
        <v>213</v>
      </c>
      <c r="J15" s="3">
        <v>221</v>
      </c>
      <c r="K15" s="29">
        <v>119</v>
      </c>
    </row>
    <row r="16" spans="1:11" x14ac:dyDescent="0.45">
      <c r="A16" s="28">
        <v>2</v>
      </c>
      <c r="B16" s="3">
        <v>4307</v>
      </c>
      <c r="C16" s="3">
        <v>2926</v>
      </c>
      <c r="D16" s="3" t="s">
        <v>53</v>
      </c>
      <c r="E16" s="3">
        <v>24.62</v>
      </c>
      <c r="F16" s="3">
        <v>98.48</v>
      </c>
      <c r="G16" s="3">
        <v>80</v>
      </c>
      <c r="H16" s="3">
        <v>266</v>
      </c>
      <c r="I16" s="3">
        <v>150</v>
      </c>
      <c r="J16" s="3">
        <v>137</v>
      </c>
      <c r="K16" s="29">
        <v>110</v>
      </c>
    </row>
    <row r="17" spans="1:11" x14ac:dyDescent="0.45">
      <c r="A17" s="28">
        <v>3</v>
      </c>
      <c r="B17" s="3">
        <v>4308</v>
      </c>
      <c r="C17" s="3">
        <v>3426</v>
      </c>
      <c r="D17" s="3" t="s">
        <v>53</v>
      </c>
      <c r="E17" s="3">
        <v>20.86</v>
      </c>
      <c r="F17" s="3">
        <v>83.44</v>
      </c>
      <c r="G17" s="3">
        <v>101</v>
      </c>
      <c r="H17" s="3">
        <v>298</v>
      </c>
      <c r="I17" s="3">
        <v>212</v>
      </c>
      <c r="J17" s="3">
        <v>160</v>
      </c>
      <c r="K17" s="29">
        <v>116</v>
      </c>
    </row>
    <row r="18" spans="1:11" x14ac:dyDescent="0.45">
      <c r="A18" s="28">
        <v>5</v>
      </c>
      <c r="B18" s="3">
        <v>4308</v>
      </c>
      <c r="C18" s="3">
        <v>3434</v>
      </c>
      <c r="D18" s="3" t="s">
        <v>53</v>
      </c>
      <c r="E18" s="3">
        <v>22.81</v>
      </c>
      <c r="F18" s="3">
        <v>91.24</v>
      </c>
      <c r="G18" s="3">
        <v>106</v>
      </c>
      <c r="H18" s="3">
        <v>250</v>
      </c>
      <c r="I18" s="3">
        <v>148</v>
      </c>
      <c r="J18" s="3">
        <v>131</v>
      </c>
      <c r="K18" s="29">
        <v>109</v>
      </c>
    </row>
    <row r="19" spans="1:11" x14ac:dyDescent="0.45">
      <c r="A19" s="28">
        <v>5</v>
      </c>
      <c r="B19" s="3">
        <v>4304</v>
      </c>
      <c r="C19" s="3">
        <v>3421</v>
      </c>
      <c r="D19" s="3" t="s">
        <v>63</v>
      </c>
      <c r="E19" s="3">
        <v>27.44</v>
      </c>
      <c r="F19" s="3">
        <v>109.76</v>
      </c>
      <c r="G19" s="3">
        <v>172</v>
      </c>
      <c r="H19" s="3">
        <v>369</v>
      </c>
      <c r="I19" s="3">
        <v>298</v>
      </c>
      <c r="J19" s="3">
        <v>223</v>
      </c>
      <c r="K19" s="29">
        <v>150</v>
      </c>
    </row>
    <row r="20" spans="1:11" x14ac:dyDescent="0.45">
      <c r="A20" s="28">
        <v>3</v>
      </c>
      <c r="B20" s="3">
        <v>4306</v>
      </c>
      <c r="C20" s="3">
        <v>2925</v>
      </c>
      <c r="D20" s="3" t="s">
        <v>63</v>
      </c>
      <c r="E20" s="3">
        <v>28.15</v>
      </c>
      <c r="F20" s="3">
        <v>112.6</v>
      </c>
      <c r="G20" s="3">
        <v>114</v>
      </c>
      <c r="H20" s="3">
        <v>264</v>
      </c>
      <c r="I20" s="3">
        <v>254</v>
      </c>
      <c r="J20" s="3">
        <v>178</v>
      </c>
      <c r="K20" s="29">
        <v>147</v>
      </c>
    </row>
    <row r="21" spans="1:11" x14ac:dyDescent="0.45">
      <c r="A21" s="28">
        <v>3</v>
      </c>
      <c r="B21" s="3">
        <v>4307</v>
      </c>
      <c r="C21" s="3">
        <v>2948</v>
      </c>
      <c r="D21" s="3" t="s">
        <v>63</v>
      </c>
      <c r="E21" s="3">
        <v>23.3</v>
      </c>
      <c r="F21" s="3">
        <v>93.2</v>
      </c>
      <c r="G21" s="3">
        <v>106</v>
      </c>
      <c r="H21" s="3">
        <v>248</v>
      </c>
      <c r="I21" s="3">
        <v>157</v>
      </c>
      <c r="J21" s="3">
        <v>151</v>
      </c>
      <c r="K21" s="29">
        <v>109</v>
      </c>
    </row>
    <row r="22" spans="1:11" x14ac:dyDescent="0.45">
      <c r="A22" s="28">
        <v>4</v>
      </c>
      <c r="B22" s="3">
        <v>4307</v>
      </c>
      <c r="C22" s="3">
        <v>2941</v>
      </c>
      <c r="D22" s="3" t="s">
        <v>63</v>
      </c>
      <c r="E22" s="3">
        <v>29.09</v>
      </c>
      <c r="F22" s="3">
        <v>116.36</v>
      </c>
      <c r="G22" s="3">
        <v>98</v>
      </c>
      <c r="H22" s="3">
        <v>263</v>
      </c>
      <c r="I22" s="3">
        <v>169</v>
      </c>
      <c r="J22" s="3">
        <v>181</v>
      </c>
      <c r="K22" s="29">
        <v>107</v>
      </c>
    </row>
    <row r="23" spans="1:11" x14ac:dyDescent="0.45">
      <c r="A23" s="28">
        <v>1</v>
      </c>
      <c r="B23" s="3">
        <v>4308</v>
      </c>
      <c r="C23" s="3">
        <v>2419</v>
      </c>
      <c r="D23" s="3" t="s">
        <v>63</v>
      </c>
      <c r="E23" s="3">
        <v>25.04</v>
      </c>
      <c r="F23" s="3">
        <v>100.16</v>
      </c>
      <c r="G23" s="3">
        <v>99</v>
      </c>
      <c r="H23" s="3">
        <v>419</v>
      </c>
      <c r="I23" s="3">
        <v>273</v>
      </c>
      <c r="J23" s="3">
        <v>154</v>
      </c>
      <c r="K23" s="29">
        <v>120</v>
      </c>
    </row>
    <row r="24" spans="1:11" ht="14.65" thickBot="1" x14ac:dyDescent="0.5">
      <c r="A24" s="30">
        <v>2</v>
      </c>
      <c r="B24" s="31">
        <v>4308</v>
      </c>
      <c r="C24" s="31">
        <v>3420</v>
      </c>
      <c r="D24" s="31" t="s">
        <v>103</v>
      </c>
      <c r="E24" s="31">
        <v>22.29</v>
      </c>
      <c r="F24" s="31">
        <v>89.16</v>
      </c>
      <c r="G24" s="31">
        <v>94</v>
      </c>
      <c r="H24" s="31">
        <v>228</v>
      </c>
      <c r="I24" s="31">
        <v>162</v>
      </c>
      <c r="J24" s="31">
        <v>154</v>
      </c>
      <c r="K24" s="32">
        <v>119</v>
      </c>
    </row>
    <row r="27" spans="1:11" x14ac:dyDescent="0.45">
      <c r="D27" s="3" t="s">
        <v>94</v>
      </c>
      <c r="E27" s="5">
        <f>AVERAGE(E19:E24)</f>
        <v>25.885000000000002</v>
      </c>
      <c r="F27" s="3"/>
      <c r="G27" s="33">
        <f t="shared" ref="G27:K27" si="0">AVERAGE(G19:G24)</f>
        <v>113.83333333333333</v>
      </c>
      <c r="H27" s="33">
        <f t="shared" si="0"/>
        <v>298.5</v>
      </c>
      <c r="I27" s="33">
        <f t="shared" si="0"/>
        <v>218.83333333333334</v>
      </c>
      <c r="J27" s="33">
        <f t="shared" si="0"/>
        <v>173.5</v>
      </c>
      <c r="K27" s="33">
        <f t="shared" si="0"/>
        <v>125.33333333333333</v>
      </c>
    </row>
    <row r="28" spans="1:11" x14ac:dyDescent="0.45">
      <c r="D28" s="3" t="s">
        <v>104</v>
      </c>
      <c r="E28" s="5">
        <f>AVERAGE(E2:E9)</f>
        <v>25.59</v>
      </c>
      <c r="F28" s="3"/>
      <c r="G28" s="33">
        <f t="shared" ref="G28:K28" si="1">AVERAGE(G2:G9)</f>
        <v>112.75</v>
      </c>
      <c r="H28" s="33">
        <f t="shared" si="1"/>
        <v>262.5</v>
      </c>
      <c r="I28" s="33">
        <f t="shared" si="1"/>
        <v>196.375</v>
      </c>
      <c r="J28" s="33">
        <f t="shared" si="1"/>
        <v>172.5</v>
      </c>
      <c r="K28" s="33">
        <f t="shared" si="1"/>
        <v>119.875</v>
      </c>
    </row>
    <row r="29" spans="1:11" x14ac:dyDescent="0.45">
      <c r="D29" s="3" t="s">
        <v>26</v>
      </c>
      <c r="E29" s="5">
        <f>AVERAGE(E10:E18)</f>
        <v>23.904444444444451</v>
      </c>
      <c r="F29" s="3"/>
      <c r="G29" s="33">
        <f t="shared" ref="G29:K29" si="2">AVERAGE(G10:G18)</f>
        <v>98.555555555555557</v>
      </c>
      <c r="H29" s="33">
        <f t="shared" si="2"/>
        <v>264.11111111111109</v>
      </c>
      <c r="I29" s="33">
        <f t="shared" si="2"/>
        <v>188.11111111111111</v>
      </c>
      <c r="J29" s="33">
        <f t="shared" si="2"/>
        <v>157.11111111111111</v>
      </c>
      <c r="K29" s="33">
        <f t="shared" si="2"/>
        <v>112.66666666666667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1DDD2-0FAE-43CC-BF22-3655AB059346}">
  <dimension ref="A1:K29"/>
  <sheetViews>
    <sheetView workbookViewId="0">
      <selection activeCell="M21" sqref="M21"/>
    </sheetView>
  </sheetViews>
  <sheetFormatPr defaultRowHeight="14.25" x14ac:dyDescent="0.45"/>
  <sheetData>
    <row r="1" spans="1:11" ht="14.65" thickBot="1" x14ac:dyDescent="0.5">
      <c r="A1" s="34" t="s">
        <v>97</v>
      </c>
      <c r="B1" s="34" t="s">
        <v>2</v>
      </c>
      <c r="C1" s="35" t="s">
        <v>0</v>
      </c>
      <c r="D1" s="35" t="s">
        <v>4</v>
      </c>
      <c r="E1" s="35" t="s">
        <v>99</v>
      </c>
      <c r="F1" s="35" t="s">
        <v>105</v>
      </c>
      <c r="G1" s="36" t="s">
        <v>101</v>
      </c>
      <c r="H1" s="36">
        <v>15</v>
      </c>
      <c r="I1" s="36">
        <v>30</v>
      </c>
      <c r="J1" s="36">
        <v>60</v>
      </c>
      <c r="K1" s="37">
        <v>120</v>
      </c>
    </row>
    <row r="2" spans="1:11" x14ac:dyDescent="0.45">
      <c r="A2" s="38">
        <v>1</v>
      </c>
      <c r="B2" s="39">
        <v>4304</v>
      </c>
      <c r="C2" s="39">
        <v>2915</v>
      </c>
      <c r="D2" s="39" t="s">
        <v>102</v>
      </c>
      <c r="E2" s="39">
        <v>25.45</v>
      </c>
      <c r="F2" s="39">
        <f t="shared" ref="F2:F24" si="0">5*E2</f>
        <v>127.25</v>
      </c>
      <c r="G2" s="39">
        <v>116</v>
      </c>
      <c r="H2" s="39">
        <v>66</v>
      </c>
      <c r="I2" s="39">
        <v>73</v>
      </c>
      <c r="J2" s="39">
        <v>65</v>
      </c>
      <c r="K2" s="40">
        <v>89</v>
      </c>
    </row>
    <row r="3" spans="1:11" x14ac:dyDescent="0.45">
      <c r="A3" s="41">
        <v>2</v>
      </c>
      <c r="B3" s="3">
        <v>4304</v>
      </c>
      <c r="C3" s="3">
        <v>2916</v>
      </c>
      <c r="D3" s="3" t="s">
        <v>102</v>
      </c>
      <c r="E3" s="3">
        <v>27.03</v>
      </c>
      <c r="F3" s="3">
        <f t="shared" si="0"/>
        <v>135.15</v>
      </c>
      <c r="G3" s="3">
        <v>118</v>
      </c>
      <c r="H3" s="3">
        <v>95</v>
      </c>
      <c r="I3" s="3">
        <v>56</v>
      </c>
      <c r="J3" s="3">
        <v>82</v>
      </c>
      <c r="K3" s="29">
        <v>118</v>
      </c>
    </row>
    <row r="4" spans="1:11" x14ac:dyDescent="0.45">
      <c r="A4" s="42">
        <v>1</v>
      </c>
      <c r="B4" s="43">
        <v>4305</v>
      </c>
      <c r="C4" s="43">
        <v>2929</v>
      </c>
      <c r="D4" s="43" t="s">
        <v>102</v>
      </c>
      <c r="E4" s="43">
        <v>25.9</v>
      </c>
      <c r="F4" s="43">
        <f t="shared" si="0"/>
        <v>129.5</v>
      </c>
      <c r="G4" s="43">
        <v>114</v>
      </c>
      <c r="H4" s="43">
        <v>89</v>
      </c>
      <c r="I4" s="43">
        <v>77</v>
      </c>
      <c r="J4" s="43">
        <v>92</v>
      </c>
      <c r="K4" s="44">
        <v>82</v>
      </c>
    </row>
    <row r="5" spans="1:11" x14ac:dyDescent="0.45">
      <c r="A5" s="42">
        <v>2</v>
      </c>
      <c r="B5" s="43">
        <v>4305</v>
      </c>
      <c r="C5" s="43">
        <v>2912</v>
      </c>
      <c r="D5" s="43" t="s">
        <v>102</v>
      </c>
      <c r="E5" s="43">
        <v>25.09</v>
      </c>
      <c r="F5" s="43">
        <f t="shared" si="0"/>
        <v>125.45</v>
      </c>
      <c r="G5" s="43">
        <v>114</v>
      </c>
      <c r="H5" s="43">
        <v>99</v>
      </c>
      <c r="I5" s="43">
        <v>84</v>
      </c>
      <c r="J5" s="43">
        <v>79</v>
      </c>
      <c r="K5" s="44">
        <v>62</v>
      </c>
    </row>
    <row r="6" spans="1:11" ht="14.65" thickBot="1" x14ac:dyDescent="0.5">
      <c r="A6" s="45">
        <v>4</v>
      </c>
      <c r="B6" s="46">
        <v>4305</v>
      </c>
      <c r="C6" s="46">
        <v>2529</v>
      </c>
      <c r="D6" s="46" t="s">
        <v>102</v>
      </c>
      <c r="E6" s="46">
        <v>24.86</v>
      </c>
      <c r="F6" s="46">
        <f t="shared" si="0"/>
        <v>124.3</v>
      </c>
      <c r="G6" s="46">
        <v>120</v>
      </c>
      <c r="H6" s="46">
        <v>54</v>
      </c>
      <c r="I6" s="46">
        <v>64</v>
      </c>
      <c r="J6" s="46">
        <v>94</v>
      </c>
      <c r="K6" s="47">
        <v>102</v>
      </c>
    </row>
    <row r="7" spans="1:11" x14ac:dyDescent="0.45">
      <c r="A7" s="25">
        <v>1</v>
      </c>
      <c r="B7" s="26">
        <v>4306</v>
      </c>
      <c r="C7" s="26">
        <v>2919</v>
      </c>
      <c r="D7" s="26" t="s">
        <v>102</v>
      </c>
      <c r="E7" s="26">
        <v>31.04</v>
      </c>
      <c r="F7" s="26">
        <f t="shared" si="0"/>
        <v>155.19999999999999</v>
      </c>
      <c r="G7" s="26">
        <v>134</v>
      </c>
      <c r="H7" s="26">
        <v>114</v>
      </c>
      <c r="I7" s="26">
        <v>82</v>
      </c>
      <c r="J7" s="26">
        <v>127</v>
      </c>
      <c r="K7" s="27">
        <v>148</v>
      </c>
    </row>
    <row r="8" spans="1:11" x14ac:dyDescent="0.45">
      <c r="A8" s="48">
        <v>1</v>
      </c>
      <c r="B8" s="43">
        <v>4307</v>
      </c>
      <c r="C8" s="43">
        <v>2923</v>
      </c>
      <c r="D8" s="43" t="s">
        <v>102</v>
      </c>
      <c r="E8" s="43">
        <v>27.13</v>
      </c>
      <c r="F8" s="43">
        <f t="shared" si="0"/>
        <v>135.65</v>
      </c>
      <c r="G8" s="43">
        <v>124</v>
      </c>
      <c r="H8" s="43">
        <v>95</v>
      </c>
      <c r="I8" s="43">
        <v>88</v>
      </c>
      <c r="J8" s="43">
        <v>80</v>
      </c>
      <c r="K8" s="44">
        <v>112</v>
      </c>
    </row>
    <row r="9" spans="1:11" x14ac:dyDescent="0.45">
      <c r="A9" s="28">
        <v>4</v>
      </c>
      <c r="B9" s="3">
        <v>4308</v>
      </c>
      <c r="C9" s="3">
        <v>3428</v>
      </c>
      <c r="D9" s="3" t="s">
        <v>102</v>
      </c>
      <c r="E9" s="3">
        <v>23.83</v>
      </c>
      <c r="F9" s="3">
        <f t="shared" si="0"/>
        <v>119.14999999999999</v>
      </c>
      <c r="G9" s="3">
        <v>131</v>
      </c>
      <c r="H9" s="3">
        <v>96</v>
      </c>
      <c r="I9" s="3">
        <v>84</v>
      </c>
      <c r="J9" s="3">
        <v>92</v>
      </c>
      <c r="K9" s="29">
        <v>99</v>
      </c>
    </row>
    <row r="10" spans="1:11" x14ac:dyDescent="0.45">
      <c r="A10" s="28">
        <v>3</v>
      </c>
      <c r="B10" s="3">
        <v>4304</v>
      </c>
      <c r="C10" s="3">
        <v>2983</v>
      </c>
      <c r="D10" s="3" t="s">
        <v>53</v>
      </c>
      <c r="E10" s="3">
        <v>26.61</v>
      </c>
      <c r="F10" s="3">
        <f t="shared" si="0"/>
        <v>133.05000000000001</v>
      </c>
      <c r="G10" s="3">
        <v>130</v>
      </c>
      <c r="H10" s="3">
        <v>82</v>
      </c>
      <c r="I10" s="3">
        <v>94</v>
      </c>
      <c r="J10" s="3">
        <v>76</v>
      </c>
      <c r="K10" s="29">
        <v>101</v>
      </c>
    </row>
    <row r="11" spans="1:11" ht="14.65" thickBot="1" x14ac:dyDescent="0.5">
      <c r="A11" s="30">
        <v>4</v>
      </c>
      <c r="B11" s="31">
        <v>4304</v>
      </c>
      <c r="C11" s="31">
        <v>2988</v>
      </c>
      <c r="D11" s="31" t="s">
        <v>53</v>
      </c>
      <c r="E11" s="31">
        <v>24.98</v>
      </c>
      <c r="F11" s="31">
        <f t="shared" si="0"/>
        <v>124.9</v>
      </c>
      <c r="G11" s="31">
        <v>129</v>
      </c>
      <c r="H11" s="31">
        <v>95</v>
      </c>
      <c r="I11" s="31">
        <v>72</v>
      </c>
      <c r="J11" s="31">
        <v>76</v>
      </c>
      <c r="K11" s="32">
        <v>84</v>
      </c>
    </row>
    <row r="12" spans="1:11" x14ac:dyDescent="0.45">
      <c r="A12" s="49">
        <v>3</v>
      </c>
      <c r="B12" s="50">
        <v>4305</v>
      </c>
      <c r="C12" s="50">
        <v>2914</v>
      </c>
      <c r="D12" s="50" t="s">
        <v>53</v>
      </c>
      <c r="E12" s="50">
        <v>27.9</v>
      </c>
      <c r="F12" s="50">
        <f t="shared" si="0"/>
        <v>139.5</v>
      </c>
      <c r="G12" s="50">
        <v>159</v>
      </c>
      <c r="H12" s="50">
        <v>148</v>
      </c>
      <c r="I12" s="50">
        <v>137</v>
      </c>
      <c r="J12" s="50">
        <v>132</v>
      </c>
      <c r="K12" s="51">
        <v>122</v>
      </c>
    </row>
    <row r="13" spans="1:11" x14ac:dyDescent="0.45">
      <c r="A13" s="48">
        <v>5</v>
      </c>
      <c r="B13" s="43">
        <v>4305</v>
      </c>
      <c r="C13" s="43">
        <v>2939</v>
      </c>
      <c r="D13" s="43" t="s">
        <v>53</v>
      </c>
      <c r="E13" s="43">
        <v>22.29</v>
      </c>
      <c r="F13" s="43">
        <f t="shared" si="0"/>
        <v>111.44999999999999</v>
      </c>
      <c r="G13" s="43">
        <v>152</v>
      </c>
      <c r="H13" s="43">
        <v>62</v>
      </c>
      <c r="I13" s="43">
        <v>63</v>
      </c>
      <c r="J13" s="43">
        <v>79</v>
      </c>
      <c r="K13" s="44">
        <v>73</v>
      </c>
    </row>
    <row r="14" spans="1:11" x14ac:dyDescent="0.45">
      <c r="A14" s="28">
        <v>2</v>
      </c>
      <c r="B14" s="3">
        <v>4306</v>
      </c>
      <c r="C14" s="3">
        <v>2924</v>
      </c>
      <c r="D14" s="3" t="s">
        <v>53</v>
      </c>
      <c r="E14" s="3">
        <v>22.76</v>
      </c>
      <c r="F14" s="3">
        <f t="shared" si="0"/>
        <v>113.80000000000001</v>
      </c>
      <c r="G14" s="3">
        <v>102</v>
      </c>
      <c r="H14" s="3">
        <v>84</v>
      </c>
      <c r="I14" s="3">
        <v>73</v>
      </c>
      <c r="J14" s="3">
        <v>70</v>
      </c>
      <c r="K14" s="29">
        <v>85</v>
      </c>
    </row>
    <row r="15" spans="1:11" ht="14.65" thickBot="1" x14ac:dyDescent="0.5">
      <c r="A15" s="52">
        <v>4</v>
      </c>
      <c r="B15" s="53">
        <v>4306</v>
      </c>
      <c r="C15" s="53">
        <v>2550</v>
      </c>
      <c r="D15" s="53" t="s">
        <v>53</v>
      </c>
      <c r="E15" s="53">
        <v>26.38</v>
      </c>
      <c r="F15" s="53">
        <f t="shared" si="0"/>
        <v>131.9</v>
      </c>
      <c r="G15" s="53">
        <v>93</v>
      </c>
      <c r="H15" s="53">
        <v>149</v>
      </c>
      <c r="I15" s="53">
        <v>111</v>
      </c>
      <c r="J15" s="53">
        <v>97</v>
      </c>
      <c r="K15" s="54">
        <v>103</v>
      </c>
    </row>
    <row r="16" spans="1:11" x14ac:dyDescent="0.45">
      <c r="A16" s="55">
        <v>2</v>
      </c>
      <c r="B16" s="56">
        <v>4307</v>
      </c>
      <c r="C16" s="56">
        <v>2926</v>
      </c>
      <c r="D16" s="56" t="s">
        <v>53</v>
      </c>
      <c r="E16" s="56">
        <v>25.36</v>
      </c>
      <c r="F16" s="56">
        <f t="shared" si="0"/>
        <v>126.8</v>
      </c>
      <c r="G16" s="56">
        <v>113</v>
      </c>
      <c r="H16" s="56">
        <v>94</v>
      </c>
      <c r="I16" s="56">
        <v>84</v>
      </c>
      <c r="J16" s="56">
        <v>88</v>
      </c>
      <c r="K16" s="57">
        <v>92</v>
      </c>
    </row>
    <row r="17" spans="1:11" x14ac:dyDescent="0.45">
      <c r="A17" s="28">
        <v>3</v>
      </c>
      <c r="B17" s="3">
        <v>4308</v>
      </c>
      <c r="C17" s="3">
        <v>3426</v>
      </c>
      <c r="D17" s="3" t="s">
        <v>53</v>
      </c>
      <c r="E17" s="3">
        <v>21.8</v>
      </c>
      <c r="F17" s="3">
        <f t="shared" si="0"/>
        <v>109</v>
      </c>
      <c r="G17" s="3">
        <v>111</v>
      </c>
      <c r="H17" s="3">
        <v>115</v>
      </c>
      <c r="I17" s="3">
        <v>75</v>
      </c>
      <c r="J17" s="3">
        <v>84</v>
      </c>
      <c r="K17" s="29">
        <v>99</v>
      </c>
    </row>
    <row r="18" spans="1:11" x14ac:dyDescent="0.45">
      <c r="A18" s="28">
        <v>5</v>
      </c>
      <c r="B18" s="3">
        <v>4308</v>
      </c>
      <c r="C18" s="3">
        <v>3434</v>
      </c>
      <c r="D18" s="3" t="s">
        <v>53</v>
      </c>
      <c r="E18" s="3">
        <v>23.08</v>
      </c>
      <c r="F18" s="3">
        <f t="shared" si="0"/>
        <v>115.39999999999999</v>
      </c>
      <c r="G18" s="3">
        <v>106</v>
      </c>
      <c r="H18" s="3">
        <v>87</v>
      </c>
      <c r="I18" s="3">
        <v>73</v>
      </c>
      <c r="J18" s="3">
        <v>89</v>
      </c>
      <c r="K18" s="29">
        <v>79</v>
      </c>
    </row>
    <row r="19" spans="1:11" ht="14.65" thickBot="1" x14ac:dyDescent="0.5">
      <c r="A19" s="30">
        <v>5</v>
      </c>
      <c r="B19" s="31">
        <v>4304</v>
      </c>
      <c r="C19" s="31">
        <v>3421</v>
      </c>
      <c r="D19" s="31" t="s">
        <v>63</v>
      </c>
      <c r="E19" s="31">
        <v>28.5</v>
      </c>
      <c r="F19" s="31">
        <f t="shared" si="0"/>
        <v>142.5</v>
      </c>
      <c r="G19" s="31">
        <v>185</v>
      </c>
      <c r="H19" s="31">
        <v>132</v>
      </c>
      <c r="I19" s="31">
        <v>101</v>
      </c>
      <c r="J19" s="31">
        <v>124</v>
      </c>
      <c r="K19" s="32">
        <v>129</v>
      </c>
    </row>
    <row r="20" spans="1:11" x14ac:dyDescent="0.45">
      <c r="A20" s="25">
        <v>3</v>
      </c>
      <c r="B20" s="26">
        <v>4306</v>
      </c>
      <c r="C20" s="26">
        <v>2925</v>
      </c>
      <c r="D20" s="26" t="s">
        <v>63</v>
      </c>
      <c r="E20" s="26">
        <v>28.56</v>
      </c>
      <c r="F20" s="26">
        <f t="shared" si="0"/>
        <v>142.79999999999998</v>
      </c>
      <c r="G20" s="26">
        <v>136</v>
      </c>
      <c r="H20" s="26">
        <v>112</v>
      </c>
      <c r="I20" s="26">
        <v>102</v>
      </c>
      <c r="J20" s="26">
        <v>68</v>
      </c>
      <c r="K20" s="27">
        <v>112</v>
      </c>
    </row>
    <row r="21" spans="1:11" x14ac:dyDescent="0.45">
      <c r="A21" s="48">
        <v>3</v>
      </c>
      <c r="B21" s="43">
        <v>4307</v>
      </c>
      <c r="C21" s="43">
        <v>2948</v>
      </c>
      <c r="D21" s="43" t="s">
        <v>63</v>
      </c>
      <c r="E21" s="43">
        <v>24.33</v>
      </c>
      <c r="F21" s="43">
        <f t="shared" si="0"/>
        <v>121.64999999999999</v>
      </c>
      <c r="G21" s="43">
        <v>118</v>
      </c>
      <c r="H21" s="43">
        <v>150</v>
      </c>
      <c r="I21" s="43">
        <v>85</v>
      </c>
      <c r="J21" s="43">
        <v>83</v>
      </c>
      <c r="K21" s="44">
        <v>77</v>
      </c>
    </row>
    <row r="22" spans="1:11" x14ac:dyDescent="0.45">
      <c r="A22" s="48">
        <v>4</v>
      </c>
      <c r="B22" s="43">
        <v>4307</v>
      </c>
      <c r="C22" s="43">
        <v>2941</v>
      </c>
      <c r="D22" s="43" t="s">
        <v>63</v>
      </c>
      <c r="E22" s="43">
        <v>28.85</v>
      </c>
      <c r="F22" s="43">
        <f t="shared" si="0"/>
        <v>144.25</v>
      </c>
      <c r="G22" s="43">
        <v>131</v>
      </c>
      <c r="H22" s="43">
        <v>136</v>
      </c>
      <c r="I22" s="43">
        <v>89</v>
      </c>
      <c r="J22" s="43">
        <v>75</v>
      </c>
      <c r="K22" s="44">
        <v>104</v>
      </c>
    </row>
    <row r="23" spans="1:11" x14ac:dyDescent="0.45">
      <c r="A23" s="28">
        <v>1</v>
      </c>
      <c r="B23" s="3">
        <v>4308</v>
      </c>
      <c r="C23" s="3">
        <v>2419</v>
      </c>
      <c r="D23" s="3" t="s">
        <v>63</v>
      </c>
      <c r="E23" s="3">
        <v>25.63</v>
      </c>
      <c r="F23" s="3">
        <f t="shared" si="0"/>
        <v>128.15</v>
      </c>
      <c r="G23" s="3">
        <v>144</v>
      </c>
      <c r="H23" s="3">
        <v>131</v>
      </c>
      <c r="I23" s="3">
        <v>101</v>
      </c>
      <c r="J23" s="3">
        <v>105</v>
      </c>
      <c r="K23" s="29">
        <v>104</v>
      </c>
    </row>
    <row r="24" spans="1:11" ht="14.65" thickBot="1" x14ac:dyDescent="0.5">
      <c r="A24" s="30">
        <v>2</v>
      </c>
      <c r="B24" s="31">
        <v>4308</v>
      </c>
      <c r="C24" s="31">
        <v>3420</v>
      </c>
      <c r="D24" s="31" t="s">
        <v>63</v>
      </c>
      <c r="E24" s="31">
        <v>23.03</v>
      </c>
      <c r="F24" s="31">
        <f t="shared" si="0"/>
        <v>115.15</v>
      </c>
      <c r="G24" s="31">
        <v>126</v>
      </c>
      <c r="H24" s="31">
        <v>131</v>
      </c>
      <c r="I24" s="31">
        <v>113</v>
      </c>
      <c r="J24" s="31">
        <v>110</v>
      </c>
      <c r="K24" s="32">
        <v>122</v>
      </c>
    </row>
    <row r="27" spans="1:11" x14ac:dyDescent="0.45">
      <c r="D27" s="3" t="s">
        <v>94</v>
      </c>
      <c r="E27" s="5">
        <f>AVERAGE(E19:E24)</f>
        <v>26.483333333333334</v>
      </c>
      <c r="F27" s="3"/>
      <c r="G27" s="33">
        <f t="shared" ref="G27:K27" si="1">AVERAGE(G19:G24)</f>
        <v>140</v>
      </c>
      <c r="H27" s="33">
        <f t="shared" si="1"/>
        <v>132</v>
      </c>
      <c r="I27" s="33">
        <f t="shared" si="1"/>
        <v>98.5</v>
      </c>
      <c r="J27" s="33">
        <f t="shared" si="1"/>
        <v>94.166666666666671</v>
      </c>
      <c r="K27" s="33">
        <f t="shared" si="1"/>
        <v>108</v>
      </c>
    </row>
    <row r="28" spans="1:11" x14ac:dyDescent="0.45">
      <c r="D28" s="3" t="s">
        <v>104</v>
      </c>
      <c r="E28" s="5">
        <f>AVERAGE(E2:E9)</f>
        <v>26.291249999999998</v>
      </c>
      <c r="F28" s="3"/>
      <c r="G28" s="33">
        <f t="shared" ref="G28:K28" si="2">AVERAGE(G2:G9)</f>
        <v>121.375</v>
      </c>
      <c r="H28" s="33">
        <f t="shared" si="2"/>
        <v>88.5</v>
      </c>
      <c r="I28" s="33">
        <f t="shared" si="2"/>
        <v>76</v>
      </c>
      <c r="J28" s="33">
        <f t="shared" si="2"/>
        <v>88.875</v>
      </c>
      <c r="K28" s="33">
        <f t="shared" si="2"/>
        <v>101.5</v>
      </c>
    </row>
    <row r="29" spans="1:11" x14ac:dyDescent="0.45">
      <c r="D29" s="3" t="s">
        <v>26</v>
      </c>
      <c r="E29" s="5">
        <f>AVERAGE(E10:E18)</f>
        <v>24.573333333333338</v>
      </c>
      <c r="F29" s="3"/>
      <c r="G29" s="33">
        <f t="shared" ref="G29:K29" si="3">AVERAGE(G10:G18)</f>
        <v>121.66666666666667</v>
      </c>
      <c r="H29" s="33">
        <f t="shared" si="3"/>
        <v>101.77777777777777</v>
      </c>
      <c r="I29" s="33">
        <f t="shared" si="3"/>
        <v>86.888888888888886</v>
      </c>
      <c r="J29" s="33">
        <f t="shared" si="3"/>
        <v>87.888888888888886</v>
      </c>
      <c r="K29" s="33">
        <f t="shared" si="3"/>
        <v>93.111111111111114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AACE3-326F-40E4-9207-11671723BA4A}">
  <dimension ref="A1:D11"/>
  <sheetViews>
    <sheetView workbookViewId="0">
      <selection activeCell="E14" sqref="E14"/>
    </sheetView>
  </sheetViews>
  <sheetFormatPr defaultRowHeight="14.25" x14ac:dyDescent="0.45"/>
  <cols>
    <col min="1" max="1" width="23.86328125" customWidth="1"/>
  </cols>
  <sheetData>
    <row r="1" spans="1:4" x14ac:dyDescent="0.45">
      <c r="A1" s="58" t="s">
        <v>106</v>
      </c>
      <c r="B1" s="58"/>
      <c r="C1" s="58"/>
      <c r="D1" s="58"/>
    </row>
    <row r="2" spans="1:4" x14ac:dyDescent="0.45">
      <c r="A2" t="s">
        <v>107</v>
      </c>
    </row>
    <row r="3" spans="1:4" x14ac:dyDescent="0.45">
      <c r="A3" t="s">
        <v>110</v>
      </c>
    </row>
    <row r="4" spans="1:4" x14ac:dyDescent="0.45">
      <c r="A4" t="s">
        <v>109</v>
      </c>
    </row>
    <row r="5" spans="1:4" x14ac:dyDescent="0.45">
      <c r="A5" t="s">
        <v>108</v>
      </c>
    </row>
    <row r="6" spans="1:4" x14ac:dyDescent="0.45">
      <c r="A6" t="s">
        <v>115</v>
      </c>
    </row>
    <row r="7" spans="1:4" x14ac:dyDescent="0.45">
      <c r="A7" t="s">
        <v>111</v>
      </c>
    </row>
    <row r="8" spans="1:4" x14ac:dyDescent="0.45">
      <c r="A8" t="s">
        <v>116</v>
      </c>
    </row>
    <row r="9" spans="1:4" x14ac:dyDescent="0.45">
      <c r="A9" t="s">
        <v>112</v>
      </c>
    </row>
    <row r="10" spans="1:4" x14ac:dyDescent="0.45">
      <c r="A10" t="s">
        <v>113</v>
      </c>
    </row>
    <row r="11" spans="1:4" x14ac:dyDescent="0.45">
      <c r="A11" t="s">
        <v>114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2AEBE-6F5A-40CB-9729-AE5B01A8D3FA}">
  <dimension ref="A1:C13"/>
  <sheetViews>
    <sheetView workbookViewId="0">
      <selection activeCell="F16" sqref="F16"/>
    </sheetView>
  </sheetViews>
  <sheetFormatPr defaultRowHeight="14.25" x14ac:dyDescent="0.45"/>
  <cols>
    <col min="1" max="1" width="19.86328125" customWidth="1"/>
    <col min="2" max="2" width="33.6640625" customWidth="1"/>
    <col min="3" max="3" width="16" customWidth="1"/>
  </cols>
  <sheetData>
    <row r="1" spans="1:3" s="58" customFormat="1" x14ac:dyDescent="0.45">
      <c r="A1" s="58" t="s">
        <v>117</v>
      </c>
      <c r="B1" s="58" t="s">
        <v>118</v>
      </c>
    </row>
    <row r="2" spans="1:3" x14ac:dyDescent="0.45">
      <c r="A2" t="s">
        <v>119</v>
      </c>
      <c r="B2" t="s">
        <v>120</v>
      </c>
      <c r="C2" t="s">
        <v>121</v>
      </c>
    </row>
    <row r="3" spans="1:3" x14ac:dyDescent="0.45">
      <c r="A3" t="s">
        <v>119</v>
      </c>
      <c r="B3" t="s">
        <v>122</v>
      </c>
      <c r="C3" t="s">
        <v>123</v>
      </c>
    </row>
    <row r="4" spans="1:3" x14ac:dyDescent="0.45">
      <c r="A4" t="s">
        <v>124</v>
      </c>
      <c r="B4" t="s">
        <v>125</v>
      </c>
      <c r="C4" t="s">
        <v>126</v>
      </c>
    </row>
    <row r="5" spans="1:3" x14ac:dyDescent="0.45">
      <c r="A5" t="s">
        <v>124</v>
      </c>
      <c r="B5" t="s">
        <v>127</v>
      </c>
      <c r="C5" t="s">
        <v>128</v>
      </c>
    </row>
    <row r="6" spans="1:3" x14ac:dyDescent="0.45">
      <c r="A6" t="s">
        <v>129</v>
      </c>
      <c r="B6" t="s">
        <v>130</v>
      </c>
      <c r="C6" t="s">
        <v>131</v>
      </c>
    </row>
    <row r="7" spans="1:3" x14ac:dyDescent="0.45">
      <c r="A7" t="s">
        <v>132</v>
      </c>
      <c r="B7" t="s">
        <v>133</v>
      </c>
      <c r="C7" t="s">
        <v>134</v>
      </c>
    </row>
    <row r="8" spans="1:3" x14ac:dyDescent="0.45">
      <c r="A8" t="s">
        <v>132</v>
      </c>
      <c r="B8" t="s">
        <v>135</v>
      </c>
      <c r="C8" t="s">
        <v>136</v>
      </c>
    </row>
    <row r="9" spans="1:3" x14ac:dyDescent="0.45">
      <c r="A9" t="s">
        <v>137</v>
      </c>
      <c r="B9" t="s">
        <v>138</v>
      </c>
      <c r="C9" t="s">
        <v>131</v>
      </c>
    </row>
    <row r="10" spans="1:3" x14ac:dyDescent="0.45">
      <c r="A10" t="s">
        <v>139</v>
      </c>
      <c r="B10" t="s">
        <v>140</v>
      </c>
      <c r="C10" t="s">
        <v>141</v>
      </c>
    </row>
    <row r="11" spans="1:3" x14ac:dyDescent="0.45">
      <c r="A11" t="s">
        <v>139</v>
      </c>
      <c r="B11" t="s">
        <v>142</v>
      </c>
      <c r="C11" t="s">
        <v>143</v>
      </c>
    </row>
    <row r="12" spans="1:3" x14ac:dyDescent="0.45">
      <c r="A12" t="s">
        <v>144</v>
      </c>
      <c r="B12" t="s">
        <v>145</v>
      </c>
      <c r="C12" t="s">
        <v>146</v>
      </c>
    </row>
    <row r="13" spans="1:3" x14ac:dyDescent="0.45">
      <c r="B13" t="s">
        <v>147</v>
      </c>
      <c r="C13" t="s">
        <v>148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DB481-070D-4890-AE9A-45F2F290FDA8}">
  <dimension ref="A1:P28"/>
  <sheetViews>
    <sheetView workbookViewId="0">
      <selection activeCell="I31" sqref="I31"/>
    </sheetView>
  </sheetViews>
  <sheetFormatPr defaultRowHeight="14.25" x14ac:dyDescent="0.45"/>
  <sheetData>
    <row r="1" spans="1:16" x14ac:dyDescent="0.45">
      <c r="A1" s="12" t="s">
        <v>0</v>
      </c>
      <c r="B1" s="12" t="s">
        <v>1</v>
      </c>
      <c r="C1" s="12" t="s">
        <v>2</v>
      </c>
      <c r="D1" s="13" t="s">
        <v>3</v>
      </c>
      <c r="E1" s="12" t="s">
        <v>4</v>
      </c>
      <c r="F1" s="12" t="s">
        <v>72</v>
      </c>
      <c r="G1" s="12" t="s">
        <v>73</v>
      </c>
      <c r="H1" s="12" t="s">
        <v>74</v>
      </c>
      <c r="I1" s="12" t="s">
        <v>75</v>
      </c>
      <c r="J1" s="12" t="s">
        <v>76</v>
      </c>
      <c r="K1" s="12" t="s">
        <v>77</v>
      </c>
      <c r="L1" s="12" t="s">
        <v>78</v>
      </c>
      <c r="M1" s="12" t="s">
        <v>79</v>
      </c>
      <c r="N1" s="12" t="s">
        <v>80</v>
      </c>
      <c r="O1" s="12" t="s">
        <v>81</v>
      </c>
      <c r="P1" s="12" t="s">
        <v>82</v>
      </c>
    </row>
    <row r="2" spans="1:16" x14ac:dyDescent="0.45">
      <c r="A2" s="3">
        <v>2529</v>
      </c>
      <c r="B2" s="3" t="s">
        <v>20</v>
      </c>
      <c r="C2" s="3">
        <v>4305</v>
      </c>
      <c r="D2" s="4">
        <v>43631</v>
      </c>
      <c r="E2" s="3" t="s">
        <v>21</v>
      </c>
      <c r="F2" s="19">
        <v>40.06</v>
      </c>
      <c r="G2" s="19">
        <v>10.199999999999999</v>
      </c>
      <c r="H2" s="19">
        <v>1.1853</v>
      </c>
      <c r="I2" s="19">
        <v>0.1368</v>
      </c>
      <c r="J2" s="19">
        <v>2.9813999999999998</v>
      </c>
      <c r="K2" s="19">
        <v>1.4135</v>
      </c>
      <c r="L2" s="19">
        <v>0.15040000000000001</v>
      </c>
      <c r="M2" s="19">
        <v>0.1003</v>
      </c>
      <c r="N2" s="19">
        <v>1.7100000000000001E-2</v>
      </c>
      <c r="O2" s="19">
        <v>0.28649999999999998</v>
      </c>
      <c r="P2" s="19">
        <v>2.2599999999999999E-2</v>
      </c>
    </row>
    <row r="3" spans="1:16" x14ac:dyDescent="0.45">
      <c r="A3" s="3">
        <v>2912</v>
      </c>
      <c r="B3" s="3" t="s">
        <v>20</v>
      </c>
      <c r="C3" s="3">
        <v>4305</v>
      </c>
      <c r="D3" s="6">
        <v>43628</v>
      </c>
      <c r="E3" s="3" t="s">
        <v>21</v>
      </c>
      <c r="F3" s="19">
        <v>35.03</v>
      </c>
      <c r="G3" s="19">
        <v>9.9</v>
      </c>
      <c r="H3" s="19">
        <v>1.1133</v>
      </c>
      <c r="I3" s="19">
        <v>0.13270000000000001</v>
      </c>
      <c r="J3" s="19">
        <v>2.2351000000000001</v>
      </c>
      <c r="K3" s="19">
        <v>0.75829999999999997</v>
      </c>
      <c r="L3" s="19">
        <v>0.14599999999999999</v>
      </c>
      <c r="M3" s="19">
        <v>9.4799999999999995E-2</v>
      </c>
      <c r="N3" s="19">
        <v>1.6299999999999999E-2</v>
      </c>
      <c r="O3" s="19">
        <v>0.24629999999999999</v>
      </c>
      <c r="P3" s="19">
        <v>1.9099999999999999E-2</v>
      </c>
    </row>
    <row r="4" spans="1:16" x14ac:dyDescent="0.45">
      <c r="A4" s="3">
        <v>2915</v>
      </c>
      <c r="B4" s="3" t="s">
        <v>20</v>
      </c>
      <c r="C4" s="3">
        <v>4304</v>
      </c>
      <c r="D4" s="6">
        <v>43628</v>
      </c>
      <c r="E4" s="3" t="s">
        <v>21</v>
      </c>
      <c r="F4" s="19">
        <v>38.68</v>
      </c>
      <c r="G4" s="19">
        <v>9.6</v>
      </c>
      <c r="H4" s="19">
        <v>0.97709999999999997</v>
      </c>
      <c r="I4" s="19">
        <v>0.1399</v>
      </c>
      <c r="J4" s="19">
        <v>3.0255000000000001</v>
      </c>
      <c r="K4" s="19">
        <v>1.7583</v>
      </c>
      <c r="L4" s="19">
        <v>9.1999999999999998E-2</v>
      </c>
      <c r="M4" s="19">
        <v>9.1200000000000003E-2</v>
      </c>
      <c r="N4" s="19">
        <v>1.8200000000000001E-2</v>
      </c>
      <c r="O4" s="19">
        <v>0.2646</v>
      </c>
      <c r="P4" s="19">
        <v>1.95E-2</v>
      </c>
    </row>
    <row r="5" spans="1:16" x14ac:dyDescent="0.45">
      <c r="A5" s="3">
        <v>2916</v>
      </c>
      <c r="B5" s="3" t="s">
        <v>20</v>
      </c>
      <c r="C5" s="3">
        <v>4304</v>
      </c>
      <c r="D5" s="6">
        <v>43628</v>
      </c>
      <c r="E5" s="3" t="s">
        <v>21</v>
      </c>
      <c r="F5" s="19">
        <v>43.51</v>
      </c>
      <c r="G5" s="19">
        <v>10.199999999999999</v>
      </c>
      <c r="H5" s="19">
        <v>1.2806</v>
      </c>
      <c r="I5" s="19">
        <v>0.13819999999999999</v>
      </c>
      <c r="J5" s="19">
        <v>3.0709</v>
      </c>
      <c r="K5" s="19">
        <v>2.3087</v>
      </c>
      <c r="L5" s="19">
        <v>0.1439</v>
      </c>
      <c r="M5" s="19">
        <v>0.10249999999999999</v>
      </c>
      <c r="N5" s="19">
        <v>1.78E-2</v>
      </c>
      <c r="O5" s="19">
        <v>0.29899999999999999</v>
      </c>
      <c r="P5" s="19">
        <v>1.8100000000000002E-2</v>
      </c>
    </row>
    <row r="6" spans="1:16" x14ac:dyDescent="0.45">
      <c r="A6" s="3">
        <v>2919</v>
      </c>
      <c r="B6" s="3" t="s">
        <v>20</v>
      </c>
      <c r="C6" s="3">
        <v>4306</v>
      </c>
      <c r="D6" s="6">
        <v>43628</v>
      </c>
      <c r="E6" s="3" t="s">
        <v>21</v>
      </c>
      <c r="F6" s="19">
        <v>49.71</v>
      </c>
      <c r="G6" s="19">
        <v>10.5</v>
      </c>
      <c r="H6" s="19">
        <v>2.8879999999999999</v>
      </c>
      <c r="I6" s="19">
        <v>0.1847</v>
      </c>
      <c r="J6" s="19">
        <v>1.7289000000000001</v>
      </c>
      <c r="K6" s="19">
        <v>1.98</v>
      </c>
      <c r="L6" s="19">
        <v>0.2858</v>
      </c>
      <c r="M6" s="19">
        <v>0.14119999999999999</v>
      </c>
      <c r="N6" s="19">
        <v>2.1600000000000001E-2</v>
      </c>
      <c r="O6" s="19">
        <v>0.31030000000000002</v>
      </c>
      <c r="P6" s="19">
        <v>2.6700000000000002E-2</v>
      </c>
    </row>
    <row r="7" spans="1:16" x14ac:dyDescent="0.45">
      <c r="A7" s="3">
        <v>2923</v>
      </c>
      <c r="B7" s="3" t="s">
        <v>20</v>
      </c>
      <c r="C7" s="3">
        <v>4307</v>
      </c>
      <c r="D7" s="4">
        <v>43631</v>
      </c>
      <c r="E7" s="3" t="s">
        <v>21</v>
      </c>
      <c r="F7" s="19">
        <v>37.9</v>
      </c>
      <c r="G7" s="19">
        <v>10</v>
      </c>
      <c r="H7" s="19">
        <v>1.2195</v>
      </c>
      <c r="I7" s="19">
        <v>0.1381</v>
      </c>
      <c r="J7" s="19">
        <v>2.1806999999999999</v>
      </c>
      <c r="K7" s="19">
        <v>0.97929999999999995</v>
      </c>
      <c r="L7" s="19">
        <v>0.12189999999999999</v>
      </c>
      <c r="M7" s="19">
        <v>0.1018</v>
      </c>
      <c r="N7" s="19">
        <v>1.8100000000000002E-2</v>
      </c>
      <c r="O7" s="19">
        <v>0.27860000000000001</v>
      </c>
      <c r="P7" s="19">
        <v>2.1899999999999999E-2</v>
      </c>
    </row>
    <row r="8" spans="1:16" x14ac:dyDescent="0.45">
      <c r="A8" s="3">
        <v>2929</v>
      </c>
      <c r="B8" s="3" t="s">
        <v>20</v>
      </c>
      <c r="C8" s="3">
        <v>4305</v>
      </c>
      <c r="D8" s="4">
        <v>43631</v>
      </c>
      <c r="E8" s="3" t="s">
        <v>21</v>
      </c>
      <c r="F8" s="19">
        <v>35.56</v>
      </c>
      <c r="G8" s="19">
        <v>9.6</v>
      </c>
      <c r="H8" s="19">
        <v>1.1128</v>
      </c>
      <c r="I8" s="19">
        <v>0.128</v>
      </c>
      <c r="J8" s="19">
        <v>2.5577000000000001</v>
      </c>
      <c r="K8" s="19">
        <v>1.0720000000000001</v>
      </c>
      <c r="L8" s="19">
        <v>9.4299999999999995E-2</v>
      </c>
      <c r="M8" s="19">
        <v>7.0499999999999993E-2</v>
      </c>
      <c r="N8" s="19">
        <v>1.5299999999999999E-2</v>
      </c>
      <c r="O8" s="19">
        <v>0.24490000000000001</v>
      </c>
      <c r="P8" s="19">
        <v>2.0400000000000001E-2</v>
      </c>
    </row>
    <row r="9" spans="1:16" x14ac:dyDescent="0.45">
      <c r="A9" s="3">
        <v>3428</v>
      </c>
      <c r="B9" s="3" t="s">
        <v>20</v>
      </c>
      <c r="C9" s="3">
        <v>4308</v>
      </c>
      <c r="D9" s="4">
        <v>43638</v>
      </c>
      <c r="E9" s="3" t="s">
        <v>21</v>
      </c>
      <c r="F9" s="19">
        <v>37.9</v>
      </c>
      <c r="G9" s="19">
        <v>9.6999999999999993</v>
      </c>
      <c r="H9" s="19">
        <v>1.397</v>
      </c>
      <c r="I9" s="3"/>
      <c r="J9" s="3"/>
      <c r="K9" s="19">
        <v>1.0378000000000001</v>
      </c>
      <c r="L9" s="19">
        <v>0.14879999999999999</v>
      </c>
      <c r="M9" s="19">
        <v>9.2499999999999999E-2</v>
      </c>
      <c r="N9" s="19">
        <v>1.7399999999999999E-2</v>
      </c>
      <c r="O9" s="19">
        <v>0.26769999999999999</v>
      </c>
      <c r="P9" s="19">
        <v>1.7600000000000001E-2</v>
      </c>
    </row>
    <row r="10" spans="1:16" x14ac:dyDescent="0.45">
      <c r="A10" s="3">
        <v>2914</v>
      </c>
      <c r="B10" s="3" t="s">
        <v>20</v>
      </c>
      <c r="C10" s="3">
        <v>4306</v>
      </c>
      <c r="D10" s="6">
        <v>43628</v>
      </c>
      <c r="E10" s="3" t="s">
        <v>22</v>
      </c>
      <c r="F10" s="19">
        <v>45.55</v>
      </c>
      <c r="G10" s="19">
        <v>10.1</v>
      </c>
      <c r="H10" s="19">
        <v>1.4309000000000001</v>
      </c>
      <c r="I10" s="19">
        <v>0.1769</v>
      </c>
      <c r="J10" s="19">
        <v>3.1448</v>
      </c>
      <c r="K10" s="19">
        <v>1.5786</v>
      </c>
      <c r="L10" s="19">
        <v>0.17299999999999999</v>
      </c>
      <c r="M10" s="19">
        <v>0.10580000000000001</v>
      </c>
      <c r="N10" s="19">
        <v>2.24E-2</v>
      </c>
      <c r="O10" s="19">
        <v>0.28470000000000001</v>
      </c>
      <c r="P10" s="19">
        <v>2.8899999999999999E-2</v>
      </c>
    </row>
    <row r="11" spans="1:16" x14ac:dyDescent="0.45">
      <c r="A11" s="3">
        <v>2926</v>
      </c>
      <c r="B11" s="3" t="s">
        <v>20</v>
      </c>
      <c r="C11" s="3">
        <v>4307</v>
      </c>
      <c r="D11" s="4">
        <v>43631</v>
      </c>
      <c r="E11" s="3" t="s">
        <v>22</v>
      </c>
      <c r="F11" s="19">
        <v>41.36</v>
      </c>
      <c r="G11" s="19">
        <v>9.6999999999999993</v>
      </c>
      <c r="H11" s="19">
        <v>1.1849000000000001</v>
      </c>
      <c r="I11" s="19">
        <v>0.1321</v>
      </c>
      <c r="J11" s="19">
        <v>2.5002</v>
      </c>
      <c r="K11" s="19">
        <v>2.2816999999999998</v>
      </c>
      <c r="L11" s="19">
        <v>0.15010000000000001</v>
      </c>
      <c r="M11" s="19">
        <v>9.7900000000000001E-2</v>
      </c>
      <c r="N11" s="19">
        <v>1.84E-2</v>
      </c>
      <c r="O11" s="19">
        <v>0.28089999999999998</v>
      </c>
      <c r="P11" s="19">
        <v>1.9300000000000001E-2</v>
      </c>
    </row>
    <row r="12" spans="1:16" x14ac:dyDescent="0.45">
      <c r="A12" s="3">
        <v>2939</v>
      </c>
      <c r="B12" s="3" t="s">
        <v>20</v>
      </c>
      <c r="C12" s="3">
        <v>4305</v>
      </c>
      <c r="D12" s="4">
        <v>43629</v>
      </c>
      <c r="E12" s="3" t="s">
        <v>22</v>
      </c>
      <c r="F12" s="19">
        <v>34.6</v>
      </c>
      <c r="G12" s="19">
        <v>10</v>
      </c>
      <c r="H12" s="19">
        <v>0.90759999999999996</v>
      </c>
      <c r="I12" s="19">
        <v>0.11840000000000001</v>
      </c>
      <c r="J12" s="19">
        <v>2.1587999999999998</v>
      </c>
      <c r="K12" s="19">
        <v>1.1592</v>
      </c>
      <c r="L12" s="19">
        <v>0.11260000000000001</v>
      </c>
      <c r="M12" s="19">
        <v>7.6799999999999993E-2</v>
      </c>
      <c r="N12" s="19">
        <v>1.7100000000000001E-2</v>
      </c>
      <c r="O12" s="19">
        <v>0.25779999999999997</v>
      </c>
      <c r="P12" s="19">
        <v>1.83E-2</v>
      </c>
    </row>
    <row r="13" spans="1:16" x14ac:dyDescent="0.45">
      <c r="A13" s="3">
        <v>2550</v>
      </c>
      <c r="B13" s="3" t="s">
        <v>20</v>
      </c>
      <c r="C13" s="3">
        <v>4306</v>
      </c>
      <c r="D13" s="4">
        <v>43630</v>
      </c>
      <c r="E13" s="3" t="s">
        <v>22</v>
      </c>
      <c r="F13" s="19">
        <v>35.520000000000003</v>
      </c>
      <c r="G13" s="19">
        <v>10</v>
      </c>
      <c r="H13" s="19">
        <v>1.0805</v>
      </c>
      <c r="I13" s="19">
        <v>0.13569999999999999</v>
      </c>
      <c r="J13" s="19">
        <v>2.2025000000000001</v>
      </c>
      <c r="K13" s="19">
        <v>0.84099999999999997</v>
      </c>
      <c r="L13" s="19">
        <v>7.8100000000000003E-2</v>
      </c>
      <c r="M13" s="19">
        <v>0.1022</v>
      </c>
      <c r="N13" s="19">
        <v>1.6400000000000001E-2</v>
      </c>
      <c r="O13" s="19">
        <v>0.27839999999999998</v>
      </c>
      <c r="P13" s="19">
        <v>1.7999999999999999E-2</v>
      </c>
    </row>
    <row r="14" spans="1:16" x14ac:dyDescent="0.45">
      <c r="A14" s="3">
        <v>2983</v>
      </c>
      <c r="B14" s="3" t="s">
        <v>20</v>
      </c>
      <c r="C14" s="3">
        <v>4304</v>
      </c>
      <c r="D14" s="6">
        <v>43632</v>
      </c>
      <c r="E14" s="3" t="s">
        <v>22</v>
      </c>
      <c r="F14" s="19">
        <v>41.55</v>
      </c>
      <c r="G14" s="19">
        <v>10</v>
      </c>
      <c r="H14" s="19">
        <v>1.2355</v>
      </c>
      <c r="I14" s="19">
        <v>0.13769999999999999</v>
      </c>
      <c r="J14" s="19">
        <v>3.2562000000000002</v>
      </c>
      <c r="K14" s="19">
        <v>2.0676999999999999</v>
      </c>
      <c r="L14" s="19">
        <v>0.16089999999999999</v>
      </c>
      <c r="M14" s="19">
        <v>9.4100000000000003E-2</v>
      </c>
      <c r="N14" s="19">
        <v>1.7600000000000001E-2</v>
      </c>
      <c r="O14" s="19">
        <v>0.28120000000000001</v>
      </c>
      <c r="P14" s="19">
        <v>1.54E-2</v>
      </c>
    </row>
    <row r="15" spans="1:16" x14ac:dyDescent="0.45">
      <c r="A15" s="3">
        <v>2988</v>
      </c>
      <c r="B15" s="3" t="s">
        <v>20</v>
      </c>
      <c r="C15" s="3">
        <v>4304</v>
      </c>
      <c r="D15" s="6">
        <v>43632</v>
      </c>
      <c r="E15" s="3" t="s">
        <v>22</v>
      </c>
      <c r="F15" s="19">
        <v>37.299999999999997</v>
      </c>
      <c r="G15" s="19">
        <v>10</v>
      </c>
      <c r="H15" s="19">
        <v>1.0259</v>
      </c>
      <c r="I15" s="19">
        <v>0.1231</v>
      </c>
      <c r="J15" s="19">
        <v>2.9148999999999998</v>
      </c>
      <c r="K15" s="19">
        <v>1.2995000000000001</v>
      </c>
      <c r="L15" s="19">
        <v>0.10249999999999999</v>
      </c>
      <c r="M15" s="19">
        <v>0.1019</v>
      </c>
      <c r="N15" s="19">
        <v>1.8499999999999999E-2</v>
      </c>
      <c r="O15" s="19">
        <v>0.27310000000000001</v>
      </c>
      <c r="P15" s="19">
        <v>1.9099999999999999E-2</v>
      </c>
    </row>
    <row r="16" spans="1:16" x14ac:dyDescent="0.45">
      <c r="A16" s="3">
        <v>3434</v>
      </c>
      <c r="B16" s="3" t="s">
        <v>20</v>
      </c>
      <c r="C16" s="3">
        <v>4308</v>
      </c>
      <c r="D16" s="6">
        <v>43279</v>
      </c>
      <c r="E16" s="3" t="s">
        <v>22</v>
      </c>
      <c r="F16" s="19">
        <v>34.78</v>
      </c>
      <c r="G16" s="19">
        <v>9.9</v>
      </c>
      <c r="H16" s="19">
        <v>1.3081</v>
      </c>
      <c r="I16" s="19">
        <v>0.13850000000000001</v>
      </c>
      <c r="J16" s="19">
        <v>1.7652000000000001</v>
      </c>
      <c r="K16" s="19">
        <v>0.64559999999999995</v>
      </c>
      <c r="L16" s="19">
        <v>0.13139999999999999</v>
      </c>
      <c r="M16" s="19">
        <v>9.9599999999999994E-2</v>
      </c>
      <c r="N16" s="19">
        <v>2.5399999999999999E-2</v>
      </c>
      <c r="O16" s="19">
        <v>0.31359999999999999</v>
      </c>
      <c r="P16" s="19">
        <v>2.1899999999999999E-2</v>
      </c>
    </row>
    <row r="17" spans="1:16" x14ac:dyDescent="0.45">
      <c r="A17" s="3">
        <v>3426</v>
      </c>
      <c r="B17" s="3" t="s">
        <v>20</v>
      </c>
      <c r="C17" s="3">
        <v>4308</v>
      </c>
      <c r="D17" s="6">
        <v>43638</v>
      </c>
      <c r="E17" s="3" t="s">
        <v>22</v>
      </c>
      <c r="F17" s="19">
        <v>33.47</v>
      </c>
      <c r="G17" s="19">
        <v>10</v>
      </c>
      <c r="H17" s="19">
        <v>1.1999</v>
      </c>
      <c r="I17" s="19">
        <v>0.1283</v>
      </c>
      <c r="J17" s="19">
        <v>1.9198999999999999</v>
      </c>
      <c r="K17" s="19">
        <v>1.0255000000000001</v>
      </c>
      <c r="L17" s="19">
        <v>0.13600000000000001</v>
      </c>
      <c r="M17" s="19">
        <v>8.8300000000000003E-2</v>
      </c>
      <c r="N17" s="19">
        <v>1.6400000000000001E-2</v>
      </c>
      <c r="O17" s="19">
        <v>0.28899999999999998</v>
      </c>
      <c r="P17" s="19">
        <v>1.9800000000000002E-2</v>
      </c>
    </row>
    <row r="18" spans="1:16" x14ac:dyDescent="0.45">
      <c r="A18" s="3">
        <v>2925</v>
      </c>
      <c r="B18" s="3" t="s">
        <v>20</v>
      </c>
      <c r="C18" s="3">
        <v>4306</v>
      </c>
      <c r="D18" s="4">
        <v>43631</v>
      </c>
      <c r="E18" s="3" t="s">
        <v>23</v>
      </c>
      <c r="F18" s="19">
        <v>45.47</v>
      </c>
      <c r="G18" s="19">
        <v>10.1</v>
      </c>
      <c r="H18" s="19">
        <v>1.6466000000000001</v>
      </c>
      <c r="I18" s="19">
        <v>0.15049999999999999</v>
      </c>
      <c r="J18" s="19">
        <v>2.407</v>
      </c>
      <c r="K18" s="19">
        <v>2.1</v>
      </c>
      <c r="L18" s="19">
        <v>0.20569999999999999</v>
      </c>
      <c r="M18" s="19">
        <v>0.1055</v>
      </c>
      <c r="N18" s="19">
        <v>2.2200000000000001E-2</v>
      </c>
      <c r="O18" s="19">
        <v>0.29609999999999997</v>
      </c>
      <c r="P18" s="19">
        <v>1.8599999999999998E-2</v>
      </c>
    </row>
    <row r="19" spans="1:16" x14ac:dyDescent="0.45">
      <c r="A19" s="3">
        <v>2941</v>
      </c>
      <c r="B19" s="3" t="s">
        <v>20</v>
      </c>
      <c r="C19" s="3">
        <v>4307</v>
      </c>
      <c r="D19" s="4">
        <v>43630</v>
      </c>
      <c r="E19" s="3" t="s">
        <v>23</v>
      </c>
      <c r="F19" s="19">
        <v>46.53</v>
      </c>
      <c r="G19" s="19">
        <v>10.199999999999999</v>
      </c>
      <c r="H19" s="19">
        <v>1.6618999999999999</v>
      </c>
      <c r="I19" s="19">
        <v>0.1545</v>
      </c>
      <c r="J19" s="19">
        <v>2.5510999999999999</v>
      </c>
      <c r="K19" s="19">
        <v>2.1934999999999998</v>
      </c>
      <c r="L19" s="19">
        <v>0.12709999999999999</v>
      </c>
      <c r="M19" s="19">
        <v>0.1148</v>
      </c>
      <c r="N19" s="19">
        <v>2.0299999999999999E-2</v>
      </c>
      <c r="O19" s="19">
        <v>0.35770000000000002</v>
      </c>
      <c r="P19" s="19">
        <v>2.29E-2</v>
      </c>
    </row>
    <row r="20" spans="1:16" x14ac:dyDescent="0.45">
      <c r="A20" s="3">
        <v>2948</v>
      </c>
      <c r="B20" s="3" t="s">
        <v>20</v>
      </c>
      <c r="C20" s="3">
        <v>4307</v>
      </c>
      <c r="D20" s="4">
        <v>43629</v>
      </c>
      <c r="E20" s="3" t="s">
        <v>23</v>
      </c>
      <c r="F20" s="19">
        <v>39.18</v>
      </c>
      <c r="G20" s="19">
        <v>9.6999999999999993</v>
      </c>
      <c r="H20" s="19">
        <v>1.103</v>
      </c>
      <c r="I20" s="19">
        <v>0.12</v>
      </c>
      <c r="J20" s="19">
        <v>2.6286</v>
      </c>
      <c r="K20" s="19">
        <v>1.7201</v>
      </c>
      <c r="L20" s="19">
        <v>0.15179999999999999</v>
      </c>
      <c r="M20" s="19">
        <v>9.0800000000000006E-2</v>
      </c>
      <c r="N20" s="19">
        <v>1.21E-2</v>
      </c>
      <c r="O20" s="19">
        <v>0.25679999999999997</v>
      </c>
      <c r="P20" s="19">
        <v>1.9800000000000002E-2</v>
      </c>
    </row>
    <row r="21" spans="1:16" x14ac:dyDescent="0.45">
      <c r="A21" s="3">
        <v>2419</v>
      </c>
      <c r="B21" s="3" t="s">
        <v>20</v>
      </c>
      <c r="C21" s="3">
        <v>4305</v>
      </c>
      <c r="D21" s="4">
        <v>43638</v>
      </c>
      <c r="E21" s="3" t="s">
        <v>23</v>
      </c>
      <c r="F21" s="19">
        <v>41.16</v>
      </c>
      <c r="G21" s="19">
        <v>10</v>
      </c>
      <c r="H21" s="19">
        <v>1.4803999999999999</v>
      </c>
      <c r="I21" s="19">
        <v>0.13830000000000001</v>
      </c>
      <c r="J21" s="19">
        <v>2.5571999999999999</v>
      </c>
      <c r="K21" s="19">
        <v>1.5130999999999999</v>
      </c>
      <c r="L21" s="19">
        <v>0.21049999999999999</v>
      </c>
      <c r="M21" s="19">
        <v>9.5799999999999996E-2</v>
      </c>
      <c r="N21" s="19">
        <v>1.6299999999999999E-2</v>
      </c>
      <c r="O21" s="19">
        <v>0.31359999999999999</v>
      </c>
      <c r="P21" s="19">
        <v>2.3300000000000001E-2</v>
      </c>
    </row>
    <row r="22" spans="1:16" x14ac:dyDescent="0.45">
      <c r="A22" s="3">
        <v>3420</v>
      </c>
      <c r="B22" s="3" t="s">
        <v>20</v>
      </c>
      <c r="C22" s="3">
        <v>4308</v>
      </c>
      <c r="D22" s="4">
        <v>43638</v>
      </c>
      <c r="E22" s="3" t="s">
        <v>23</v>
      </c>
      <c r="F22" s="3">
        <v>38.119999999999997</v>
      </c>
      <c r="G22" s="3">
        <v>9.8000000000000007</v>
      </c>
      <c r="H22" s="3">
        <v>1.2867</v>
      </c>
      <c r="I22" s="3">
        <v>0.12509999999999999</v>
      </c>
      <c r="J22" s="3">
        <v>2.4500999999999999</v>
      </c>
      <c r="K22" s="3">
        <v>1.1372</v>
      </c>
      <c r="L22" s="3">
        <v>0.18210000000000001</v>
      </c>
      <c r="M22" s="3">
        <v>0.1012</v>
      </c>
      <c r="N22" s="3">
        <v>1.6400000000000001E-2</v>
      </c>
      <c r="O22" s="3">
        <v>0.28899999999999998</v>
      </c>
      <c r="P22" s="3">
        <v>2.8299999999999999E-2</v>
      </c>
    </row>
    <row r="23" spans="1:16" x14ac:dyDescent="0.45">
      <c r="A23" s="3">
        <v>3421</v>
      </c>
      <c r="B23" s="3" t="s">
        <v>20</v>
      </c>
      <c r="C23" s="3">
        <v>4304</v>
      </c>
      <c r="D23" s="4">
        <v>43638</v>
      </c>
      <c r="E23" s="3" t="s">
        <v>23</v>
      </c>
      <c r="F23" s="19">
        <v>48.25</v>
      </c>
      <c r="G23" s="19">
        <v>10.3</v>
      </c>
      <c r="H23" s="19">
        <v>2.4464999999999999</v>
      </c>
      <c r="I23" s="19">
        <v>0.16400000000000001</v>
      </c>
      <c r="J23" s="19">
        <v>1.7419</v>
      </c>
      <c r="K23" s="19">
        <v>1.8747</v>
      </c>
      <c r="L23" s="19">
        <v>0.2316</v>
      </c>
      <c r="M23" s="19">
        <v>0.1031</v>
      </c>
      <c r="N23" s="19">
        <v>1.6400000000000001E-2</v>
      </c>
      <c r="O23" s="19">
        <v>0.31409999999999999</v>
      </c>
      <c r="P23" s="19">
        <v>2.1100000000000001E-2</v>
      </c>
    </row>
    <row r="26" spans="1:16" x14ac:dyDescent="0.45">
      <c r="E26" s="3" t="s">
        <v>83</v>
      </c>
      <c r="F26" s="5">
        <f>AVERAGE(F18:F23)</f>
        <v>43.118333333333339</v>
      </c>
      <c r="G26" s="20">
        <f t="shared" ref="G26:P26" si="0">AVERAGE(G18:G23)</f>
        <v>10.016666666666666</v>
      </c>
      <c r="H26" s="21">
        <f t="shared" si="0"/>
        <v>1.6041833333333333</v>
      </c>
      <c r="I26" s="21">
        <f t="shared" si="0"/>
        <v>0.14206666666666667</v>
      </c>
      <c r="J26" s="21">
        <f t="shared" si="0"/>
        <v>2.3893166666666668</v>
      </c>
      <c r="K26" s="21">
        <f t="shared" si="0"/>
        <v>1.7564333333333335</v>
      </c>
      <c r="L26" s="21">
        <f t="shared" si="0"/>
        <v>0.18479999999999999</v>
      </c>
      <c r="M26" s="21">
        <f t="shared" si="0"/>
        <v>0.10186666666666666</v>
      </c>
      <c r="N26" s="21">
        <f t="shared" si="0"/>
        <v>1.7283333333333331E-2</v>
      </c>
      <c r="O26" s="21">
        <f t="shared" si="0"/>
        <v>0.30454999999999993</v>
      </c>
      <c r="P26" s="21">
        <f t="shared" si="0"/>
        <v>2.2333333333333334E-2</v>
      </c>
    </row>
    <row r="27" spans="1:16" x14ac:dyDescent="0.45">
      <c r="E27" s="3" t="s">
        <v>84</v>
      </c>
      <c r="F27" s="5">
        <f>AVERAGE(F2:F9)</f>
        <v>39.793750000000003</v>
      </c>
      <c r="G27" s="20">
        <f t="shared" ref="G27:P27" si="1">AVERAGE(G2:G9)</f>
        <v>9.9625000000000004</v>
      </c>
      <c r="H27" s="21">
        <f t="shared" si="1"/>
        <v>1.3967000000000001</v>
      </c>
      <c r="I27" s="21">
        <f t="shared" si="1"/>
        <v>0.14262857142857141</v>
      </c>
      <c r="J27" s="21">
        <f t="shared" si="1"/>
        <v>2.5400285714285715</v>
      </c>
      <c r="K27" s="21">
        <f t="shared" si="1"/>
        <v>1.4134875</v>
      </c>
      <c r="L27" s="21">
        <f t="shared" si="1"/>
        <v>0.14788750000000001</v>
      </c>
      <c r="M27" s="21">
        <f t="shared" si="1"/>
        <v>9.9350000000000008E-2</v>
      </c>
      <c r="N27" s="21">
        <f t="shared" si="1"/>
        <v>1.7724999999999998E-2</v>
      </c>
      <c r="O27" s="21">
        <f t="shared" si="1"/>
        <v>0.27473749999999997</v>
      </c>
      <c r="P27" s="21">
        <f t="shared" si="1"/>
        <v>2.0737500000000002E-2</v>
      </c>
    </row>
    <row r="28" spans="1:16" x14ac:dyDescent="0.45">
      <c r="E28" s="3" t="s">
        <v>85</v>
      </c>
      <c r="F28" s="5">
        <f>AVERAGE(F10:F17)</f>
        <v>38.016249999999999</v>
      </c>
      <c r="G28" s="20">
        <f t="shared" ref="G28:P28" si="2">AVERAGE(G10:G17)</f>
        <v>9.9625000000000004</v>
      </c>
      <c r="H28" s="21">
        <f t="shared" si="2"/>
        <v>1.1716625000000001</v>
      </c>
      <c r="I28" s="21">
        <f t="shared" si="2"/>
        <v>0.1363375</v>
      </c>
      <c r="J28" s="21">
        <f t="shared" si="2"/>
        <v>2.4828124999999996</v>
      </c>
      <c r="K28" s="21">
        <f t="shared" si="2"/>
        <v>1.3623500000000002</v>
      </c>
      <c r="L28" s="21">
        <f t="shared" si="2"/>
        <v>0.130575</v>
      </c>
      <c r="M28" s="21">
        <f t="shared" si="2"/>
        <v>9.5825000000000007E-2</v>
      </c>
      <c r="N28" s="21">
        <f t="shared" si="2"/>
        <v>1.9025E-2</v>
      </c>
      <c r="O28" s="21">
        <f t="shared" si="2"/>
        <v>0.28233750000000002</v>
      </c>
      <c r="P28" s="21">
        <f t="shared" si="2"/>
        <v>2.0087500000000001E-2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1A368-F6D2-43D9-9D0A-588F17FBFFA2}">
  <dimension ref="A1:M32"/>
  <sheetViews>
    <sheetView topLeftCell="A10" workbookViewId="0">
      <selection activeCell="P14" sqref="P14"/>
    </sheetView>
  </sheetViews>
  <sheetFormatPr defaultRowHeight="14.25" x14ac:dyDescent="0.45"/>
  <sheetData>
    <row r="1" spans="1:13" x14ac:dyDescent="0.45">
      <c r="A1" s="18" t="s">
        <v>33</v>
      </c>
      <c r="B1" s="18">
        <v>1</v>
      </c>
      <c r="C1" s="18" t="s">
        <v>34</v>
      </c>
      <c r="D1" s="18" t="s">
        <v>35</v>
      </c>
      <c r="E1" s="18" t="s">
        <v>36</v>
      </c>
      <c r="F1" s="18" t="s">
        <v>4</v>
      </c>
      <c r="G1" s="18" t="s">
        <v>37</v>
      </c>
      <c r="H1" s="18" t="s">
        <v>38</v>
      </c>
      <c r="I1" s="18" t="s">
        <v>39</v>
      </c>
      <c r="J1" s="18" t="s">
        <v>40</v>
      </c>
      <c r="K1" s="18" t="s">
        <v>41</v>
      </c>
      <c r="L1" s="18" t="s">
        <v>42</v>
      </c>
      <c r="M1" s="60" t="s">
        <v>235</v>
      </c>
    </row>
    <row r="2" spans="1:13" x14ac:dyDescent="0.45">
      <c r="A2" s="3">
        <v>3</v>
      </c>
      <c r="B2" s="3">
        <v>2923</v>
      </c>
      <c r="C2" s="3" t="s">
        <v>20</v>
      </c>
      <c r="D2" s="4">
        <v>43631</v>
      </c>
      <c r="E2" s="3" t="s">
        <v>43</v>
      </c>
      <c r="F2" s="3" t="s">
        <v>44</v>
      </c>
      <c r="G2" s="3">
        <v>34.5</v>
      </c>
      <c r="H2" s="3">
        <v>8.8849999999999998</v>
      </c>
      <c r="I2" s="3">
        <v>21.082999999999998</v>
      </c>
      <c r="J2" s="3">
        <v>1.8069999999999999</v>
      </c>
      <c r="K2" s="3">
        <v>25.75</v>
      </c>
      <c r="L2" s="3">
        <v>61.11</v>
      </c>
      <c r="M2">
        <f>(J2/G2)*100</f>
        <v>5.2376811594202897</v>
      </c>
    </row>
    <row r="3" spans="1:13" x14ac:dyDescent="0.45">
      <c r="A3" s="3">
        <v>5</v>
      </c>
      <c r="B3" s="3">
        <v>2919</v>
      </c>
      <c r="C3" s="3" t="s">
        <v>20</v>
      </c>
      <c r="D3" s="4">
        <v>43628</v>
      </c>
      <c r="E3" s="3" t="s">
        <v>45</v>
      </c>
      <c r="F3" s="3" t="s">
        <v>44</v>
      </c>
      <c r="G3" s="3">
        <v>46.5</v>
      </c>
      <c r="H3" s="3">
        <v>17.692</v>
      </c>
      <c r="I3" s="3">
        <v>24.099</v>
      </c>
      <c r="J3" s="3">
        <v>2.7269999999999999</v>
      </c>
      <c r="K3" s="3">
        <v>38.049999999999997</v>
      </c>
      <c r="L3" s="3">
        <v>51.82</v>
      </c>
      <c r="M3">
        <f t="shared" ref="M3:M24" si="0">(J3/G3)*100</f>
        <v>5.8645161290322578</v>
      </c>
    </row>
    <row r="4" spans="1:13" x14ac:dyDescent="0.45">
      <c r="A4" s="3">
        <v>10</v>
      </c>
      <c r="B4" s="3">
        <v>2912</v>
      </c>
      <c r="C4" s="3" t="s">
        <v>20</v>
      </c>
      <c r="D4" s="4">
        <v>43628</v>
      </c>
      <c r="E4" s="3" t="s">
        <v>46</v>
      </c>
      <c r="F4" s="3" t="s">
        <v>44</v>
      </c>
      <c r="G4" s="3">
        <v>31.9</v>
      </c>
      <c r="H4" s="3">
        <v>7.1680000000000001</v>
      </c>
      <c r="I4" s="3">
        <v>20.087</v>
      </c>
      <c r="J4" s="3">
        <v>1.708</v>
      </c>
      <c r="K4" s="3">
        <v>22.47</v>
      </c>
      <c r="L4" s="3">
        <v>62.97</v>
      </c>
      <c r="M4">
        <f t="shared" si="0"/>
        <v>5.3542319749216301</v>
      </c>
    </row>
    <row r="5" spans="1:13" x14ac:dyDescent="0.45">
      <c r="A5" s="3">
        <v>11</v>
      </c>
      <c r="B5" s="3">
        <v>2529</v>
      </c>
      <c r="C5" s="3" t="s">
        <v>20</v>
      </c>
      <c r="D5" s="4">
        <v>43631</v>
      </c>
      <c r="E5" s="3" t="s">
        <v>47</v>
      </c>
      <c r="F5" s="3" t="s">
        <v>44</v>
      </c>
      <c r="G5" s="3">
        <v>31</v>
      </c>
      <c r="H5" s="3">
        <v>7.7389999999999999</v>
      </c>
      <c r="I5" s="3">
        <v>18.988</v>
      </c>
      <c r="J5" s="3">
        <v>1.4</v>
      </c>
      <c r="K5" s="3">
        <v>24.97</v>
      </c>
      <c r="L5" s="3">
        <v>61.25</v>
      </c>
      <c r="M5">
        <f t="shared" si="0"/>
        <v>4.5161290322580641</v>
      </c>
    </row>
    <row r="6" spans="1:13" x14ac:dyDescent="0.45">
      <c r="A6" s="3">
        <v>12</v>
      </c>
      <c r="B6" s="3">
        <v>2929</v>
      </c>
      <c r="C6" s="3" t="s">
        <v>20</v>
      </c>
      <c r="D6" s="4">
        <v>43631</v>
      </c>
      <c r="E6" s="3" t="s">
        <v>48</v>
      </c>
      <c r="F6" s="3" t="s">
        <v>44</v>
      </c>
      <c r="G6" s="3">
        <v>33.9</v>
      </c>
      <c r="H6" s="3">
        <v>9.3010000000000002</v>
      </c>
      <c r="I6" s="3">
        <v>20.081</v>
      </c>
      <c r="J6" s="3">
        <v>1.7889999999999999</v>
      </c>
      <c r="K6" s="3">
        <v>27.44</v>
      </c>
      <c r="L6" s="3">
        <v>59.23</v>
      </c>
      <c r="M6">
        <f t="shared" si="0"/>
        <v>5.277286135693215</v>
      </c>
    </row>
    <row r="7" spans="1:13" x14ac:dyDescent="0.45">
      <c r="A7" s="3">
        <v>15</v>
      </c>
      <c r="B7" s="3">
        <v>2915</v>
      </c>
      <c r="C7" s="3" t="s">
        <v>20</v>
      </c>
      <c r="D7" s="4">
        <v>43628</v>
      </c>
      <c r="E7" s="3" t="s">
        <v>49</v>
      </c>
      <c r="F7" s="3" t="s">
        <v>44</v>
      </c>
      <c r="G7" s="3">
        <v>34.5</v>
      </c>
      <c r="H7" s="3">
        <v>10.771000000000001</v>
      </c>
      <c r="I7" s="3">
        <v>19.643999999999998</v>
      </c>
      <c r="J7" s="3">
        <v>1.6579999999999999</v>
      </c>
      <c r="K7" s="3">
        <v>31.22</v>
      </c>
      <c r="L7" s="3">
        <v>56.94</v>
      </c>
      <c r="M7">
        <f t="shared" si="0"/>
        <v>4.8057971014492749</v>
      </c>
    </row>
    <row r="8" spans="1:13" x14ac:dyDescent="0.45">
      <c r="A8" s="3">
        <v>16</v>
      </c>
      <c r="B8" s="3">
        <v>2916</v>
      </c>
      <c r="C8" s="3" t="s">
        <v>20</v>
      </c>
      <c r="D8" s="4">
        <v>43628</v>
      </c>
      <c r="E8" s="3" t="s">
        <v>50</v>
      </c>
      <c r="F8" s="3" t="s">
        <v>44</v>
      </c>
      <c r="G8" s="3">
        <v>38.6</v>
      </c>
      <c r="H8" s="3">
        <v>12.456</v>
      </c>
      <c r="I8" s="3">
        <v>21.425999999999998</v>
      </c>
      <c r="J8" s="3">
        <v>2.2280000000000002</v>
      </c>
      <c r="K8" s="3">
        <v>32.270000000000003</v>
      </c>
      <c r="L8" s="3">
        <v>55.51</v>
      </c>
      <c r="M8">
        <f t="shared" si="0"/>
        <v>5.7720207253886011</v>
      </c>
    </row>
    <row r="9" spans="1:13" x14ac:dyDescent="0.45">
      <c r="A9" s="3">
        <v>3</v>
      </c>
      <c r="B9" s="3">
        <v>3428</v>
      </c>
      <c r="C9" s="3" t="s">
        <v>20</v>
      </c>
      <c r="D9" s="4">
        <v>43638</v>
      </c>
      <c r="E9" s="3" t="s">
        <v>51</v>
      </c>
      <c r="F9" s="3" t="s">
        <v>44</v>
      </c>
      <c r="G9" s="3">
        <v>33.1</v>
      </c>
      <c r="H9" s="3">
        <v>9.9009999999999998</v>
      </c>
      <c r="I9" s="3">
        <v>19.259</v>
      </c>
      <c r="J9" s="3">
        <v>1.595</v>
      </c>
      <c r="K9" s="3">
        <v>29.91</v>
      </c>
      <c r="L9" s="3">
        <v>58.19</v>
      </c>
      <c r="M9">
        <f t="shared" si="0"/>
        <v>4.8187311178247736</v>
      </c>
    </row>
    <row r="10" spans="1:13" x14ac:dyDescent="0.45">
      <c r="A10" s="3">
        <v>4</v>
      </c>
      <c r="B10" s="3">
        <v>3426</v>
      </c>
      <c r="C10" s="3" t="s">
        <v>20</v>
      </c>
      <c r="D10" s="6">
        <v>43638</v>
      </c>
      <c r="E10" s="3" t="s">
        <v>52</v>
      </c>
      <c r="F10" s="3" t="s">
        <v>53</v>
      </c>
      <c r="G10" s="3">
        <v>30.5</v>
      </c>
      <c r="H10" s="3">
        <v>7.9109999999999996</v>
      </c>
      <c r="I10" s="3">
        <v>19.07</v>
      </c>
      <c r="J10" s="3">
        <v>1.506</v>
      </c>
      <c r="K10" s="3">
        <v>25.94</v>
      </c>
      <c r="L10" s="3">
        <v>62.52</v>
      </c>
      <c r="M10">
        <f t="shared" si="0"/>
        <v>4.9377049180327868</v>
      </c>
    </row>
    <row r="11" spans="1:13" x14ac:dyDescent="0.45">
      <c r="A11" s="3">
        <v>1</v>
      </c>
      <c r="B11" s="3">
        <v>2926</v>
      </c>
      <c r="C11" s="3" t="s">
        <v>20</v>
      </c>
      <c r="D11" s="4">
        <v>43631</v>
      </c>
      <c r="E11" s="3" t="s">
        <v>54</v>
      </c>
      <c r="F11" s="3" t="s">
        <v>53</v>
      </c>
      <c r="G11" s="3">
        <v>36</v>
      </c>
      <c r="H11" s="3">
        <v>12.74</v>
      </c>
      <c r="I11" s="3">
        <v>19.332000000000001</v>
      </c>
      <c r="J11" s="3">
        <v>1.9339999999999999</v>
      </c>
      <c r="K11" s="3">
        <v>35.39</v>
      </c>
      <c r="L11" s="3">
        <v>53.7</v>
      </c>
      <c r="M11">
        <f t="shared" si="0"/>
        <v>5.3722222222222218</v>
      </c>
    </row>
    <row r="12" spans="1:13" x14ac:dyDescent="0.45">
      <c r="A12" s="3">
        <v>6</v>
      </c>
      <c r="B12" s="3">
        <v>2924</v>
      </c>
      <c r="C12" s="3" t="s">
        <v>20</v>
      </c>
      <c r="D12" s="4">
        <v>43631</v>
      </c>
      <c r="E12" s="3" t="s">
        <v>55</v>
      </c>
      <c r="F12" s="3" t="s">
        <v>53</v>
      </c>
      <c r="G12" s="3">
        <v>31.7</v>
      </c>
      <c r="H12" s="3">
        <v>9.4770000000000003</v>
      </c>
      <c r="I12" s="3">
        <v>18.215</v>
      </c>
      <c r="J12" s="3">
        <v>1.6020000000000001</v>
      </c>
      <c r="K12" s="3">
        <v>29.9</v>
      </c>
      <c r="L12" s="3">
        <v>57.46</v>
      </c>
      <c r="M12">
        <f t="shared" si="0"/>
        <v>5.0536277602523665</v>
      </c>
    </row>
    <row r="13" spans="1:13" x14ac:dyDescent="0.45">
      <c r="A13" s="3">
        <v>8</v>
      </c>
      <c r="B13" s="3">
        <v>2550</v>
      </c>
      <c r="C13" s="3" t="s">
        <v>20</v>
      </c>
      <c r="D13" s="4">
        <v>43630</v>
      </c>
      <c r="E13" s="3" t="s">
        <v>56</v>
      </c>
      <c r="F13" s="3" t="s">
        <v>53</v>
      </c>
      <c r="G13" s="3">
        <v>33.9</v>
      </c>
      <c r="H13" s="3">
        <v>9.4009999999999998</v>
      </c>
      <c r="I13" s="3">
        <v>20.033000000000001</v>
      </c>
      <c r="J13" s="3">
        <v>1.9</v>
      </c>
      <c r="K13" s="3">
        <v>27.73</v>
      </c>
      <c r="L13" s="3">
        <v>59.09</v>
      </c>
      <c r="M13">
        <f t="shared" si="0"/>
        <v>5.6047197640117989</v>
      </c>
    </row>
    <row r="14" spans="1:13" x14ac:dyDescent="0.45">
      <c r="A14" s="3">
        <v>9</v>
      </c>
      <c r="B14" s="3">
        <v>2939</v>
      </c>
      <c r="C14" s="3" t="s">
        <v>20</v>
      </c>
      <c r="D14" s="4">
        <v>43629</v>
      </c>
      <c r="E14" s="3" t="s">
        <v>57</v>
      </c>
      <c r="F14" s="3" t="s">
        <v>53</v>
      </c>
      <c r="G14" s="3">
        <v>30</v>
      </c>
      <c r="H14" s="3">
        <v>8.3569999999999993</v>
      </c>
      <c r="I14" s="3">
        <v>17.712</v>
      </c>
      <c r="J14" s="3">
        <v>1.502</v>
      </c>
      <c r="K14" s="3">
        <v>27.86</v>
      </c>
      <c r="L14" s="3">
        <v>59.04</v>
      </c>
      <c r="M14">
        <f t="shared" si="0"/>
        <v>5.0066666666666668</v>
      </c>
    </row>
    <row r="15" spans="1:13" x14ac:dyDescent="0.45">
      <c r="A15" s="3">
        <v>13</v>
      </c>
      <c r="B15" s="3">
        <v>2914</v>
      </c>
      <c r="C15" s="3" t="s">
        <v>20</v>
      </c>
      <c r="D15" s="6">
        <v>43628</v>
      </c>
      <c r="E15" s="3" t="s">
        <v>58</v>
      </c>
      <c r="F15" s="3" t="s">
        <v>53</v>
      </c>
      <c r="G15" s="3">
        <v>39.1</v>
      </c>
      <c r="H15" s="3">
        <v>11.858000000000001</v>
      </c>
      <c r="I15" s="3">
        <v>22.257000000000001</v>
      </c>
      <c r="J15" s="3">
        <v>2.2559999999999998</v>
      </c>
      <c r="K15" s="3">
        <v>30.33</v>
      </c>
      <c r="L15" s="3">
        <v>56.92</v>
      </c>
      <c r="M15">
        <f t="shared" si="0"/>
        <v>5.7698209718670066</v>
      </c>
    </row>
    <row r="16" spans="1:13" x14ac:dyDescent="0.45">
      <c r="A16" s="3">
        <v>14</v>
      </c>
      <c r="B16" s="3">
        <v>2988</v>
      </c>
      <c r="C16" s="3" t="s">
        <v>20</v>
      </c>
      <c r="D16" s="6">
        <v>43632</v>
      </c>
      <c r="E16" s="3" t="s">
        <v>59</v>
      </c>
      <c r="F16" s="3" t="s">
        <v>53</v>
      </c>
      <c r="G16" s="3">
        <v>33</v>
      </c>
      <c r="H16" s="3">
        <v>8.859</v>
      </c>
      <c r="I16" s="3">
        <v>19.818999999999999</v>
      </c>
      <c r="J16" s="3">
        <v>1.7010000000000001</v>
      </c>
      <c r="K16" s="3">
        <v>26.84</v>
      </c>
      <c r="L16" s="3">
        <v>60.06</v>
      </c>
      <c r="M16">
        <f t="shared" si="0"/>
        <v>5.1545454545454543</v>
      </c>
    </row>
    <row r="17" spans="1:13" x14ac:dyDescent="0.45">
      <c r="A17" s="3">
        <v>17</v>
      </c>
      <c r="B17" s="3">
        <v>2983</v>
      </c>
      <c r="C17" s="3" t="s">
        <v>20</v>
      </c>
      <c r="D17" s="6">
        <v>43632</v>
      </c>
      <c r="E17" s="3" t="s">
        <v>60</v>
      </c>
      <c r="F17" s="3" t="s">
        <v>53</v>
      </c>
      <c r="G17" s="3">
        <v>35.200000000000003</v>
      </c>
      <c r="H17" s="3">
        <v>9.8580000000000005</v>
      </c>
      <c r="I17" s="3">
        <v>20.800999999999998</v>
      </c>
      <c r="J17" s="3">
        <v>1.8220000000000001</v>
      </c>
      <c r="K17" s="3">
        <v>28</v>
      </c>
      <c r="L17" s="3">
        <v>59.09</v>
      </c>
      <c r="M17">
        <f t="shared" si="0"/>
        <v>5.1761363636363633</v>
      </c>
    </row>
    <row r="18" spans="1:13" x14ac:dyDescent="0.45">
      <c r="A18" s="3">
        <v>1</v>
      </c>
      <c r="B18" s="3">
        <v>3434</v>
      </c>
      <c r="C18" s="3" t="s">
        <v>20</v>
      </c>
      <c r="D18" s="6">
        <v>43644</v>
      </c>
      <c r="E18" s="3" t="s">
        <v>61</v>
      </c>
      <c r="F18" s="3" t="s">
        <v>53</v>
      </c>
      <c r="G18" s="3">
        <v>30.3</v>
      </c>
      <c r="H18" s="3">
        <v>5.7960000000000003</v>
      </c>
      <c r="I18" s="3">
        <v>20.135000000000002</v>
      </c>
      <c r="J18" s="3">
        <v>1.002</v>
      </c>
      <c r="K18" s="3">
        <v>19.13</v>
      </c>
      <c r="L18" s="3">
        <v>66.45</v>
      </c>
      <c r="M18">
        <f t="shared" si="0"/>
        <v>3.3069306930693072</v>
      </c>
    </row>
    <row r="19" spans="1:13" x14ac:dyDescent="0.45">
      <c r="A19" s="3">
        <v>2</v>
      </c>
      <c r="B19" s="3">
        <v>2948</v>
      </c>
      <c r="C19" s="3" t="s">
        <v>20</v>
      </c>
      <c r="D19" s="4">
        <v>43629</v>
      </c>
      <c r="E19" s="3" t="s">
        <v>62</v>
      </c>
      <c r="F19" s="3" t="s">
        <v>63</v>
      </c>
      <c r="G19" s="3">
        <v>33.6</v>
      </c>
      <c r="H19" s="3">
        <v>10.686</v>
      </c>
      <c r="I19" s="3">
        <v>18.462</v>
      </c>
      <c r="J19" s="3">
        <v>1.8560000000000001</v>
      </c>
      <c r="K19" s="3">
        <v>31.8</v>
      </c>
      <c r="L19" s="3">
        <v>54.95</v>
      </c>
      <c r="M19">
        <f t="shared" si="0"/>
        <v>5.5238095238095237</v>
      </c>
    </row>
    <row r="20" spans="1:13" x14ac:dyDescent="0.45">
      <c r="A20" s="3">
        <v>4</v>
      </c>
      <c r="B20" s="3">
        <v>2941</v>
      </c>
      <c r="C20" s="3" t="s">
        <v>20</v>
      </c>
      <c r="D20" s="4">
        <v>43630</v>
      </c>
      <c r="E20" s="3" t="s">
        <v>64</v>
      </c>
      <c r="F20" s="3" t="s">
        <v>63</v>
      </c>
      <c r="G20" s="3">
        <v>41.1</v>
      </c>
      <c r="H20" s="3">
        <v>13.964</v>
      </c>
      <c r="I20" s="3">
        <v>21.992999999999999</v>
      </c>
      <c r="J20" s="3">
        <v>2.5990000000000002</v>
      </c>
      <c r="K20" s="3">
        <v>33.979999999999997</v>
      </c>
      <c r="L20" s="3">
        <v>53.51</v>
      </c>
      <c r="M20">
        <f t="shared" si="0"/>
        <v>6.3236009732360099</v>
      </c>
    </row>
    <row r="21" spans="1:13" x14ac:dyDescent="0.45">
      <c r="A21" s="3">
        <v>7</v>
      </c>
      <c r="B21" s="3">
        <v>2925</v>
      </c>
      <c r="C21" s="3" t="s">
        <v>20</v>
      </c>
      <c r="D21" s="4">
        <v>43631</v>
      </c>
      <c r="E21" s="3" t="s">
        <v>65</v>
      </c>
      <c r="F21" s="3" t="s">
        <v>63</v>
      </c>
      <c r="G21" s="3">
        <v>41.4</v>
      </c>
      <c r="H21" s="3">
        <v>14.91</v>
      </c>
      <c r="I21" s="3">
        <v>21.957000000000001</v>
      </c>
      <c r="J21" s="3">
        <v>2.3820000000000001</v>
      </c>
      <c r="K21" s="3">
        <v>36.01</v>
      </c>
      <c r="L21" s="3">
        <v>53.04</v>
      </c>
      <c r="M21">
        <f t="shared" si="0"/>
        <v>5.7536231884057969</v>
      </c>
    </row>
    <row r="22" spans="1:13" x14ac:dyDescent="0.45">
      <c r="A22" s="3">
        <v>18</v>
      </c>
      <c r="B22" s="3">
        <v>3421</v>
      </c>
      <c r="C22" s="3" t="s">
        <v>20</v>
      </c>
      <c r="D22" s="4">
        <v>43638</v>
      </c>
      <c r="E22" s="3" t="s">
        <v>66</v>
      </c>
      <c r="F22" s="3" t="s">
        <v>63</v>
      </c>
      <c r="G22" s="3">
        <v>43.7</v>
      </c>
      <c r="H22" s="3">
        <v>15.205</v>
      </c>
      <c r="I22" s="3">
        <v>23.248999999999999</v>
      </c>
      <c r="J22" s="3">
        <v>2.6059999999999999</v>
      </c>
      <c r="K22" s="3">
        <v>34.79</v>
      </c>
      <c r="L22" s="3">
        <v>53.2</v>
      </c>
      <c r="M22">
        <f t="shared" si="0"/>
        <v>5.9633867276887864</v>
      </c>
    </row>
    <row r="23" spans="1:13" x14ac:dyDescent="0.45">
      <c r="A23" s="3">
        <v>2</v>
      </c>
      <c r="B23" s="3">
        <v>3420</v>
      </c>
      <c r="C23" s="3" t="s">
        <v>20</v>
      </c>
      <c r="D23" s="4">
        <v>43638</v>
      </c>
      <c r="E23" s="3" t="s">
        <v>67</v>
      </c>
      <c r="F23" s="3" t="s">
        <v>63</v>
      </c>
      <c r="G23" s="3">
        <v>33</v>
      </c>
      <c r="H23" s="3">
        <v>10.032</v>
      </c>
      <c r="I23" s="3">
        <v>19.242000000000001</v>
      </c>
      <c r="J23" s="3">
        <v>1.486</v>
      </c>
      <c r="K23" s="3">
        <v>30.4</v>
      </c>
      <c r="L23" s="3">
        <v>58.31</v>
      </c>
      <c r="M23">
        <f t="shared" si="0"/>
        <v>4.5030303030303029</v>
      </c>
    </row>
    <row r="24" spans="1:13" x14ac:dyDescent="0.45">
      <c r="A24" s="3">
        <v>5</v>
      </c>
      <c r="B24" s="3">
        <v>2419</v>
      </c>
      <c r="C24" s="3" t="s">
        <v>20</v>
      </c>
      <c r="D24" s="4">
        <v>43638</v>
      </c>
      <c r="E24" s="3" t="s">
        <v>68</v>
      </c>
      <c r="F24" s="3" t="s">
        <v>63</v>
      </c>
      <c r="G24" s="3">
        <v>36.5</v>
      </c>
      <c r="H24" s="3">
        <v>11.951000000000001</v>
      </c>
      <c r="I24" s="3">
        <v>20.428000000000001</v>
      </c>
      <c r="J24" s="3">
        <v>2.173</v>
      </c>
      <c r="K24" s="3">
        <v>32.74</v>
      </c>
      <c r="L24" s="3">
        <v>55.97</v>
      </c>
      <c r="M24">
        <f t="shared" si="0"/>
        <v>5.9534246575342467</v>
      </c>
    </row>
    <row r="25" spans="1:13" x14ac:dyDescent="0.4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3" x14ac:dyDescent="0.45">
      <c r="A26" t="s">
        <v>24</v>
      </c>
      <c r="G26" s="5">
        <f t="shared" ref="G26:M26" si="1">AVERAGE(G19:G24)</f>
        <v>38.216666666666669</v>
      </c>
      <c r="H26" s="5">
        <f t="shared" si="1"/>
        <v>12.791333333333332</v>
      </c>
      <c r="I26" s="5">
        <f t="shared" si="1"/>
        <v>20.888500000000001</v>
      </c>
      <c r="J26" s="5">
        <f t="shared" si="1"/>
        <v>2.1836666666666669</v>
      </c>
      <c r="K26" s="5">
        <f t="shared" si="1"/>
        <v>33.286666666666669</v>
      </c>
      <c r="L26" s="5">
        <f t="shared" si="1"/>
        <v>54.830000000000005</v>
      </c>
      <c r="M26" s="5">
        <f t="shared" si="1"/>
        <v>5.6701458956174449</v>
      </c>
    </row>
    <row r="27" spans="1:13" x14ac:dyDescent="0.45">
      <c r="A27" t="s">
        <v>25</v>
      </c>
      <c r="G27" s="5">
        <f t="shared" ref="G27:M27" si="2">AVERAGE(G2:G9)</f>
        <v>35.5</v>
      </c>
      <c r="H27" s="5">
        <f t="shared" si="2"/>
        <v>10.489125</v>
      </c>
      <c r="I27" s="5">
        <f t="shared" si="2"/>
        <v>20.583374999999997</v>
      </c>
      <c r="J27" s="5">
        <f t="shared" si="2"/>
        <v>1.8639999999999999</v>
      </c>
      <c r="K27" s="5">
        <f t="shared" si="2"/>
        <v>29.01</v>
      </c>
      <c r="L27" s="5">
        <f t="shared" si="2"/>
        <v>58.377499999999998</v>
      </c>
      <c r="M27" s="5">
        <f t="shared" si="2"/>
        <v>5.2057991719985139</v>
      </c>
    </row>
    <row r="28" spans="1:13" x14ac:dyDescent="0.45">
      <c r="A28" t="s">
        <v>26</v>
      </c>
      <c r="G28" s="5">
        <f t="shared" ref="G28:M28" si="3">AVERAGE(G10:G16)</f>
        <v>33.457142857142856</v>
      </c>
      <c r="H28" s="5">
        <f t="shared" si="3"/>
        <v>9.8004285714285704</v>
      </c>
      <c r="I28" s="5">
        <f t="shared" si="3"/>
        <v>19.491142857142858</v>
      </c>
      <c r="J28" s="5">
        <f t="shared" si="3"/>
        <v>1.7715714285714288</v>
      </c>
      <c r="K28" s="5">
        <f t="shared" si="3"/>
        <v>29.14142857142857</v>
      </c>
      <c r="L28" s="5">
        <f t="shared" si="3"/>
        <v>58.398571428571429</v>
      </c>
      <c r="M28" s="5">
        <f t="shared" si="3"/>
        <v>5.2713296796569002</v>
      </c>
    </row>
    <row r="30" spans="1:13" x14ac:dyDescent="0.45">
      <c r="A30" t="s">
        <v>69</v>
      </c>
      <c r="G30" s="5">
        <f t="shared" ref="G30:M30" si="4">STDEV(G19:G24)/SQRT(COUNT(G19:G24))</f>
        <v>1.8256353536356669</v>
      </c>
      <c r="H30" s="5">
        <f t="shared" si="4"/>
        <v>0.90262933206888518</v>
      </c>
      <c r="I30" s="5">
        <f t="shared" si="4"/>
        <v>0.74709431577724272</v>
      </c>
      <c r="J30" s="5">
        <f t="shared" si="4"/>
        <v>0.18114647234888284</v>
      </c>
      <c r="K30" s="5">
        <f t="shared" si="4"/>
        <v>0.83664276194270071</v>
      </c>
      <c r="L30" s="5">
        <f t="shared" si="4"/>
        <v>0.83721363263307358</v>
      </c>
      <c r="M30" s="5">
        <f t="shared" si="4"/>
        <v>0.25714990307844787</v>
      </c>
    </row>
    <row r="31" spans="1:13" x14ac:dyDescent="0.45">
      <c r="A31" t="s">
        <v>70</v>
      </c>
      <c r="G31" s="5">
        <f t="shared" ref="G31:M31" si="5">STDEV(G2:G9)/SQRT(COUNT(G2:G9))</f>
        <v>1.7634179473802707</v>
      </c>
      <c r="H31" s="5">
        <f t="shared" si="5"/>
        <v>1.1858787193695541</v>
      </c>
      <c r="I31" s="5">
        <f t="shared" si="5"/>
        <v>0.58247694428620944</v>
      </c>
      <c r="J31" s="5">
        <f t="shared" si="5"/>
        <v>0.14883883901724057</v>
      </c>
      <c r="K31" s="5">
        <f t="shared" si="5"/>
        <v>1.7435032467502203</v>
      </c>
      <c r="L31" s="5">
        <f t="shared" si="5"/>
        <v>1.2737777755278079</v>
      </c>
      <c r="M31" s="5">
        <f t="shared" si="5"/>
        <v>0.16733959578323893</v>
      </c>
    </row>
    <row r="32" spans="1:13" x14ac:dyDescent="0.45">
      <c r="A32" t="s">
        <v>71</v>
      </c>
      <c r="G32" s="5">
        <f t="shared" ref="G32:M32" si="6">STDEV(G10:G18)/SQRT(COUNT(G10:G18))</f>
        <v>1.0225241100118647</v>
      </c>
      <c r="H32" s="5">
        <f t="shared" si="6"/>
        <v>0.68704735491902991</v>
      </c>
      <c r="I32" s="5">
        <f t="shared" si="6"/>
        <v>0.45267429969564033</v>
      </c>
      <c r="J32" s="5">
        <f t="shared" si="6"/>
        <v>0.11736694594305407</v>
      </c>
      <c r="K32" s="5">
        <f t="shared" si="6"/>
        <v>1.4333505597586729</v>
      </c>
      <c r="L32" s="5">
        <f t="shared" si="6"/>
        <v>1.1936766265990506</v>
      </c>
      <c r="M32" s="5">
        <f t="shared" si="6"/>
        <v>0.23596160074874753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0A579-0C6A-463C-B669-8D8D132E2FF0}">
  <dimension ref="A1:L57"/>
  <sheetViews>
    <sheetView topLeftCell="A31" workbookViewId="0">
      <selection activeCell="O11" sqref="O11"/>
    </sheetView>
  </sheetViews>
  <sheetFormatPr defaultRowHeight="14.25" x14ac:dyDescent="0.45"/>
  <cols>
    <col min="6" max="6" width="14.9296875" customWidth="1"/>
    <col min="7" max="7" width="12" customWidth="1"/>
    <col min="8" max="8" width="12.33203125" customWidth="1"/>
    <col min="9" max="9" width="13.3984375" customWidth="1"/>
    <col min="10" max="10" width="12.796875" customWidth="1"/>
  </cols>
  <sheetData>
    <row r="1" spans="1:11" x14ac:dyDescent="0.45">
      <c r="A1" s="59">
        <v>0.5</v>
      </c>
      <c r="B1" s="12" t="s">
        <v>226</v>
      </c>
      <c r="C1" s="12" t="s">
        <v>34</v>
      </c>
      <c r="D1" s="12" t="s">
        <v>227</v>
      </c>
      <c r="E1" s="12" t="s">
        <v>236</v>
      </c>
      <c r="F1" s="13">
        <v>45236</v>
      </c>
      <c r="G1" s="13">
        <v>45237</v>
      </c>
      <c r="H1" s="13">
        <v>45238</v>
      </c>
      <c r="I1" s="13">
        <v>45239</v>
      </c>
      <c r="J1" s="13">
        <v>45240</v>
      </c>
      <c r="K1" s="12"/>
    </row>
    <row r="2" spans="1:11" x14ac:dyDescent="0.45">
      <c r="A2" s="3" t="s">
        <v>237</v>
      </c>
      <c r="B2" s="3">
        <v>824</v>
      </c>
      <c r="C2" s="3" t="s">
        <v>20</v>
      </c>
      <c r="D2" s="5"/>
      <c r="E2" s="3" t="s">
        <v>44</v>
      </c>
      <c r="F2" s="5">
        <v>24.19</v>
      </c>
      <c r="G2" s="5">
        <v>20.92</v>
      </c>
      <c r="H2" s="5">
        <v>17.52</v>
      </c>
      <c r="I2" s="5">
        <v>15.03</v>
      </c>
      <c r="J2" s="5">
        <v>11.94</v>
      </c>
      <c r="K2" s="5"/>
    </row>
    <row r="3" spans="1:11" x14ac:dyDescent="0.45">
      <c r="A3" s="3" t="s">
        <v>238</v>
      </c>
      <c r="B3" s="3">
        <v>800</v>
      </c>
      <c r="C3" s="3" t="s">
        <v>20</v>
      </c>
      <c r="D3" s="5"/>
      <c r="E3" s="3" t="s">
        <v>44</v>
      </c>
      <c r="F3" s="5">
        <v>24.4</v>
      </c>
      <c r="G3" s="5">
        <v>22.04</v>
      </c>
      <c r="H3" s="5">
        <v>19.75</v>
      </c>
      <c r="I3" s="5">
        <v>17.350000000000001</v>
      </c>
      <c r="J3" s="5">
        <v>15</v>
      </c>
      <c r="K3" s="5"/>
    </row>
    <row r="4" spans="1:11" x14ac:dyDescent="0.45">
      <c r="A4" s="3" t="s">
        <v>239</v>
      </c>
      <c r="B4" s="3">
        <v>833</v>
      </c>
      <c r="C4" s="3" t="s">
        <v>20</v>
      </c>
      <c r="D4" s="5"/>
      <c r="E4" s="3" t="s">
        <v>44</v>
      </c>
      <c r="F4" s="5">
        <v>23.52</v>
      </c>
      <c r="G4" s="5">
        <v>20.46</v>
      </c>
      <c r="H4" s="5">
        <v>17.78</v>
      </c>
      <c r="I4" s="5">
        <v>14.95</v>
      </c>
      <c r="J4" s="5">
        <v>12.53</v>
      </c>
      <c r="K4" s="5"/>
    </row>
    <row r="5" spans="1:11" x14ac:dyDescent="0.45">
      <c r="A5" s="3" t="s">
        <v>240</v>
      </c>
      <c r="B5" s="3">
        <v>602</v>
      </c>
      <c r="C5" s="3" t="s">
        <v>20</v>
      </c>
      <c r="D5" s="5"/>
      <c r="E5" s="3" t="s">
        <v>44</v>
      </c>
      <c r="F5" s="5">
        <v>22.47</v>
      </c>
      <c r="G5" s="5">
        <v>19.329999999999998</v>
      </c>
      <c r="H5" s="5">
        <v>16.46</v>
      </c>
      <c r="I5" s="5">
        <v>13.97</v>
      </c>
      <c r="J5" s="5">
        <v>11.43</v>
      </c>
      <c r="K5" s="5"/>
    </row>
    <row r="6" spans="1:11" x14ac:dyDescent="0.45">
      <c r="A6" s="3" t="s">
        <v>241</v>
      </c>
      <c r="B6" s="3">
        <v>877</v>
      </c>
      <c r="C6" s="3" t="s">
        <v>20</v>
      </c>
      <c r="D6" s="5"/>
      <c r="E6" s="3" t="s">
        <v>44</v>
      </c>
      <c r="F6" s="5">
        <v>26.52</v>
      </c>
      <c r="G6" s="5">
        <v>23.51</v>
      </c>
      <c r="H6" s="5">
        <v>21</v>
      </c>
      <c r="I6" s="5">
        <v>17.73</v>
      </c>
      <c r="J6" s="5">
        <v>14.87</v>
      </c>
      <c r="K6" s="5"/>
    </row>
    <row r="7" spans="1:11" x14ac:dyDescent="0.45">
      <c r="A7" s="3" t="s">
        <v>242</v>
      </c>
      <c r="B7" s="3">
        <v>843</v>
      </c>
      <c r="C7" s="3" t="s">
        <v>20</v>
      </c>
      <c r="D7" s="5"/>
      <c r="E7" s="3" t="s">
        <v>44</v>
      </c>
      <c r="F7" s="5">
        <v>27.32</v>
      </c>
      <c r="G7" s="5">
        <v>24.58</v>
      </c>
      <c r="H7" s="5">
        <v>21.89</v>
      </c>
      <c r="I7" s="5">
        <v>19</v>
      </c>
      <c r="J7" s="5">
        <v>16</v>
      </c>
      <c r="K7" s="5"/>
    </row>
    <row r="8" spans="1:11" x14ac:dyDescent="0.45">
      <c r="A8" s="3" t="s">
        <v>243</v>
      </c>
      <c r="B8" s="3">
        <v>999</v>
      </c>
      <c r="C8" s="3" t="s">
        <v>20</v>
      </c>
      <c r="D8" s="5"/>
      <c r="E8" s="3" t="s">
        <v>44</v>
      </c>
      <c r="F8" s="5">
        <v>24.55</v>
      </c>
      <c r="G8" s="5">
        <v>21.32</v>
      </c>
      <c r="H8" s="5">
        <v>18.86</v>
      </c>
      <c r="I8" s="5">
        <v>16.309999999999999</v>
      </c>
      <c r="J8" s="5">
        <v>13.7</v>
      </c>
      <c r="K8" s="5"/>
    </row>
    <row r="9" spans="1:11" x14ac:dyDescent="0.45">
      <c r="A9" s="3" t="s">
        <v>244</v>
      </c>
      <c r="B9" s="3">
        <v>872</v>
      </c>
      <c r="C9" s="3" t="s">
        <v>20</v>
      </c>
      <c r="D9" s="5"/>
      <c r="E9" s="3" t="s">
        <v>44</v>
      </c>
      <c r="F9" s="5">
        <v>27.44</v>
      </c>
      <c r="G9" s="5">
        <v>24.72</v>
      </c>
      <c r="H9" s="5">
        <v>22.23</v>
      </c>
      <c r="I9" s="5">
        <v>19.88</v>
      </c>
      <c r="J9" s="5">
        <v>17.41</v>
      </c>
      <c r="K9" s="5"/>
    </row>
    <row r="10" spans="1:11" x14ac:dyDescent="0.45">
      <c r="A10" s="3" t="s">
        <v>245</v>
      </c>
      <c r="B10" s="3">
        <v>845</v>
      </c>
      <c r="C10" s="3" t="s">
        <v>234</v>
      </c>
      <c r="D10" s="5"/>
      <c r="E10" s="3" t="s">
        <v>44</v>
      </c>
      <c r="F10" s="5">
        <v>24.4</v>
      </c>
      <c r="G10" s="5">
        <v>21.6</v>
      </c>
      <c r="H10" s="5">
        <v>20</v>
      </c>
      <c r="I10" s="5">
        <v>18.04</v>
      </c>
      <c r="J10" s="5">
        <v>15.75</v>
      </c>
      <c r="K10" s="5"/>
    </row>
    <row r="11" spans="1:11" x14ac:dyDescent="0.45">
      <c r="A11" s="3" t="s">
        <v>246</v>
      </c>
      <c r="B11" s="3">
        <v>831</v>
      </c>
      <c r="C11" s="3" t="s">
        <v>20</v>
      </c>
      <c r="D11" s="5"/>
      <c r="E11" s="3" t="s">
        <v>53</v>
      </c>
      <c r="F11" s="5">
        <v>24.21</v>
      </c>
      <c r="G11" s="5">
        <v>21.89</v>
      </c>
      <c r="H11" s="5">
        <v>19.28</v>
      </c>
      <c r="I11" s="5">
        <v>16.329999999999998</v>
      </c>
      <c r="J11" s="5">
        <v>13.86</v>
      </c>
      <c r="K11" s="5"/>
    </row>
    <row r="12" spans="1:11" x14ac:dyDescent="0.45">
      <c r="A12" s="3" t="s">
        <v>247</v>
      </c>
      <c r="B12" s="3">
        <v>878</v>
      </c>
      <c r="C12" s="3" t="s">
        <v>20</v>
      </c>
      <c r="D12" s="5"/>
      <c r="E12" s="3" t="s">
        <v>53</v>
      </c>
      <c r="F12" s="5">
        <v>26.53</v>
      </c>
      <c r="G12" s="5">
        <v>23.8</v>
      </c>
      <c r="H12" s="5">
        <v>21.36</v>
      </c>
      <c r="I12" s="5">
        <v>18.920000000000002</v>
      </c>
      <c r="J12" s="5">
        <v>16.63</v>
      </c>
      <c r="K12" s="5"/>
    </row>
    <row r="13" spans="1:11" x14ac:dyDescent="0.45">
      <c r="A13" s="3" t="s">
        <v>248</v>
      </c>
      <c r="B13" s="3">
        <v>603</v>
      </c>
      <c r="C13" s="3" t="s">
        <v>20</v>
      </c>
      <c r="D13" s="5"/>
      <c r="E13" s="3" t="s">
        <v>53</v>
      </c>
      <c r="F13" s="5">
        <v>25.92</v>
      </c>
      <c r="G13" s="5">
        <v>23.05</v>
      </c>
      <c r="H13" s="5">
        <v>20.28</v>
      </c>
      <c r="I13" s="5">
        <v>17.86</v>
      </c>
      <c r="J13" s="5">
        <v>15.58</v>
      </c>
      <c r="K13" s="5"/>
    </row>
    <row r="14" spans="1:11" x14ac:dyDescent="0.45">
      <c r="A14" s="3" t="s">
        <v>249</v>
      </c>
      <c r="B14" s="3">
        <v>834</v>
      </c>
      <c r="C14" s="3" t="s">
        <v>20</v>
      </c>
      <c r="D14" s="5"/>
      <c r="E14" s="3" t="s">
        <v>53</v>
      </c>
      <c r="F14" s="5">
        <v>26.15</v>
      </c>
      <c r="G14" s="5">
        <v>23.55</v>
      </c>
      <c r="H14" s="5">
        <v>21.3</v>
      </c>
      <c r="I14" s="5">
        <v>18.850000000000001</v>
      </c>
      <c r="J14" s="5">
        <v>16.690000000000001</v>
      </c>
      <c r="K14" s="5"/>
    </row>
    <row r="15" spans="1:11" x14ac:dyDescent="0.45">
      <c r="A15" s="3" t="s">
        <v>250</v>
      </c>
      <c r="B15" s="3">
        <v>866</v>
      </c>
      <c r="C15" s="3" t="s">
        <v>20</v>
      </c>
      <c r="D15" s="5"/>
      <c r="E15" s="3" t="s">
        <v>53</v>
      </c>
      <c r="F15" s="5">
        <v>23.46</v>
      </c>
      <c r="G15" s="5">
        <v>20.87</v>
      </c>
      <c r="H15" s="5">
        <v>18.18</v>
      </c>
      <c r="I15" s="5">
        <v>15.15</v>
      </c>
      <c r="J15" s="5">
        <v>12.32</v>
      </c>
      <c r="K15" s="5"/>
    </row>
    <row r="16" spans="1:11" x14ac:dyDescent="0.45">
      <c r="A16" s="3" t="s">
        <v>251</v>
      </c>
      <c r="B16" s="3">
        <v>865</v>
      </c>
      <c r="C16" s="3" t="s">
        <v>20</v>
      </c>
      <c r="D16" s="5"/>
      <c r="E16" s="3" t="s">
        <v>53</v>
      </c>
      <c r="F16" s="5">
        <v>25</v>
      </c>
      <c r="G16" s="5">
        <v>21.72</v>
      </c>
      <c r="H16" s="5">
        <v>18.670000000000002</v>
      </c>
      <c r="I16" s="5">
        <v>15.9</v>
      </c>
      <c r="J16" s="5">
        <v>12.86</v>
      </c>
      <c r="K16" s="5"/>
    </row>
    <row r="17" spans="1:12" x14ac:dyDescent="0.45">
      <c r="A17" s="3" t="s">
        <v>252</v>
      </c>
      <c r="B17" s="3">
        <v>869</v>
      </c>
      <c r="C17" s="3" t="s">
        <v>20</v>
      </c>
      <c r="D17" s="5"/>
      <c r="E17" s="3" t="s">
        <v>53</v>
      </c>
      <c r="F17" s="5">
        <v>23.26</v>
      </c>
      <c r="G17" s="5">
        <v>20.16</v>
      </c>
      <c r="H17" s="5">
        <v>17.29</v>
      </c>
      <c r="I17" s="5">
        <v>14.66</v>
      </c>
      <c r="J17" s="5">
        <v>12.28</v>
      </c>
      <c r="K17" s="5"/>
    </row>
    <row r="18" spans="1:12" x14ac:dyDescent="0.45">
      <c r="A18" s="3" t="s">
        <v>253</v>
      </c>
      <c r="B18" s="3">
        <v>870</v>
      </c>
      <c r="C18" s="3" t="s">
        <v>20</v>
      </c>
      <c r="D18" s="5"/>
      <c r="E18" s="3" t="s">
        <v>53</v>
      </c>
      <c r="F18" s="5">
        <v>26.58</v>
      </c>
      <c r="G18" s="5">
        <v>24</v>
      </c>
      <c r="H18" s="5">
        <v>22.04</v>
      </c>
      <c r="I18" s="5">
        <v>19.670000000000002</v>
      </c>
      <c r="J18" s="5">
        <v>17.760000000000002</v>
      </c>
      <c r="K18" s="5"/>
    </row>
    <row r="19" spans="1:12" x14ac:dyDescent="0.45">
      <c r="A19" s="3" t="s">
        <v>254</v>
      </c>
      <c r="B19" s="3">
        <v>828</v>
      </c>
      <c r="C19" s="3" t="s">
        <v>20</v>
      </c>
      <c r="D19" s="5"/>
      <c r="E19" s="3" t="s">
        <v>63</v>
      </c>
      <c r="F19" s="5">
        <v>28.79</v>
      </c>
      <c r="G19" s="5">
        <v>26.04</v>
      </c>
      <c r="H19" s="5">
        <v>23</v>
      </c>
      <c r="I19" s="5">
        <v>19.62</v>
      </c>
      <c r="J19" s="5">
        <v>16.57</v>
      </c>
      <c r="K19" s="5"/>
    </row>
    <row r="20" spans="1:12" x14ac:dyDescent="0.45">
      <c r="A20" s="3" t="s">
        <v>255</v>
      </c>
      <c r="B20" s="3">
        <v>801</v>
      </c>
      <c r="C20" s="3" t="s">
        <v>20</v>
      </c>
      <c r="D20" s="5"/>
      <c r="E20" s="3" t="s">
        <v>63</v>
      </c>
      <c r="F20" s="5">
        <v>26.59</v>
      </c>
      <c r="G20" s="5">
        <v>23.65</v>
      </c>
      <c r="H20" s="5">
        <v>20.74</v>
      </c>
      <c r="I20" s="5">
        <v>18.09</v>
      </c>
      <c r="J20" s="5">
        <v>15.73</v>
      </c>
      <c r="K20" s="5"/>
    </row>
    <row r="21" spans="1:12" x14ac:dyDescent="0.45">
      <c r="A21" s="3" t="s">
        <v>256</v>
      </c>
      <c r="B21" s="3">
        <v>852</v>
      </c>
      <c r="C21" s="3" t="s">
        <v>20</v>
      </c>
      <c r="D21" s="5"/>
      <c r="E21" s="3" t="s">
        <v>63</v>
      </c>
      <c r="F21" s="5">
        <v>24.63</v>
      </c>
      <c r="G21" s="5">
        <v>21.26</v>
      </c>
      <c r="H21" s="5">
        <v>18.5</v>
      </c>
      <c r="I21" s="5">
        <v>15.97</v>
      </c>
      <c r="J21" s="5">
        <v>13.9</v>
      </c>
      <c r="K21" s="5"/>
    </row>
    <row r="22" spans="1:12" x14ac:dyDescent="0.45">
      <c r="A22" s="3" t="s">
        <v>257</v>
      </c>
      <c r="B22" s="3">
        <v>987</v>
      </c>
      <c r="C22" s="3" t="s">
        <v>20</v>
      </c>
      <c r="D22" s="5"/>
      <c r="E22" s="3" t="s">
        <v>63</v>
      </c>
      <c r="F22" s="5">
        <v>26.16</v>
      </c>
      <c r="G22" s="5">
        <v>23.48</v>
      </c>
      <c r="H22" s="5">
        <v>21.11</v>
      </c>
      <c r="I22" s="5">
        <v>18.46</v>
      </c>
      <c r="J22" s="5">
        <v>15.76</v>
      </c>
      <c r="K22" s="5"/>
    </row>
    <row r="23" spans="1:12" x14ac:dyDescent="0.45">
      <c r="A23" s="3" t="s">
        <v>258</v>
      </c>
      <c r="B23" s="3">
        <v>996</v>
      </c>
      <c r="C23" s="3" t="s">
        <v>20</v>
      </c>
      <c r="D23" s="5"/>
      <c r="E23" s="3" t="s">
        <v>63</v>
      </c>
      <c r="F23" s="5">
        <v>26.83</v>
      </c>
      <c r="G23" s="5">
        <v>23.42</v>
      </c>
      <c r="H23" s="5">
        <v>20.53</v>
      </c>
      <c r="I23" s="5">
        <v>17.18</v>
      </c>
      <c r="J23" s="5">
        <v>13.91</v>
      </c>
      <c r="K23" s="5"/>
    </row>
    <row r="24" spans="1:12" x14ac:dyDescent="0.45">
      <c r="A24" s="3" t="s">
        <v>255</v>
      </c>
      <c r="B24" s="3">
        <v>871</v>
      </c>
      <c r="C24" s="3" t="s">
        <v>20</v>
      </c>
      <c r="D24" s="5"/>
      <c r="E24" s="3" t="s">
        <v>63</v>
      </c>
      <c r="F24" s="5">
        <v>23.36</v>
      </c>
      <c r="G24" s="5">
        <v>20.61</v>
      </c>
      <c r="H24" s="5">
        <v>18.18</v>
      </c>
      <c r="I24" s="5">
        <v>16</v>
      </c>
      <c r="J24" s="5">
        <v>13.54</v>
      </c>
      <c r="K24" s="5"/>
    </row>
    <row r="27" spans="1:12" x14ac:dyDescent="0.45">
      <c r="A27" s="59">
        <v>0.5</v>
      </c>
      <c r="B27" s="12" t="s">
        <v>226</v>
      </c>
      <c r="C27" s="12" t="s">
        <v>34</v>
      </c>
      <c r="D27" s="12" t="s">
        <v>227</v>
      </c>
      <c r="E27" s="12" t="s">
        <v>236</v>
      </c>
      <c r="F27" s="13">
        <v>45236</v>
      </c>
      <c r="G27" s="13">
        <v>45237</v>
      </c>
      <c r="H27" s="13">
        <v>45238</v>
      </c>
      <c r="I27" s="13">
        <v>45239</v>
      </c>
      <c r="J27" s="13">
        <v>45240</v>
      </c>
      <c r="L27" t="s">
        <v>259</v>
      </c>
    </row>
    <row r="28" spans="1:12" x14ac:dyDescent="0.45">
      <c r="A28" s="3" t="s">
        <v>237</v>
      </c>
      <c r="B28" s="3">
        <v>824</v>
      </c>
      <c r="C28" s="3" t="s">
        <v>20</v>
      </c>
      <c r="D28" s="5"/>
      <c r="E28" s="3" t="s">
        <v>44</v>
      </c>
      <c r="F28" s="5">
        <f>F2-G2</f>
        <v>3.2699999999999996</v>
      </c>
      <c r="G28" s="5">
        <f t="shared" ref="G28:I28" si="0">G2-H2</f>
        <v>3.4000000000000021</v>
      </c>
      <c r="H28" s="5">
        <f t="shared" si="0"/>
        <v>2.4900000000000002</v>
      </c>
      <c r="I28" s="5">
        <f t="shared" si="0"/>
        <v>3.09</v>
      </c>
      <c r="J28" s="5"/>
      <c r="L28" s="7">
        <f>AVERAGE(F28:I28)</f>
        <v>3.0625000000000004</v>
      </c>
    </row>
    <row r="29" spans="1:12" x14ac:dyDescent="0.45">
      <c r="A29" s="3" t="s">
        <v>238</v>
      </c>
      <c r="B29" s="3">
        <v>800</v>
      </c>
      <c r="C29" s="3" t="s">
        <v>20</v>
      </c>
      <c r="D29" s="5"/>
      <c r="E29" s="3" t="s">
        <v>44</v>
      </c>
      <c r="F29" s="5">
        <f t="shared" ref="F29:I44" si="1">F3-G3</f>
        <v>2.3599999999999994</v>
      </c>
      <c r="G29" s="5">
        <f t="shared" si="1"/>
        <v>2.2899999999999991</v>
      </c>
      <c r="H29" s="5">
        <f t="shared" si="1"/>
        <v>2.3999999999999986</v>
      </c>
      <c r="I29" s="5">
        <f t="shared" si="1"/>
        <v>2.3500000000000014</v>
      </c>
      <c r="J29" s="5"/>
      <c r="L29" s="7">
        <f t="shared" ref="L29:L50" si="2">AVERAGE(F29:I29)</f>
        <v>2.3499999999999996</v>
      </c>
    </row>
    <row r="30" spans="1:12" x14ac:dyDescent="0.45">
      <c r="A30" s="3" t="s">
        <v>239</v>
      </c>
      <c r="B30" s="3">
        <v>833</v>
      </c>
      <c r="C30" s="3" t="s">
        <v>20</v>
      </c>
      <c r="D30" s="5"/>
      <c r="E30" s="3" t="s">
        <v>44</v>
      </c>
      <c r="F30" s="5">
        <f t="shared" si="1"/>
        <v>3.0599999999999987</v>
      </c>
      <c r="G30" s="5">
        <f t="shared" si="1"/>
        <v>2.6799999999999997</v>
      </c>
      <c r="H30" s="5">
        <f t="shared" si="1"/>
        <v>2.8300000000000018</v>
      </c>
      <c r="I30" s="5">
        <f t="shared" si="1"/>
        <v>2.42</v>
      </c>
      <c r="J30" s="5"/>
      <c r="L30" s="7">
        <f t="shared" si="2"/>
        <v>2.7475000000000001</v>
      </c>
    </row>
    <row r="31" spans="1:12" x14ac:dyDescent="0.45">
      <c r="A31" s="3" t="s">
        <v>240</v>
      </c>
      <c r="B31" s="3">
        <v>602</v>
      </c>
      <c r="C31" s="3" t="s">
        <v>20</v>
      </c>
      <c r="D31" s="5"/>
      <c r="E31" s="3" t="s">
        <v>44</v>
      </c>
      <c r="F31" s="5">
        <f t="shared" si="1"/>
        <v>3.1400000000000006</v>
      </c>
      <c r="G31" s="5">
        <f t="shared" si="1"/>
        <v>2.8699999999999974</v>
      </c>
      <c r="H31" s="5">
        <f t="shared" si="1"/>
        <v>2.4900000000000002</v>
      </c>
      <c r="I31" s="5">
        <f t="shared" si="1"/>
        <v>2.5400000000000009</v>
      </c>
      <c r="J31" s="5"/>
      <c r="L31" s="7">
        <f t="shared" si="2"/>
        <v>2.76</v>
      </c>
    </row>
    <row r="32" spans="1:12" x14ac:dyDescent="0.45">
      <c r="A32" s="3" t="s">
        <v>241</v>
      </c>
      <c r="B32" s="3">
        <v>877</v>
      </c>
      <c r="C32" s="3" t="s">
        <v>20</v>
      </c>
      <c r="D32" s="5"/>
      <c r="E32" s="3" t="s">
        <v>44</v>
      </c>
      <c r="F32" s="5">
        <f t="shared" si="1"/>
        <v>3.009999999999998</v>
      </c>
      <c r="G32" s="5">
        <f t="shared" si="1"/>
        <v>2.5100000000000016</v>
      </c>
      <c r="H32" s="5">
        <f t="shared" si="1"/>
        <v>3.2699999999999996</v>
      </c>
      <c r="I32" s="5">
        <f t="shared" si="1"/>
        <v>2.8600000000000012</v>
      </c>
      <c r="J32" s="5"/>
      <c r="L32" s="7">
        <f t="shared" si="2"/>
        <v>2.9125000000000001</v>
      </c>
    </row>
    <row r="33" spans="1:12" x14ac:dyDescent="0.45">
      <c r="A33" s="3" t="s">
        <v>242</v>
      </c>
      <c r="B33" s="3">
        <v>843</v>
      </c>
      <c r="C33" s="3" t="s">
        <v>20</v>
      </c>
      <c r="D33" s="5"/>
      <c r="E33" s="3" t="s">
        <v>44</v>
      </c>
      <c r="F33" s="5">
        <f t="shared" si="1"/>
        <v>2.740000000000002</v>
      </c>
      <c r="G33" s="5">
        <f t="shared" si="1"/>
        <v>2.6899999999999977</v>
      </c>
      <c r="H33" s="5">
        <f t="shared" si="1"/>
        <v>2.8900000000000006</v>
      </c>
      <c r="I33" s="5">
        <f t="shared" si="1"/>
        <v>3</v>
      </c>
      <c r="J33" s="5"/>
      <c r="L33" s="7">
        <f t="shared" si="2"/>
        <v>2.83</v>
      </c>
    </row>
    <row r="34" spans="1:12" x14ac:dyDescent="0.45">
      <c r="A34" s="3" t="s">
        <v>243</v>
      </c>
      <c r="B34" s="3">
        <v>999</v>
      </c>
      <c r="C34" s="3" t="s">
        <v>20</v>
      </c>
      <c r="D34" s="5"/>
      <c r="E34" s="3" t="s">
        <v>44</v>
      </c>
      <c r="F34" s="5">
        <f t="shared" si="1"/>
        <v>3.2300000000000004</v>
      </c>
      <c r="G34" s="5">
        <f t="shared" si="1"/>
        <v>2.4600000000000009</v>
      </c>
      <c r="H34" s="5">
        <f t="shared" si="1"/>
        <v>2.5500000000000007</v>
      </c>
      <c r="I34" s="5">
        <f t="shared" si="1"/>
        <v>2.6099999999999994</v>
      </c>
      <c r="J34" s="5"/>
      <c r="L34" s="7">
        <f t="shared" si="2"/>
        <v>2.7125000000000004</v>
      </c>
    </row>
    <row r="35" spans="1:12" x14ac:dyDescent="0.45">
      <c r="A35" s="3" t="s">
        <v>244</v>
      </c>
      <c r="B35" s="3">
        <v>872</v>
      </c>
      <c r="C35" s="3" t="s">
        <v>20</v>
      </c>
      <c r="D35" s="5"/>
      <c r="E35" s="3" t="s">
        <v>44</v>
      </c>
      <c r="F35" s="5">
        <f t="shared" si="1"/>
        <v>2.7200000000000024</v>
      </c>
      <c r="G35" s="5">
        <f t="shared" si="1"/>
        <v>2.4899999999999984</v>
      </c>
      <c r="H35" s="5">
        <f t="shared" si="1"/>
        <v>2.3500000000000014</v>
      </c>
      <c r="I35" s="5">
        <f t="shared" si="1"/>
        <v>2.4699999999999989</v>
      </c>
      <c r="J35" s="5"/>
      <c r="L35" s="7">
        <f t="shared" si="2"/>
        <v>2.5075000000000003</v>
      </c>
    </row>
    <row r="36" spans="1:12" x14ac:dyDescent="0.45">
      <c r="A36" s="3" t="s">
        <v>245</v>
      </c>
      <c r="B36" s="3">
        <v>845</v>
      </c>
      <c r="C36" s="3" t="s">
        <v>234</v>
      </c>
      <c r="D36" s="5"/>
      <c r="E36" s="3" t="s">
        <v>44</v>
      </c>
      <c r="F36" s="5">
        <f t="shared" si="1"/>
        <v>2.7999999999999972</v>
      </c>
      <c r="G36" s="5">
        <f t="shared" si="1"/>
        <v>1.6000000000000014</v>
      </c>
      <c r="H36" s="5">
        <f t="shared" si="1"/>
        <v>1.9600000000000009</v>
      </c>
      <c r="I36" s="5">
        <f t="shared" si="1"/>
        <v>2.2899999999999991</v>
      </c>
      <c r="J36" s="5"/>
      <c r="L36" s="7">
        <f t="shared" si="2"/>
        <v>2.1624999999999996</v>
      </c>
    </row>
    <row r="37" spans="1:12" x14ac:dyDescent="0.45">
      <c r="A37" s="3" t="s">
        <v>246</v>
      </c>
      <c r="B37" s="3">
        <v>831</v>
      </c>
      <c r="C37" s="3" t="s">
        <v>20</v>
      </c>
      <c r="D37" s="5"/>
      <c r="E37" s="3" t="s">
        <v>53</v>
      </c>
      <c r="F37" s="5">
        <f t="shared" si="1"/>
        <v>2.3200000000000003</v>
      </c>
      <c r="G37" s="5">
        <f t="shared" si="1"/>
        <v>2.6099999999999994</v>
      </c>
      <c r="H37" s="5">
        <f t="shared" si="1"/>
        <v>2.9500000000000028</v>
      </c>
      <c r="I37" s="5">
        <f t="shared" si="1"/>
        <v>2.4699999999999989</v>
      </c>
      <c r="J37" s="5"/>
      <c r="L37" s="7">
        <f t="shared" si="2"/>
        <v>2.5875000000000004</v>
      </c>
    </row>
    <row r="38" spans="1:12" x14ac:dyDescent="0.45">
      <c r="A38" s="3" t="s">
        <v>247</v>
      </c>
      <c r="B38" s="3">
        <v>878</v>
      </c>
      <c r="C38" s="3" t="s">
        <v>20</v>
      </c>
      <c r="D38" s="5"/>
      <c r="E38" s="3" t="s">
        <v>53</v>
      </c>
      <c r="F38" s="5">
        <f t="shared" si="1"/>
        <v>2.7300000000000004</v>
      </c>
      <c r="G38" s="5">
        <f t="shared" si="1"/>
        <v>2.4400000000000013</v>
      </c>
      <c r="H38" s="5">
        <f t="shared" si="1"/>
        <v>2.4399999999999977</v>
      </c>
      <c r="I38" s="5">
        <f t="shared" si="1"/>
        <v>2.2900000000000027</v>
      </c>
      <c r="J38" s="5"/>
      <c r="L38" s="7">
        <f t="shared" si="2"/>
        <v>2.4750000000000005</v>
      </c>
    </row>
    <row r="39" spans="1:12" x14ac:dyDescent="0.45">
      <c r="A39" s="3" t="s">
        <v>248</v>
      </c>
      <c r="B39" s="3">
        <v>603</v>
      </c>
      <c r="C39" s="3" t="s">
        <v>20</v>
      </c>
      <c r="D39" s="5"/>
      <c r="E39" s="3" t="s">
        <v>53</v>
      </c>
      <c r="F39" s="5">
        <f t="shared" si="1"/>
        <v>2.870000000000001</v>
      </c>
      <c r="G39" s="5">
        <f t="shared" si="1"/>
        <v>2.7699999999999996</v>
      </c>
      <c r="H39" s="5">
        <f t="shared" si="1"/>
        <v>2.4200000000000017</v>
      </c>
      <c r="I39" s="5">
        <f t="shared" si="1"/>
        <v>2.2799999999999994</v>
      </c>
      <c r="J39" s="5"/>
      <c r="L39" s="7">
        <f t="shared" si="2"/>
        <v>2.5850000000000004</v>
      </c>
    </row>
    <row r="40" spans="1:12" x14ac:dyDescent="0.45">
      <c r="A40" s="3" t="s">
        <v>249</v>
      </c>
      <c r="B40" s="3">
        <v>834</v>
      </c>
      <c r="C40" s="3" t="s">
        <v>20</v>
      </c>
      <c r="D40" s="5"/>
      <c r="E40" s="3" t="s">
        <v>53</v>
      </c>
      <c r="F40" s="5">
        <f t="shared" si="1"/>
        <v>2.5999999999999979</v>
      </c>
      <c r="G40" s="5">
        <f t="shared" si="1"/>
        <v>2.25</v>
      </c>
      <c r="H40" s="5">
        <f t="shared" si="1"/>
        <v>2.4499999999999993</v>
      </c>
      <c r="I40" s="5">
        <f t="shared" si="1"/>
        <v>2.16</v>
      </c>
      <c r="J40" s="5"/>
      <c r="L40" s="7">
        <f t="shared" si="2"/>
        <v>2.3649999999999993</v>
      </c>
    </row>
    <row r="41" spans="1:12" x14ac:dyDescent="0.45">
      <c r="A41" s="3" t="s">
        <v>250</v>
      </c>
      <c r="B41" s="3">
        <v>866</v>
      </c>
      <c r="C41" s="3" t="s">
        <v>20</v>
      </c>
      <c r="D41" s="5"/>
      <c r="E41" s="3" t="s">
        <v>53</v>
      </c>
      <c r="F41" s="5">
        <f t="shared" si="1"/>
        <v>2.59</v>
      </c>
      <c r="G41" s="5">
        <f t="shared" si="1"/>
        <v>2.6900000000000013</v>
      </c>
      <c r="H41" s="5">
        <f t="shared" si="1"/>
        <v>3.0299999999999994</v>
      </c>
      <c r="I41" s="5">
        <f t="shared" si="1"/>
        <v>2.83</v>
      </c>
      <c r="J41" s="5"/>
      <c r="L41" s="7">
        <f t="shared" si="2"/>
        <v>2.7850000000000001</v>
      </c>
    </row>
    <row r="42" spans="1:12" x14ac:dyDescent="0.45">
      <c r="A42" s="3" t="s">
        <v>251</v>
      </c>
      <c r="B42" s="3">
        <v>865</v>
      </c>
      <c r="C42" s="3" t="s">
        <v>20</v>
      </c>
      <c r="D42" s="5"/>
      <c r="E42" s="3" t="s">
        <v>53</v>
      </c>
      <c r="F42" s="5">
        <f t="shared" si="1"/>
        <v>3.2800000000000011</v>
      </c>
      <c r="G42" s="5">
        <f t="shared" si="1"/>
        <v>3.0499999999999972</v>
      </c>
      <c r="H42" s="5">
        <f t="shared" si="1"/>
        <v>2.7700000000000014</v>
      </c>
      <c r="I42" s="5">
        <f t="shared" si="1"/>
        <v>3.0400000000000009</v>
      </c>
      <c r="J42" s="5"/>
      <c r="L42" s="7">
        <f t="shared" si="2"/>
        <v>3.0350000000000001</v>
      </c>
    </row>
    <row r="43" spans="1:12" x14ac:dyDescent="0.45">
      <c r="A43" s="3" t="s">
        <v>252</v>
      </c>
      <c r="B43" s="3">
        <v>869</v>
      </c>
      <c r="C43" s="3" t="s">
        <v>20</v>
      </c>
      <c r="D43" s="5"/>
      <c r="E43" s="3" t="s">
        <v>53</v>
      </c>
      <c r="F43" s="5">
        <f t="shared" si="1"/>
        <v>3.1000000000000014</v>
      </c>
      <c r="G43" s="5">
        <f t="shared" si="1"/>
        <v>2.870000000000001</v>
      </c>
      <c r="H43" s="5">
        <f t="shared" si="1"/>
        <v>2.629999999999999</v>
      </c>
      <c r="I43" s="5">
        <f t="shared" si="1"/>
        <v>2.3800000000000008</v>
      </c>
      <c r="J43" s="5"/>
      <c r="L43" s="7">
        <f t="shared" si="2"/>
        <v>2.7450000000000006</v>
      </c>
    </row>
    <row r="44" spans="1:12" x14ac:dyDescent="0.45">
      <c r="A44" s="3" t="s">
        <v>253</v>
      </c>
      <c r="B44" s="3">
        <v>870</v>
      </c>
      <c r="C44" s="3" t="s">
        <v>20</v>
      </c>
      <c r="D44" s="5"/>
      <c r="E44" s="3" t="s">
        <v>53</v>
      </c>
      <c r="F44" s="5">
        <f t="shared" si="1"/>
        <v>2.5799999999999983</v>
      </c>
      <c r="G44" s="5">
        <f t="shared" si="1"/>
        <v>1.9600000000000009</v>
      </c>
      <c r="H44" s="5">
        <f t="shared" si="1"/>
        <v>2.3699999999999974</v>
      </c>
      <c r="I44" s="5">
        <f t="shared" si="1"/>
        <v>1.9100000000000001</v>
      </c>
      <c r="J44" s="5"/>
      <c r="L44" s="7">
        <f t="shared" si="2"/>
        <v>2.2049999999999992</v>
      </c>
    </row>
    <row r="45" spans="1:12" x14ac:dyDescent="0.45">
      <c r="A45" s="3" t="s">
        <v>254</v>
      </c>
      <c r="B45" s="3">
        <v>828</v>
      </c>
      <c r="C45" s="3" t="s">
        <v>20</v>
      </c>
      <c r="D45" s="5"/>
      <c r="E45" s="3" t="s">
        <v>63</v>
      </c>
      <c r="F45" s="5">
        <f t="shared" ref="F45:I50" si="3">F19-G19</f>
        <v>2.75</v>
      </c>
      <c r="G45" s="5">
        <f t="shared" si="3"/>
        <v>3.0399999999999991</v>
      </c>
      <c r="H45" s="5">
        <f t="shared" si="3"/>
        <v>3.379999999999999</v>
      </c>
      <c r="I45" s="5">
        <f t="shared" si="3"/>
        <v>3.0500000000000007</v>
      </c>
      <c r="J45" s="5"/>
      <c r="L45" s="7">
        <f t="shared" si="2"/>
        <v>3.0549999999999997</v>
      </c>
    </row>
    <row r="46" spans="1:12" x14ac:dyDescent="0.45">
      <c r="A46" s="3" t="s">
        <v>255</v>
      </c>
      <c r="B46" s="3">
        <v>801</v>
      </c>
      <c r="C46" s="3" t="s">
        <v>20</v>
      </c>
      <c r="D46" s="5"/>
      <c r="E46" s="3" t="s">
        <v>63</v>
      </c>
      <c r="F46" s="5">
        <f t="shared" si="3"/>
        <v>2.9400000000000013</v>
      </c>
      <c r="G46" s="5">
        <f t="shared" si="3"/>
        <v>2.91</v>
      </c>
      <c r="H46" s="5">
        <f t="shared" si="3"/>
        <v>2.6499999999999986</v>
      </c>
      <c r="I46" s="5">
        <f t="shared" si="3"/>
        <v>2.3599999999999994</v>
      </c>
      <c r="J46" s="5"/>
      <c r="L46" s="7">
        <f t="shared" si="2"/>
        <v>2.7149999999999999</v>
      </c>
    </row>
    <row r="47" spans="1:12" x14ac:dyDescent="0.45">
      <c r="A47" s="3" t="s">
        <v>256</v>
      </c>
      <c r="B47" s="3">
        <v>852</v>
      </c>
      <c r="C47" s="3" t="s">
        <v>20</v>
      </c>
      <c r="D47" s="5"/>
      <c r="E47" s="3" t="s">
        <v>63</v>
      </c>
      <c r="F47" s="5">
        <f t="shared" si="3"/>
        <v>3.3699999999999974</v>
      </c>
      <c r="G47" s="5">
        <f t="shared" si="3"/>
        <v>2.7600000000000016</v>
      </c>
      <c r="H47" s="5">
        <f t="shared" si="3"/>
        <v>2.5299999999999994</v>
      </c>
      <c r="I47" s="5">
        <f t="shared" si="3"/>
        <v>2.0700000000000003</v>
      </c>
      <c r="J47" s="5"/>
      <c r="L47" s="7">
        <f t="shared" si="2"/>
        <v>2.6824999999999997</v>
      </c>
    </row>
    <row r="48" spans="1:12" x14ac:dyDescent="0.45">
      <c r="A48" s="3" t="s">
        <v>257</v>
      </c>
      <c r="B48" s="3">
        <v>987</v>
      </c>
      <c r="C48" s="3" t="s">
        <v>20</v>
      </c>
      <c r="D48" s="5"/>
      <c r="E48" s="3" t="s">
        <v>63</v>
      </c>
      <c r="F48" s="5">
        <f t="shared" si="3"/>
        <v>2.6799999999999997</v>
      </c>
      <c r="G48" s="5">
        <f t="shared" si="3"/>
        <v>2.370000000000001</v>
      </c>
      <c r="H48" s="5">
        <f t="shared" si="3"/>
        <v>2.6499999999999986</v>
      </c>
      <c r="I48" s="5">
        <f t="shared" si="3"/>
        <v>2.7000000000000011</v>
      </c>
      <c r="J48" s="5"/>
      <c r="L48" s="7">
        <f t="shared" si="2"/>
        <v>2.6</v>
      </c>
    </row>
    <row r="49" spans="1:12" x14ac:dyDescent="0.45">
      <c r="A49" s="3" t="s">
        <v>258</v>
      </c>
      <c r="B49" s="3">
        <v>996</v>
      </c>
      <c r="C49" s="3" t="s">
        <v>20</v>
      </c>
      <c r="D49" s="5"/>
      <c r="E49" s="3" t="s">
        <v>63</v>
      </c>
      <c r="F49" s="5">
        <f t="shared" si="3"/>
        <v>3.4099999999999966</v>
      </c>
      <c r="G49" s="5">
        <f t="shared" si="3"/>
        <v>2.8900000000000006</v>
      </c>
      <c r="H49" s="5">
        <f t="shared" si="3"/>
        <v>3.3500000000000014</v>
      </c>
      <c r="I49" s="5">
        <f t="shared" si="3"/>
        <v>3.2699999999999996</v>
      </c>
      <c r="J49" s="5"/>
      <c r="L49" s="7">
        <f t="shared" si="2"/>
        <v>3.2299999999999995</v>
      </c>
    </row>
    <row r="50" spans="1:12" x14ac:dyDescent="0.45">
      <c r="A50" s="3" t="s">
        <v>255</v>
      </c>
      <c r="B50" s="3">
        <v>871</v>
      </c>
      <c r="C50" s="3" t="s">
        <v>20</v>
      </c>
      <c r="D50" s="5"/>
      <c r="E50" s="3" t="s">
        <v>63</v>
      </c>
      <c r="F50" s="5">
        <f t="shared" si="3"/>
        <v>2.75</v>
      </c>
      <c r="G50" s="5">
        <f t="shared" si="3"/>
        <v>2.4299999999999997</v>
      </c>
      <c r="H50" s="5">
        <f t="shared" si="3"/>
        <v>2.1799999999999997</v>
      </c>
      <c r="I50" s="5">
        <f t="shared" si="3"/>
        <v>2.4600000000000009</v>
      </c>
      <c r="J50" s="5"/>
      <c r="L50" s="7">
        <f t="shared" si="2"/>
        <v>2.4550000000000001</v>
      </c>
    </row>
    <row r="53" spans="1:12" x14ac:dyDescent="0.45">
      <c r="E53" t="s">
        <v>63</v>
      </c>
      <c r="F53" s="7">
        <f>AVERAGE(F45:F50)</f>
        <v>2.9833333333333325</v>
      </c>
      <c r="G53" s="7">
        <f t="shared" ref="G53:L53" si="4">AVERAGE(G45:G50)</f>
        <v>2.7333333333333338</v>
      </c>
      <c r="H53" s="7">
        <f t="shared" si="4"/>
        <v>2.7899999999999991</v>
      </c>
      <c r="I53" s="7">
        <f t="shared" si="4"/>
        <v>2.6516666666666668</v>
      </c>
      <c r="J53" s="7"/>
      <c r="K53" s="7"/>
      <c r="L53" s="7">
        <f t="shared" si="4"/>
        <v>2.7895833333333329</v>
      </c>
    </row>
    <row r="54" spans="1:12" x14ac:dyDescent="0.45">
      <c r="E54" t="s">
        <v>102</v>
      </c>
      <c r="F54" s="7">
        <f>AVERAGE(F28:F36)</f>
        <v>2.9255555555555555</v>
      </c>
      <c r="G54" s="7">
        <f t="shared" ref="G54:L54" si="5">AVERAGE(G28:G36)</f>
        <v>2.5544444444444441</v>
      </c>
      <c r="H54" s="7">
        <f t="shared" si="5"/>
        <v>2.5811111111111114</v>
      </c>
      <c r="I54" s="7">
        <f t="shared" si="5"/>
        <v>2.6255555555555556</v>
      </c>
      <c r="J54" s="7"/>
      <c r="K54" s="7"/>
      <c r="L54" s="7">
        <f t="shared" si="5"/>
        <v>2.6716666666666669</v>
      </c>
    </row>
    <row r="55" spans="1:12" x14ac:dyDescent="0.45">
      <c r="E55" t="s">
        <v>53</v>
      </c>
      <c r="F55" s="7">
        <f>AVERAGE(F37:F44)</f>
        <v>2.75875</v>
      </c>
      <c r="G55" s="7">
        <f t="shared" ref="G55:L55" si="6">AVERAGE(G37:G44)</f>
        <v>2.58</v>
      </c>
      <c r="H55" s="7">
        <f t="shared" si="6"/>
        <v>2.6324999999999998</v>
      </c>
      <c r="I55" s="7">
        <f t="shared" si="6"/>
        <v>2.4200000000000004</v>
      </c>
      <c r="J55" s="7"/>
      <c r="K55" s="7"/>
      <c r="L55" s="7">
        <f t="shared" si="6"/>
        <v>2.5978124999999999</v>
      </c>
    </row>
    <row r="57" spans="1:12" x14ac:dyDescent="0.45">
      <c r="E57" t="s">
        <v>260</v>
      </c>
      <c r="F57">
        <f>TTEST(F45:F50,F37:F44,2,2)</f>
        <v>0.21553400672520562</v>
      </c>
      <c r="G57">
        <f t="shared" ref="G57:L57" si="7">TTEST(G45:G50,G37:G44,2,2)</f>
        <v>0.39474639249913013</v>
      </c>
      <c r="H57">
        <f t="shared" si="7"/>
        <v>0.44038530752203586</v>
      </c>
      <c r="I57">
        <f t="shared" si="7"/>
        <v>0.30514542085226959</v>
      </c>
      <c r="L57">
        <f t="shared" si="7"/>
        <v>0.21939090023167085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499F2-4167-44D7-9794-AA84D44DA756}">
  <dimension ref="A1:F26"/>
  <sheetViews>
    <sheetView workbookViewId="0">
      <selection activeCell="G22" sqref="G22"/>
    </sheetView>
  </sheetViews>
  <sheetFormatPr defaultRowHeight="14.25" x14ac:dyDescent="0.45"/>
  <cols>
    <col min="1" max="1" width="28.6640625" customWidth="1"/>
  </cols>
  <sheetData>
    <row r="1" spans="1:6" x14ac:dyDescent="0.45">
      <c r="A1" t="s">
        <v>149</v>
      </c>
      <c r="B1" t="s">
        <v>150</v>
      </c>
    </row>
    <row r="3" spans="1:6" x14ac:dyDescent="0.45">
      <c r="A3" t="s">
        <v>151</v>
      </c>
      <c r="B3" t="s">
        <v>152</v>
      </c>
    </row>
    <row r="4" spans="1:6" x14ac:dyDescent="0.45">
      <c r="A4" t="s">
        <v>153</v>
      </c>
      <c r="B4" t="s">
        <v>33</v>
      </c>
    </row>
    <row r="5" spans="1:6" x14ac:dyDescent="0.45">
      <c r="A5" t="s">
        <v>154</v>
      </c>
      <c r="B5">
        <v>0.05</v>
      </c>
    </row>
    <row r="7" spans="1:6" x14ac:dyDescent="0.45">
      <c r="A7" t="s">
        <v>155</v>
      </c>
      <c r="B7" t="s">
        <v>156</v>
      </c>
      <c r="C7" t="s">
        <v>157</v>
      </c>
      <c r="D7" t="s">
        <v>158</v>
      </c>
      <c r="E7" t="s">
        <v>159</v>
      </c>
      <c r="F7" t="s">
        <v>160</v>
      </c>
    </row>
    <row r="8" spans="1:6" x14ac:dyDescent="0.45">
      <c r="A8" t="s">
        <v>161</v>
      </c>
      <c r="B8" t="s">
        <v>162</v>
      </c>
      <c r="C8" t="s">
        <v>163</v>
      </c>
      <c r="D8" t="s">
        <v>164</v>
      </c>
      <c r="E8" t="s">
        <v>165</v>
      </c>
      <c r="F8">
        <v>0.1091</v>
      </c>
    </row>
    <row r="9" spans="1:6" x14ac:dyDescent="0.45">
      <c r="A9" t="s">
        <v>166</v>
      </c>
      <c r="B9">
        <v>6.4799999999999996E-2</v>
      </c>
      <c r="C9" t="s">
        <v>167</v>
      </c>
      <c r="D9" t="s">
        <v>33</v>
      </c>
      <c r="E9" t="s">
        <v>168</v>
      </c>
    </row>
    <row r="10" spans="1:6" x14ac:dyDescent="0.45">
      <c r="A10" t="s">
        <v>169</v>
      </c>
      <c r="B10">
        <v>4.7999999999999996E-3</v>
      </c>
      <c r="C10" t="s">
        <v>170</v>
      </c>
      <c r="D10" t="s">
        <v>164</v>
      </c>
      <c r="E10" t="s">
        <v>171</v>
      </c>
    </row>
    <row r="12" spans="1:6" x14ac:dyDescent="0.45">
      <c r="A12" t="s">
        <v>172</v>
      </c>
      <c r="B12" t="s">
        <v>173</v>
      </c>
      <c r="C12" t="s">
        <v>174</v>
      </c>
    </row>
    <row r="13" spans="1:6" x14ac:dyDescent="0.45">
      <c r="A13" t="s">
        <v>175</v>
      </c>
      <c r="B13">
        <v>2.294</v>
      </c>
      <c r="C13">
        <v>5.26</v>
      </c>
    </row>
    <row r="14" spans="1:6" x14ac:dyDescent="0.45">
      <c r="A14" t="s">
        <v>176</v>
      </c>
      <c r="B14">
        <v>1.671</v>
      </c>
      <c r="C14">
        <v>2.7909999999999999</v>
      </c>
    </row>
    <row r="16" spans="1:6" x14ac:dyDescent="0.45">
      <c r="A16" t="s">
        <v>177</v>
      </c>
    </row>
    <row r="17" spans="1:2" x14ac:dyDescent="0.45">
      <c r="A17" t="s">
        <v>178</v>
      </c>
      <c r="B17" t="s">
        <v>179</v>
      </c>
    </row>
    <row r="18" spans="1:2" x14ac:dyDescent="0.45">
      <c r="A18" t="s">
        <v>156</v>
      </c>
      <c r="B18" t="s">
        <v>162</v>
      </c>
    </row>
    <row r="19" spans="1:2" x14ac:dyDescent="0.45">
      <c r="A19" t="s">
        <v>157</v>
      </c>
      <c r="B19" t="s">
        <v>163</v>
      </c>
    </row>
    <row r="20" spans="1:2" x14ac:dyDescent="0.45">
      <c r="A20" t="s">
        <v>180</v>
      </c>
      <c r="B20" t="s">
        <v>164</v>
      </c>
    </row>
    <row r="22" spans="1:2" x14ac:dyDescent="0.45">
      <c r="A22" t="s">
        <v>181</v>
      </c>
    </row>
    <row r="23" spans="1:2" x14ac:dyDescent="0.45">
      <c r="A23" t="s">
        <v>182</v>
      </c>
      <c r="B23">
        <v>3</v>
      </c>
    </row>
    <row r="24" spans="1:2" x14ac:dyDescent="0.45">
      <c r="A24" t="s">
        <v>183</v>
      </c>
      <c r="B24">
        <v>17</v>
      </c>
    </row>
    <row r="25" spans="1:2" x14ac:dyDescent="0.45">
      <c r="A25" t="s">
        <v>184</v>
      </c>
      <c r="B25">
        <v>23</v>
      </c>
    </row>
    <row r="26" spans="1:2" x14ac:dyDescent="0.45">
      <c r="A26" t="s">
        <v>185</v>
      </c>
      <c r="B26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6E2C2-A463-4C48-8B88-D42154BFDAE7}">
  <dimension ref="A1:F30"/>
  <sheetViews>
    <sheetView topLeftCell="A4" workbookViewId="0">
      <selection activeCell="J29" sqref="J29"/>
    </sheetView>
  </sheetViews>
  <sheetFormatPr defaultRowHeight="14.25" x14ac:dyDescent="0.45"/>
  <cols>
    <col min="1" max="1" width="25.6640625" customWidth="1"/>
  </cols>
  <sheetData>
    <row r="1" spans="1:2" x14ac:dyDescent="0.45">
      <c r="A1" t="s">
        <v>149</v>
      </c>
      <c r="B1" t="s">
        <v>210</v>
      </c>
    </row>
    <row r="2" spans="1:2" x14ac:dyDescent="0.45">
      <c r="A2" t="s">
        <v>189</v>
      </c>
      <c r="B2" t="s">
        <v>190</v>
      </c>
    </row>
    <row r="4" spans="1:2" x14ac:dyDescent="0.45">
      <c r="A4" t="s">
        <v>191</v>
      </c>
    </row>
    <row r="5" spans="1:2" x14ac:dyDescent="0.45">
      <c r="A5" t="s">
        <v>192</v>
      </c>
      <c r="B5">
        <v>3.246</v>
      </c>
    </row>
    <row r="6" spans="1:2" x14ac:dyDescent="0.45">
      <c r="A6" t="s">
        <v>156</v>
      </c>
      <c r="B6">
        <v>6.0100000000000001E-2</v>
      </c>
    </row>
    <row r="7" spans="1:2" x14ac:dyDescent="0.45">
      <c r="A7" t="s">
        <v>157</v>
      </c>
      <c r="B7" t="s">
        <v>167</v>
      </c>
    </row>
    <row r="8" spans="1:2" x14ac:dyDescent="0.45">
      <c r="A8" t="s">
        <v>193</v>
      </c>
      <c r="B8" t="s">
        <v>33</v>
      </c>
    </row>
    <row r="9" spans="1:2" x14ac:dyDescent="0.45">
      <c r="A9" t="s">
        <v>194</v>
      </c>
      <c r="B9">
        <v>0.245</v>
      </c>
    </row>
    <row r="11" spans="1:2" x14ac:dyDescent="0.45">
      <c r="A11" t="s">
        <v>195</v>
      </c>
    </row>
    <row r="12" spans="1:2" x14ac:dyDescent="0.45">
      <c r="A12" t="s">
        <v>159</v>
      </c>
      <c r="B12" t="s">
        <v>211</v>
      </c>
    </row>
    <row r="13" spans="1:2" x14ac:dyDescent="0.45">
      <c r="A13" t="s">
        <v>156</v>
      </c>
      <c r="B13">
        <v>0.31919999999999998</v>
      </c>
    </row>
    <row r="14" spans="1:2" x14ac:dyDescent="0.45">
      <c r="A14" t="s">
        <v>157</v>
      </c>
      <c r="B14" t="s">
        <v>167</v>
      </c>
    </row>
    <row r="15" spans="1:2" x14ac:dyDescent="0.45">
      <c r="A15" t="s">
        <v>197</v>
      </c>
      <c r="B15" t="s">
        <v>33</v>
      </c>
    </row>
    <row r="17" spans="1:6" x14ac:dyDescent="0.45">
      <c r="A17" t="s">
        <v>198</v>
      </c>
    </row>
    <row r="18" spans="1:6" x14ac:dyDescent="0.45">
      <c r="A18" t="s">
        <v>199</v>
      </c>
      <c r="B18">
        <v>3.5169999999999999</v>
      </c>
    </row>
    <row r="19" spans="1:6" x14ac:dyDescent="0.45">
      <c r="A19" t="s">
        <v>156</v>
      </c>
      <c r="B19">
        <v>0.17230000000000001</v>
      </c>
    </row>
    <row r="20" spans="1:6" x14ac:dyDescent="0.45">
      <c r="A20" t="s">
        <v>157</v>
      </c>
      <c r="B20" t="s">
        <v>167</v>
      </c>
    </row>
    <row r="21" spans="1:6" x14ac:dyDescent="0.45">
      <c r="A21" t="s">
        <v>197</v>
      </c>
      <c r="B21" t="s">
        <v>33</v>
      </c>
    </row>
    <row r="23" spans="1:6" x14ac:dyDescent="0.45">
      <c r="A23" t="s">
        <v>200</v>
      </c>
      <c r="B23" t="s">
        <v>201</v>
      </c>
      <c r="C23" t="s">
        <v>187</v>
      </c>
      <c r="D23" t="s">
        <v>202</v>
      </c>
      <c r="E23" t="s">
        <v>159</v>
      </c>
      <c r="F23" t="s">
        <v>156</v>
      </c>
    </row>
    <row r="24" spans="1:6" x14ac:dyDescent="0.45">
      <c r="A24" t="s">
        <v>203</v>
      </c>
      <c r="B24">
        <v>110.1</v>
      </c>
      <c r="C24">
        <v>2</v>
      </c>
      <c r="D24">
        <v>55.04</v>
      </c>
      <c r="E24" t="s">
        <v>212</v>
      </c>
      <c r="F24" t="s">
        <v>213</v>
      </c>
    </row>
    <row r="25" spans="1:6" x14ac:dyDescent="0.45">
      <c r="A25" t="s">
        <v>206</v>
      </c>
      <c r="B25">
        <v>339.2</v>
      </c>
      <c r="C25">
        <v>20</v>
      </c>
      <c r="D25">
        <v>16.96</v>
      </c>
    </row>
    <row r="26" spans="1:6" x14ac:dyDescent="0.45">
      <c r="A26" t="s">
        <v>207</v>
      </c>
      <c r="B26">
        <v>449.2</v>
      </c>
      <c r="C26">
        <v>22</v>
      </c>
    </row>
    <row r="28" spans="1:6" x14ac:dyDescent="0.45">
      <c r="A28" t="s">
        <v>181</v>
      </c>
    </row>
    <row r="29" spans="1:6" x14ac:dyDescent="0.45">
      <c r="A29" t="s">
        <v>208</v>
      </c>
      <c r="B29">
        <v>3</v>
      </c>
    </row>
    <row r="30" spans="1:6" x14ac:dyDescent="0.45">
      <c r="A30" t="s">
        <v>209</v>
      </c>
      <c r="B30">
        <v>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419FE-22F2-4857-AD04-537496431028}">
  <dimension ref="A1:F24"/>
  <sheetViews>
    <sheetView workbookViewId="0">
      <selection activeCell="N20" sqref="N20"/>
    </sheetView>
  </sheetViews>
  <sheetFormatPr defaultRowHeight="14.25" x14ac:dyDescent="0.45"/>
  <cols>
    <col min="1" max="1" width="28.19921875" customWidth="1"/>
  </cols>
  <sheetData>
    <row r="1" spans="1:6" x14ac:dyDescent="0.45">
      <c r="A1" t="s">
        <v>149</v>
      </c>
      <c r="B1" t="s">
        <v>214</v>
      </c>
    </row>
    <row r="3" spans="1:6" x14ac:dyDescent="0.45">
      <c r="A3" t="s">
        <v>215</v>
      </c>
      <c r="B3" t="s">
        <v>152</v>
      </c>
    </row>
    <row r="4" spans="1:6" x14ac:dyDescent="0.45">
      <c r="A4" t="s">
        <v>153</v>
      </c>
      <c r="B4" t="s">
        <v>33</v>
      </c>
    </row>
    <row r="5" spans="1:6" x14ac:dyDescent="0.45">
      <c r="A5" t="s">
        <v>154</v>
      </c>
      <c r="B5">
        <v>0.05</v>
      </c>
    </row>
    <row r="7" spans="1:6" x14ac:dyDescent="0.45">
      <c r="A7" t="s">
        <v>216</v>
      </c>
      <c r="B7" t="s">
        <v>217</v>
      </c>
      <c r="C7" t="s">
        <v>156</v>
      </c>
      <c r="D7" t="s">
        <v>157</v>
      </c>
      <c r="E7" t="s">
        <v>218</v>
      </c>
      <c r="F7" t="s">
        <v>160</v>
      </c>
    </row>
    <row r="8" spans="1:6" x14ac:dyDescent="0.45">
      <c r="A8" t="s">
        <v>169</v>
      </c>
      <c r="B8">
        <v>5.1360000000000001</v>
      </c>
      <c r="C8">
        <v>4.8800000000000003E-2</v>
      </c>
      <c r="D8" t="s">
        <v>186</v>
      </c>
      <c r="E8" t="s">
        <v>164</v>
      </c>
    </row>
    <row r="9" spans="1:6" x14ac:dyDescent="0.45">
      <c r="A9" t="s">
        <v>161</v>
      </c>
      <c r="B9">
        <v>31.94</v>
      </c>
      <c r="C9" t="s">
        <v>162</v>
      </c>
      <c r="D9" t="s">
        <v>163</v>
      </c>
      <c r="E9" t="s">
        <v>164</v>
      </c>
      <c r="F9">
        <v>0.68130000000000002</v>
      </c>
    </row>
    <row r="10" spans="1:6" x14ac:dyDescent="0.45">
      <c r="A10" t="s">
        <v>166</v>
      </c>
      <c r="B10">
        <v>9.7449999999999992</v>
      </c>
      <c r="C10">
        <v>5.3800000000000001E-2</v>
      </c>
      <c r="D10" t="s">
        <v>167</v>
      </c>
      <c r="E10" t="s">
        <v>33</v>
      </c>
    </row>
    <row r="11" spans="1:6" x14ac:dyDescent="0.45">
      <c r="A11" t="s">
        <v>175</v>
      </c>
      <c r="B11">
        <v>28.71</v>
      </c>
      <c r="C11" t="s">
        <v>162</v>
      </c>
      <c r="D11" t="s">
        <v>163</v>
      </c>
      <c r="E11" t="s">
        <v>164</v>
      </c>
    </row>
    <row r="13" spans="1:6" x14ac:dyDescent="0.45">
      <c r="A13" t="s">
        <v>200</v>
      </c>
      <c r="B13" t="s">
        <v>201</v>
      </c>
      <c r="C13" t="s">
        <v>187</v>
      </c>
      <c r="D13" t="s">
        <v>202</v>
      </c>
      <c r="E13" t="s">
        <v>159</v>
      </c>
      <c r="F13" t="s">
        <v>156</v>
      </c>
    </row>
    <row r="14" spans="1:6" x14ac:dyDescent="0.45">
      <c r="A14" t="s">
        <v>169</v>
      </c>
      <c r="B14">
        <v>3757</v>
      </c>
      <c r="C14">
        <v>8</v>
      </c>
      <c r="D14">
        <v>469.6</v>
      </c>
      <c r="E14" t="s">
        <v>219</v>
      </c>
      <c r="F14" t="s">
        <v>220</v>
      </c>
    </row>
    <row r="15" spans="1:6" x14ac:dyDescent="0.45">
      <c r="A15" t="s">
        <v>161</v>
      </c>
      <c r="B15">
        <v>23365</v>
      </c>
      <c r="C15">
        <v>4</v>
      </c>
      <c r="D15">
        <v>5841</v>
      </c>
      <c r="E15" t="s">
        <v>221</v>
      </c>
      <c r="F15" t="s">
        <v>222</v>
      </c>
    </row>
    <row r="16" spans="1:6" x14ac:dyDescent="0.45">
      <c r="A16" t="s">
        <v>166</v>
      </c>
      <c r="B16">
        <v>7129</v>
      </c>
      <c r="C16">
        <v>2</v>
      </c>
      <c r="D16">
        <v>3564</v>
      </c>
      <c r="E16" t="s">
        <v>223</v>
      </c>
      <c r="F16" t="s">
        <v>224</v>
      </c>
    </row>
    <row r="17" spans="1:6" x14ac:dyDescent="0.45">
      <c r="A17" t="s">
        <v>175</v>
      </c>
      <c r="B17">
        <v>21002</v>
      </c>
      <c r="C17">
        <v>20</v>
      </c>
      <c r="D17">
        <v>1050</v>
      </c>
      <c r="E17" t="s">
        <v>225</v>
      </c>
      <c r="F17" t="s">
        <v>222</v>
      </c>
    </row>
    <row r="18" spans="1:6" x14ac:dyDescent="0.45">
      <c r="A18" t="s">
        <v>176</v>
      </c>
      <c r="B18">
        <v>18174</v>
      </c>
      <c r="C18">
        <v>80</v>
      </c>
      <c r="D18">
        <v>227.2</v>
      </c>
    </row>
    <row r="20" spans="1:6" x14ac:dyDescent="0.45">
      <c r="A20" t="s">
        <v>181</v>
      </c>
    </row>
    <row r="21" spans="1:6" x14ac:dyDescent="0.45">
      <c r="A21" t="s">
        <v>182</v>
      </c>
      <c r="B21">
        <v>3</v>
      </c>
    </row>
    <row r="22" spans="1:6" x14ac:dyDescent="0.45">
      <c r="A22" t="s">
        <v>183</v>
      </c>
      <c r="B22">
        <v>5</v>
      </c>
    </row>
    <row r="23" spans="1:6" x14ac:dyDescent="0.45">
      <c r="A23" t="s">
        <v>184</v>
      </c>
      <c r="B23">
        <v>23</v>
      </c>
    </row>
    <row r="24" spans="1:6" x14ac:dyDescent="0.45">
      <c r="A24" t="s">
        <v>185</v>
      </c>
      <c r="B2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901EC-525E-4D72-A73E-4EDC82E3BEAE}">
  <dimension ref="A1:F30"/>
  <sheetViews>
    <sheetView tabSelected="1" workbookViewId="0">
      <selection activeCell="K24" sqref="K24"/>
    </sheetView>
  </sheetViews>
  <sheetFormatPr defaultRowHeight="14.25" x14ac:dyDescent="0.45"/>
  <cols>
    <col min="1" max="1" width="23.46484375" customWidth="1"/>
  </cols>
  <sheetData>
    <row r="1" spans="1:2" x14ac:dyDescent="0.45">
      <c r="A1" t="s">
        <v>149</v>
      </c>
      <c r="B1" t="s">
        <v>188</v>
      </c>
    </row>
    <row r="2" spans="1:2" x14ac:dyDescent="0.45">
      <c r="A2" t="s">
        <v>189</v>
      </c>
      <c r="B2" t="s">
        <v>190</v>
      </c>
    </row>
    <row r="4" spans="1:2" x14ac:dyDescent="0.45">
      <c r="A4" t="s">
        <v>191</v>
      </c>
    </row>
    <row r="5" spans="1:2" x14ac:dyDescent="0.45">
      <c r="A5" t="s">
        <v>192</v>
      </c>
      <c r="B5">
        <v>3.625</v>
      </c>
    </row>
    <row r="6" spans="1:2" x14ac:dyDescent="0.45">
      <c r="A6" t="s">
        <v>156</v>
      </c>
      <c r="B6">
        <v>4.5400000000000003E-2</v>
      </c>
    </row>
    <row r="7" spans="1:2" x14ac:dyDescent="0.45">
      <c r="A7" t="s">
        <v>157</v>
      </c>
      <c r="B7" t="s">
        <v>186</v>
      </c>
    </row>
    <row r="8" spans="1:2" x14ac:dyDescent="0.45">
      <c r="A8" t="s">
        <v>193</v>
      </c>
      <c r="B8" t="s">
        <v>164</v>
      </c>
    </row>
    <row r="9" spans="1:2" x14ac:dyDescent="0.45">
      <c r="A9" t="s">
        <v>194</v>
      </c>
      <c r="B9">
        <v>0.26600000000000001</v>
      </c>
    </row>
    <row r="11" spans="1:2" x14ac:dyDescent="0.45">
      <c r="A11" t="s">
        <v>195</v>
      </c>
    </row>
    <row r="12" spans="1:2" x14ac:dyDescent="0.45">
      <c r="A12" t="s">
        <v>159</v>
      </c>
      <c r="B12" t="s">
        <v>196</v>
      </c>
    </row>
    <row r="13" spans="1:2" x14ac:dyDescent="0.45">
      <c r="A13" t="s">
        <v>156</v>
      </c>
      <c r="B13">
        <v>0.60350000000000004</v>
      </c>
    </row>
    <row r="14" spans="1:2" x14ac:dyDescent="0.45">
      <c r="A14" t="s">
        <v>157</v>
      </c>
      <c r="B14" t="s">
        <v>167</v>
      </c>
    </row>
    <row r="15" spans="1:2" x14ac:dyDescent="0.45">
      <c r="A15" t="s">
        <v>197</v>
      </c>
      <c r="B15" t="s">
        <v>33</v>
      </c>
    </row>
    <row r="17" spans="1:6" x14ac:dyDescent="0.45">
      <c r="A17" t="s">
        <v>198</v>
      </c>
    </row>
    <row r="18" spans="1:6" x14ac:dyDescent="0.45">
      <c r="A18" t="s">
        <v>199</v>
      </c>
      <c r="B18">
        <v>1.7889999999999999</v>
      </c>
    </row>
    <row r="19" spans="1:6" x14ac:dyDescent="0.45">
      <c r="A19" t="s">
        <v>156</v>
      </c>
      <c r="B19">
        <v>0.40889999999999999</v>
      </c>
    </row>
    <row r="20" spans="1:6" x14ac:dyDescent="0.45">
      <c r="A20" t="s">
        <v>157</v>
      </c>
      <c r="B20" t="s">
        <v>167</v>
      </c>
    </row>
    <row r="21" spans="1:6" x14ac:dyDescent="0.45">
      <c r="A21" t="s">
        <v>197</v>
      </c>
      <c r="B21" t="s">
        <v>33</v>
      </c>
    </row>
    <row r="23" spans="1:6" x14ac:dyDescent="0.45">
      <c r="A23" t="s">
        <v>200</v>
      </c>
      <c r="B23" t="s">
        <v>201</v>
      </c>
      <c r="C23" t="s">
        <v>187</v>
      </c>
      <c r="D23" t="s">
        <v>202</v>
      </c>
      <c r="E23" t="s">
        <v>159</v>
      </c>
      <c r="F23" t="s">
        <v>156</v>
      </c>
    </row>
    <row r="24" spans="1:6" x14ac:dyDescent="0.45">
      <c r="A24" t="s">
        <v>203</v>
      </c>
      <c r="B24">
        <v>77.739999999999995</v>
      </c>
      <c r="C24">
        <v>2</v>
      </c>
      <c r="D24">
        <v>38.869999999999997</v>
      </c>
      <c r="E24" t="s">
        <v>204</v>
      </c>
      <c r="F24" t="s">
        <v>205</v>
      </c>
    </row>
    <row r="25" spans="1:6" x14ac:dyDescent="0.45">
      <c r="A25" t="s">
        <v>206</v>
      </c>
      <c r="B25">
        <v>214.5</v>
      </c>
      <c r="C25">
        <v>20</v>
      </c>
      <c r="D25">
        <v>10.72</v>
      </c>
    </row>
    <row r="26" spans="1:6" x14ac:dyDescent="0.45">
      <c r="A26" t="s">
        <v>207</v>
      </c>
      <c r="B26">
        <v>292.2</v>
      </c>
      <c r="C26">
        <v>22</v>
      </c>
    </row>
    <row r="28" spans="1:6" x14ac:dyDescent="0.45">
      <c r="A28" t="s">
        <v>181</v>
      </c>
    </row>
    <row r="29" spans="1:6" x14ac:dyDescent="0.45">
      <c r="A29" t="s">
        <v>208</v>
      </c>
      <c r="B29">
        <v>3</v>
      </c>
    </row>
    <row r="30" spans="1:6" x14ac:dyDescent="0.45">
      <c r="A30" t="s">
        <v>209</v>
      </c>
      <c r="B30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73935-A12B-4CBB-B56B-3E092B908E21}">
  <dimension ref="A1:K30"/>
  <sheetViews>
    <sheetView topLeftCell="A4" workbookViewId="0">
      <selection activeCell="P18" sqref="P18"/>
    </sheetView>
  </sheetViews>
  <sheetFormatPr defaultRowHeight="14.25" x14ac:dyDescent="0.45"/>
  <sheetData>
    <row r="1" spans="1:11" x14ac:dyDescent="0.45">
      <c r="A1" t="s">
        <v>86</v>
      </c>
    </row>
    <row r="2" spans="1:11" x14ac:dyDescent="0.45">
      <c r="A2" s="12" t="s">
        <v>0</v>
      </c>
      <c r="B2" s="12" t="s">
        <v>1</v>
      </c>
      <c r="C2" s="13" t="s">
        <v>3</v>
      </c>
      <c r="D2" s="12" t="s">
        <v>4</v>
      </c>
      <c r="E2" s="12" t="s">
        <v>87</v>
      </c>
      <c r="F2" s="12" t="s">
        <v>88</v>
      </c>
      <c r="G2" s="14" t="s">
        <v>89</v>
      </c>
      <c r="H2" s="12" t="s">
        <v>90</v>
      </c>
      <c r="I2" s="12" t="s">
        <v>91</v>
      </c>
      <c r="J2" s="12" t="s">
        <v>92</v>
      </c>
      <c r="K2" s="12" t="s">
        <v>93</v>
      </c>
    </row>
    <row r="3" spans="1:11" x14ac:dyDescent="0.45">
      <c r="A3" s="3">
        <v>2529</v>
      </c>
      <c r="B3" s="3" t="s">
        <v>20</v>
      </c>
      <c r="C3" s="4">
        <v>43631</v>
      </c>
      <c r="D3" s="3" t="s">
        <v>21</v>
      </c>
      <c r="E3" s="5">
        <v>20.9</v>
      </c>
      <c r="F3" s="5">
        <v>0</v>
      </c>
      <c r="G3" s="5">
        <v>0.5</v>
      </c>
      <c r="H3" s="5">
        <v>0.8</v>
      </c>
      <c r="I3" s="5">
        <v>1</v>
      </c>
      <c r="J3" s="5">
        <v>1.1000000000000001</v>
      </c>
      <c r="K3" s="5">
        <v>1.5</v>
      </c>
    </row>
    <row r="4" spans="1:11" x14ac:dyDescent="0.45">
      <c r="A4" s="3">
        <v>2912</v>
      </c>
      <c r="B4" s="3" t="s">
        <v>20</v>
      </c>
      <c r="C4" s="6">
        <v>43628</v>
      </c>
      <c r="D4" s="3" t="s">
        <v>21</v>
      </c>
      <c r="E4" s="5">
        <v>21.1</v>
      </c>
      <c r="F4" s="5">
        <v>0</v>
      </c>
      <c r="G4" s="5">
        <v>0.5</v>
      </c>
      <c r="H4" s="5">
        <v>0.5</v>
      </c>
      <c r="I4" s="5">
        <v>0.8</v>
      </c>
      <c r="J4" s="5">
        <v>0.9</v>
      </c>
      <c r="K4" s="5">
        <v>1.5</v>
      </c>
    </row>
    <row r="5" spans="1:11" x14ac:dyDescent="0.45">
      <c r="A5" s="3">
        <v>2915</v>
      </c>
      <c r="B5" s="3" t="s">
        <v>20</v>
      </c>
      <c r="C5" s="6">
        <v>43628</v>
      </c>
      <c r="D5" s="3" t="s">
        <v>21</v>
      </c>
      <c r="E5" s="5">
        <v>21.7</v>
      </c>
      <c r="F5" s="5">
        <v>0</v>
      </c>
      <c r="G5" s="5">
        <v>0.6</v>
      </c>
      <c r="H5" s="5">
        <v>1.2</v>
      </c>
      <c r="I5" s="5">
        <v>1.2</v>
      </c>
      <c r="J5" s="5">
        <v>1.2</v>
      </c>
      <c r="K5" s="5">
        <v>1.5</v>
      </c>
    </row>
    <row r="6" spans="1:11" x14ac:dyDescent="0.45">
      <c r="A6" s="3">
        <v>2916</v>
      </c>
      <c r="B6" s="3" t="s">
        <v>20</v>
      </c>
      <c r="C6" s="6">
        <v>43628</v>
      </c>
      <c r="D6" s="3" t="s">
        <v>21</v>
      </c>
      <c r="E6" s="5">
        <v>22.5</v>
      </c>
      <c r="F6" s="5">
        <v>0</v>
      </c>
      <c r="G6" s="5">
        <v>0.6</v>
      </c>
      <c r="H6" s="5">
        <v>1</v>
      </c>
      <c r="I6" s="5">
        <v>1.1000000000000001</v>
      </c>
      <c r="J6" s="5">
        <v>1.1000000000000001</v>
      </c>
      <c r="K6" s="5">
        <v>1.5</v>
      </c>
    </row>
    <row r="7" spans="1:11" x14ac:dyDescent="0.45">
      <c r="A7" s="3">
        <v>2919</v>
      </c>
      <c r="B7" s="3" t="s">
        <v>20</v>
      </c>
      <c r="C7" s="6">
        <v>43628</v>
      </c>
      <c r="D7" s="3" t="s">
        <v>21</v>
      </c>
      <c r="E7" s="5">
        <v>25.6</v>
      </c>
      <c r="F7" s="5">
        <v>0</v>
      </c>
      <c r="G7" s="5">
        <v>0.7</v>
      </c>
      <c r="H7" s="5">
        <v>0.9</v>
      </c>
      <c r="I7" s="5">
        <v>1</v>
      </c>
      <c r="J7" s="5">
        <v>1.4</v>
      </c>
      <c r="K7" s="5">
        <v>2</v>
      </c>
    </row>
    <row r="8" spans="1:11" x14ac:dyDescent="0.45">
      <c r="A8" s="3">
        <v>2923</v>
      </c>
      <c r="B8" s="3" t="s">
        <v>20</v>
      </c>
      <c r="C8" s="4">
        <v>43631</v>
      </c>
      <c r="D8" s="3" t="s">
        <v>21</v>
      </c>
      <c r="E8" s="5">
        <v>23.5</v>
      </c>
      <c r="F8" s="5">
        <v>0</v>
      </c>
      <c r="G8" s="5">
        <v>0.7</v>
      </c>
      <c r="H8" s="5">
        <v>1</v>
      </c>
      <c r="I8" s="5">
        <v>1.2</v>
      </c>
      <c r="J8" s="5">
        <v>1.5</v>
      </c>
      <c r="K8" s="5">
        <v>2.1</v>
      </c>
    </row>
    <row r="9" spans="1:11" x14ac:dyDescent="0.45">
      <c r="A9" s="3">
        <v>2929</v>
      </c>
      <c r="B9" s="3" t="s">
        <v>20</v>
      </c>
      <c r="C9" s="4">
        <v>43631</v>
      </c>
      <c r="D9" s="3" t="s">
        <v>21</v>
      </c>
      <c r="E9" s="5">
        <v>22.5</v>
      </c>
      <c r="F9" s="5">
        <v>0</v>
      </c>
      <c r="G9" s="5">
        <v>0.5</v>
      </c>
      <c r="H9" s="5">
        <v>0.9</v>
      </c>
      <c r="I9" s="5">
        <v>1</v>
      </c>
      <c r="J9" s="5">
        <v>1.3</v>
      </c>
      <c r="K9" s="5">
        <v>1.8</v>
      </c>
    </row>
    <row r="10" spans="1:11" x14ac:dyDescent="0.45">
      <c r="A10" s="3">
        <v>3428</v>
      </c>
      <c r="B10" s="3" t="s">
        <v>20</v>
      </c>
      <c r="C10" s="4">
        <v>43638</v>
      </c>
      <c r="D10" s="3" t="s">
        <v>21</v>
      </c>
      <c r="E10" s="5">
        <v>19.600000000000001</v>
      </c>
      <c r="F10" s="5">
        <v>0</v>
      </c>
      <c r="G10" s="5">
        <v>0.5</v>
      </c>
      <c r="H10" s="5">
        <v>0.8</v>
      </c>
      <c r="I10" s="5">
        <v>1</v>
      </c>
      <c r="J10" s="5">
        <v>1.3</v>
      </c>
      <c r="K10" s="5">
        <v>1.6</v>
      </c>
    </row>
    <row r="11" spans="1:11" x14ac:dyDescent="0.45">
      <c r="A11" s="3">
        <v>2914</v>
      </c>
      <c r="B11" s="3" t="s">
        <v>20</v>
      </c>
      <c r="C11" s="6">
        <v>43628</v>
      </c>
      <c r="D11" s="3" t="s">
        <v>22</v>
      </c>
      <c r="E11" s="5">
        <v>22.9</v>
      </c>
      <c r="F11" s="5">
        <v>0</v>
      </c>
      <c r="G11" s="5">
        <v>0.6</v>
      </c>
      <c r="H11" s="5">
        <v>0.9</v>
      </c>
      <c r="I11" s="5">
        <v>1.1000000000000001</v>
      </c>
      <c r="J11" s="5">
        <v>1.2</v>
      </c>
      <c r="K11" s="5">
        <v>1.6</v>
      </c>
    </row>
    <row r="12" spans="1:11" x14ac:dyDescent="0.45">
      <c r="A12" s="3">
        <v>2924</v>
      </c>
      <c r="B12" s="3" t="s">
        <v>20</v>
      </c>
      <c r="C12" s="4">
        <v>43631</v>
      </c>
      <c r="D12" s="3" t="s">
        <v>22</v>
      </c>
      <c r="E12" s="5">
        <v>19.8</v>
      </c>
      <c r="F12" s="5">
        <v>0</v>
      </c>
      <c r="G12" s="5">
        <v>0.5</v>
      </c>
      <c r="H12" s="5">
        <v>0.9</v>
      </c>
      <c r="I12" s="5">
        <v>1</v>
      </c>
      <c r="J12" s="5">
        <v>1</v>
      </c>
      <c r="K12" s="5">
        <v>1.5</v>
      </c>
    </row>
    <row r="13" spans="1:11" x14ac:dyDescent="0.45">
      <c r="A13" s="3">
        <v>2926</v>
      </c>
      <c r="B13" s="3" t="s">
        <v>20</v>
      </c>
      <c r="C13" s="4">
        <v>43631</v>
      </c>
      <c r="D13" s="3" t="s">
        <v>22</v>
      </c>
      <c r="E13" s="5">
        <v>21.8</v>
      </c>
      <c r="F13" s="5">
        <v>0</v>
      </c>
      <c r="G13" s="5">
        <v>0.8</v>
      </c>
      <c r="H13" s="5">
        <v>1.1000000000000001</v>
      </c>
      <c r="I13" s="5">
        <v>1.5</v>
      </c>
      <c r="J13" s="5">
        <v>1.6</v>
      </c>
      <c r="K13" s="5">
        <v>2</v>
      </c>
    </row>
    <row r="14" spans="1:11" x14ac:dyDescent="0.45">
      <c r="A14" s="3">
        <v>2939</v>
      </c>
      <c r="B14" s="3" t="s">
        <v>20</v>
      </c>
      <c r="C14" s="4">
        <v>43629</v>
      </c>
      <c r="D14" s="3" t="s">
        <v>22</v>
      </c>
      <c r="E14" s="5">
        <v>18.7</v>
      </c>
      <c r="F14" s="5">
        <v>0</v>
      </c>
      <c r="G14" s="5">
        <v>0.5</v>
      </c>
      <c r="H14" s="5">
        <v>0.8</v>
      </c>
      <c r="I14" s="5">
        <v>0.9</v>
      </c>
      <c r="J14" s="5">
        <v>0.9</v>
      </c>
      <c r="K14" s="5">
        <v>1.5</v>
      </c>
    </row>
    <row r="15" spans="1:11" x14ac:dyDescent="0.45">
      <c r="A15" s="3">
        <v>2550</v>
      </c>
      <c r="B15" s="3" t="s">
        <v>20</v>
      </c>
      <c r="C15" s="4">
        <v>43630</v>
      </c>
      <c r="D15" s="3" t="s">
        <v>22</v>
      </c>
      <c r="E15" s="5">
        <v>22.3</v>
      </c>
      <c r="F15" s="5">
        <v>0</v>
      </c>
      <c r="G15" s="5">
        <v>0.5</v>
      </c>
      <c r="H15" s="5">
        <v>0.8</v>
      </c>
      <c r="I15" s="5">
        <v>1</v>
      </c>
      <c r="J15" s="5">
        <v>1.2</v>
      </c>
      <c r="K15" s="5">
        <v>1.8</v>
      </c>
    </row>
    <row r="16" spans="1:11" x14ac:dyDescent="0.45">
      <c r="A16" s="3">
        <v>2983</v>
      </c>
      <c r="B16" s="3" t="s">
        <v>20</v>
      </c>
      <c r="C16" s="6">
        <v>43632</v>
      </c>
      <c r="D16" s="3" t="s">
        <v>22</v>
      </c>
      <c r="E16" s="5">
        <v>22.4</v>
      </c>
      <c r="F16" s="5">
        <v>0</v>
      </c>
      <c r="G16" s="5">
        <v>0.6</v>
      </c>
      <c r="H16" s="5">
        <v>0.9</v>
      </c>
      <c r="I16" s="5">
        <v>1.4</v>
      </c>
      <c r="J16" s="5">
        <v>1.5</v>
      </c>
      <c r="K16" s="5">
        <v>1.7</v>
      </c>
    </row>
    <row r="17" spans="1:11" x14ac:dyDescent="0.45">
      <c r="A17" s="3">
        <v>2988</v>
      </c>
      <c r="B17" s="3" t="s">
        <v>20</v>
      </c>
      <c r="C17" s="6">
        <v>43632</v>
      </c>
      <c r="D17" s="3" t="s">
        <v>22</v>
      </c>
      <c r="E17" s="5">
        <v>21.3</v>
      </c>
      <c r="F17" s="5">
        <v>0</v>
      </c>
      <c r="G17" s="5">
        <v>0.6</v>
      </c>
      <c r="H17" s="5">
        <v>0.8</v>
      </c>
      <c r="I17" s="5">
        <v>0.8</v>
      </c>
      <c r="J17" s="5">
        <v>1.1000000000000001</v>
      </c>
      <c r="K17" s="5">
        <v>1.7</v>
      </c>
    </row>
    <row r="18" spans="1:11" x14ac:dyDescent="0.45">
      <c r="A18" s="3">
        <v>3434</v>
      </c>
      <c r="B18" s="3" t="s">
        <v>20</v>
      </c>
      <c r="C18" s="6">
        <v>43279</v>
      </c>
      <c r="D18" s="3" t="s">
        <v>22</v>
      </c>
      <c r="E18" s="5">
        <v>20.100000000000001</v>
      </c>
      <c r="F18" s="5">
        <v>0</v>
      </c>
      <c r="G18" s="5">
        <v>0.6</v>
      </c>
      <c r="H18" s="5">
        <v>1</v>
      </c>
      <c r="I18" s="5">
        <v>1.3</v>
      </c>
      <c r="J18" s="5">
        <v>1.5</v>
      </c>
      <c r="K18" s="5">
        <v>1.8</v>
      </c>
    </row>
    <row r="19" spans="1:11" x14ac:dyDescent="0.45">
      <c r="A19" s="3">
        <v>3426</v>
      </c>
      <c r="B19" s="3" t="s">
        <v>20</v>
      </c>
      <c r="C19" s="6">
        <v>43638</v>
      </c>
      <c r="D19" s="3" t="s">
        <v>22</v>
      </c>
      <c r="E19" s="5">
        <v>17.899999999999999</v>
      </c>
      <c r="F19" s="5">
        <v>0</v>
      </c>
      <c r="G19" s="5">
        <v>0.4</v>
      </c>
      <c r="H19" s="5">
        <v>0.7</v>
      </c>
      <c r="I19" s="5">
        <v>1</v>
      </c>
      <c r="J19" s="5">
        <v>1.2</v>
      </c>
      <c r="K19" s="5">
        <v>1.8</v>
      </c>
    </row>
    <row r="20" spans="1:11" x14ac:dyDescent="0.45">
      <c r="A20" s="3">
        <v>2925</v>
      </c>
      <c r="B20" s="3" t="s">
        <v>20</v>
      </c>
      <c r="C20" s="4">
        <v>43631</v>
      </c>
      <c r="D20" s="3" t="s">
        <v>23</v>
      </c>
      <c r="E20" s="5">
        <v>24.2</v>
      </c>
      <c r="F20" s="5">
        <v>0</v>
      </c>
      <c r="G20" s="5">
        <v>0.6</v>
      </c>
      <c r="H20" s="5">
        <v>1</v>
      </c>
      <c r="I20" s="5">
        <v>1</v>
      </c>
      <c r="J20" s="5">
        <v>1.3</v>
      </c>
      <c r="K20" s="5">
        <v>1.7</v>
      </c>
    </row>
    <row r="21" spans="1:11" x14ac:dyDescent="0.45">
      <c r="A21" s="3">
        <v>2941</v>
      </c>
      <c r="B21" s="3" t="s">
        <v>20</v>
      </c>
      <c r="C21" s="4">
        <v>43630</v>
      </c>
      <c r="D21" s="3" t="s">
        <v>23</v>
      </c>
      <c r="E21" s="5">
        <v>24.5</v>
      </c>
      <c r="F21" s="5">
        <v>0</v>
      </c>
      <c r="G21" s="5">
        <v>0.7</v>
      </c>
      <c r="H21" s="5">
        <v>1.1000000000000001</v>
      </c>
      <c r="I21" s="5">
        <v>1.5</v>
      </c>
      <c r="J21" s="5">
        <v>1.5</v>
      </c>
      <c r="K21" s="5">
        <v>1.8</v>
      </c>
    </row>
    <row r="22" spans="1:11" x14ac:dyDescent="0.45">
      <c r="A22" s="3">
        <v>2948</v>
      </c>
      <c r="B22" s="3" t="s">
        <v>20</v>
      </c>
      <c r="C22" s="4">
        <v>43629</v>
      </c>
      <c r="D22" s="3" t="s">
        <v>23</v>
      </c>
      <c r="E22" s="5">
        <v>20.8</v>
      </c>
      <c r="F22" s="5">
        <v>0</v>
      </c>
      <c r="G22" s="5">
        <v>0.2</v>
      </c>
      <c r="H22" s="5">
        <v>0.6</v>
      </c>
      <c r="I22" s="5">
        <v>0.8</v>
      </c>
      <c r="J22" s="5">
        <v>0.8</v>
      </c>
      <c r="K22" s="5">
        <v>1.4</v>
      </c>
    </row>
    <row r="23" spans="1:11" x14ac:dyDescent="0.45">
      <c r="A23" s="3">
        <v>2419</v>
      </c>
      <c r="B23" s="3" t="s">
        <v>20</v>
      </c>
      <c r="C23" s="4">
        <v>43638</v>
      </c>
      <c r="D23" s="3" t="s">
        <v>23</v>
      </c>
      <c r="E23" s="5">
        <v>21</v>
      </c>
      <c r="F23" s="5">
        <v>0</v>
      </c>
      <c r="G23" s="5">
        <v>0.6</v>
      </c>
      <c r="H23" s="5">
        <v>0.9</v>
      </c>
      <c r="I23" s="5">
        <v>1.2</v>
      </c>
      <c r="J23" s="5">
        <v>1.3</v>
      </c>
      <c r="K23" s="5">
        <v>1.7</v>
      </c>
    </row>
    <row r="24" spans="1:11" x14ac:dyDescent="0.45">
      <c r="A24" s="3">
        <v>3420</v>
      </c>
      <c r="B24" s="3" t="s">
        <v>20</v>
      </c>
      <c r="C24" s="4">
        <v>43638</v>
      </c>
      <c r="D24" s="3" t="s">
        <v>23</v>
      </c>
      <c r="E24" s="5">
        <v>19</v>
      </c>
      <c r="F24" s="5">
        <v>0</v>
      </c>
      <c r="G24" s="5">
        <v>0.5</v>
      </c>
      <c r="H24" s="5">
        <v>0.8</v>
      </c>
      <c r="I24" s="5">
        <v>1.1000000000000001</v>
      </c>
      <c r="J24" s="5">
        <v>1.3</v>
      </c>
      <c r="K24" s="5">
        <v>1.7</v>
      </c>
    </row>
    <row r="25" spans="1:11" x14ac:dyDescent="0.45">
      <c r="A25" s="3">
        <v>3421</v>
      </c>
      <c r="B25" s="3" t="s">
        <v>20</v>
      </c>
      <c r="C25" s="4">
        <v>43638</v>
      </c>
      <c r="D25" s="3" t="s">
        <v>23</v>
      </c>
      <c r="E25" s="5">
        <v>22.8</v>
      </c>
      <c r="F25" s="5">
        <v>0</v>
      </c>
      <c r="G25" s="5">
        <v>0.5</v>
      </c>
      <c r="H25" s="5">
        <v>0.8</v>
      </c>
      <c r="I25" s="5">
        <v>0.9</v>
      </c>
      <c r="J25" s="5">
        <v>1</v>
      </c>
      <c r="K25" s="5">
        <v>1.5</v>
      </c>
    </row>
    <row r="28" spans="1:11" x14ac:dyDescent="0.45">
      <c r="D28" t="s">
        <v>94</v>
      </c>
      <c r="E28" s="7">
        <f>AVERAGE(E20:E25)</f>
        <v>22.05</v>
      </c>
      <c r="F28" s="7">
        <f t="shared" ref="F28:K28" si="0">AVERAGE(F20:F25)</f>
        <v>0</v>
      </c>
      <c r="G28" s="7">
        <f t="shared" si="0"/>
        <v>0.51666666666666661</v>
      </c>
      <c r="H28" s="7">
        <f t="shared" si="0"/>
        <v>0.8666666666666667</v>
      </c>
      <c r="I28" s="7">
        <f t="shared" si="0"/>
        <v>1.0833333333333333</v>
      </c>
      <c r="J28" s="7">
        <f t="shared" si="0"/>
        <v>1.2</v>
      </c>
      <c r="K28" s="7">
        <f t="shared" si="0"/>
        <v>1.6333333333333335</v>
      </c>
    </row>
    <row r="29" spans="1:11" x14ac:dyDescent="0.45">
      <c r="D29" t="s">
        <v>95</v>
      </c>
      <c r="E29" s="7">
        <f>AVERAGE(E2:E10)</f>
        <v>22.175000000000001</v>
      </c>
      <c r="F29" s="7">
        <f t="shared" ref="F29:K29" si="1">AVERAGE(F2:F10)</f>
        <v>0</v>
      </c>
      <c r="G29" s="7">
        <f t="shared" si="1"/>
        <v>0.57500000000000007</v>
      </c>
      <c r="H29" s="7">
        <f t="shared" si="1"/>
        <v>0.88750000000000007</v>
      </c>
      <c r="I29" s="7">
        <f t="shared" si="1"/>
        <v>1.0375000000000001</v>
      </c>
      <c r="J29" s="7">
        <f t="shared" si="1"/>
        <v>1.2250000000000003</v>
      </c>
      <c r="K29" s="7">
        <f t="shared" si="1"/>
        <v>1.6875</v>
      </c>
    </row>
    <row r="30" spans="1:11" x14ac:dyDescent="0.45">
      <c r="D30" t="s">
        <v>96</v>
      </c>
      <c r="E30" s="7">
        <f>AVERAGE(E11:E19)</f>
        <v>20.8</v>
      </c>
      <c r="F30" s="7">
        <f t="shared" ref="F30:K30" si="2">AVERAGE(F11:F19)</f>
        <v>0</v>
      </c>
      <c r="G30" s="7">
        <f t="shared" si="2"/>
        <v>0.56666666666666676</v>
      </c>
      <c r="H30" s="7">
        <f t="shared" si="2"/>
        <v>0.87777777777777777</v>
      </c>
      <c r="I30" s="7">
        <f t="shared" si="2"/>
        <v>1.1111111111111112</v>
      </c>
      <c r="J30" s="7">
        <f t="shared" si="2"/>
        <v>1.2444444444444445</v>
      </c>
      <c r="K30" s="7">
        <f t="shared" si="2"/>
        <v>1.7111111111111112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Body weight</vt:lpstr>
      <vt:lpstr>Organ weights and lenght</vt:lpstr>
      <vt:lpstr>Body composition HFD</vt:lpstr>
      <vt:lpstr>Daily food intake</vt:lpstr>
      <vt:lpstr>Statistics body weight</vt:lpstr>
      <vt:lpstr>Statistics NMR fat</vt:lpstr>
      <vt:lpstr>Statistics ITT</vt:lpstr>
      <vt:lpstr>Statistics NMR lean</vt:lpstr>
      <vt:lpstr>Food chow</vt:lpstr>
      <vt:lpstr>Food HFD</vt:lpstr>
      <vt:lpstr>GTT</vt:lpstr>
      <vt:lpstr>ITT</vt:lpstr>
      <vt:lpstr>Harlan Teklad 2016 NCD</vt:lpstr>
      <vt:lpstr>D1246 diet HFD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Wyler</dc:creator>
  <cp:lastModifiedBy>Laurent Gautron</cp:lastModifiedBy>
  <dcterms:created xsi:type="dcterms:W3CDTF">2015-06-05T18:17:20Z</dcterms:created>
  <dcterms:modified xsi:type="dcterms:W3CDTF">2023-12-02T17:29:33Z</dcterms:modified>
</cp:coreProperties>
</file>