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BF88A206-269C-4A24-BCB7-59D45DCE7AC4}" xr6:coauthVersionLast="36" xr6:coauthVersionMax="36" xr10:uidLastSave="{00000000-0000-0000-0000-000000000000}"/>
  <bookViews>
    <workbookView xWindow="0" yWindow="90" windowWidth="19200" windowHeight="11640" xr2:uid="{00000000-000D-0000-FFFF-FFFF00000000}"/>
  </bookViews>
  <sheets>
    <sheet name="Sheet1" sheetId="1" r:id="rId1"/>
    <sheet name="Sheet2" sheetId="2" r:id="rId2"/>
    <sheet name="Sheet3" sheetId="3" r:id="rId3"/>
  </sheets>
  <calcPr calcId="179021"/>
</workbook>
</file>

<file path=xl/calcChain.xml><?xml version="1.0" encoding="utf-8"?>
<calcChain xmlns="http://schemas.openxmlformats.org/spreadsheetml/2006/main">
  <c r="L16" i="1" l="1"/>
  <c r="H71" i="1"/>
  <c r="G71" i="1"/>
  <c r="F71" i="1"/>
  <c r="H70" i="1"/>
  <c r="G70" i="1"/>
  <c r="F70" i="1"/>
  <c r="G69" i="1"/>
  <c r="F69" i="1"/>
  <c r="H69" i="1" s="1"/>
  <c r="G68" i="1"/>
  <c r="F68" i="1"/>
  <c r="H68" i="1" s="1"/>
  <c r="H67" i="1"/>
  <c r="G67" i="1"/>
  <c r="F67" i="1"/>
  <c r="H66" i="1"/>
  <c r="G66" i="1"/>
  <c r="F66" i="1"/>
  <c r="G65" i="1"/>
  <c r="F65" i="1"/>
  <c r="H65" i="1" s="1"/>
  <c r="G62" i="1"/>
  <c r="F62" i="1"/>
  <c r="H62" i="1" s="1"/>
  <c r="H61" i="1"/>
  <c r="G61" i="1"/>
  <c r="F61" i="1"/>
  <c r="H60" i="1"/>
  <c r="G60" i="1"/>
  <c r="F60" i="1"/>
  <c r="G59" i="1"/>
  <c r="F59" i="1"/>
  <c r="H59" i="1" s="1"/>
  <c r="G58" i="1"/>
  <c r="F58" i="1"/>
  <c r="H58" i="1" s="1"/>
  <c r="H57" i="1"/>
  <c r="G57" i="1"/>
  <c r="F57" i="1"/>
  <c r="H56" i="1"/>
  <c r="G56" i="1"/>
  <c r="F56" i="1"/>
  <c r="G53" i="1"/>
  <c r="F53" i="1"/>
  <c r="H53" i="1" s="1"/>
  <c r="G52" i="1"/>
  <c r="F52" i="1"/>
  <c r="H52" i="1" s="1"/>
  <c r="H51" i="1"/>
  <c r="G51" i="1"/>
  <c r="F51" i="1"/>
  <c r="H50" i="1"/>
  <c r="G50" i="1"/>
  <c r="F50" i="1"/>
  <c r="G49" i="1"/>
  <c r="F49" i="1"/>
  <c r="H49" i="1" s="1"/>
  <c r="G48" i="1"/>
  <c r="F48" i="1"/>
  <c r="H48" i="1" s="1"/>
  <c r="H47" i="1"/>
  <c r="G47" i="1"/>
  <c r="F47" i="1"/>
  <c r="G25" i="1"/>
  <c r="F25" i="1"/>
  <c r="G24" i="1"/>
  <c r="F24" i="1"/>
  <c r="H24" i="1" s="1"/>
  <c r="G23" i="1"/>
  <c r="H23" i="1" s="1"/>
  <c r="F23" i="1"/>
  <c r="G22" i="1"/>
  <c r="F22" i="1"/>
  <c r="H22" i="1" s="1"/>
  <c r="G21" i="1"/>
  <c r="F21" i="1"/>
  <c r="G20" i="1"/>
  <c r="F20" i="1"/>
  <c r="H20" i="1" s="1"/>
  <c r="G17" i="1"/>
  <c r="H17" i="1" s="1"/>
  <c r="F17" i="1"/>
  <c r="G16" i="1"/>
  <c r="F16" i="1"/>
  <c r="G15" i="1"/>
  <c r="F15" i="1"/>
  <c r="H14" i="1"/>
  <c r="G14" i="1"/>
  <c r="F14" i="1"/>
  <c r="G13" i="1"/>
  <c r="F13" i="1"/>
  <c r="G12" i="1"/>
  <c r="F12" i="1"/>
  <c r="G8" i="1"/>
  <c r="F8" i="1"/>
  <c r="H8" i="1" s="1"/>
  <c r="H7" i="1"/>
  <c r="G7" i="1"/>
  <c r="F7" i="1"/>
  <c r="G6" i="1"/>
  <c r="H6" i="1" s="1"/>
  <c r="F6" i="1"/>
  <c r="G5" i="1"/>
  <c r="F5" i="1"/>
  <c r="G4" i="1"/>
  <c r="F4" i="1"/>
  <c r="G3" i="1"/>
  <c r="F3" i="1"/>
  <c r="H3" i="1" s="1"/>
  <c r="G2" i="1"/>
  <c r="H2" i="1" s="1"/>
  <c r="F2" i="1"/>
  <c r="L21" i="1"/>
  <c r="L20" i="1"/>
  <c r="L19" i="1"/>
  <c r="L18" i="1"/>
  <c r="L17" i="1"/>
  <c r="E29" i="1"/>
  <c r="E30" i="1"/>
  <c r="E31" i="1"/>
  <c r="E32" i="1"/>
  <c r="E33" i="1"/>
  <c r="E34" i="1"/>
  <c r="E35" i="1"/>
  <c r="E38" i="1"/>
  <c r="E39" i="1"/>
  <c r="E40" i="1"/>
  <c r="E41" i="1"/>
  <c r="E42" i="1"/>
  <c r="E43" i="1"/>
  <c r="E44" i="1"/>
  <c r="E74" i="1"/>
  <c r="E75" i="1"/>
  <c r="L22" i="1"/>
  <c r="E76" i="1"/>
  <c r="E77" i="1"/>
  <c r="L24" i="1"/>
  <c r="E78" i="1"/>
  <c r="E79" i="1"/>
  <c r="H5" i="1" l="1"/>
  <c r="H13" i="1"/>
  <c r="H15" i="1"/>
  <c r="H12" i="1"/>
  <c r="H21" i="1"/>
  <c r="H4" i="1"/>
  <c r="H16" i="1"/>
  <c r="H25" i="1"/>
  <c r="O24" i="1" l="1"/>
  <c r="M24" i="1"/>
  <c r="O22" i="1"/>
  <c r="M22" i="1"/>
  <c r="O21" i="1"/>
  <c r="M21" i="1"/>
  <c r="O20" i="1"/>
  <c r="M20" i="1"/>
  <c r="O19" i="1"/>
  <c r="M19" i="1"/>
  <c r="O18" i="1"/>
  <c r="M18" i="1"/>
  <c r="O17" i="1"/>
  <c r="M17" i="1"/>
  <c r="O16" i="1"/>
  <c r="M16" i="1"/>
  <c r="N24" i="1"/>
  <c r="N22" i="1"/>
  <c r="N21" i="1"/>
  <c r="N20" i="1"/>
  <c r="N19" i="1"/>
  <c r="N18" i="1"/>
  <c r="N17" i="1"/>
  <c r="N16" i="1"/>
  <c r="E84" i="1" l="1"/>
  <c r="E85" i="1"/>
  <c r="E86" i="1"/>
  <c r="E87" i="1"/>
  <c r="E88" i="1"/>
  <c r="E89" i="1"/>
  <c r="E83" i="1"/>
  <c r="E80" i="1"/>
</calcChain>
</file>

<file path=xl/sharedStrings.xml><?xml version="1.0" encoding="utf-8"?>
<sst xmlns="http://schemas.openxmlformats.org/spreadsheetml/2006/main" count="142" uniqueCount="41">
  <si>
    <t>Cd μg/L</t>
    <phoneticPr fontId="1" type="noConversion"/>
  </si>
  <si>
    <t>con4</t>
    <phoneticPr fontId="1" type="noConversion"/>
  </si>
  <si>
    <t>con5</t>
    <phoneticPr fontId="1" type="noConversion"/>
  </si>
  <si>
    <t>Cd4</t>
    <phoneticPr fontId="1" type="noConversion"/>
  </si>
  <si>
    <t>Cd5</t>
    <phoneticPr fontId="1" type="noConversion"/>
  </si>
  <si>
    <t>con1</t>
  </si>
  <si>
    <t>con2</t>
  </si>
  <si>
    <t>con3</t>
  </si>
  <si>
    <t>Cd1</t>
  </si>
  <si>
    <t>Cd2</t>
  </si>
  <si>
    <t>Cd3</t>
  </si>
  <si>
    <t>con4</t>
  </si>
  <si>
    <t>con5</t>
  </si>
  <si>
    <t>Cd4</t>
  </si>
  <si>
    <t>Cd5</t>
  </si>
  <si>
    <t>Cd mg/kg</t>
  </si>
  <si>
    <t>liver</t>
    <phoneticPr fontId="1" type="noConversion"/>
  </si>
  <si>
    <t>spleen</t>
    <phoneticPr fontId="1" type="noConversion"/>
  </si>
  <si>
    <t>lung</t>
    <phoneticPr fontId="1" type="noConversion"/>
  </si>
  <si>
    <t>kidney</t>
    <phoneticPr fontId="1" type="noConversion"/>
  </si>
  <si>
    <t>testis</t>
    <phoneticPr fontId="1" type="noConversion"/>
  </si>
  <si>
    <t>eye</t>
    <phoneticPr fontId="1" type="noConversion"/>
  </si>
  <si>
    <t>serum</t>
    <phoneticPr fontId="1" type="noConversion"/>
  </si>
  <si>
    <t>protein concentration g/L</t>
  </si>
  <si>
    <t>protein concentration g/L</t>
    <phoneticPr fontId="1" type="noConversion"/>
  </si>
  <si>
    <t>serum-Cd ug/L</t>
    <phoneticPr fontId="1" type="noConversion"/>
  </si>
  <si>
    <t>SD</t>
    <phoneticPr fontId="1" type="noConversion"/>
  </si>
  <si>
    <t>C</t>
    <phoneticPr fontId="1" type="noConversion"/>
  </si>
  <si>
    <t>cd</t>
    <phoneticPr fontId="1" type="noConversion"/>
  </si>
  <si>
    <t>Mean</t>
    <phoneticPr fontId="1" type="noConversion"/>
  </si>
  <si>
    <t>Cd mg/Kg</t>
    <phoneticPr fontId="1" type="noConversion"/>
  </si>
  <si>
    <r>
      <t xml:space="preserve">Cd </t>
    </r>
    <r>
      <rPr>
        <sz val="11"/>
        <color theme="1"/>
        <rFont val="Calibri"/>
        <family val="2"/>
        <charset val="161"/>
      </rPr>
      <t>μ</t>
    </r>
    <r>
      <rPr>
        <sz val="11"/>
        <color theme="1"/>
        <rFont val="宋体"/>
        <family val="2"/>
        <charset val="134"/>
        <scheme val="minor"/>
      </rPr>
      <t>g/L</t>
    </r>
    <phoneticPr fontId="1" type="noConversion"/>
  </si>
  <si>
    <t>con1</t>
    <phoneticPr fontId="1" type="noConversion"/>
  </si>
  <si>
    <t>con2</t>
    <phoneticPr fontId="1" type="noConversion"/>
  </si>
  <si>
    <t>con3</t>
    <phoneticPr fontId="1" type="noConversion"/>
  </si>
  <si>
    <t>21-no sample</t>
    <phoneticPr fontId="1" type="noConversion"/>
  </si>
  <si>
    <t>8-no sample</t>
    <phoneticPr fontId="1" type="noConversion"/>
  </si>
  <si>
    <t>Cd1</t>
    <phoneticPr fontId="1" type="noConversion"/>
  </si>
  <si>
    <t>Cd2</t>
    <phoneticPr fontId="1" type="noConversion"/>
  </si>
  <si>
    <t>Cd3</t>
    <phoneticPr fontId="1" type="noConversion"/>
  </si>
  <si>
    <t>protein concentration g/L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</si>
</sst>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.000_);[Red]\(0.000\)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vertical="center"/>
    </xf>
    <xf numFmtId="176" fontId="0" fillId="0" borderId="2" xfId="0" applyNumberFormat="1" applyBorder="1" applyAlignment="1">
      <alignment vertical="center"/>
    </xf>
    <xf numFmtId="176" fontId="0" fillId="0" borderId="3" xfId="0" applyNumberFormat="1" applyBorder="1" applyAlignment="1">
      <alignment vertical="center"/>
    </xf>
    <xf numFmtId="176" fontId="0" fillId="2" borderId="1" xfId="0" applyNumberFormat="1" applyFill="1" applyBorder="1">
      <alignment vertical="center"/>
    </xf>
    <xf numFmtId="0" fontId="0" fillId="0" borderId="0" xfId="0" applyBorder="1" applyAlignment="1">
      <alignment vertical="center"/>
    </xf>
    <xf numFmtId="176" fontId="0" fillId="0" borderId="0" xfId="0" applyNumberFormat="1" applyBorder="1">
      <alignment vertical="center"/>
    </xf>
    <xf numFmtId="176" fontId="0" fillId="0" borderId="0" xfId="0" applyNumberFormat="1" applyBorder="1" applyAlignment="1">
      <alignment vertical="center"/>
    </xf>
    <xf numFmtId="0" fontId="0" fillId="0" borderId="0" xfId="0" applyBorder="1">
      <alignment vertical="center"/>
    </xf>
    <xf numFmtId="176" fontId="0" fillId="2" borderId="0" xfId="0" applyNumberFormat="1" applyFill="1" applyBorder="1">
      <alignment vertical="center"/>
    </xf>
    <xf numFmtId="176" fontId="0" fillId="3" borderId="0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44"/>
  <sheetViews>
    <sheetView tabSelected="1" topLeftCell="A67" workbookViewId="0">
      <selection activeCell="C1" sqref="C1:D1"/>
    </sheetView>
  </sheetViews>
  <sheetFormatPr defaultRowHeight="13.5" x14ac:dyDescent="0.15"/>
  <cols>
    <col min="2" max="2" width="13.75" customWidth="1"/>
    <col min="3" max="3" width="11.5" customWidth="1"/>
    <col min="4" max="4" width="12.625" style="3" customWidth="1"/>
    <col min="5" max="5" width="10.5" style="3" bestFit="1" customWidth="1"/>
    <col min="7" max="7" width="9.75" customWidth="1"/>
    <col min="8" max="8" width="14.5" customWidth="1"/>
    <col min="9" max="11" width="9.125" bestFit="1" customWidth="1"/>
    <col min="12" max="12" width="9.5" bestFit="1" customWidth="1"/>
    <col min="13" max="13" width="9.125" bestFit="1" customWidth="1"/>
    <col min="14" max="18" width="9.5" bestFit="1" customWidth="1"/>
  </cols>
  <sheetData>
    <row r="1" spans="1:21" x14ac:dyDescent="0.15">
      <c r="A1" s="1"/>
      <c r="B1" s="1" t="s">
        <v>32</v>
      </c>
      <c r="C1" s="8" t="s">
        <v>0</v>
      </c>
      <c r="D1" s="8"/>
      <c r="E1" s="2" t="s">
        <v>23</v>
      </c>
      <c r="F1" s="9" t="s">
        <v>30</v>
      </c>
      <c r="G1" s="10"/>
    </row>
    <row r="2" spans="1:21" x14ac:dyDescent="0.15">
      <c r="A2" s="1" t="s">
        <v>16</v>
      </c>
      <c r="B2" s="1">
        <v>1</v>
      </c>
      <c r="C2" s="1">
        <v>54.107999999999997</v>
      </c>
      <c r="D2" s="1">
        <v>57.176000000000002</v>
      </c>
      <c r="E2" s="2">
        <v>33.378196500672949</v>
      </c>
      <c r="F2" s="2">
        <f>C2/E2</f>
        <v>1.6210582258064514</v>
      </c>
      <c r="G2" s="2">
        <f>D2/E2</f>
        <v>1.7129745161290322</v>
      </c>
      <c r="H2" s="3">
        <f>AVERAGE(F2:G2)</f>
        <v>1.6670163709677417</v>
      </c>
      <c r="K2" s="5" t="s">
        <v>15</v>
      </c>
      <c r="L2" s="5" t="s">
        <v>5</v>
      </c>
      <c r="M2" s="5" t="s">
        <v>6</v>
      </c>
      <c r="N2" s="5" t="s">
        <v>7</v>
      </c>
      <c r="O2" s="5" t="s">
        <v>11</v>
      </c>
      <c r="P2" s="5" t="s">
        <v>12</v>
      </c>
      <c r="Q2" s="5" t="s">
        <v>8</v>
      </c>
      <c r="R2" s="5" t="s">
        <v>9</v>
      </c>
      <c r="S2" s="5" t="s">
        <v>10</v>
      </c>
      <c r="T2" s="5" t="s">
        <v>13</v>
      </c>
      <c r="U2" s="5" t="s">
        <v>14</v>
      </c>
    </row>
    <row r="3" spans="1:21" x14ac:dyDescent="0.15">
      <c r="A3" s="1" t="s">
        <v>17</v>
      </c>
      <c r="B3" s="1">
        <v>2</v>
      </c>
      <c r="C3" s="1">
        <v>29.091999999999999</v>
      </c>
      <c r="D3" s="1">
        <v>30.559000000000001</v>
      </c>
      <c r="E3" s="2">
        <v>20.45760430686407</v>
      </c>
      <c r="F3" s="2">
        <f t="shared" ref="F3:F8" si="0">C3/E3</f>
        <v>1.4220628947368417</v>
      </c>
      <c r="G3" s="2">
        <f t="shared" ref="G3:G8" si="1">D3/E3</f>
        <v>1.4937721710526313</v>
      </c>
      <c r="H3" s="3">
        <f>AVERAGE(F3:G3)</f>
        <v>1.4579175328947365</v>
      </c>
      <c r="K3" s="1" t="s">
        <v>16</v>
      </c>
      <c r="L3" s="5">
        <v>1.6670163709677417</v>
      </c>
      <c r="M3" s="5"/>
      <c r="N3" s="5">
        <v>1.4301551612903225</v>
      </c>
      <c r="O3" s="5">
        <v>0.45677173638132296</v>
      </c>
      <c r="P3" s="5">
        <v>1.9743528409090909</v>
      </c>
      <c r="Q3" s="5">
        <v>770.00212269662927</v>
      </c>
      <c r="R3" s="5">
        <v>776.94914371900836</v>
      </c>
      <c r="S3" s="5">
        <v>835.35118499999999</v>
      </c>
      <c r="T3" s="5">
        <v>621.35199690552008</v>
      </c>
      <c r="U3" s="5">
        <v>704.72993600665563</v>
      </c>
    </row>
    <row r="4" spans="1:21" x14ac:dyDescent="0.15">
      <c r="A4" s="1" t="s">
        <v>18</v>
      </c>
      <c r="B4" s="1">
        <v>3</v>
      </c>
      <c r="C4" s="1">
        <v>8.8480000000000008</v>
      </c>
      <c r="D4" s="1">
        <v>7.5949999999999998</v>
      </c>
      <c r="E4" s="2">
        <v>20.45760430686407</v>
      </c>
      <c r="F4" s="2">
        <f t="shared" si="0"/>
        <v>0.43250421052631571</v>
      </c>
      <c r="G4" s="2">
        <f t="shared" si="1"/>
        <v>0.37125559210526304</v>
      </c>
      <c r="H4" s="3">
        <f>AVERAGE(F4:G4)</f>
        <v>0.40187990131578938</v>
      </c>
      <c r="K4" s="1" t="s">
        <v>17</v>
      </c>
      <c r="L4" s="5">
        <v>1.4579175328947365</v>
      </c>
      <c r="M4" s="5">
        <v>0.82881161184210506</v>
      </c>
      <c r="N4" s="5">
        <v>11.665422792745728</v>
      </c>
      <c r="O4" s="5">
        <v>0.49115940170940192</v>
      </c>
      <c r="P4" s="5">
        <v>5.5198508741258756</v>
      </c>
      <c r="Q4" s="5">
        <v>31.765536153846153</v>
      </c>
      <c r="R4" s="5">
        <v>37.072723237179474</v>
      </c>
      <c r="S4" s="5">
        <v>45.776702245762706</v>
      </c>
      <c r="T4" s="5">
        <v>19.616144038036268</v>
      </c>
      <c r="U4" s="5">
        <v>53.801097354910709</v>
      </c>
    </row>
    <row r="5" spans="1:21" x14ac:dyDescent="0.15">
      <c r="A5" s="1" t="s">
        <v>19</v>
      </c>
      <c r="B5" s="1">
        <v>4</v>
      </c>
      <c r="C5" s="1">
        <v>4.2220000000000004</v>
      </c>
      <c r="D5" s="1">
        <v>3.972</v>
      </c>
      <c r="E5" s="2">
        <v>20.726783310901755</v>
      </c>
      <c r="F5" s="2">
        <f t="shared" si="0"/>
        <v>0.20369779220779216</v>
      </c>
      <c r="G5" s="2">
        <f t="shared" si="1"/>
        <v>0.19163610389610383</v>
      </c>
      <c r="H5" s="3">
        <f>AVERAGE(F5:G5)</f>
        <v>0.19766694805194801</v>
      </c>
      <c r="K5" s="1" t="s">
        <v>18</v>
      </c>
      <c r="L5" s="5">
        <v>0.40187990131578938</v>
      </c>
      <c r="M5" s="5">
        <v>0.38624390624999994</v>
      </c>
      <c r="N5" s="5">
        <v>0.99007039644312722</v>
      </c>
      <c r="O5" s="5">
        <v>1.6694496338912144</v>
      </c>
      <c r="P5" s="5">
        <v>0.15042555145702693</v>
      </c>
      <c r="Q5" s="5">
        <v>49.035230636363636</v>
      </c>
      <c r="R5" s="5">
        <v>40.900830905797093</v>
      </c>
      <c r="S5" s="5">
        <v>46.63543984375</v>
      </c>
      <c r="T5" s="5">
        <v>18.452664328845373</v>
      </c>
      <c r="U5" s="5">
        <v>73.40213413194445</v>
      </c>
    </row>
    <row r="6" spans="1:21" x14ac:dyDescent="0.15">
      <c r="A6" s="1" t="s">
        <v>20</v>
      </c>
      <c r="B6" s="1">
        <v>5</v>
      </c>
      <c r="C6" s="1">
        <v>6.79</v>
      </c>
      <c r="D6" s="1">
        <v>6.9489999999999998</v>
      </c>
      <c r="E6" s="2">
        <v>8.8290713324360688</v>
      </c>
      <c r="F6" s="2">
        <f t="shared" si="0"/>
        <v>0.76905030487804893</v>
      </c>
      <c r="G6" s="2">
        <f t="shared" si="1"/>
        <v>0.78705899390243916</v>
      </c>
      <c r="H6" s="3">
        <f>AVERAGE(F6:G6)</f>
        <v>0.77805464939024405</v>
      </c>
      <c r="K6" s="1" t="s">
        <v>19</v>
      </c>
      <c r="L6" s="5">
        <v>0.19766694805194801</v>
      </c>
      <c r="M6" s="5">
        <v>3.7525899342105258</v>
      </c>
      <c r="N6" s="5">
        <v>2.3456097222222216</v>
      </c>
      <c r="O6" s="5">
        <v>0.41688539548022596</v>
      </c>
      <c r="P6" s="5">
        <v>0.43271220971147079</v>
      </c>
      <c r="Q6" s="5">
        <v>350.41434992857137</v>
      </c>
      <c r="R6" s="5">
        <v>336.21637740259729</v>
      </c>
      <c r="S6" s="5">
        <v>368.12863749999997</v>
      </c>
      <c r="T6" s="5">
        <v>334.32888727034123</v>
      </c>
      <c r="U6" s="5">
        <v>402.67695683106575</v>
      </c>
    </row>
    <row r="7" spans="1:21" x14ac:dyDescent="0.15">
      <c r="A7" s="1" t="s">
        <v>21</v>
      </c>
      <c r="B7" s="1">
        <v>6</v>
      </c>
      <c r="C7" s="1">
        <v>43.838999999999999</v>
      </c>
      <c r="D7" s="1">
        <v>44.814</v>
      </c>
      <c r="E7" s="2">
        <v>23.149000000000001</v>
      </c>
      <c r="F7" s="2">
        <f t="shared" si="0"/>
        <v>1.8937751090759858</v>
      </c>
      <c r="G7" s="2">
        <f t="shared" si="1"/>
        <v>1.9358935591170243</v>
      </c>
      <c r="H7" s="3">
        <f>AVERAGE(F7:G7)</f>
        <v>1.9148343340965051</v>
      </c>
      <c r="K7" s="1" t="s">
        <v>20</v>
      </c>
      <c r="L7" s="5">
        <v>0.77805464939024405</v>
      </c>
      <c r="M7" s="5">
        <v>0.87383211414499884</v>
      </c>
      <c r="N7" s="5">
        <v>0.6327006637168141</v>
      </c>
      <c r="O7" s="5">
        <v>1.6732640812250332</v>
      </c>
      <c r="P7" s="5">
        <v>9.2659302446642361E-2</v>
      </c>
      <c r="Q7" s="5">
        <v>213.56494799999999</v>
      </c>
      <c r="R7" s="5">
        <v>94.443662770562767</v>
      </c>
      <c r="S7" s="5">
        <v>135.83442602040816</v>
      </c>
      <c r="T7" s="5">
        <v>141.96152247252743</v>
      </c>
      <c r="U7" s="5">
        <v>181.80324612006649</v>
      </c>
    </row>
    <row r="8" spans="1:21" x14ac:dyDescent="0.15">
      <c r="A8" s="1" t="s">
        <v>22</v>
      </c>
      <c r="B8" s="1">
        <v>7</v>
      </c>
      <c r="C8" s="1">
        <v>0.12</v>
      </c>
      <c r="D8" s="1">
        <v>0.05</v>
      </c>
      <c r="E8" s="2">
        <v>56.527590847913856</v>
      </c>
      <c r="F8" s="2">
        <f t="shared" si="0"/>
        <v>2.1228571428571429E-3</v>
      </c>
      <c r="G8" s="2">
        <f t="shared" si="1"/>
        <v>8.8452380952380965E-4</v>
      </c>
      <c r="H8" s="3">
        <f>AVERAGE(F8:G8)</f>
        <v>1.5036904761904762E-3</v>
      </c>
      <c r="K8" s="1" t="s">
        <v>21</v>
      </c>
      <c r="L8" s="5">
        <v>1.9148343340965051</v>
      </c>
      <c r="M8" s="5">
        <v>1.9564059571949897</v>
      </c>
      <c r="N8" s="5">
        <v>1.7848871675295417</v>
      </c>
      <c r="O8" s="5">
        <v>1.6973642732558141</v>
      </c>
      <c r="P8" s="5">
        <v>3.2060775431034485</v>
      </c>
      <c r="Q8" s="5">
        <v>8.3347217531614692</v>
      </c>
      <c r="R8" s="5">
        <v>8.7981076217565448</v>
      </c>
      <c r="S8" s="5">
        <v>26.83466599508909</v>
      </c>
      <c r="T8" s="5">
        <v>4.1281364715719073</v>
      </c>
      <c r="U8" s="5">
        <v>6.0688653395061731</v>
      </c>
    </row>
    <row r="9" spans="1:21" x14ac:dyDescent="0.15">
      <c r="D9"/>
      <c r="F9" s="3"/>
      <c r="G9" s="3"/>
      <c r="H9" s="3"/>
      <c r="K9" s="1" t="s">
        <v>22</v>
      </c>
      <c r="L9" s="5">
        <v>1.5036904761904762E-3</v>
      </c>
      <c r="M9" s="5">
        <v>0</v>
      </c>
      <c r="N9" s="5"/>
      <c r="O9" s="5">
        <v>8.6499809966216201E-3</v>
      </c>
      <c r="P9" s="5">
        <v>0.15843946123755337</v>
      </c>
      <c r="Q9" s="5">
        <v>0.89442128291917777</v>
      </c>
      <c r="R9" s="5">
        <v>0.73436881666666665</v>
      </c>
      <c r="S9" s="5">
        <v>0.83245251667397469</v>
      </c>
      <c r="T9" s="5">
        <v>0.4403782456140351</v>
      </c>
      <c r="U9" s="5">
        <v>0.69045998274539877</v>
      </c>
    </row>
    <row r="10" spans="1:21" x14ac:dyDescent="0.15">
      <c r="A10" s="1"/>
      <c r="B10" s="1" t="s">
        <v>33</v>
      </c>
      <c r="C10" s="8" t="s">
        <v>0</v>
      </c>
      <c r="D10" s="8"/>
      <c r="E10" s="2" t="s">
        <v>23</v>
      </c>
      <c r="F10" s="9" t="s">
        <v>30</v>
      </c>
      <c r="G10" s="10"/>
      <c r="H10" s="3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x14ac:dyDescent="0.15">
      <c r="A11" s="1" t="s">
        <v>16</v>
      </c>
      <c r="B11" s="1" t="s">
        <v>36</v>
      </c>
      <c r="C11" s="1"/>
      <c r="D11" s="1"/>
      <c r="E11" s="2"/>
      <c r="F11" s="2"/>
      <c r="G11" s="2"/>
      <c r="H11" s="3"/>
      <c r="K11" s="6" t="s">
        <v>25</v>
      </c>
      <c r="L11" s="6">
        <v>8.5000000000000006E-2</v>
      </c>
      <c r="M11" s="6">
        <v>0</v>
      </c>
      <c r="N11" s="6"/>
      <c r="O11" s="1">
        <v>0.58099999999999996</v>
      </c>
      <c r="P11" s="1">
        <v>11.122999999999999</v>
      </c>
      <c r="Q11" s="6">
        <v>43.337000000000003</v>
      </c>
      <c r="R11" s="6">
        <v>59.302999999999997</v>
      </c>
      <c r="S11" s="6">
        <v>36.070999999999998</v>
      </c>
      <c r="T11" s="1">
        <v>31.327999999999999</v>
      </c>
      <c r="U11" s="1">
        <v>51.076999999999998</v>
      </c>
    </row>
    <row r="12" spans="1:21" x14ac:dyDescent="0.15">
      <c r="A12" s="1" t="s">
        <v>17</v>
      </c>
      <c r="B12" s="1">
        <v>9</v>
      </c>
      <c r="C12" s="1">
        <v>17.518000000000001</v>
      </c>
      <c r="D12" s="1">
        <v>16.393000000000001</v>
      </c>
      <c r="E12" s="2">
        <v>20.45760430686407</v>
      </c>
      <c r="F12" s="2">
        <f>C12/E12</f>
        <v>0.85630749999999978</v>
      </c>
      <c r="G12" s="2">
        <f>D12/E12</f>
        <v>0.80131572368421033</v>
      </c>
      <c r="H12" s="3">
        <f>AVERAGE(F12:G12)</f>
        <v>0.82881161184210506</v>
      </c>
    </row>
    <row r="13" spans="1:21" x14ac:dyDescent="0.15">
      <c r="A13" s="1" t="s">
        <v>18</v>
      </c>
      <c r="B13" s="1">
        <v>10</v>
      </c>
      <c r="C13" s="1">
        <v>5.88</v>
      </c>
      <c r="D13" s="1">
        <v>7.4279999999999999</v>
      </c>
      <c r="E13" s="2">
        <v>17.227456258411845</v>
      </c>
      <c r="F13" s="2">
        <f t="shared" ref="F13:F17" si="2">C13/E13</f>
        <v>0.34131562499999996</v>
      </c>
      <c r="G13" s="2">
        <f t="shared" ref="G13:G17" si="3">D13/E13</f>
        <v>0.43117218749999997</v>
      </c>
      <c r="H13" s="3">
        <f>AVERAGE(F13:G13)</f>
        <v>0.38624390624999994</v>
      </c>
    </row>
    <row r="14" spans="1:21" x14ac:dyDescent="0.15">
      <c r="A14" s="1" t="s">
        <v>19</v>
      </c>
      <c r="B14" s="1">
        <v>11</v>
      </c>
      <c r="C14" s="1">
        <v>75.492000000000004</v>
      </c>
      <c r="D14" s="1">
        <v>78.046000000000006</v>
      </c>
      <c r="E14" s="2">
        <v>20.45760430686407</v>
      </c>
      <c r="F14" s="2">
        <f t="shared" si="2"/>
        <v>3.6901681578947363</v>
      </c>
      <c r="G14" s="2">
        <f t="shared" si="3"/>
        <v>3.8150117105263153</v>
      </c>
      <c r="H14" s="3">
        <f>AVERAGE(F14:G14)</f>
        <v>3.7525899342105258</v>
      </c>
      <c r="L14" t="s">
        <v>27</v>
      </c>
      <c r="N14" t="s">
        <v>28</v>
      </c>
    </row>
    <row r="15" spans="1:21" x14ac:dyDescent="0.15">
      <c r="A15" s="1" t="s">
        <v>20</v>
      </c>
      <c r="B15" s="1">
        <v>12</v>
      </c>
      <c r="C15" s="1">
        <v>12.834</v>
      </c>
      <c r="D15" s="1">
        <v>11.295999999999999</v>
      </c>
      <c r="E15" s="11">
        <v>13.807</v>
      </c>
      <c r="F15" s="2">
        <f t="shared" si="2"/>
        <v>0.92952850003621346</v>
      </c>
      <c r="G15" s="2">
        <f t="shared" si="3"/>
        <v>0.81813572825378422</v>
      </c>
      <c r="H15" s="3">
        <f>AVERAGE(F15:G15)</f>
        <v>0.87383211414499884</v>
      </c>
      <c r="K15" s="5" t="s">
        <v>15</v>
      </c>
      <c r="L15" t="s">
        <v>26</v>
      </c>
      <c r="M15" t="s">
        <v>29</v>
      </c>
      <c r="N15" t="s">
        <v>26</v>
      </c>
      <c r="O15" t="s">
        <v>29</v>
      </c>
    </row>
    <row r="16" spans="1:21" x14ac:dyDescent="0.15">
      <c r="A16" s="1" t="s">
        <v>21</v>
      </c>
      <c r="B16" s="1">
        <v>13</v>
      </c>
      <c r="C16" s="1">
        <v>59.664999999999999</v>
      </c>
      <c r="D16" s="1">
        <v>59.350999999999999</v>
      </c>
      <c r="E16" s="2">
        <v>30.417000000000002</v>
      </c>
      <c r="F16" s="2">
        <f t="shared" si="2"/>
        <v>1.961567544465266</v>
      </c>
      <c r="G16" s="2">
        <f t="shared" si="3"/>
        <v>1.9512443699247131</v>
      </c>
      <c r="H16" s="3">
        <f>AVERAGE(F16:G16)</f>
        <v>1.9564059571949897</v>
      </c>
      <c r="K16" s="1" t="s">
        <v>16</v>
      </c>
      <c r="L16">
        <f>STDEV(L3:P3)</f>
        <v>0.65586646437879048</v>
      </c>
      <c r="M16" s="7">
        <f t="shared" ref="M16:M22" si="4">AVERAGE(L3:P3)</f>
        <v>1.3820740273871195</v>
      </c>
      <c r="N16">
        <f t="shared" ref="N16:N22" si="5">STDEV(Q3:U3)</f>
        <v>81.646312747525201</v>
      </c>
      <c r="O16" s="7">
        <f t="shared" ref="O16:O22" si="6">AVERAGE(Q3:U3)</f>
        <v>741.67687686556269</v>
      </c>
    </row>
    <row r="17" spans="1:15" x14ac:dyDescent="0.15">
      <c r="A17" s="1" t="s">
        <v>22</v>
      </c>
      <c r="B17" s="1">
        <v>14</v>
      </c>
      <c r="C17" s="1">
        <v>0</v>
      </c>
      <c r="D17" s="1">
        <v>0</v>
      </c>
      <c r="E17" s="2">
        <v>60.834454912516819</v>
      </c>
      <c r="F17" s="2">
        <f t="shared" si="2"/>
        <v>0</v>
      </c>
      <c r="G17" s="2">
        <f t="shared" si="3"/>
        <v>0</v>
      </c>
      <c r="H17" s="3">
        <f>AVERAGE(F17:G17)</f>
        <v>0</v>
      </c>
      <c r="K17" s="1" t="s">
        <v>17</v>
      </c>
      <c r="L17">
        <f>STDEV(L4:P4)</f>
        <v>4.7407531910442557</v>
      </c>
      <c r="M17" s="7">
        <f t="shared" si="4"/>
        <v>3.9926324426635689</v>
      </c>
      <c r="N17">
        <f t="shared" si="5"/>
        <v>13.106027927345803</v>
      </c>
      <c r="O17" s="7">
        <f t="shared" si="6"/>
        <v>37.606440605947071</v>
      </c>
    </row>
    <row r="18" spans="1:15" x14ac:dyDescent="0.15">
      <c r="D18"/>
      <c r="F18" s="3"/>
      <c r="G18" s="3"/>
      <c r="H18" s="3"/>
      <c r="K18" s="1" t="s">
        <v>18</v>
      </c>
      <c r="L18">
        <f>STDEV(L5:P5)</f>
        <v>0.61469514001144532</v>
      </c>
      <c r="M18" s="7">
        <f t="shared" si="4"/>
        <v>0.71961387787143161</v>
      </c>
      <c r="N18">
        <f t="shared" si="5"/>
        <v>19.6523235610453</v>
      </c>
      <c r="O18" s="7">
        <f t="shared" si="6"/>
        <v>45.685259969340109</v>
      </c>
    </row>
    <row r="19" spans="1:15" x14ac:dyDescent="0.15">
      <c r="A19" s="1"/>
      <c r="B19" s="1" t="s">
        <v>34</v>
      </c>
      <c r="C19" s="8" t="s">
        <v>0</v>
      </c>
      <c r="D19" s="8"/>
      <c r="E19" s="2" t="s">
        <v>23</v>
      </c>
      <c r="F19" s="9" t="s">
        <v>30</v>
      </c>
      <c r="G19" s="10"/>
      <c r="H19" s="3"/>
      <c r="K19" s="1" t="s">
        <v>19</v>
      </c>
      <c r="L19">
        <f>STDEV(L6:P6)</f>
        <v>1.5630411015643966</v>
      </c>
      <c r="M19" s="7">
        <f t="shared" si="4"/>
        <v>1.4290928419352784</v>
      </c>
      <c r="N19">
        <f t="shared" si="5"/>
        <v>28.241753022380898</v>
      </c>
      <c r="O19" s="7">
        <f t="shared" si="6"/>
        <v>358.35304178651512</v>
      </c>
    </row>
    <row r="20" spans="1:15" x14ac:dyDescent="0.15">
      <c r="A20" s="1" t="s">
        <v>16</v>
      </c>
      <c r="B20" s="1">
        <v>15</v>
      </c>
      <c r="C20" s="1">
        <v>23.785</v>
      </c>
      <c r="D20" s="1">
        <v>23.951000000000001</v>
      </c>
      <c r="E20" s="2">
        <v>16.689098250336475</v>
      </c>
      <c r="F20" s="2">
        <f>C20/E20</f>
        <v>1.4251818548387096</v>
      </c>
      <c r="G20" s="2">
        <f>D20/E20</f>
        <v>1.4351284677419354</v>
      </c>
      <c r="H20" s="3">
        <f>AVERAGE(F20:G20)</f>
        <v>1.4301551612903225</v>
      </c>
      <c r="K20" s="1" t="s">
        <v>20</v>
      </c>
      <c r="L20">
        <f>STDEV(L7:P7)</f>
        <v>0.56928301331199438</v>
      </c>
      <c r="M20" s="7">
        <f t="shared" si="4"/>
        <v>0.81010216218474651</v>
      </c>
      <c r="N20">
        <f t="shared" si="5"/>
        <v>45.666534052336964</v>
      </c>
      <c r="O20" s="7">
        <f t="shared" si="6"/>
        <v>153.521561076713</v>
      </c>
    </row>
    <row r="21" spans="1:15" x14ac:dyDescent="0.15">
      <c r="A21" s="1" t="s">
        <v>17</v>
      </c>
      <c r="B21" s="1">
        <v>16</v>
      </c>
      <c r="C21" s="1">
        <v>155.32</v>
      </c>
      <c r="D21" s="1">
        <v>157.29</v>
      </c>
      <c r="E21" s="2">
        <v>13.398999999999999</v>
      </c>
      <c r="F21" s="2">
        <f t="shared" ref="F21:F25" si="7">C21/E21</f>
        <v>11.591909844018211</v>
      </c>
      <c r="G21" s="2">
        <f t="shared" ref="G21:G25" si="8">D21/E21</f>
        <v>11.738935741473245</v>
      </c>
      <c r="H21" s="3">
        <f>AVERAGE(F21:G21)</f>
        <v>11.665422792745728</v>
      </c>
      <c r="K21" s="1" t="s">
        <v>21</v>
      </c>
      <c r="L21">
        <f>STDEV(L8:P8)</f>
        <v>0.62028522274950415</v>
      </c>
      <c r="M21" s="7">
        <f t="shared" si="4"/>
        <v>2.1119138550360597</v>
      </c>
      <c r="N21">
        <f t="shared" si="5"/>
        <v>9.1390326314611787</v>
      </c>
      <c r="O21" s="7">
        <f t="shared" si="6"/>
        <v>10.832899436217037</v>
      </c>
    </row>
    <row r="22" spans="1:15" x14ac:dyDescent="0.15">
      <c r="A22" s="1" t="s">
        <v>18</v>
      </c>
      <c r="B22" s="1">
        <v>17</v>
      </c>
      <c r="C22" s="1">
        <v>13.489000000000001</v>
      </c>
      <c r="D22" s="1">
        <v>13.233000000000001</v>
      </c>
      <c r="E22" s="2">
        <v>13.494999999999999</v>
      </c>
      <c r="F22" s="2">
        <f t="shared" si="7"/>
        <v>0.99955539088551326</v>
      </c>
      <c r="G22" s="2">
        <f t="shared" si="8"/>
        <v>0.98058540200074107</v>
      </c>
      <c r="H22" s="3">
        <f>AVERAGE(F22:G22)</f>
        <v>0.99007039644312722</v>
      </c>
      <c r="K22" s="1" t="s">
        <v>22</v>
      </c>
      <c r="L22">
        <f>STDEV(L9:P9)</f>
        <v>7.7619230938091949E-2</v>
      </c>
      <c r="M22" s="7">
        <f t="shared" si="4"/>
        <v>4.2148283177591367E-2</v>
      </c>
      <c r="N22">
        <f t="shared" si="5"/>
        <v>0.17487367646016688</v>
      </c>
      <c r="O22" s="7">
        <f t="shared" si="6"/>
        <v>0.71841616892385063</v>
      </c>
    </row>
    <row r="23" spans="1:15" x14ac:dyDescent="0.15">
      <c r="A23" s="1" t="s">
        <v>19</v>
      </c>
      <c r="B23" s="1">
        <v>18</v>
      </c>
      <c r="C23" s="1">
        <v>28.975000000000001</v>
      </c>
      <c r="D23" s="1">
        <v>27.85</v>
      </c>
      <c r="E23" s="2">
        <v>12.113055181695831</v>
      </c>
      <c r="F23" s="2">
        <f t="shared" si="7"/>
        <v>2.3920472222222218</v>
      </c>
      <c r="G23" s="2">
        <f t="shared" si="8"/>
        <v>2.2991722222222215</v>
      </c>
      <c r="H23" s="3">
        <f>AVERAGE(F23:G23)</f>
        <v>2.3456097222222216</v>
      </c>
      <c r="K23" s="5"/>
    </row>
    <row r="24" spans="1:15" x14ac:dyDescent="0.15">
      <c r="A24" s="1" t="s">
        <v>20</v>
      </c>
      <c r="B24" s="1">
        <v>19</v>
      </c>
      <c r="C24" s="1">
        <v>5.9589999999999996</v>
      </c>
      <c r="D24" s="1">
        <v>5.5880000000000001</v>
      </c>
      <c r="E24" s="2">
        <v>9.1251682368775242</v>
      </c>
      <c r="F24" s="2">
        <f t="shared" si="7"/>
        <v>0.65302905604719752</v>
      </c>
      <c r="G24" s="2">
        <f t="shared" si="8"/>
        <v>0.61237227138643069</v>
      </c>
      <c r="H24" s="3">
        <f>AVERAGE(F24:G24)</f>
        <v>0.6327006637168141</v>
      </c>
      <c r="K24" s="6" t="s">
        <v>25</v>
      </c>
      <c r="L24">
        <f>STDEV(L11:P11)</f>
        <v>5.4565185710915225</v>
      </c>
      <c r="M24" s="7">
        <f>AVERAGE(L11:P11)</f>
        <v>2.9472499999999999</v>
      </c>
      <c r="N24">
        <f>STDEV(Q11:U11)</f>
        <v>11.26837211845611</v>
      </c>
      <c r="O24" s="7">
        <f>AVERAGE(Q11:U11)</f>
        <v>44.223200000000006</v>
      </c>
    </row>
    <row r="25" spans="1:15" x14ac:dyDescent="0.15">
      <c r="A25" s="1" t="s">
        <v>21</v>
      </c>
      <c r="B25" s="1">
        <v>20</v>
      </c>
      <c r="C25" s="1">
        <v>47.725000000000001</v>
      </c>
      <c r="D25" s="1">
        <v>42.600999999999999</v>
      </c>
      <c r="E25" s="2">
        <v>25.303000000000001</v>
      </c>
      <c r="F25" s="2">
        <f t="shared" si="7"/>
        <v>1.8861399834011776</v>
      </c>
      <c r="G25" s="2">
        <f t="shared" si="8"/>
        <v>1.683634351657906</v>
      </c>
      <c r="H25" s="3">
        <f>AVERAGE(F25:G25)</f>
        <v>1.7848871675295417</v>
      </c>
    </row>
    <row r="26" spans="1:15" x14ac:dyDescent="0.15">
      <c r="A26" s="1" t="s">
        <v>22</v>
      </c>
      <c r="B26" s="1" t="s">
        <v>35</v>
      </c>
      <c r="C26" s="1"/>
      <c r="D26" s="1"/>
      <c r="E26" s="2"/>
      <c r="F26" s="2"/>
      <c r="G26" s="2"/>
      <c r="I26" s="3"/>
    </row>
    <row r="28" spans="1:15" ht="15" x14ac:dyDescent="0.15">
      <c r="A28" s="1"/>
      <c r="B28" s="1" t="s">
        <v>1</v>
      </c>
      <c r="C28" s="4" t="s">
        <v>31</v>
      </c>
      <c r="D28" s="2" t="s">
        <v>24</v>
      </c>
      <c r="E28" s="2"/>
    </row>
    <row r="29" spans="1:15" x14ac:dyDescent="0.15">
      <c r="A29" s="1" t="s">
        <v>16</v>
      </c>
      <c r="B29" s="1">
        <v>43</v>
      </c>
      <c r="C29" s="1">
        <v>13.319000000000001</v>
      </c>
      <c r="D29" s="1">
        <v>29.158984541199832</v>
      </c>
      <c r="E29" s="2">
        <f>C29/D29</f>
        <v>0.45677173638132296</v>
      </c>
    </row>
    <row r="30" spans="1:15" x14ac:dyDescent="0.15">
      <c r="A30" s="1" t="s">
        <v>17</v>
      </c>
      <c r="B30" s="1">
        <v>44</v>
      </c>
      <c r="C30" s="1">
        <v>6.52</v>
      </c>
      <c r="D30" s="1">
        <v>13.27471280669408</v>
      </c>
      <c r="E30" s="2">
        <f t="shared" ref="E30:E35" si="9">C30/D30</f>
        <v>0.49115940170940192</v>
      </c>
    </row>
    <row r="31" spans="1:15" x14ac:dyDescent="0.15">
      <c r="A31" s="1" t="s">
        <v>18</v>
      </c>
      <c r="B31" s="1">
        <v>45</v>
      </c>
      <c r="C31" s="1">
        <v>22.635000000000002</v>
      </c>
      <c r="D31" s="1">
        <v>13.558360516238825</v>
      </c>
      <c r="E31" s="2">
        <f t="shared" si="9"/>
        <v>1.6694496338912144</v>
      </c>
    </row>
    <row r="32" spans="1:15" x14ac:dyDescent="0.15">
      <c r="A32" s="1" t="s">
        <v>19</v>
      </c>
      <c r="B32" s="1">
        <v>46</v>
      </c>
      <c r="C32" s="1">
        <v>8.3719999999999999</v>
      </c>
      <c r="D32" s="1">
        <v>20.082257835767976</v>
      </c>
      <c r="E32" s="2">
        <f t="shared" si="9"/>
        <v>0.41688539548022596</v>
      </c>
    </row>
    <row r="33" spans="1:9" x14ac:dyDescent="0.15">
      <c r="A33" s="1" t="s">
        <v>20</v>
      </c>
      <c r="B33" s="1">
        <v>47</v>
      </c>
      <c r="C33" s="1">
        <v>6.8789999999999996</v>
      </c>
      <c r="D33" s="1">
        <v>4.1111263172300534</v>
      </c>
      <c r="E33" s="2">
        <f t="shared" si="9"/>
        <v>1.6732640812250332</v>
      </c>
    </row>
    <row r="34" spans="1:9" x14ac:dyDescent="0.15">
      <c r="A34" s="1" t="s">
        <v>21</v>
      </c>
      <c r="B34" s="1">
        <v>48</v>
      </c>
      <c r="C34" s="1">
        <v>33.124000000000002</v>
      </c>
      <c r="D34" s="1">
        <v>19.514962416678486</v>
      </c>
      <c r="E34" s="2">
        <f t="shared" si="9"/>
        <v>1.6973642732558141</v>
      </c>
    </row>
    <row r="35" spans="1:9" x14ac:dyDescent="0.15">
      <c r="A35" s="1" t="s">
        <v>22</v>
      </c>
      <c r="B35" s="1">
        <v>49</v>
      </c>
      <c r="C35" s="1">
        <v>0.58099999999999996</v>
      </c>
      <c r="D35" s="1">
        <v>67.167777620195722</v>
      </c>
      <c r="E35" s="2">
        <f t="shared" si="9"/>
        <v>8.6499809966216201E-3</v>
      </c>
    </row>
    <row r="37" spans="1:9" x14ac:dyDescent="0.15">
      <c r="A37" s="1"/>
      <c r="B37" s="1" t="s">
        <v>2</v>
      </c>
      <c r="C37" s="4" t="s">
        <v>0</v>
      </c>
      <c r="D37" s="2" t="s">
        <v>23</v>
      </c>
      <c r="E37" s="2"/>
    </row>
    <row r="38" spans="1:9" x14ac:dyDescent="0.15">
      <c r="A38" s="1" t="s">
        <v>16</v>
      </c>
      <c r="B38" s="1">
        <v>50</v>
      </c>
      <c r="C38" s="1">
        <v>54.21</v>
      </c>
      <c r="D38" s="1">
        <v>27.457098283931359</v>
      </c>
      <c r="E38" s="2">
        <f>C38/D38</f>
        <v>1.9743528409090909</v>
      </c>
    </row>
    <row r="39" spans="1:9" x14ac:dyDescent="0.15">
      <c r="A39" s="1" t="s">
        <v>17</v>
      </c>
      <c r="B39" s="1">
        <v>51</v>
      </c>
      <c r="C39" s="1">
        <v>30.247</v>
      </c>
      <c r="D39" s="1">
        <v>5.4796770220336652</v>
      </c>
      <c r="E39" s="2">
        <f t="shared" ref="E39:E44" si="10">C39/D39</f>
        <v>5.5198508741258756</v>
      </c>
    </row>
    <row r="40" spans="1:9" x14ac:dyDescent="0.15">
      <c r="A40" s="1" t="s">
        <v>18</v>
      </c>
      <c r="B40" s="1">
        <v>52</v>
      </c>
      <c r="C40" s="1">
        <v>5.5810000000000004</v>
      </c>
      <c r="D40" s="1">
        <v>37.101409607225946</v>
      </c>
      <c r="E40" s="2">
        <f t="shared" si="10"/>
        <v>0.15042555145702693</v>
      </c>
    </row>
    <row r="41" spans="1:9" x14ac:dyDescent="0.15">
      <c r="A41" s="1" t="s">
        <v>19</v>
      </c>
      <c r="B41" s="1">
        <v>53</v>
      </c>
      <c r="C41" s="1">
        <v>3.3660000000000001</v>
      </c>
      <c r="D41" s="1">
        <v>7.7788422061037368</v>
      </c>
      <c r="E41" s="2">
        <f t="shared" si="10"/>
        <v>0.43271220971147079</v>
      </c>
    </row>
    <row r="42" spans="1:9" x14ac:dyDescent="0.15">
      <c r="A42" s="1" t="s">
        <v>20</v>
      </c>
      <c r="B42" s="1">
        <v>54</v>
      </c>
      <c r="C42" s="1">
        <v>2.4359999999999999</v>
      </c>
      <c r="D42" s="1">
        <v>26.28985903927741</v>
      </c>
      <c r="E42" s="2">
        <f t="shared" si="10"/>
        <v>9.2659302446642361E-2</v>
      </c>
    </row>
    <row r="43" spans="1:9" x14ac:dyDescent="0.15">
      <c r="A43" s="1" t="s">
        <v>21</v>
      </c>
      <c r="B43" s="1">
        <v>55</v>
      </c>
      <c r="C43" s="1">
        <v>31.646999999999998</v>
      </c>
      <c r="D43" s="1">
        <v>9.8709402921571403</v>
      </c>
      <c r="E43" s="2">
        <f t="shared" si="10"/>
        <v>3.2060775431034485</v>
      </c>
    </row>
    <row r="44" spans="1:9" x14ac:dyDescent="0.15">
      <c r="A44" s="1" t="s">
        <v>22</v>
      </c>
      <c r="B44" s="1">
        <v>56</v>
      </c>
      <c r="C44" s="1">
        <v>11.122999999999999</v>
      </c>
      <c r="D44" s="1">
        <v>70.20347022843589</v>
      </c>
      <c r="E44" s="2">
        <f t="shared" si="10"/>
        <v>0.15843946123755337</v>
      </c>
    </row>
    <row r="45" spans="1:9" s="15" customFormat="1" x14ac:dyDescent="0.15">
      <c r="E45" s="13"/>
    </row>
    <row r="46" spans="1:9" x14ac:dyDescent="0.15">
      <c r="A46" s="19"/>
      <c r="B46" s="19" t="s">
        <v>37</v>
      </c>
      <c r="C46" s="20" t="s">
        <v>0</v>
      </c>
      <c r="D46" s="20"/>
      <c r="E46" s="21" t="s">
        <v>23</v>
      </c>
      <c r="F46" s="22" t="s">
        <v>30</v>
      </c>
      <c r="G46" s="23"/>
      <c r="I46" s="3"/>
    </row>
    <row r="47" spans="1:9" x14ac:dyDescent="0.15">
      <c r="A47" s="1" t="s">
        <v>16</v>
      </c>
      <c r="B47" s="1">
        <v>23</v>
      </c>
      <c r="C47" s="1">
        <v>18491.225999999999</v>
      </c>
      <c r="D47" s="1">
        <v>18402.55</v>
      </c>
      <c r="E47" s="2">
        <v>23.956931359353966</v>
      </c>
      <c r="F47" s="2">
        <f>C47/E47</f>
        <v>771.8528605617978</v>
      </c>
      <c r="G47" s="2">
        <f>D47/E47</f>
        <v>768.15138483146075</v>
      </c>
      <c r="H47" s="3">
        <f>AVERAGE(F47:G47)</f>
        <v>770.00212269662927</v>
      </c>
    </row>
    <row r="48" spans="1:9" x14ac:dyDescent="0.15">
      <c r="A48" s="1" t="s">
        <v>17</v>
      </c>
      <c r="B48" s="1">
        <v>22</v>
      </c>
      <c r="C48" s="1">
        <v>555.88</v>
      </c>
      <c r="D48" s="1">
        <v>555.70000000000005</v>
      </c>
      <c r="E48" s="2">
        <v>17.49663526244953</v>
      </c>
      <c r="F48" s="2">
        <f t="shared" ref="F48:F53" si="11">C48/E48</f>
        <v>31.770679999999999</v>
      </c>
      <c r="G48" s="2">
        <f t="shared" ref="G48:G53" si="12">D48/E48</f>
        <v>31.760392307692307</v>
      </c>
      <c r="H48" s="3">
        <f>AVERAGE(F48:G48)</f>
        <v>31.765536153846153</v>
      </c>
    </row>
    <row r="49" spans="1:8" x14ac:dyDescent="0.15">
      <c r="A49" s="1" t="s">
        <v>18</v>
      </c>
      <c r="B49" s="1">
        <v>24</v>
      </c>
      <c r="C49" s="1">
        <v>732.32399999999996</v>
      </c>
      <c r="D49" s="1">
        <v>719.59400000000005</v>
      </c>
      <c r="E49" s="2">
        <v>14.804845222072679</v>
      </c>
      <c r="F49" s="2">
        <f t="shared" si="11"/>
        <v>49.465157454545448</v>
      </c>
      <c r="G49" s="2">
        <f t="shared" si="12"/>
        <v>48.605303818181824</v>
      </c>
      <c r="H49" s="3">
        <f>AVERAGE(F49:G49)</f>
        <v>49.035230636363636</v>
      </c>
    </row>
    <row r="50" spans="1:8" x14ac:dyDescent="0.15">
      <c r="A50" s="1" t="s">
        <v>19</v>
      </c>
      <c r="B50" s="1">
        <v>25</v>
      </c>
      <c r="C50" s="1">
        <v>6664.8590000000004</v>
      </c>
      <c r="D50" s="1">
        <v>6540.527</v>
      </c>
      <c r="E50" s="2">
        <v>18.842530282637956</v>
      </c>
      <c r="F50" s="2">
        <f t="shared" si="11"/>
        <v>353.71358835714284</v>
      </c>
      <c r="G50" s="2">
        <f t="shared" si="12"/>
        <v>347.11511149999995</v>
      </c>
      <c r="H50" s="3">
        <f>AVERAGE(F50:G50)</f>
        <v>350.41434992857137</v>
      </c>
    </row>
    <row r="51" spans="1:8" x14ac:dyDescent="0.15">
      <c r="A51" s="1" t="s">
        <v>20</v>
      </c>
      <c r="B51" s="1">
        <v>26</v>
      </c>
      <c r="C51" s="1">
        <v>865.08500000000004</v>
      </c>
      <c r="D51" s="1">
        <v>859.53099999999995</v>
      </c>
      <c r="E51" s="2">
        <v>4.0376850605652761</v>
      </c>
      <c r="F51" s="2">
        <f t="shared" si="11"/>
        <v>214.25271833333332</v>
      </c>
      <c r="G51" s="2">
        <f t="shared" si="12"/>
        <v>212.87717766666665</v>
      </c>
      <c r="H51" s="3">
        <f>AVERAGE(F51:G51)</f>
        <v>213.56494799999999</v>
      </c>
    </row>
    <row r="52" spans="1:8" x14ac:dyDescent="0.15">
      <c r="A52" s="1" t="s">
        <v>21</v>
      </c>
      <c r="B52" s="1">
        <v>27</v>
      </c>
      <c r="C52" s="1">
        <v>223.96299999999999</v>
      </c>
      <c r="D52" s="1">
        <v>220.261</v>
      </c>
      <c r="E52" s="2">
        <v>26.649000000000001</v>
      </c>
      <c r="F52" s="2">
        <f t="shared" si="11"/>
        <v>8.4041802694284957</v>
      </c>
      <c r="G52" s="2">
        <f t="shared" si="12"/>
        <v>8.2652632368944428</v>
      </c>
      <c r="H52" s="3">
        <f>AVERAGE(F52:G52)</f>
        <v>8.3347217531614692</v>
      </c>
    </row>
    <row r="53" spans="1:8" x14ac:dyDescent="0.15">
      <c r="A53" s="1" t="s">
        <v>22</v>
      </c>
      <c r="B53" s="1">
        <v>28</v>
      </c>
      <c r="C53" s="1">
        <v>43.347999999999999</v>
      </c>
      <c r="D53" s="1">
        <v>43.325000000000003</v>
      </c>
      <c r="E53" s="2">
        <v>48.451999999999998</v>
      </c>
      <c r="F53" s="2">
        <f t="shared" si="11"/>
        <v>0.89465863122265332</v>
      </c>
      <c r="G53" s="2">
        <f t="shared" si="12"/>
        <v>0.89418393461570223</v>
      </c>
      <c r="H53" s="3">
        <f>AVERAGE(F53:G53)</f>
        <v>0.89442128291917777</v>
      </c>
    </row>
    <row r="54" spans="1:8" x14ac:dyDescent="0.15">
      <c r="D54"/>
      <c r="F54" s="3"/>
      <c r="G54" s="3"/>
      <c r="H54" s="3"/>
    </row>
    <row r="55" spans="1:8" x14ac:dyDescent="0.15">
      <c r="A55" s="1"/>
      <c r="B55" s="1" t="s">
        <v>38</v>
      </c>
      <c r="C55" s="8" t="s">
        <v>0</v>
      </c>
      <c r="D55" s="8"/>
      <c r="E55" s="2" t="s">
        <v>23</v>
      </c>
      <c r="F55" s="9" t="s">
        <v>30</v>
      </c>
      <c r="G55" s="10"/>
      <c r="H55" s="3"/>
    </row>
    <row r="56" spans="1:8" x14ac:dyDescent="0.15">
      <c r="A56" s="1" t="s">
        <v>16</v>
      </c>
      <c r="B56" s="1">
        <v>30</v>
      </c>
      <c r="C56" s="1">
        <v>25302.082999999999</v>
      </c>
      <c r="D56" s="1">
        <v>25309.409</v>
      </c>
      <c r="E56" s="2">
        <v>32.57065948855989</v>
      </c>
      <c r="F56" s="2">
        <f>C56/E56</f>
        <v>776.83668053719009</v>
      </c>
      <c r="G56" s="2">
        <f>D56/E56</f>
        <v>777.06160690082652</v>
      </c>
      <c r="H56" s="3">
        <f>AVERAGE(F56:G56)</f>
        <v>776.94914371900836</v>
      </c>
    </row>
    <row r="57" spans="1:8" x14ac:dyDescent="0.15">
      <c r="A57" s="1" t="s">
        <v>17</v>
      </c>
      <c r="B57" s="1">
        <v>29</v>
      </c>
      <c r="C57" s="1">
        <v>781.75400000000002</v>
      </c>
      <c r="D57" s="1">
        <v>775.00099999999998</v>
      </c>
      <c r="E57" s="2">
        <v>20.99596231493944</v>
      </c>
      <c r="F57" s="2">
        <f t="shared" ref="F57:F62" si="13">C57/E57</f>
        <v>37.233539871794861</v>
      </c>
      <c r="G57" s="2">
        <f t="shared" ref="G57:G62" si="14">D57/E57</f>
        <v>36.911906602564095</v>
      </c>
      <c r="H57" s="3">
        <f>AVERAGE(F57:G57)</f>
        <v>37.072723237179474</v>
      </c>
    </row>
    <row r="58" spans="1:8" x14ac:dyDescent="0.15">
      <c r="A58" s="1" t="s">
        <v>18</v>
      </c>
      <c r="B58" s="1">
        <v>31</v>
      </c>
      <c r="C58" s="1">
        <v>761.79499999999996</v>
      </c>
      <c r="D58" s="1">
        <v>757.53599999999994</v>
      </c>
      <c r="E58" s="2">
        <v>18.573351278600271</v>
      </c>
      <c r="F58" s="2">
        <f t="shared" si="13"/>
        <v>41.015484420289852</v>
      </c>
      <c r="G58" s="2">
        <f t="shared" si="14"/>
        <v>40.786177391304342</v>
      </c>
      <c r="H58" s="3">
        <f>AVERAGE(F58:G58)</f>
        <v>40.900830905797093</v>
      </c>
    </row>
    <row r="59" spans="1:8" x14ac:dyDescent="0.15">
      <c r="A59" s="1" t="s">
        <v>19</v>
      </c>
      <c r="B59" s="1">
        <v>32</v>
      </c>
      <c r="C59" s="1">
        <v>6962.5709999999999</v>
      </c>
      <c r="D59" s="1">
        <v>6974.7969999999996</v>
      </c>
      <c r="E59" s="2">
        <v>20.726783310901755</v>
      </c>
      <c r="F59" s="2">
        <f t="shared" si="13"/>
        <v>335.92144499999989</v>
      </c>
      <c r="G59" s="2">
        <f t="shared" si="14"/>
        <v>336.51130980519468</v>
      </c>
      <c r="H59" s="3">
        <f>AVERAGE(F59:G59)</f>
        <v>336.21637740259729</v>
      </c>
    </row>
    <row r="60" spans="1:8" x14ac:dyDescent="0.15">
      <c r="A60" s="1" t="s">
        <v>20</v>
      </c>
      <c r="B60" s="1">
        <v>33</v>
      </c>
      <c r="C60" s="1">
        <v>586.22699999999998</v>
      </c>
      <c r="D60" s="1">
        <v>588.28099999999995</v>
      </c>
      <c r="E60" s="2">
        <v>6.2180349932705248</v>
      </c>
      <c r="F60" s="2">
        <f t="shared" si="13"/>
        <v>94.278498051948048</v>
      </c>
      <c r="G60" s="2">
        <f t="shared" si="14"/>
        <v>94.608827489177486</v>
      </c>
      <c r="H60" s="3">
        <f>AVERAGE(F60:G60)</f>
        <v>94.443662770562767</v>
      </c>
    </row>
    <row r="61" spans="1:8" x14ac:dyDescent="0.15">
      <c r="A61" s="1" t="s">
        <v>21</v>
      </c>
      <c r="B61" s="1">
        <v>34</v>
      </c>
      <c r="C61" s="1">
        <v>150.90799999999999</v>
      </c>
      <c r="D61" s="1">
        <v>152.22200000000001</v>
      </c>
      <c r="E61" s="2">
        <v>17.227</v>
      </c>
      <c r="F61" s="2">
        <f t="shared" si="13"/>
        <v>8.7599698148255634</v>
      </c>
      <c r="G61" s="2">
        <f t="shared" si="14"/>
        <v>8.8362454286875263</v>
      </c>
      <c r="H61" s="3">
        <f>AVERAGE(F61:G61)</f>
        <v>8.7981076217565448</v>
      </c>
    </row>
    <row r="62" spans="1:8" x14ac:dyDescent="0.15">
      <c r="A62" s="1" t="s">
        <v>22</v>
      </c>
      <c r="B62" s="1">
        <v>35</v>
      </c>
      <c r="C62" s="1">
        <v>59.796999999999997</v>
      </c>
      <c r="D62" s="1">
        <v>58.808999999999997</v>
      </c>
      <c r="E62" s="2">
        <v>80.753701211305525</v>
      </c>
      <c r="F62" s="2">
        <f t="shared" si="13"/>
        <v>0.74048618333333327</v>
      </c>
      <c r="G62" s="2">
        <f t="shared" si="14"/>
        <v>0.72825144999999991</v>
      </c>
      <c r="H62" s="3">
        <f>AVERAGE(F62:G62)</f>
        <v>0.73436881666666665</v>
      </c>
    </row>
    <row r="63" spans="1:8" x14ac:dyDescent="0.15">
      <c r="D63"/>
      <c r="F63" s="3"/>
      <c r="G63" s="3"/>
      <c r="H63" s="3"/>
    </row>
    <row r="64" spans="1:8" x14ac:dyDescent="0.15">
      <c r="A64" s="1"/>
      <c r="B64" s="1" t="s">
        <v>39</v>
      </c>
      <c r="C64" s="8" t="s">
        <v>0</v>
      </c>
      <c r="D64" s="8"/>
      <c r="E64" s="2" t="s">
        <v>23</v>
      </c>
      <c r="F64" s="9" t="s">
        <v>30</v>
      </c>
      <c r="G64" s="10"/>
      <c r="H64" s="3"/>
    </row>
    <row r="65" spans="1:8" x14ac:dyDescent="0.15">
      <c r="A65" s="1" t="s">
        <v>16</v>
      </c>
      <c r="B65" s="1">
        <v>37</v>
      </c>
      <c r="C65" s="1">
        <v>25660.493999999999</v>
      </c>
      <c r="D65" s="1">
        <v>25607.358</v>
      </c>
      <c r="E65" s="2">
        <v>30.686406460296098</v>
      </c>
      <c r="F65" s="2">
        <f>C65/E65</f>
        <v>836.21697552631576</v>
      </c>
      <c r="G65" s="2">
        <f>D65/E65</f>
        <v>834.48539447368421</v>
      </c>
      <c r="H65" s="3">
        <f>AVERAGE(F65:G65)</f>
        <v>835.35118499999999</v>
      </c>
    </row>
    <row r="66" spans="1:8" x14ac:dyDescent="0.15">
      <c r="A66" s="1" t="s">
        <v>17</v>
      </c>
      <c r="B66" s="1">
        <v>36</v>
      </c>
      <c r="C66" s="1">
        <v>737.18200000000002</v>
      </c>
      <c r="D66" s="1">
        <v>716.82899999999995</v>
      </c>
      <c r="E66" s="2">
        <v>15.881561238223419</v>
      </c>
      <c r="F66" s="2">
        <f t="shared" ref="F66:F71" si="15">C66/E66</f>
        <v>46.417476779661015</v>
      </c>
      <c r="G66" s="2">
        <f t="shared" ref="G66:G71" si="16">D66/E66</f>
        <v>45.135927711864404</v>
      </c>
      <c r="H66" s="3">
        <f>AVERAGE(F66:G66)</f>
        <v>45.776702245762706</v>
      </c>
    </row>
    <row r="67" spans="1:8" x14ac:dyDescent="0.15">
      <c r="A67" s="1" t="s">
        <v>18</v>
      </c>
      <c r="B67" s="1">
        <v>38</v>
      </c>
      <c r="C67" s="1">
        <v>811.46</v>
      </c>
      <c r="D67" s="1">
        <v>795.36</v>
      </c>
      <c r="E67" s="2">
        <v>17.227456258411845</v>
      </c>
      <c r="F67" s="2">
        <f t="shared" si="15"/>
        <v>47.102717187499998</v>
      </c>
      <c r="G67" s="2">
        <f t="shared" si="16"/>
        <v>46.168162500000001</v>
      </c>
      <c r="H67" s="3">
        <f>AVERAGE(F67:G67)</f>
        <v>46.63543984375</v>
      </c>
    </row>
    <row r="68" spans="1:8" x14ac:dyDescent="0.15">
      <c r="A68" s="1" t="s">
        <v>19</v>
      </c>
      <c r="B68" s="1">
        <v>39</v>
      </c>
      <c r="C68" s="1">
        <v>5953.4</v>
      </c>
      <c r="D68" s="1">
        <v>5937.7</v>
      </c>
      <c r="E68" s="2">
        <v>16.150740242261104</v>
      </c>
      <c r="F68" s="2">
        <f t="shared" si="15"/>
        <v>368.61468333333329</v>
      </c>
      <c r="G68" s="2">
        <f t="shared" si="16"/>
        <v>367.64259166666665</v>
      </c>
      <c r="H68" s="3">
        <f>AVERAGE(F68:G68)</f>
        <v>368.12863749999997</v>
      </c>
    </row>
    <row r="69" spans="1:8" x14ac:dyDescent="0.15">
      <c r="A69" s="1" t="s">
        <v>20</v>
      </c>
      <c r="B69" s="1">
        <v>40</v>
      </c>
      <c r="C69" s="1">
        <v>710.9</v>
      </c>
      <c r="D69" s="1">
        <v>722.4</v>
      </c>
      <c r="E69" s="2">
        <v>5.2759084791386268</v>
      </c>
      <c r="F69" s="2">
        <f t="shared" si="15"/>
        <v>134.74456632653062</v>
      </c>
      <c r="G69" s="2">
        <f t="shared" si="16"/>
        <v>136.92428571428573</v>
      </c>
      <c r="H69" s="3">
        <f>AVERAGE(F69:G69)</f>
        <v>135.83442602040816</v>
      </c>
    </row>
    <row r="70" spans="1:8" x14ac:dyDescent="0.15">
      <c r="A70" s="1" t="s">
        <v>21</v>
      </c>
      <c r="B70" s="1">
        <v>41</v>
      </c>
      <c r="C70" s="1">
        <v>424.97</v>
      </c>
      <c r="D70" s="1">
        <v>427.46</v>
      </c>
      <c r="E70" s="18">
        <v>15.882999999999999</v>
      </c>
      <c r="F70" s="2">
        <f t="shared" si="15"/>
        <v>26.756280299691497</v>
      </c>
      <c r="G70" s="2">
        <f t="shared" si="16"/>
        <v>26.913051690486682</v>
      </c>
      <c r="H70" s="3">
        <f>AVERAGE(F70:G70)</f>
        <v>26.83466599508909</v>
      </c>
    </row>
    <row r="71" spans="1:8" x14ac:dyDescent="0.15">
      <c r="A71" s="1" t="s">
        <v>22</v>
      </c>
      <c r="B71" s="1">
        <v>42</v>
      </c>
      <c r="C71" s="1">
        <v>35.542999999999999</v>
      </c>
      <c r="D71" s="1">
        <v>36.598999999999997</v>
      </c>
      <c r="E71" s="18">
        <v>43.331000000000003</v>
      </c>
      <c r="F71" s="2">
        <f t="shared" si="15"/>
        <v>0.82026724515935467</v>
      </c>
      <c r="G71" s="2">
        <f t="shared" si="16"/>
        <v>0.84463778818859458</v>
      </c>
      <c r="H71" s="3">
        <f>AVERAGE(F71:G71)</f>
        <v>0.83245251667397469</v>
      </c>
    </row>
    <row r="73" spans="1:8" x14ac:dyDescent="0.15">
      <c r="A73" s="1"/>
      <c r="B73" s="1" t="s">
        <v>3</v>
      </c>
      <c r="C73" s="4" t="s">
        <v>0</v>
      </c>
      <c r="D73" s="2" t="s">
        <v>40</v>
      </c>
      <c r="E73" s="2"/>
    </row>
    <row r="74" spans="1:8" x14ac:dyDescent="0.15">
      <c r="A74" s="1" t="s">
        <v>16</v>
      </c>
      <c r="B74" s="1">
        <v>57</v>
      </c>
      <c r="C74" s="1">
        <v>14612.746999999999</v>
      </c>
      <c r="D74" s="1">
        <v>23.517663213082013</v>
      </c>
      <c r="E74" s="2">
        <f>C74/D74</f>
        <v>621.35199690552008</v>
      </c>
    </row>
    <row r="75" spans="1:8" x14ac:dyDescent="0.15">
      <c r="A75" s="1" t="s">
        <v>17</v>
      </c>
      <c r="B75" s="1">
        <v>58</v>
      </c>
      <c r="C75" s="1">
        <v>606.98099999999999</v>
      </c>
      <c r="D75" s="1">
        <v>30.942931435609687</v>
      </c>
      <c r="E75" s="2">
        <f t="shared" ref="E75:E80" si="17">C75/D75</f>
        <v>19.616144038036268</v>
      </c>
    </row>
    <row r="76" spans="1:8" x14ac:dyDescent="0.15">
      <c r="A76" s="1" t="s">
        <v>18</v>
      </c>
      <c r="B76" s="1">
        <v>59</v>
      </c>
      <c r="C76" s="1">
        <v>618.96100000000001</v>
      </c>
      <c r="D76" s="1">
        <v>33.543177774736549</v>
      </c>
      <c r="E76" s="2">
        <f t="shared" si="17"/>
        <v>18.452664328845373</v>
      </c>
    </row>
    <row r="77" spans="1:8" x14ac:dyDescent="0.15">
      <c r="A77" s="1" t="s">
        <v>19</v>
      </c>
      <c r="B77" s="1">
        <v>60</v>
      </c>
      <c r="C77" s="1">
        <v>6360.22</v>
      </c>
      <c r="D77" s="1">
        <v>19.023842216951692</v>
      </c>
      <c r="E77" s="2">
        <f t="shared" si="17"/>
        <v>334.32888727034123</v>
      </c>
    </row>
    <row r="78" spans="1:8" x14ac:dyDescent="0.15">
      <c r="A78" s="1" t="s">
        <v>20</v>
      </c>
      <c r="B78" s="1">
        <v>61</v>
      </c>
      <c r="C78" s="1">
        <v>645.03800000000001</v>
      </c>
      <c r="D78" s="1">
        <v>4.5437523405317704</v>
      </c>
      <c r="E78" s="2">
        <f t="shared" si="17"/>
        <v>141.96152247252743</v>
      </c>
    </row>
    <row r="79" spans="1:8" x14ac:dyDescent="0.15">
      <c r="A79" s="1" t="s">
        <v>21</v>
      </c>
      <c r="B79" s="1">
        <v>62</v>
      </c>
      <c r="C79" s="1">
        <v>70.022000000000006</v>
      </c>
      <c r="D79" s="1">
        <v>16.962133030775775</v>
      </c>
      <c r="E79" s="2">
        <f t="shared" si="17"/>
        <v>4.1281364715719073</v>
      </c>
    </row>
    <row r="80" spans="1:8" x14ac:dyDescent="0.15">
      <c r="A80" s="1" t="s">
        <v>22</v>
      </c>
      <c r="B80" s="1">
        <v>63</v>
      </c>
      <c r="C80" s="1">
        <v>31.327999999999999</v>
      </c>
      <c r="D80" s="1">
        <v>71.138845553822151</v>
      </c>
      <c r="E80" s="2">
        <f t="shared" si="17"/>
        <v>0.4403782456140351</v>
      </c>
    </row>
    <row r="82" spans="1:6" x14ac:dyDescent="0.15">
      <c r="A82" s="1"/>
      <c r="B82" s="1" t="s">
        <v>4</v>
      </c>
      <c r="C82" s="4" t="s">
        <v>0</v>
      </c>
      <c r="D82" s="2" t="s">
        <v>23</v>
      </c>
      <c r="E82" s="2"/>
    </row>
    <row r="83" spans="1:6" x14ac:dyDescent="0.15">
      <c r="A83" s="1" t="s">
        <v>16</v>
      </c>
      <c r="B83" s="1">
        <v>64</v>
      </c>
      <c r="C83" s="1">
        <v>21148.056</v>
      </c>
      <c r="D83" s="1">
        <v>30.008737985270251</v>
      </c>
      <c r="E83" s="2">
        <f>C83/D83</f>
        <v>704.72993600665563</v>
      </c>
    </row>
    <row r="84" spans="1:6" x14ac:dyDescent="0.15">
      <c r="A84" s="1" t="s">
        <v>17</v>
      </c>
      <c r="B84" s="1">
        <v>65</v>
      </c>
      <c r="C84" s="1">
        <v>683.673</v>
      </c>
      <c r="D84" s="1">
        <v>12.707417387604597</v>
      </c>
      <c r="E84" s="2">
        <f t="shared" ref="E84:E89" si="18">C84/D84</f>
        <v>53.801097354910709</v>
      </c>
    </row>
    <row r="85" spans="1:6" x14ac:dyDescent="0.15">
      <c r="A85" s="1" t="s">
        <v>18</v>
      </c>
      <c r="B85" s="1">
        <v>66</v>
      </c>
      <c r="C85" s="1">
        <v>599.62599999999998</v>
      </c>
      <c r="D85" s="1">
        <v>8.1690540348886671</v>
      </c>
      <c r="E85" s="2">
        <f t="shared" si="18"/>
        <v>73.40213413194445</v>
      </c>
    </row>
    <row r="86" spans="1:6" x14ac:dyDescent="0.15">
      <c r="A86" s="1" t="s">
        <v>19</v>
      </c>
      <c r="B86" s="1">
        <v>67</v>
      </c>
      <c r="C86" s="1">
        <v>8866.8349999999991</v>
      </c>
      <c r="D86" s="1">
        <v>22.019722881038572</v>
      </c>
      <c r="E86" s="2">
        <f t="shared" si="18"/>
        <v>402.67695683106575</v>
      </c>
    </row>
    <row r="87" spans="1:6" x14ac:dyDescent="0.15">
      <c r="A87" s="1" t="s">
        <v>20</v>
      </c>
      <c r="B87" s="1">
        <v>68</v>
      </c>
      <c r="C87" s="1">
        <v>532.50400000000002</v>
      </c>
      <c r="D87" s="1">
        <v>2.9290126076644625</v>
      </c>
      <c r="E87" s="2">
        <f t="shared" si="18"/>
        <v>181.80324612006649</v>
      </c>
    </row>
    <row r="88" spans="1:6" x14ac:dyDescent="0.15">
      <c r="A88" s="1" t="s">
        <v>21</v>
      </c>
      <c r="B88" s="1">
        <v>69</v>
      </c>
      <c r="C88" s="1">
        <v>111.548</v>
      </c>
      <c r="D88" s="1">
        <v>18.380371578499503</v>
      </c>
      <c r="E88" s="2">
        <f t="shared" si="18"/>
        <v>6.0688653395061731</v>
      </c>
    </row>
    <row r="89" spans="1:6" x14ac:dyDescent="0.15">
      <c r="A89" s="1" t="s">
        <v>22</v>
      </c>
      <c r="B89" s="1">
        <v>70</v>
      </c>
      <c r="C89" s="1">
        <v>51.076999999999998</v>
      </c>
      <c r="D89" s="1">
        <v>73.9753226492696</v>
      </c>
      <c r="E89" s="2">
        <f t="shared" si="18"/>
        <v>0.69045998274539877</v>
      </c>
    </row>
    <row r="92" spans="1:6" x14ac:dyDescent="0.15">
      <c r="B92" s="12"/>
      <c r="C92" s="12"/>
      <c r="D92" s="13"/>
      <c r="E92" s="14"/>
      <c r="F92" s="14"/>
    </row>
    <row r="93" spans="1:6" x14ac:dyDescent="0.15">
      <c r="B93" s="15"/>
      <c r="C93" s="15"/>
      <c r="D93" s="13"/>
      <c r="E93" s="13"/>
      <c r="F93" s="13"/>
    </row>
    <row r="94" spans="1:6" x14ac:dyDescent="0.15">
      <c r="B94" s="15"/>
      <c r="C94" s="15"/>
      <c r="D94" s="13"/>
      <c r="E94" s="13"/>
      <c r="F94" s="13"/>
    </row>
    <row r="95" spans="1:6" x14ac:dyDescent="0.15">
      <c r="B95" s="15"/>
      <c r="C95" s="15"/>
      <c r="D95" s="13"/>
      <c r="E95" s="13"/>
      <c r="F95" s="13"/>
    </row>
    <row r="96" spans="1:6" x14ac:dyDescent="0.15">
      <c r="B96" s="15"/>
      <c r="C96" s="15"/>
      <c r="D96" s="13"/>
      <c r="E96" s="13"/>
      <c r="F96" s="13"/>
    </row>
    <row r="97" spans="2:6" x14ac:dyDescent="0.15">
      <c r="B97" s="15"/>
      <c r="C97" s="15"/>
      <c r="D97" s="13"/>
      <c r="E97" s="13"/>
      <c r="F97" s="13"/>
    </row>
    <row r="98" spans="2:6" x14ac:dyDescent="0.15">
      <c r="B98" s="15"/>
      <c r="C98" s="15"/>
      <c r="D98" s="13"/>
      <c r="E98" s="13"/>
      <c r="F98" s="13"/>
    </row>
    <row r="99" spans="2:6" x14ac:dyDescent="0.15">
      <c r="B99" s="15"/>
      <c r="C99" s="15"/>
      <c r="D99" s="13"/>
      <c r="E99" s="13"/>
      <c r="F99" s="13"/>
    </row>
    <row r="100" spans="2:6" x14ac:dyDescent="0.15">
      <c r="B100" s="15"/>
      <c r="C100" s="15"/>
      <c r="D100" s="13"/>
      <c r="E100" s="13"/>
      <c r="F100" s="13"/>
    </row>
    <row r="101" spans="2:6" x14ac:dyDescent="0.15">
      <c r="B101" s="12"/>
      <c r="C101" s="12"/>
      <c r="D101" s="13"/>
      <c r="E101" s="14"/>
      <c r="F101" s="14"/>
    </row>
    <row r="102" spans="2:6" x14ac:dyDescent="0.15">
      <c r="B102" s="15"/>
      <c r="C102" s="15"/>
      <c r="D102" s="13"/>
      <c r="E102" s="13"/>
      <c r="F102" s="13"/>
    </row>
    <row r="103" spans="2:6" x14ac:dyDescent="0.15">
      <c r="B103" s="15"/>
      <c r="C103" s="15"/>
      <c r="D103" s="13"/>
      <c r="E103" s="13"/>
      <c r="F103" s="13"/>
    </row>
    <row r="104" spans="2:6" x14ac:dyDescent="0.15">
      <c r="B104" s="15"/>
      <c r="C104" s="15"/>
      <c r="D104" s="13"/>
      <c r="E104" s="13"/>
      <c r="F104" s="13"/>
    </row>
    <row r="105" spans="2:6" x14ac:dyDescent="0.15">
      <c r="B105" s="15"/>
      <c r="C105" s="15"/>
      <c r="D105" s="13"/>
      <c r="E105" s="13"/>
      <c r="F105" s="13"/>
    </row>
    <row r="106" spans="2:6" x14ac:dyDescent="0.15">
      <c r="B106" s="15"/>
      <c r="C106" s="15"/>
      <c r="D106" s="16"/>
      <c r="E106" s="13"/>
      <c r="F106" s="13"/>
    </row>
    <row r="107" spans="2:6" x14ac:dyDescent="0.15">
      <c r="B107" s="15"/>
      <c r="C107" s="15"/>
      <c r="D107" s="13"/>
      <c r="E107" s="13"/>
      <c r="F107" s="13"/>
    </row>
    <row r="108" spans="2:6" x14ac:dyDescent="0.15">
      <c r="B108" s="15"/>
      <c r="C108" s="15"/>
      <c r="D108" s="13"/>
      <c r="E108" s="13"/>
      <c r="F108" s="13"/>
    </row>
    <row r="109" spans="2:6" x14ac:dyDescent="0.15">
      <c r="B109" s="15"/>
      <c r="C109" s="15"/>
      <c r="D109" s="13"/>
      <c r="E109" s="13"/>
      <c r="F109" s="13"/>
    </row>
    <row r="110" spans="2:6" x14ac:dyDescent="0.15">
      <c r="B110" s="12"/>
      <c r="C110" s="12"/>
      <c r="D110" s="13"/>
      <c r="E110" s="14"/>
      <c r="F110" s="14"/>
    </row>
    <row r="111" spans="2:6" x14ac:dyDescent="0.15">
      <c r="B111" s="15"/>
      <c r="C111" s="15"/>
      <c r="D111" s="13"/>
      <c r="E111" s="13"/>
      <c r="F111" s="13"/>
    </row>
    <row r="112" spans="2:6" x14ac:dyDescent="0.15">
      <c r="B112" s="15"/>
      <c r="C112" s="15"/>
      <c r="D112" s="13"/>
      <c r="E112" s="13"/>
      <c r="F112" s="13"/>
    </row>
    <row r="113" spans="2:6" x14ac:dyDescent="0.15">
      <c r="B113" s="15"/>
      <c r="C113" s="15"/>
      <c r="D113" s="13"/>
      <c r="E113" s="13"/>
      <c r="F113" s="13"/>
    </row>
    <row r="114" spans="2:6" x14ac:dyDescent="0.15">
      <c r="B114" s="15"/>
      <c r="C114" s="15"/>
      <c r="D114" s="13"/>
      <c r="E114" s="13"/>
      <c r="F114" s="13"/>
    </row>
    <row r="115" spans="2:6" x14ac:dyDescent="0.15">
      <c r="B115" s="15"/>
      <c r="C115" s="15"/>
      <c r="D115" s="13"/>
      <c r="E115" s="13"/>
      <c r="F115" s="13"/>
    </row>
    <row r="116" spans="2:6" x14ac:dyDescent="0.15">
      <c r="B116" s="15"/>
      <c r="C116" s="15"/>
      <c r="D116" s="13"/>
      <c r="E116" s="13"/>
      <c r="F116" s="13"/>
    </row>
    <row r="117" spans="2:6" x14ac:dyDescent="0.15">
      <c r="B117" s="15"/>
      <c r="C117" s="15"/>
      <c r="D117" s="13"/>
      <c r="E117" s="13"/>
      <c r="F117" s="13"/>
    </row>
    <row r="118" spans="2:6" x14ac:dyDescent="0.15">
      <c r="B118" s="15"/>
      <c r="C118" s="15"/>
      <c r="D118" s="13"/>
      <c r="E118" s="13"/>
      <c r="F118" s="13"/>
    </row>
    <row r="119" spans="2:6" x14ac:dyDescent="0.15">
      <c r="B119" s="12"/>
      <c r="C119" s="12"/>
      <c r="D119" s="13"/>
      <c r="E119" s="14"/>
      <c r="F119" s="14"/>
    </row>
    <row r="120" spans="2:6" x14ac:dyDescent="0.15">
      <c r="B120" s="15"/>
      <c r="C120" s="15"/>
      <c r="D120" s="13"/>
      <c r="E120" s="13"/>
      <c r="F120" s="13"/>
    </row>
    <row r="121" spans="2:6" x14ac:dyDescent="0.15">
      <c r="B121" s="15"/>
      <c r="C121" s="15"/>
      <c r="D121" s="13"/>
      <c r="E121" s="13"/>
      <c r="F121" s="13"/>
    </row>
    <row r="122" spans="2:6" x14ac:dyDescent="0.15">
      <c r="B122" s="15"/>
      <c r="C122" s="15"/>
      <c r="D122" s="13"/>
      <c r="E122" s="13"/>
      <c r="F122" s="13"/>
    </row>
    <row r="123" spans="2:6" x14ac:dyDescent="0.15">
      <c r="B123" s="15"/>
      <c r="C123" s="15"/>
      <c r="D123" s="13"/>
      <c r="E123" s="13"/>
      <c r="F123" s="13"/>
    </row>
    <row r="124" spans="2:6" x14ac:dyDescent="0.15">
      <c r="B124" s="15"/>
      <c r="C124" s="15"/>
      <c r="D124" s="13"/>
      <c r="E124" s="13"/>
      <c r="F124" s="13"/>
    </row>
    <row r="125" spans="2:6" x14ac:dyDescent="0.15">
      <c r="B125" s="15"/>
      <c r="C125" s="15"/>
      <c r="D125" s="13"/>
      <c r="E125" s="13"/>
      <c r="F125" s="13"/>
    </row>
    <row r="126" spans="2:6" x14ac:dyDescent="0.15">
      <c r="B126" s="15"/>
      <c r="C126" s="15"/>
      <c r="D126" s="13"/>
      <c r="E126" s="13"/>
      <c r="F126" s="13"/>
    </row>
    <row r="127" spans="2:6" x14ac:dyDescent="0.15">
      <c r="B127" s="15"/>
      <c r="C127" s="15"/>
      <c r="D127" s="13"/>
      <c r="E127" s="13"/>
      <c r="F127" s="13"/>
    </row>
    <row r="128" spans="2:6" x14ac:dyDescent="0.15">
      <c r="B128" s="12"/>
      <c r="C128" s="12"/>
      <c r="D128" s="13"/>
      <c r="E128" s="14"/>
      <c r="F128" s="14"/>
    </row>
    <row r="129" spans="2:6" x14ac:dyDescent="0.15">
      <c r="B129" s="15"/>
      <c r="C129" s="15"/>
      <c r="D129" s="13"/>
      <c r="E129" s="13"/>
      <c r="F129" s="13"/>
    </row>
    <row r="130" spans="2:6" x14ac:dyDescent="0.15">
      <c r="B130" s="15"/>
      <c r="C130" s="15"/>
      <c r="D130" s="13"/>
      <c r="E130" s="13"/>
      <c r="F130" s="13"/>
    </row>
    <row r="131" spans="2:6" x14ac:dyDescent="0.15">
      <c r="B131" s="15"/>
      <c r="C131" s="15"/>
      <c r="D131" s="13"/>
      <c r="E131" s="13"/>
      <c r="F131" s="13"/>
    </row>
    <row r="132" spans="2:6" x14ac:dyDescent="0.15">
      <c r="B132" s="15"/>
      <c r="C132" s="15"/>
      <c r="D132" s="13"/>
      <c r="E132" s="13"/>
      <c r="F132" s="13"/>
    </row>
    <row r="133" spans="2:6" x14ac:dyDescent="0.15">
      <c r="B133" s="15"/>
      <c r="C133" s="15"/>
      <c r="D133" s="13"/>
      <c r="E133" s="13"/>
      <c r="F133" s="13"/>
    </row>
    <row r="134" spans="2:6" x14ac:dyDescent="0.15">
      <c r="B134" s="15"/>
      <c r="C134" s="15"/>
      <c r="D134" s="13"/>
      <c r="E134" s="13"/>
      <c r="F134" s="13"/>
    </row>
    <row r="135" spans="2:6" x14ac:dyDescent="0.15">
      <c r="B135" s="15"/>
      <c r="C135" s="15"/>
      <c r="D135" s="13"/>
      <c r="E135" s="13"/>
      <c r="F135" s="13"/>
    </row>
    <row r="136" spans="2:6" x14ac:dyDescent="0.15">
      <c r="B136" s="15"/>
      <c r="C136" s="15"/>
      <c r="D136" s="13"/>
      <c r="E136" s="13"/>
      <c r="F136" s="13"/>
    </row>
    <row r="137" spans="2:6" x14ac:dyDescent="0.15">
      <c r="B137" s="12"/>
      <c r="C137" s="12"/>
      <c r="D137" s="13"/>
      <c r="E137" s="14"/>
      <c r="F137" s="14"/>
    </row>
    <row r="138" spans="2:6" x14ac:dyDescent="0.15">
      <c r="B138" s="15"/>
      <c r="C138" s="15"/>
      <c r="D138" s="13"/>
      <c r="E138" s="13"/>
      <c r="F138" s="13"/>
    </row>
    <row r="139" spans="2:6" x14ac:dyDescent="0.15">
      <c r="B139" s="15"/>
      <c r="C139" s="15"/>
      <c r="D139" s="13"/>
      <c r="E139" s="13"/>
      <c r="F139" s="13"/>
    </row>
    <row r="140" spans="2:6" x14ac:dyDescent="0.15">
      <c r="B140" s="15"/>
      <c r="C140" s="15"/>
      <c r="D140" s="13"/>
      <c r="E140" s="13"/>
      <c r="F140" s="13"/>
    </row>
    <row r="141" spans="2:6" x14ac:dyDescent="0.15">
      <c r="B141" s="15"/>
      <c r="C141" s="15"/>
      <c r="D141" s="13"/>
      <c r="E141" s="13"/>
      <c r="F141" s="13"/>
    </row>
    <row r="142" spans="2:6" x14ac:dyDescent="0.15">
      <c r="B142" s="15"/>
      <c r="C142" s="15"/>
      <c r="D142" s="13"/>
      <c r="E142" s="13"/>
      <c r="F142" s="13"/>
    </row>
    <row r="143" spans="2:6" x14ac:dyDescent="0.15">
      <c r="B143" s="15"/>
      <c r="C143" s="15"/>
      <c r="D143" s="17"/>
      <c r="E143" s="13"/>
      <c r="F143" s="13"/>
    </row>
    <row r="144" spans="2:6" x14ac:dyDescent="0.15">
      <c r="B144" s="15"/>
      <c r="C144" s="15"/>
      <c r="D144" s="17"/>
      <c r="E144" s="13"/>
      <c r="F144" s="13"/>
    </row>
  </sheetData>
  <mergeCells count="24">
    <mergeCell ref="C46:D46"/>
    <mergeCell ref="F46:G46"/>
    <mergeCell ref="C55:D55"/>
    <mergeCell ref="F55:G55"/>
    <mergeCell ref="C64:D64"/>
    <mergeCell ref="F64:G64"/>
    <mergeCell ref="C1:D1"/>
    <mergeCell ref="F1:G1"/>
    <mergeCell ref="C10:D10"/>
    <mergeCell ref="F10:G10"/>
    <mergeCell ref="C19:D19"/>
    <mergeCell ref="F19:G19"/>
    <mergeCell ref="B110:C110"/>
    <mergeCell ref="E110:F110"/>
    <mergeCell ref="B119:C119"/>
    <mergeCell ref="E119:F119"/>
    <mergeCell ref="B128:C128"/>
    <mergeCell ref="E128:F128"/>
    <mergeCell ref="B137:C137"/>
    <mergeCell ref="E137:F137"/>
    <mergeCell ref="B92:C92"/>
    <mergeCell ref="E92:F92"/>
    <mergeCell ref="B101:C101"/>
    <mergeCell ref="E101:F10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2023-07-21T06:03:42Z</dcterms:modified>
</cp:coreProperties>
</file>