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anthameoba project\Extract from Iran\Scientific reports\Anti-encystation\"/>
    </mc:Choice>
  </mc:AlternateContent>
  <xr:revisionPtr revIDLastSave="0" documentId="13_ncr:1_{24E8EF6C-6958-4BF8-8F9A-98843A48A930}" xr6:coauthVersionLast="47" xr6:coauthVersionMax="47" xr10:uidLastSave="{00000000-0000-0000-0000-000000000000}"/>
  <bookViews>
    <workbookView xWindow="-120" yWindow="-120" windowWidth="20730" windowHeight="11160" activeTab="2" xr2:uid="{8646EE12-5564-4DB3-8323-730749A93C83}"/>
  </bookViews>
  <sheets>
    <sheet name="Encystment Fig 1" sheetId="5" r:id="rId1"/>
    <sheet name="Excystment Fig 2" sheetId="6" r:id="rId2"/>
    <sheet name="Combination set and CHX Table1 " sheetId="9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6" l="1"/>
  <c r="O64" i="6"/>
  <c r="O58" i="6"/>
  <c r="O52" i="6"/>
  <c r="O46" i="6"/>
  <c r="O45" i="6"/>
  <c r="K70" i="6"/>
  <c r="K64" i="6"/>
  <c r="K58" i="6"/>
  <c r="K52" i="6"/>
  <c r="K46" i="6"/>
  <c r="K45" i="6"/>
  <c r="G70" i="6"/>
  <c r="G64" i="6"/>
  <c r="G58" i="6"/>
  <c r="G52" i="6"/>
  <c r="G46" i="6"/>
  <c r="D81" i="6"/>
  <c r="D76" i="6"/>
  <c r="D70" i="6"/>
  <c r="D64" i="6"/>
  <c r="D58" i="6"/>
  <c r="D52" i="6"/>
  <c r="O69" i="6"/>
  <c r="O63" i="6"/>
  <c r="O57" i="6"/>
  <c r="O51" i="6"/>
  <c r="K69" i="6"/>
  <c r="K63" i="6"/>
  <c r="K57" i="6"/>
  <c r="K51" i="6"/>
  <c r="D80" i="6"/>
  <c r="D75" i="6"/>
  <c r="G69" i="6"/>
  <c r="D69" i="6"/>
  <c r="G63" i="6"/>
  <c r="D63" i="6"/>
  <c r="G57" i="6"/>
  <c r="D57" i="6"/>
  <c r="G51" i="6"/>
  <c r="D51" i="6"/>
  <c r="G45" i="6"/>
  <c r="O59" i="5"/>
  <c r="O53" i="5"/>
  <c r="O47" i="5"/>
  <c r="K65" i="5"/>
  <c r="K59" i="5"/>
  <c r="K53" i="5"/>
  <c r="K47" i="5"/>
  <c r="G65" i="5"/>
  <c r="G59" i="5"/>
  <c r="G53" i="5"/>
  <c r="G47" i="5"/>
  <c r="D65" i="5"/>
  <c r="D59" i="5"/>
  <c r="D54" i="5"/>
  <c r="D53" i="5"/>
  <c r="D47" i="5"/>
  <c r="O58" i="5"/>
  <c r="O52" i="5"/>
  <c r="O46" i="5"/>
  <c r="K64" i="5"/>
  <c r="K58" i="5"/>
  <c r="K52" i="5"/>
  <c r="K46" i="5"/>
  <c r="G64" i="5"/>
  <c r="G58" i="5"/>
  <c r="G52" i="5"/>
  <c r="G46" i="5"/>
  <c r="D64" i="5"/>
  <c r="D58" i="5"/>
  <c r="D52" i="5"/>
  <c r="D46" i="5"/>
  <c r="J57" i="9"/>
  <c r="J58" i="9"/>
  <c r="J56" i="9"/>
  <c r="J51" i="9"/>
  <c r="J52" i="9"/>
  <c r="J50" i="9"/>
  <c r="J45" i="9"/>
  <c r="J46" i="9"/>
  <c r="J44" i="9"/>
  <c r="J39" i="9"/>
  <c r="J40" i="9"/>
  <c r="J38" i="9"/>
  <c r="J24" i="9"/>
  <c r="J25" i="9"/>
  <c r="J23" i="9"/>
  <c r="I24" i="9"/>
  <c r="I25" i="9"/>
  <c r="I23" i="9"/>
  <c r="J18" i="9"/>
  <c r="J19" i="9"/>
  <c r="J17" i="9"/>
  <c r="I18" i="9"/>
  <c r="I19" i="9"/>
  <c r="I17" i="9"/>
  <c r="J12" i="9"/>
  <c r="J13" i="9"/>
  <c r="J11" i="9"/>
  <c r="I12" i="9"/>
  <c r="I13" i="9"/>
  <c r="I11" i="9"/>
  <c r="J6" i="9"/>
  <c r="J7" i="9"/>
  <c r="J5" i="9"/>
  <c r="I6" i="9"/>
  <c r="I7" i="9"/>
  <c r="I5" i="9"/>
  <c r="I58" i="9"/>
  <c r="F57" i="9"/>
  <c r="G57" i="9"/>
  <c r="H57" i="9"/>
  <c r="I57" i="9" s="1"/>
  <c r="F58" i="9"/>
  <c r="G58" i="9"/>
  <c r="H58" i="9"/>
  <c r="I56" i="9"/>
  <c r="G56" i="9"/>
  <c r="H56" i="9"/>
  <c r="F56" i="9"/>
  <c r="I51" i="9"/>
  <c r="I52" i="9"/>
  <c r="F51" i="9"/>
  <c r="G51" i="9"/>
  <c r="H51" i="9"/>
  <c r="F52" i="9"/>
  <c r="G52" i="9"/>
  <c r="H52" i="9"/>
  <c r="G50" i="9"/>
  <c r="I50" i="9" s="1"/>
  <c r="H50" i="9"/>
  <c r="F50" i="9"/>
  <c r="F45" i="9"/>
  <c r="G45" i="9"/>
  <c r="H45" i="9"/>
  <c r="F46" i="9"/>
  <c r="G46" i="9"/>
  <c r="H46" i="9"/>
  <c r="I44" i="9"/>
  <c r="H44" i="9"/>
  <c r="G44" i="9"/>
  <c r="F44" i="9"/>
  <c r="F39" i="9"/>
  <c r="G39" i="9"/>
  <c r="H39" i="9"/>
  <c r="F40" i="9"/>
  <c r="G40" i="9"/>
  <c r="H40" i="9"/>
  <c r="I39" i="9"/>
  <c r="I40" i="9"/>
  <c r="G38" i="9"/>
  <c r="H38" i="9"/>
  <c r="F38" i="9"/>
  <c r="I38" i="9" s="1"/>
  <c r="C63" i="9"/>
  <c r="H25" i="9"/>
  <c r="G25" i="9"/>
  <c r="F25" i="9"/>
  <c r="H24" i="9"/>
  <c r="G24" i="9"/>
  <c r="F24" i="9"/>
  <c r="H23" i="9"/>
  <c r="G23" i="9"/>
  <c r="F23" i="9"/>
  <c r="F18" i="9"/>
  <c r="G18" i="9"/>
  <c r="H18" i="9"/>
  <c r="F19" i="9"/>
  <c r="G19" i="9"/>
  <c r="H19" i="9"/>
  <c r="G17" i="9"/>
  <c r="H17" i="9"/>
  <c r="F17" i="9"/>
  <c r="F12" i="9"/>
  <c r="G12" i="9"/>
  <c r="H12" i="9"/>
  <c r="F13" i="9"/>
  <c r="G13" i="9"/>
  <c r="H13" i="9"/>
  <c r="G11" i="9"/>
  <c r="H11" i="9"/>
  <c r="F11" i="9"/>
  <c r="G7" i="9"/>
  <c r="H7" i="9"/>
  <c r="F7" i="9"/>
  <c r="G6" i="9"/>
  <c r="H6" i="9"/>
  <c r="F6" i="9"/>
  <c r="G5" i="9"/>
  <c r="H5" i="9"/>
  <c r="F5" i="9"/>
  <c r="I46" i="9" l="1"/>
  <c r="I45" i="9"/>
  <c r="I23" i="6" l="1"/>
  <c r="I24" i="6"/>
  <c r="I22" i="6"/>
  <c r="I17" i="6"/>
  <c r="I18" i="6"/>
  <c r="I16" i="6"/>
  <c r="I11" i="6"/>
  <c r="I12" i="6"/>
  <c r="I10" i="6"/>
  <c r="I6" i="6"/>
  <c r="I5" i="6"/>
  <c r="I4" i="6"/>
  <c r="D36" i="6"/>
  <c r="D35" i="6"/>
  <c r="D34" i="6"/>
  <c r="D30" i="6"/>
  <c r="D29" i="6"/>
  <c r="I13" i="6" l="1"/>
  <c r="I14" i="6"/>
  <c r="I8" i="6"/>
  <c r="I7" i="6"/>
  <c r="D37" i="6"/>
  <c r="D38" i="6"/>
  <c r="I26" i="6"/>
  <c r="I25" i="6"/>
  <c r="I19" i="6"/>
  <c r="I20" i="6"/>
  <c r="D28" i="6"/>
  <c r="D24" i="6"/>
  <c r="D23" i="6"/>
  <c r="D22" i="6"/>
  <c r="D18" i="6"/>
  <c r="D17" i="6"/>
  <c r="D16" i="6"/>
  <c r="D12" i="6"/>
  <c r="D11" i="6"/>
  <c r="D10" i="6"/>
  <c r="D6" i="6"/>
  <c r="D5" i="6"/>
  <c r="D4" i="6"/>
  <c r="I23" i="5"/>
  <c r="I24" i="5"/>
  <c r="I22" i="5"/>
  <c r="I17" i="5"/>
  <c r="I18" i="5"/>
  <c r="I16" i="5"/>
  <c r="I11" i="5"/>
  <c r="I12" i="5"/>
  <c r="I10" i="5"/>
  <c r="I5" i="5"/>
  <c r="I6" i="5"/>
  <c r="I4" i="5"/>
  <c r="D35" i="5"/>
  <c r="D36" i="5"/>
  <c r="D34" i="5"/>
  <c r="D29" i="5"/>
  <c r="D30" i="5"/>
  <c r="D28" i="5"/>
  <c r="D23" i="5"/>
  <c r="D24" i="5"/>
  <c r="D22" i="5"/>
  <c r="D17" i="5"/>
  <c r="D18" i="5"/>
  <c r="D16" i="5"/>
  <c r="D11" i="5"/>
  <c r="D12" i="5"/>
  <c r="D10" i="5"/>
  <c r="D5" i="5"/>
  <c r="D6" i="5"/>
  <c r="D4" i="5"/>
  <c r="D14" i="6" l="1"/>
  <c r="D13" i="6"/>
  <c r="D32" i="6"/>
  <c r="D31" i="6"/>
  <c r="D25" i="6"/>
  <c r="D26" i="6"/>
  <c r="D20" i="6"/>
  <c r="D19" i="6"/>
  <c r="I7" i="5"/>
  <c r="D26" i="5"/>
  <c r="D25" i="5"/>
  <c r="I14" i="5"/>
  <c r="I13" i="5"/>
  <c r="D19" i="5"/>
  <c r="D20" i="5"/>
  <c r="D14" i="5"/>
  <c r="D13" i="5"/>
  <c r="D38" i="5"/>
  <c r="D37" i="5"/>
  <c r="I25" i="5"/>
  <c r="D7" i="5"/>
  <c r="D8" i="5"/>
  <c r="D31" i="5"/>
  <c r="D32" i="5"/>
  <c r="I19" i="5"/>
  <c r="D8" i="6"/>
  <c r="D7" i="6"/>
</calcChain>
</file>

<file path=xl/sharedStrings.xml><?xml version="1.0" encoding="utf-8"?>
<sst xmlns="http://schemas.openxmlformats.org/spreadsheetml/2006/main" count="288" uniqueCount="69">
  <si>
    <t>N1</t>
  </si>
  <si>
    <t>N2</t>
  </si>
  <si>
    <t>N3</t>
  </si>
  <si>
    <t>mean</t>
  </si>
  <si>
    <t>SD</t>
  </si>
  <si>
    <t>untreat control</t>
  </si>
  <si>
    <t>concentration (mg/mL)</t>
  </si>
  <si>
    <t>concentration (%)</t>
  </si>
  <si>
    <t>X1</t>
  </si>
  <si>
    <t>X2</t>
  </si>
  <si>
    <t>X3</t>
  </si>
  <si>
    <t>viable cells</t>
  </si>
  <si>
    <t>Propolis extract</t>
  </si>
  <si>
    <t>pre-SDS</t>
  </si>
  <si>
    <t>total cells</t>
  </si>
  <si>
    <t>post-SDS</t>
  </si>
  <si>
    <t>0.128 (N1)</t>
  </si>
  <si>
    <t>0.128 (N2)</t>
  </si>
  <si>
    <t>0.128 (N3)</t>
  </si>
  <si>
    <t>0.064 (N1)</t>
  </si>
  <si>
    <t>0.064 (N2)</t>
  </si>
  <si>
    <t>0.064 (N3)</t>
  </si>
  <si>
    <t>0.032 (N1)</t>
  </si>
  <si>
    <t>0.032 (N2)</t>
  </si>
  <si>
    <t>0.032 (N3)</t>
  </si>
  <si>
    <t>0.016 (N1)</t>
  </si>
  <si>
    <t>0.016 (N2)</t>
  </si>
  <si>
    <t>0.016 (N3)</t>
  </si>
  <si>
    <t>%encystment</t>
  </si>
  <si>
    <t>untreat control (N1)</t>
  </si>
  <si>
    <t>untreat control (N2)</t>
  </si>
  <si>
    <t>untreat control (N3)</t>
  </si>
  <si>
    <t>Eye drop 3</t>
  </si>
  <si>
    <t>50 (N1)</t>
  </si>
  <si>
    <t>PMSF 10 mM (N1)</t>
  </si>
  <si>
    <t>PMSF 10 mM (N2)</t>
  </si>
  <si>
    <t>PMSF 10 mM (N3)</t>
  </si>
  <si>
    <t>50 (N2)</t>
  </si>
  <si>
    <t>50 (N3)</t>
  </si>
  <si>
    <t>25 (N1)</t>
  </si>
  <si>
    <t>25 (N2)</t>
  </si>
  <si>
    <t>25 (N3)</t>
  </si>
  <si>
    <t>12.5(N1)</t>
  </si>
  <si>
    <t>12.5(N2)</t>
  </si>
  <si>
    <t>12.5(N3)</t>
  </si>
  <si>
    <t>6.25(N1)</t>
  </si>
  <si>
    <t>6.25(N2)</t>
  </si>
  <si>
    <t>6.25(N3)</t>
  </si>
  <si>
    <t>0.512 (N1)</t>
  </si>
  <si>
    <t>0.512 (N2)</t>
  </si>
  <si>
    <t>0.512 (N3)</t>
  </si>
  <si>
    <t>0.256 (N1)</t>
  </si>
  <si>
    <t>0.256 (N2)</t>
  </si>
  <si>
    <t>0.256 (N3)</t>
  </si>
  <si>
    <t>%excystment</t>
  </si>
  <si>
    <t>Propolis (mg/mL)</t>
  </si>
  <si>
    <t xml:space="preserve">concentration </t>
  </si>
  <si>
    <t>Eye drop (%)</t>
  </si>
  <si>
    <t>PMSF (10mM)</t>
  </si>
  <si>
    <t>Trophozoites</t>
  </si>
  <si>
    <t xml:space="preserve">CHX alone </t>
  </si>
  <si>
    <t>control (N1)</t>
  </si>
  <si>
    <t>control (N2)</t>
  </si>
  <si>
    <t>control (N3)</t>
  </si>
  <si>
    <t>concentration of CHX (mg/mL)</t>
  </si>
  <si>
    <t xml:space="preserve">Combination set of encystment </t>
  </si>
  <si>
    <t xml:space="preserve">Combination set of excystment </t>
  </si>
  <si>
    <t>Cysts</t>
  </si>
  <si>
    <t>Combination (encystment)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</si>
</sst>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2" xfId="0" applyFont="1" applyFill="1" applyBorder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3CE82-64F4-4C92-9E24-8491A3280282}">
  <dimension ref="A1:O77"/>
  <sheetViews>
    <sheetView topLeftCell="B64" workbookViewId="0">
      <selection activeCell="O59" sqref="O59"/>
    </sheetView>
  </sheetViews>
  <sheetFormatPr defaultRowHeight="14.25" x14ac:dyDescent="0.2"/>
  <cols>
    <col min="1" max="1" width="20.25" style="5" customWidth="1"/>
    <col min="2" max="3" width="9" style="5"/>
    <col min="4" max="4" width="14.875" style="5" customWidth="1"/>
    <col min="5" max="5" width="9" style="5"/>
    <col min="6" max="6" width="16.125" style="5" customWidth="1"/>
    <col min="7" max="16384" width="9" style="5"/>
  </cols>
  <sheetData>
    <row r="1" spans="1:9" x14ac:dyDescent="0.2">
      <c r="A1" s="3" t="s">
        <v>12</v>
      </c>
      <c r="B1" s="4"/>
      <c r="C1" s="4"/>
      <c r="D1" s="4"/>
      <c r="E1" s="4"/>
      <c r="F1" s="4" t="s">
        <v>32</v>
      </c>
      <c r="G1" s="4"/>
      <c r="H1" s="4"/>
      <c r="I1" s="4"/>
    </row>
    <row r="2" spans="1:9" x14ac:dyDescent="0.2">
      <c r="A2" s="4"/>
      <c r="B2" s="4" t="s">
        <v>14</v>
      </c>
      <c r="C2" s="4"/>
      <c r="D2" s="4"/>
      <c r="E2" s="4"/>
      <c r="F2" s="4"/>
      <c r="G2" s="4" t="s">
        <v>14</v>
      </c>
      <c r="H2" s="4"/>
      <c r="I2" s="4"/>
    </row>
    <row r="3" spans="1:9" x14ac:dyDescent="0.2">
      <c r="A3" s="4" t="s">
        <v>6</v>
      </c>
      <c r="B3" s="4" t="s">
        <v>13</v>
      </c>
      <c r="C3" s="4" t="s">
        <v>15</v>
      </c>
      <c r="D3" s="4" t="s">
        <v>28</v>
      </c>
      <c r="E3" s="4"/>
      <c r="F3" s="4" t="s">
        <v>7</v>
      </c>
      <c r="G3" s="4" t="s">
        <v>13</v>
      </c>
      <c r="H3" s="4" t="s">
        <v>15</v>
      </c>
      <c r="I3" s="4" t="s">
        <v>28</v>
      </c>
    </row>
    <row r="4" spans="1:9" x14ac:dyDescent="0.2">
      <c r="A4" s="4" t="s">
        <v>16</v>
      </c>
      <c r="B4" s="4">
        <v>39</v>
      </c>
      <c r="C4" s="4">
        <v>15</v>
      </c>
      <c r="D4" s="4">
        <f>(C4/B4)*100</f>
        <v>38.461538461538467</v>
      </c>
      <c r="E4" s="4"/>
      <c r="F4" s="4" t="s">
        <v>33</v>
      </c>
      <c r="G4" s="4">
        <v>22</v>
      </c>
      <c r="H4" s="4">
        <v>0</v>
      </c>
      <c r="I4" s="4">
        <f>(H4/G4)*100</f>
        <v>0</v>
      </c>
    </row>
    <row r="5" spans="1:9" x14ac:dyDescent="0.2">
      <c r="A5" s="4" t="s">
        <v>17</v>
      </c>
      <c r="B5" s="4">
        <v>35</v>
      </c>
      <c r="C5" s="4">
        <v>15</v>
      </c>
      <c r="D5" s="4">
        <f t="shared" ref="D5:D6" si="0">(C5/B5)*100</f>
        <v>42.857142857142854</v>
      </c>
      <c r="E5" s="4"/>
      <c r="F5" s="4" t="s">
        <v>37</v>
      </c>
      <c r="G5" s="4">
        <v>22</v>
      </c>
      <c r="H5" s="4">
        <v>0</v>
      </c>
      <c r="I5" s="4">
        <f t="shared" ref="I5:I6" si="1">(H5/G5)*100</f>
        <v>0</v>
      </c>
    </row>
    <row r="6" spans="1:9" x14ac:dyDescent="0.2">
      <c r="A6" s="4" t="s">
        <v>18</v>
      </c>
      <c r="B6" s="4">
        <v>41</v>
      </c>
      <c r="C6" s="4">
        <v>12</v>
      </c>
      <c r="D6" s="4">
        <f t="shared" si="0"/>
        <v>29.268292682926827</v>
      </c>
      <c r="E6" s="4"/>
      <c r="F6" s="4" t="s">
        <v>38</v>
      </c>
      <c r="G6" s="4">
        <v>22</v>
      </c>
      <c r="H6" s="4">
        <v>0</v>
      </c>
      <c r="I6" s="4">
        <f t="shared" si="1"/>
        <v>0</v>
      </c>
    </row>
    <row r="7" spans="1:9" x14ac:dyDescent="0.2">
      <c r="A7" s="4" t="s">
        <v>3</v>
      </c>
      <c r="B7" s="4"/>
      <c r="C7" s="4"/>
      <c r="D7" s="4">
        <f>AVERAGE(D4:D6)</f>
        <v>36.862324667202714</v>
      </c>
      <c r="E7" s="4"/>
      <c r="F7" s="4" t="s">
        <v>3</v>
      </c>
      <c r="G7" s="4"/>
      <c r="H7" s="4"/>
      <c r="I7" s="4">
        <f>AVERAGE(I4:I6)</f>
        <v>0</v>
      </c>
    </row>
    <row r="8" spans="1:9" x14ac:dyDescent="0.2">
      <c r="A8" s="4" t="s">
        <v>4</v>
      </c>
      <c r="B8" s="4"/>
      <c r="C8" s="4"/>
      <c r="D8" s="4">
        <f>STDEVA(D4:D6,D4:D6)</f>
        <v>6.2020851870523526</v>
      </c>
      <c r="E8" s="4"/>
      <c r="F8" s="4" t="s">
        <v>4</v>
      </c>
      <c r="G8" s="4"/>
      <c r="H8" s="4"/>
      <c r="I8" s="4">
        <v>0</v>
      </c>
    </row>
    <row r="9" spans="1:9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x14ac:dyDescent="0.2">
      <c r="A10" s="4" t="s">
        <v>19</v>
      </c>
      <c r="B10" s="4">
        <v>22</v>
      </c>
      <c r="C10" s="4">
        <v>7</v>
      </c>
      <c r="D10" s="4">
        <f>(C10/B10)*100</f>
        <v>31.818181818181817</v>
      </c>
      <c r="E10" s="4"/>
      <c r="F10" s="4" t="s">
        <v>39</v>
      </c>
      <c r="G10" s="4">
        <v>22</v>
      </c>
      <c r="H10" s="4">
        <v>1</v>
      </c>
      <c r="I10" s="4">
        <f>(H10/G10)*100</f>
        <v>4.5454545454545459</v>
      </c>
    </row>
    <row r="11" spans="1:9" x14ac:dyDescent="0.2">
      <c r="A11" s="4" t="s">
        <v>20</v>
      </c>
      <c r="B11" s="4">
        <v>24</v>
      </c>
      <c r="C11" s="4">
        <v>10</v>
      </c>
      <c r="D11" s="4">
        <f t="shared" ref="D11:D12" si="2">(C11/B11)*100</f>
        <v>41.666666666666671</v>
      </c>
      <c r="E11" s="4"/>
      <c r="F11" s="4" t="s">
        <v>40</v>
      </c>
      <c r="G11" s="4">
        <v>25</v>
      </c>
      <c r="H11" s="4">
        <v>0</v>
      </c>
      <c r="I11" s="4">
        <f t="shared" ref="I11:I12" si="3">(H11/G11)*100</f>
        <v>0</v>
      </c>
    </row>
    <row r="12" spans="1:9" x14ac:dyDescent="0.2">
      <c r="A12" s="4" t="s">
        <v>21</v>
      </c>
      <c r="B12" s="4">
        <v>28</v>
      </c>
      <c r="C12" s="4">
        <v>10</v>
      </c>
      <c r="D12" s="4">
        <f t="shared" si="2"/>
        <v>35.714285714285715</v>
      </c>
      <c r="E12" s="4"/>
      <c r="F12" s="4" t="s">
        <v>41</v>
      </c>
      <c r="G12" s="4">
        <v>23</v>
      </c>
      <c r="H12" s="4">
        <v>0</v>
      </c>
      <c r="I12" s="4">
        <f t="shared" si="3"/>
        <v>0</v>
      </c>
    </row>
    <row r="13" spans="1:9" x14ac:dyDescent="0.2">
      <c r="A13" s="4" t="s">
        <v>3</v>
      </c>
      <c r="B13" s="4"/>
      <c r="C13" s="4"/>
      <c r="D13" s="4">
        <f>AVERAGE(D10:D12)</f>
        <v>36.3997113997114</v>
      </c>
      <c r="E13" s="4"/>
      <c r="F13" s="4" t="s">
        <v>3</v>
      </c>
      <c r="G13" s="4"/>
      <c r="H13" s="4"/>
      <c r="I13" s="4">
        <f>AVERAGE(I10:I12)</f>
        <v>1.5151515151515154</v>
      </c>
    </row>
    <row r="14" spans="1:9" x14ac:dyDescent="0.2">
      <c r="A14" s="4" t="s">
        <v>4</v>
      </c>
      <c r="B14" s="4"/>
      <c r="C14" s="4"/>
      <c r="D14" s="4">
        <f>STDEVA(D10:D12,D10:D12)</f>
        <v>4.4362614648273615</v>
      </c>
      <c r="E14" s="4"/>
      <c r="F14" s="4" t="s">
        <v>4</v>
      </c>
      <c r="G14" s="4"/>
      <c r="H14" s="4"/>
      <c r="I14" s="4">
        <f>STDEVA(I10:I12,I10:I12)</f>
        <v>2.3472626340651015</v>
      </c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">
      <c r="A16" s="4" t="s">
        <v>22</v>
      </c>
      <c r="B16" s="4">
        <v>35</v>
      </c>
      <c r="C16" s="4">
        <v>6</v>
      </c>
      <c r="D16" s="4">
        <f>(C16/B16)*100</f>
        <v>17.142857142857142</v>
      </c>
      <c r="E16" s="4"/>
      <c r="F16" s="4" t="s">
        <v>42</v>
      </c>
      <c r="G16" s="4">
        <v>20</v>
      </c>
      <c r="H16" s="4">
        <v>0</v>
      </c>
      <c r="I16" s="4">
        <f>(H16/G16)*100</f>
        <v>0</v>
      </c>
    </row>
    <row r="17" spans="1:9" x14ac:dyDescent="0.2">
      <c r="A17" s="4" t="s">
        <v>23</v>
      </c>
      <c r="B17" s="4">
        <v>36</v>
      </c>
      <c r="C17" s="4">
        <v>6</v>
      </c>
      <c r="D17" s="4">
        <f t="shared" ref="D17:D18" si="4">(C17/B17)*100</f>
        <v>16.666666666666664</v>
      </c>
      <c r="E17" s="4"/>
      <c r="F17" s="4" t="s">
        <v>43</v>
      </c>
      <c r="G17" s="4">
        <v>21</v>
      </c>
      <c r="H17" s="4">
        <v>0</v>
      </c>
      <c r="I17" s="4">
        <f t="shared" ref="I17:I18" si="5">(H17/G17)*100</f>
        <v>0</v>
      </c>
    </row>
    <row r="18" spans="1:9" x14ac:dyDescent="0.2">
      <c r="A18" s="4" t="s">
        <v>24</v>
      </c>
      <c r="B18" s="4">
        <v>35</v>
      </c>
      <c r="C18" s="4">
        <v>7</v>
      </c>
      <c r="D18" s="4">
        <f t="shared" si="4"/>
        <v>20</v>
      </c>
      <c r="E18" s="4"/>
      <c r="F18" s="4" t="s">
        <v>44</v>
      </c>
      <c r="G18" s="4">
        <v>20</v>
      </c>
      <c r="H18" s="4">
        <v>0</v>
      </c>
      <c r="I18" s="4">
        <f t="shared" si="5"/>
        <v>0</v>
      </c>
    </row>
    <row r="19" spans="1:9" x14ac:dyDescent="0.2">
      <c r="A19" s="4" t="s">
        <v>3</v>
      </c>
      <c r="B19" s="4"/>
      <c r="C19" s="4"/>
      <c r="D19" s="4">
        <f>AVERAGE(D16:D18)</f>
        <v>17.936507936507937</v>
      </c>
      <c r="E19" s="4"/>
      <c r="F19" s="4" t="s">
        <v>3</v>
      </c>
      <c r="G19" s="4"/>
      <c r="H19" s="4"/>
      <c r="I19" s="4">
        <f>AVERAGE(I16:I18)</f>
        <v>0</v>
      </c>
    </row>
    <row r="20" spans="1:9" x14ac:dyDescent="0.2">
      <c r="A20" s="4" t="s">
        <v>4</v>
      </c>
      <c r="B20" s="4"/>
      <c r="C20" s="4"/>
      <c r="D20" s="4">
        <f>STDEVA(D16:D18,D16:D18)</f>
        <v>1.6124984252952761</v>
      </c>
      <c r="E20" s="4"/>
      <c r="F20" s="4" t="s">
        <v>4</v>
      </c>
      <c r="G20" s="4"/>
      <c r="H20" s="4"/>
      <c r="I20" s="4">
        <v>0</v>
      </c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 t="s">
        <v>25</v>
      </c>
      <c r="B22" s="4">
        <v>36</v>
      </c>
      <c r="C22" s="4">
        <v>4</v>
      </c>
      <c r="D22" s="4">
        <f>(C22/B22)*100</f>
        <v>11.111111111111111</v>
      </c>
      <c r="E22" s="4"/>
      <c r="F22" s="4" t="s">
        <v>45</v>
      </c>
      <c r="G22" s="4">
        <v>22</v>
      </c>
      <c r="H22" s="4">
        <v>0</v>
      </c>
      <c r="I22" s="4">
        <f>(H22/G22)*100</f>
        <v>0</v>
      </c>
    </row>
    <row r="23" spans="1:9" x14ac:dyDescent="0.2">
      <c r="A23" s="4" t="s">
        <v>26</v>
      </c>
      <c r="B23" s="4">
        <v>37</v>
      </c>
      <c r="C23" s="4">
        <v>5</v>
      </c>
      <c r="D23" s="4">
        <f t="shared" ref="D23:D24" si="6">(C23/B23)*100</f>
        <v>13.513513513513514</v>
      </c>
      <c r="E23" s="4"/>
      <c r="F23" s="4" t="s">
        <v>46</v>
      </c>
      <c r="G23" s="4">
        <v>21</v>
      </c>
      <c r="H23" s="4">
        <v>0</v>
      </c>
      <c r="I23" s="4">
        <f t="shared" ref="I23:I24" si="7">(H23/G23)*100</f>
        <v>0</v>
      </c>
    </row>
    <row r="24" spans="1:9" x14ac:dyDescent="0.2">
      <c r="A24" s="4" t="s">
        <v>27</v>
      </c>
      <c r="B24" s="4">
        <v>31</v>
      </c>
      <c r="C24" s="4">
        <v>5</v>
      </c>
      <c r="D24" s="4">
        <f t="shared" si="6"/>
        <v>16.129032258064516</v>
      </c>
      <c r="E24" s="4"/>
      <c r="F24" s="4" t="s">
        <v>47</v>
      </c>
      <c r="G24" s="4">
        <v>20</v>
      </c>
      <c r="H24" s="4">
        <v>0</v>
      </c>
      <c r="I24" s="4">
        <f t="shared" si="7"/>
        <v>0</v>
      </c>
    </row>
    <row r="25" spans="1:9" x14ac:dyDescent="0.2">
      <c r="A25" s="4" t="s">
        <v>3</v>
      </c>
      <c r="B25" s="4"/>
      <c r="C25" s="4"/>
      <c r="D25" s="4">
        <f>AVERAGE(D22:D24)</f>
        <v>13.584552294229715</v>
      </c>
      <c r="E25" s="4"/>
      <c r="F25" s="4" t="s">
        <v>3</v>
      </c>
      <c r="G25" s="4"/>
      <c r="H25" s="4"/>
      <c r="I25" s="4">
        <f>AVERAGE(I22:I24)</f>
        <v>0</v>
      </c>
    </row>
    <row r="26" spans="1:9" x14ac:dyDescent="0.2">
      <c r="A26" s="4" t="s">
        <v>4</v>
      </c>
      <c r="B26" s="4"/>
      <c r="C26" s="4"/>
      <c r="D26" s="4">
        <f>STDEVA(D22:D24,D22:D24)</f>
        <v>2.2447570987587548</v>
      </c>
      <c r="E26" s="4"/>
      <c r="F26" s="4" t="s">
        <v>4</v>
      </c>
      <c r="G26" s="4"/>
      <c r="H26" s="4"/>
      <c r="I26" s="4">
        <v>0</v>
      </c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 t="s">
        <v>29</v>
      </c>
      <c r="B28" s="4">
        <v>49</v>
      </c>
      <c r="C28" s="4">
        <v>44</v>
      </c>
      <c r="D28" s="4">
        <f>(C28/B28)*100</f>
        <v>89.795918367346943</v>
      </c>
      <c r="E28" s="4"/>
      <c r="F28" s="4"/>
      <c r="G28" s="4"/>
      <c r="H28" s="4"/>
      <c r="I28" s="4"/>
    </row>
    <row r="29" spans="1:9" x14ac:dyDescent="0.2">
      <c r="A29" s="4" t="s">
        <v>30</v>
      </c>
      <c r="B29" s="4">
        <v>45</v>
      </c>
      <c r="C29" s="4">
        <v>47</v>
      </c>
      <c r="D29" s="4">
        <f t="shared" ref="D29:D30" si="8">(C29/B29)*100</f>
        <v>104.44444444444446</v>
      </c>
      <c r="E29" s="4"/>
      <c r="F29" s="4"/>
      <c r="G29" s="4"/>
      <c r="H29" s="4"/>
      <c r="I29" s="4"/>
    </row>
    <row r="30" spans="1:9" x14ac:dyDescent="0.2">
      <c r="A30" s="4" t="s">
        <v>31</v>
      </c>
      <c r="B30" s="4">
        <v>51</v>
      </c>
      <c r="C30" s="4">
        <v>43</v>
      </c>
      <c r="D30" s="4">
        <f t="shared" si="8"/>
        <v>84.313725490196077</v>
      </c>
      <c r="E30" s="4"/>
      <c r="F30" s="4"/>
      <c r="G30" s="4"/>
      <c r="H30" s="4"/>
      <c r="I30" s="4"/>
    </row>
    <row r="31" spans="1:9" x14ac:dyDescent="0.2">
      <c r="A31" s="4" t="s">
        <v>3</v>
      </c>
      <c r="B31" s="4"/>
      <c r="C31" s="4"/>
      <c r="D31" s="4">
        <f>AVERAGE(D28:D30)</f>
        <v>92.85136276732915</v>
      </c>
      <c r="E31" s="4"/>
      <c r="F31" s="4"/>
      <c r="G31" s="4"/>
      <c r="H31" s="4"/>
      <c r="I31" s="4"/>
    </row>
    <row r="32" spans="1:9" x14ac:dyDescent="0.2">
      <c r="A32" s="4" t="s">
        <v>4</v>
      </c>
      <c r="B32" s="4"/>
      <c r="C32" s="4"/>
      <c r="D32" s="4">
        <f>STDEVA(D28:D30,D28:D30)</f>
        <v>9.3086311244896045</v>
      </c>
      <c r="E32" s="4"/>
      <c r="F32" s="4"/>
      <c r="G32" s="4"/>
      <c r="H32" s="4"/>
      <c r="I32" s="4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15" x14ac:dyDescent="0.2">
      <c r="A34" s="4" t="s">
        <v>34</v>
      </c>
      <c r="B34" s="4">
        <v>40</v>
      </c>
      <c r="C34" s="4">
        <v>3</v>
      </c>
      <c r="D34" s="4">
        <f>(C34/B34)*100</f>
        <v>7.5</v>
      </c>
      <c r="E34" s="4"/>
      <c r="F34" s="4"/>
      <c r="G34" s="4"/>
      <c r="H34" s="4"/>
      <c r="I34" s="4"/>
    </row>
    <row r="35" spans="1:15" x14ac:dyDescent="0.2">
      <c r="A35" s="4" t="s">
        <v>35</v>
      </c>
      <c r="B35" s="4">
        <v>45</v>
      </c>
      <c r="C35" s="4">
        <v>3</v>
      </c>
      <c r="D35" s="4">
        <f t="shared" ref="D35:D36" si="9">(C35/B35)*100</f>
        <v>6.666666666666667</v>
      </c>
      <c r="E35" s="4"/>
      <c r="F35" s="4"/>
      <c r="G35" s="4"/>
      <c r="H35" s="4"/>
      <c r="I35" s="4"/>
    </row>
    <row r="36" spans="1:15" x14ac:dyDescent="0.2">
      <c r="A36" s="4" t="s">
        <v>36</v>
      </c>
      <c r="B36" s="4">
        <v>39</v>
      </c>
      <c r="C36" s="4">
        <v>1</v>
      </c>
      <c r="D36" s="4">
        <f t="shared" si="9"/>
        <v>2.5641025641025639</v>
      </c>
      <c r="E36" s="4"/>
      <c r="F36" s="4"/>
      <c r="G36" s="4"/>
      <c r="H36" s="4"/>
      <c r="I36" s="4"/>
    </row>
    <row r="37" spans="1:15" x14ac:dyDescent="0.2">
      <c r="A37" s="4" t="s">
        <v>3</v>
      </c>
      <c r="B37" s="4"/>
      <c r="C37" s="4"/>
      <c r="D37" s="4">
        <f>AVERAGE(D34:D36)</f>
        <v>5.5769230769230775</v>
      </c>
      <c r="E37" s="4"/>
      <c r="F37" s="4"/>
      <c r="G37" s="4"/>
      <c r="H37" s="4"/>
      <c r="I37" s="4"/>
    </row>
    <row r="38" spans="1:15" x14ac:dyDescent="0.2">
      <c r="A38" s="4" t="s">
        <v>4</v>
      </c>
      <c r="B38" s="4"/>
      <c r="C38" s="4"/>
      <c r="D38" s="4">
        <f>STDEVA(D34:D36,D34:D36)</f>
        <v>2.3632903660727154</v>
      </c>
      <c r="E38" s="4"/>
      <c r="F38" s="4"/>
      <c r="G38" s="4"/>
      <c r="H38" s="4"/>
      <c r="I38" s="4"/>
    </row>
    <row r="39" spans="1:15" x14ac:dyDescent="0.2">
      <c r="A39" s="6"/>
      <c r="B39" s="7"/>
      <c r="C39" s="7"/>
      <c r="D39" s="7"/>
      <c r="E39" s="7"/>
      <c r="F39" s="7"/>
      <c r="G39" s="7"/>
      <c r="H39" s="7"/>
      <c r="I39" s="7"/>
    </row>
    <row r="40" spans="1:15" x14ac:dyDescent="0.2">
      <c r="A40" s="8" t="s">
        <v>68</v>
      </c>
    </row>
    <row r="41" spans="1:15" x14ac:dyDescent="0.2">
      <c r="A41" s="4" t="s">
        <v>56</v>
      </c>
      <c r="B41" s="4" t="s">
        <v>57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" t="s">
        <v>55</v>
      </c>
      <c r="B42" s="11">
        <v>50</v>
      </c>
      <c r="C42" s="12"/>
      <c r="D42" s="13"/>
      <c r="E42" s="11">
        <v>25</v>
      </c>
      <c r="F42" s="12"/>
      <c r="G42" s="13"/>
      <c r="H42" s="4"/>
      <c r="I42" s="11">
        <v>12.5</v>
      </c>
      <c r="J42" s="12"/>
      <c r="K42" s="13"/>
      <c r="L42" s="4"/>
      <c r="M42" s="11">
        <v>6.25</v>
      </c>
      <c r="N42" s="12"/>
      <c r="O42" s="13"/>
    </row>
    <row r="43" spans="1:15" x14ac:dyDescent="0.2">
      <c r="A43" s="4" t="s">
        <v>16</v>
      </c>
      <c r="B43" s="4">
        <v>40</v>
      </c>
      <c r="C43" s="4">
        <v>10</v>
      </c>
      <c r="D43" s="4">
        <v>25</v>
      </c>
      <c r="E43" s="4">
        <v>45</v>
      </c>
      <c r="F43" s="4">
        <v>11</v>
      </c>
      <c r="G43" s="4">
        <v>24.444444444444443</v>
      </c>
      <c r="H43" s="4"/>
      <c r="I43" s="4">
        <v>44</v>
      </c>
      <c r="J43" s="4">
        <v>12</v>
      </c>
      <c r="K43" s="4">
        <v>27.27272727272727</v>
      </c>
      <c r="L43" s="4"/>
      <c r="M43" s="4">
        <v>44</v>
      </c>
      <c r="N43" s="4">
        <v>11</v>
      </c>
      <c r="O43" s="4">
        <v>25</v>
      </c>
    </row>
    <row r="44" spans="1:15" x14ac:dyDescent="0.2">
      <c r="A44" s="4" t="s">
        <v>17</v>
      </c>
      <c r="B44" s="4">
        <v>45</v>
      </c>
      <c r="C44" s="4">
        <v>12</v>
      </c>
      <c r="D44" s="4">
        <v>26.666666666666668</v>
      </c>
      <c r="E44" s="4">
        <v>44</v>
      </c>
      <c r="F44" s="4">
        <v>12</v>
      </c>
      <c r="G44" s="4">
        <v>27.27272727272727</v>
      </c>
      <c r="H44" s="4"/>
      <c r="I44" s="4">
        <v>50</v>
      </c>
      <c r="J44" s="4">
        <v>14</v>
      </c>
      <c r="K44" s="4">
        <v>28.000000000000004</v>
      </c>
      <c r="L44" s="4"/>
      <c r="M44" s="4">
        <v>50</v>
      </c>
      <c r="N44" s="4">
        <v>10</v>
      </c>
      <c r="O44" s="4">
        <v>20</v>
      </c>
    </row>
    <row r="45" spans="1:15" x14ac:dyDescent="0.2">
      <c r="A45" s="4" t="s">
        <v>18</v>
      </c>
      <c r="B45" s="4">
        <v>39</v>
      </c>
      <c r="C45" s="4">
        <v>11</v>
      </c>
      <c r="D45" s="4">
        <v>28.205128205128204</v>
      </c>
      <c r="E45" s="4">
        <v>50</v>
      </c>
      <c r="F45" s="4">
        <v>12</v>
      </c>
      <c r="G45" s="4">
        <v>24</v>
      </c>
      <c r="H45" s="4"/>
      <c r="I45" s="4">
        <v>49</v>
      </c>
      <c r="J45" s="4">
        <v>15</v>
      </c>
      <c r="K45" s="4">
        <v>30.612244897959183</v>
      </c>
      <c r="L45" s="4"/>
      <c r="M45" s="4">
        <v>49</v>
      </c>
      <c r="N45" s="4">
        <v>9</v>
      </c>
      <c r="O45" s="4">
        <v>18.367346938775512</v>
      </c>
    </row>
    <row r="46" spans="1:15" x14ac:dyDescent="0.2">
      <c r="A46" s="4" t="s">
        <v>3</v>
      </c>
      <c r="B46" s="4"/>
      <c r="C46" s="4"/>
      <c r="D46" s="4">
        <f>AVERAGE(D43:D45)</f>
        <v>26.623931623931625</v>
      </c>
      <c r="E46" s="4"/>
      <c r="F46" s="4"/>
      <c r="G46" s="4">
        <f>AVERAGE(G43:G45)</f>
        <v>25.239057239057235</v>
      </c>
      <c r="H46" s="4"/>
      <c r="I46" s="4"/>
      <c r="J46" s="4"/>
      <c r="K46" s="4">
        <f>AVERAGE(K43:K45)</f>
        <v>28.628324056895483</v>
      </c>
      <c r="L46" s="4"/>
      <c r="M46" s="4"/>
      <c r="N46" s="4"/>
      <c r="O46" s="4">
        <f>AVERAGE(O43:O45)</f>
        <v>21.122448979591837</v>
      </c>
    </row>
    <row r="47" spans="1:15" x14ac:dyDescent="0.2">
      <c r="A47" s="4" t="s">
        <v>4</v>
      </c>
      <c r="B47" s="4"/>
      <c r="C47" s="4"/>
      <c r="D47" s="4">
        <f>STDEVA(D43:D45,D43:D45)</f>
        <v>1.4337590915450924</v>
      </c>
      <c r="E47" s="4"/>
      <c r="F47" s="4"/>
      <c r="G47" s="4">
        <f>STDEVA(G43:G45,G43:G45)</f>
        <v>1.5877639800511876</v>
      </c>
      <c r="H47" s="4"/>
      <c r="I47" s="4"/>
      <c r="J47" s="4"/>
      <c r="K47" s="4">
        <f>STDEVA(K43:K45,K43:K45)</f>
        <v>1.5707801457018347</v>
      </c>
      <c r="L47" s="4"/>
      <c r="M47" s="4"/>
      <c r="N47" s="4"/>
      <c r="O47" s="4">
        <f>STDEVA(O43:O45,O43:O45)</f>
        <v>3.0910115420661399</v>
      </c>
    </row>
    <row r="48" spans="1:1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" t="s">
        <v>19</v>
      </c>
      <c r="B49" s="4">
        <v>48</v>
      </c>
      <c r="C49" s="4">
        <v>15</v>
      </c>
      <c r="D49" s="4">
        <v>31.25</v>
      </c>
      <c r="E49" s="4">
        <v>50</v>
      </c>
      <c r="F49" s="4">
        <v>14</v>
      </c>
      <c r="G49" s="4">
        <v>28.000000000000004</v>
      </c>
      <c r="H49" s="4"/>
      <c r="I49" s="4">
        <v>51</v>
      </c>
      <c r="J49" s="4">
        <v>11</v>
      </c>
      <c r="K49" s="4">
        <v>21.568627450980394</v>
      </c>
      <c r="L49" s="4"/>
      <c r="M49" s="4">
        <v>55</v>
      </c>
      <c r="N49" s="4">
        <v>5</v>
      </c>
      <c r="O49" s="4">
        <v>9.0909090909090917</v>
      </c>
    </row>
    <row r="50" spans="1:15" x14ac:dyDescent="0.2">
      <c r="A50" s="4" t="s">
        <v>20</v>
      </c>
      <c r="B50" s="4">
        <v>43</v>
      </c>
      <c r="C50" s="4">
        <v>13</v>
      </c>
      <c r="D50" s="4">
        <v>30.232558139534881</v>
      </c>
      <c r="E50" s="4">
        <v>55</v>
      </c>
      <c r="F50" s="4">
        <v>11</v>
      </c>
      <c r="G50" s="4">
        <v>20</v>
      </c>
      <c r="H50" s="4"/>
      <c r="I50" s="4">
        <v>55</v>
      </c>
      <c r="J50" s="4">
        <v>10</v>
      </c>
      <c r="K50" s="4">
        <v>18.181818181818183</v>
      </c>
      <c r="L50" s="4"/>
      <c r="M50" s="4">
        <v>56</v>
      </c>
      <c r="N50" s="4">
        <v>6</v>
      </c>
      <c r="O50" s="4">
        <v>10.714285714285714</v>
      </c>
    </row>
    <row r="51" spans="1:15" x14ac:dyDescent="0.2">
      <c r="A51" s="4" t="s">
        <v>21</v>
      </c>
      <c r="B51" s="4">
        <v>50</v>
      </c>
      <c r="C51" s="4">
        <v>15</v>
      </c>
      <c r="D51" s="4">
        <v>30</v>
      </c>
      <c r="E51" s="4">
        <v>51</v>
      </c>
      <c r="F51" s="4">
        <v>13</v>
      </c>
      <c r="G51" s="4">
        <v>25.490196078431371</v>
      </c>
      <c r="H51" s="4"/>
      <c r="I51" s="4">
        <v>48</v>
      </c>
      <c r="J51" s="4">
        <v>12</v>
      </c>
      <c r="K51" s="4">
        <v>25</v>
      </c>
      <c r="L51" s="4"/>
      <c r="M51" s="4">
        <v>47</v>
      </c>
      <c r="N51" s="4">
        <v>7</v>
      </c>
      <c r="O51" s="4">
        <v>14.893617021276595</v>
      </c>
    </row>
    <row r="52" spans="1:15" x14ac:dyDescent="0.2">
      <c r="A52" s="4" t="s">
        <v>3</v>
      </c>
      <c r="B52" s="4"/>
      <c r="C52" s="4"/>
      <c r="D52" s="4">
        <f>AVERAGE(D49:D51)</f>
        <v>30.494186046511629</v>
      </c>
      <c r="E52" s="4"/>
      <c r="F52" s="4"/>
      <c r="G52" s="4">
        <f>AVERAGE(G49:G51)</f>
        <v>24.496732026143789</v>
      </c>
      <c r="H52" s="4"/>
      <c r="I52" s="4"/>
      <c r="J52" s="4"/>
      <c r="K52" s="4">
        <f>AVERAGE(K49:K51)</f>
        <v>21.583481877599525</v>
      </c>
      <c r="L52" s="4"/>
      <c r="M52" s="4"/>
      <c r="N52" s="4"/>
      <c r="O52" s="4">
        <f>AVERAGE(O49:O51)</f>
        <v>11.5662706088238</v>
      </c>
    </row>
    <row r="53" spans="1:15" x14ac:dyDescent="0.2">
      <c r="A53" s="4" t="s">
        <v>4</v>
      </c>
      <c r="B53" s="4"/>
      <c r="C53" s="4"/>
      <c r="D53" s="4">
        <f>STDEVA(D49:D51,D49:D51)</f>
        <v>0.5946171011881678</v>
      </c>
      <c r="E53" s="4"/>
      <c r="F53" s="4"/>
      <c r="G53" s="4">
        <f>STDEVA(G49:G51,G49:G51)</f>
        <v>3.6595330978026128</v>
      </c>
      <c r="H53" s="4"/>
      <c r="I53" s="4"/>
      <c r="J53" s="4"/>
      <c r="K53" s="4">
        <f>STDEVA(K49:K51,K49:K51)</f>
        <v>3.0492053150864113</v>
      </c>
      <c r="L53" s="4"/>
      <c r="M53" s="4"/>
      <c r="N53" s="4"/>
      <c r="O53" s="4">
        <f>STDEVA(O49:O51,O49:O51)</f>
        <v>2.6776502425340509</v>
      </c>
    </row>
    <row r="54" spans="1:15" x14ac:dyDescent="0.2">
      <c r="A54" s="4"/>
      <c r="B54" s="4"/>
      <c r="C54" s="4"/>
      <c r="D54" s="4">
        <f>STDEVA(D49:D51,D49:D51)</f>
        <v>0.5946171011881678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 t="s">
        <v>22</v>
      </c>
      <c r="B55" s="4">
        <v>50</v>
      </c>
      <c r="C55" s="4">
        <v>13</v>
      </c>
      <c r="D55" s="4">
        <v>26</v>
      </c>
      <c r="E55" s="4">
        <v>51</v>
      </c>
      <c r="F55" s="4">
        <v>12</v>
      </c>
      <c r="G55" s="4">
        <v>23.52941176470588</v>
      </c>
      <c r="H55" s="4"/>
      <c r="I55" s="4">
        <v>49</v>
      </c>
      <c r="J55" s="4">
        <v>11</v>
      </c>
      <c r="K55" s="4">
        <v>22.448979591836736</v>
      </c>
      <c r="L55" s="4"/>
      <c r="M55" s="4">
        <v>45</v>
      </c>
      <c r="N55" s="4">
        <v>4</v>
      </c>
      <c r="O55" s="4">
        <v>8.8888888888888893</v>
      </c>
    </row>
    <row r="56" spans="1:15" x14ac:dyDescent="0.2">
      <c r="A56" s="4" t="s">
        <v>23</v>
      </c>
      <c r="B56" s="4">
        <v>45</v>
      </c>
      <c r="C56" s="4">
        <v>12</v>
      </c>
      <c r="D56" s="4">
        <v>26.666666666666668</v>
      </c>
      <c r="E56" s="4">
        <v>55</v>
      </c>
      <c r="F56" s="4">
        <v>12</v>
      </c>
      <c r="G56" s="4">
        <v>21.818181818181817</v>
      </c>
      <c r="H56" s="4"/>
      <c r="I56" s="4">
        <v>51</v>
      </c>
      <c r="J56" s="4">
        <v>11</v>
      </c>
      <c r="K56" s="4">
        <v>21.568627450980394</v>
      </c>
      <c r="L56" s="4"/>
      <c r="M56" s="4">
        <v>49</v>
      </c>
      <c r="N56" s="4">
        <v>4</v>
      </c>
      <c r="O56" s="4">
        <v>8.1632653061224492</v>
      </c>
    </row>
    <row r="57" spans="1:15" x14ac:dyDescent="0.2">
      <c r="A57" s="4" t="s">
        <v>24</v>
      </c>
      <c r="B57" s="4">
        <v>46</v>
      </c>
      <c r="C57" s="4">
        <v>12</v>
      </c>
      <c r="D57" s="4">
        <v>26.086956521739129</v>
      </c>
      <c r="E57" s="4">
        <v>49</v>
      </c>
      <c r="F57" s="4">
        <v>14</v>
      </c>
      <c r="G57" s="4">
        <v>28.571428571428569</v>
      </c>
      <c r="H57" s="4"/>
      <c r="I57" s="4">
        <v>55</v>
      </c>
      <c r="J57" s="4">
        <v>10</v>
      </c>
      <c r="K57" s="4">
        <v>18.181818181818183</v>
      </c>
      <c r="L57" s="4"/>
      <c r="M57" s="4">
        <v>46</v>
      </c>
      <c r="N57" s="4">
        <v>5</v>
      </c>
      <c r="O57" s="4">
        <v>10.869565217391305</v>
      </c>
    </row>
    <row r="58" spans="1:15" x14ac:dyDescent="0.2">
      <c r="A58" s="4" t="s">
        <v>3</v>
      </c>
      <c r="B58" s="4"/>
      <c r="C58" s="4"/>
      <c r="D58" s="4">
        <f>AVERAGE(D55:D57)</f>
        <v>26.2512077294686</v>
      </c>
      <c r="E58" s="4"/>
      <c r="F58" s="4"/>
      <c r="G58" s="4">
        <f>AVERAGE(G55:G57)</f>
        <v>24.639674051438757</v>
      </c>
      <c r="H58" s="4"/>
      <c r="I58" s="4"/>
      <c r="J58" s="4"/>
      <c r="K58" s="4">
        <f>AVERAGE(K55:K57)</f>
        <v>20.733141741545108</v>
      </c>
      <c r="L58" s="4"/>
      <c r="M58" s="4"/>
      <c r="N58" s="4"/>
      <c r="O58" s="4">
        <f>AVERAGE(O55:O57)</f>
        <v>9.3072398041342144</v>
      </c>
    </row>
    <row r="59" spans="1:15" x14ac:dyDescent="0.2">
      <c r="A59" s="4" t="s">
        <v>4</v>
      </c>
      <c r="B59" s="4"/>
      <c r="C59" s="4"/>
      <c r="D59" s="4">
        <f>STDEVA(D55:D57,D55:D57)</f>
        <v>0.32415422939280442</v>
      </c>
      <c r="E59" s="4"/>
      <c r="F59" s="4"/>
      <c r="G59" s="4">
        <f>STDEVA(G55:G57,G55:G57)</f>
        <v>3.1402034566652315</v>
      </c>
      <c r="H59" s="4"/>
      <c r="I59" s="4"/>
      <c r="J59" s="4"/>
      <c r="K59" s="4">
        <f>STDEVA(K55:K57,K55:K57)</f>
        <v>2.0150819145217538</v>
      </c>
      <c r="L59" s="4"/>
      <c r="M59" s="4"/>
      <c r="N59" s="4"/>
      <c r="O59" s="4">
        <f>STDEVA(O55:O57,O55:O57)</f>
        <v>1.2529255105227595</v>
      </c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 t="s">
        <v>25</v>
      </c>
      <c r="B61" s="4">
        <v>55</v>
      </c>
      <c r="C61" s="4">
        <v>14</v>
      </c>
      <c r="D61" s="4">
        <v>25.454545454545453</v>
      </c>
      <c r="E61" s="4">
        <v>45</v>
      </c>
      <c r="F61" s="4">
        <v>8</v>
      </c>
      <c r="G61" s="4">
        <v>17.777777777777779</v>
      </c>
      <c r="H61" s="4"/>
      <c r="I61" s="4">
        <v>49</v>
      </c>
      <c r="J61" s="4">
        <v>11</v>
      </c>
      <c r="K61" s="4">
        <v>22.448979591836736</v>
      </c>
      <c r="L61" s="4"/>
      <c r="M61" s="4">
        <v>55</v>
      </c>
      <c r="N61" s="4">
        <v>2</v>
      </c>
      <c r="O61" s="4">
        <v>3.6363636363636362</v>
      </c>
    </row>
    <row r="62" spans="1:15" x14ac:dyDescent="0.2">
      <c r="A62" s="4" t="s">
        <v>26</v>
      </c>
      <c r="B62" s="4">
        <v>50</v>
      </c>
      <c r="C62" s="4">
        <v>15</v>
      </c>
      <c r="D62" s="4">
        <v>30</v>
      </c>
      <c r="E62" s="4">
        <v>50</v>
      </c>
      <c r="F62" s="4">
        <v>10</v>
      </c>
      <c r="G62" s="4">
        <v>20</v>
      </c>
      <c r="H62" s="4"/>
      <c r="I62" s="4">
        <v>52</v>
      </c>
      <c r="J62" s="4">
        <v>10</v>
      </c>
      <c r="K62" s="4">
        <v>19.230769230769234</v>
      </c>
      <c r="L62" s="4"/>
      <c r="M62" s="4">
        <v>59</v>
      </c>
      <c r="N62" s="4">
        <v>5</v>
      </c>
      <c r="O62" s="4">
        <v>8.4745762711864394</v>
      </c>
    </row>
    <row r="63" spans="1:15" x14ac:dyDescent="0.2">
      <c r="A63" s="4" t="s">
        <v>27</v>
      </c>
      <c r="B63" s="4">
        <v>49</v>
      </c>
      <c r="C63" s="4">
        <v>14</v>
      </c>
      <c r="D63" s="4">
        <v>28.571428571428569</v>
      </c>
      <c r="E63" s="4">
        <v>51</v>
      </c>
      <c r="F63" s="4">
        <v>8</v>
      </c>
      <c r="G63" s="4">
        <v>15.686274509803921</v>
      </c>
      <c r="H63" s="4"/>
      <c r="I63" s="4">
        <v>53</v>
      </c>
      <c r="J63" s="4">
        <v>4</v>
      </c>
      <c r="K63" s="4">
        <v>7.5471698113207548</v>
      </c>
      <c r="L63" s="4"/>
      <c r="M63" s="4">
        <v>54</v>
      </c>
      <c r="N63" s="4">
        <v>4</v>
      </c>
      <c r="O63" s="4">
        <v>7.4074074074074066</v>
      </c>
    </row>
    <row r="64" spans="1:15" x14ac:dyDescent="0.2">
      <c r="A64" s="4" t="s">
        <v>3</v>
      </c>
      <c r="B64" s="4"/>
      <c r="C64" s="4"/>
      <c r="D64" s="4">
        <f>AVERAGE(D61:D63)</f>
        <v>28.008658008658006</v>
      </c>
      <c r="E64" s="4"/>
      <c r="F64" s="4"/>
      <c r="G64" s="4">
        <f>AVERAGE(G61:G63)</f>
        <v>17.821350762527235</v>
      </c>
      <c r="H64" s="4"/>
      <c r="I64" s="4"/>
      <c r="J64" s="4"/>
      <c r="K64" s="4">
        <f>AVERAGE(K61:K63)</f>
        <v>16.408972877975575</v>
      </c>
      <c r="L64" s="4"/>
      <c r="M64" s="4"/>
      <c r="N64" s="4"/>
      <c r="O64" s="4">
        <v>6.5061157716524933</v>
      </c>
    </row>
    <row r="65" spans="1:15" x14ac:dyDescent="0.2">
      <c r="A65" s="4" t="s">
        <v>4</v>
      </c>
      <c r="B65" s="4"/>
      <c r="C65" s="4"/>
      <c r="D65" s="4">
        <f>STDEVA(D61:D63,D61:D63)</f>
        <v>2.0790040473148044</v>
      </c>
      <c r="E65" s="4"/>
      <c r="F65" s="4"/>
      <c r="G65" s="4">
        <f>STDEVA(G61:G63,G61:G63)</f>
        <v>1.9294519128378054</v>
      </c>
      <c r="H65" s="4"/>
      <c r="I65" s="4"/>
      <c r="J65" s="4"/>
      <c r="K65" s="4">
        <f>STDEVA(K61:K63,K61:K63)</f>
        <v>7.0135802370059306</v>
      </c>
      <c r="L65" s="4"/>
      <c r="M65" s="4"/>
      <c r="N65" s="4"/>
      <c r="O65" s="4">
        <v>2.2735558641829905</v>
      </c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 t="s">
        <v>58</v>
      </c>
      <c r="B68" s="4">
        <v>55</v>
      </c>
      <c r="C68" s="4">
        <v>3</v>
      </c>
      <c r="D68" s="4">
        <v>5.4545454545454541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4">
        <v>55</v>
      </c>
      <c r="C69" s="4">
        <v>2</v>
      </c>
      <c r="D69" s="4">
        <v>3.6363636363636362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4">
        <v>57</v>
      </c>
      <c r="C70" s="4">
        <v>1</v>
      </c>
      <c r="D70" s="4">
        <v>1.7543859649122806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4" t="s">
        <v>3</v>
      </c>
      <c r="B71" s="4"/>
      <c r="C71" s="4"/>
      <c r="D71" s="4">
        <v>3.6150983519404569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4" t="s">
        <v>4</v>
      </c>
      <c r="B72" s="4"/>
      <c r="C72" s="4"/>
      <c r="D72" s="4">
        <v>1.6548436110815568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4" t="s">
        <v>5</v>
      </c>
      <c r="B73" s="4">
        <v>55</v>
      </c>
      <c r="C73" s="4">
        <v>44</v>
      </c>
      <c r="D73" s="4">
        <v>80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4"/>
      <c r="B74" s="4">
        <v>49</v>
      </c>
      <c r="C74" s="4">
        <v>43</v>
      </c>
      <c r="D74" s="4">
        <v>87.755102040816325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4">
        <v>50</v>
      </c>
      <c r="C75" s="4">
        <v>45</v>
      </c>
      <c r="D75" s="4">
        <v>90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 t="s">
        <v>3</v>
      </c>
      <c r="B76" s="4"/>
      <c r="C76" s="4"/>
      <c r="D76" s="4">
        <v>85.91836734693878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 t="s">
        <v>4</v>
      </c>
      <c r="B77" s="4"/>
      <c r="C77" s="4"/>
      <c r="D77" s="4">
        <v>4.6929901556913665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mergeCells count="4">
    <mergeCell ref="M42:O42"/>
    <mergeCell ref="I42:K42"/>
    <mergeCell ref="B42:D42"/>
    <mergeCell ref="E42:G4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5150-0395-4B06-9F7E-5FFB3C648A7B}">
  <dimension ref="A1:O81"/>
  <sheetViews>
    <sheetView topLeftCell="B1" workbookViewId="0">
      <selection activeCell="Q76" sqref="Q76"/>
    </sheetView>
  </sheetViews>
  <sheetFormatPr defaultRowHeight="14.25" x14ac:dyDescent="0.2"/>
  <cols>
    <col min="1" max="1" width="27.25" style="5" customWidth="1"/>
    <col min="2" max="4" width="9" style="5"/>
    <col min="5" max="5" width="10.5" style="5" customWidth="1"/>
    <col min="6" max="6" width="12.25" style="5" customWidth="1"/>
    <col min="7" max="16384" width="9" style="5"/>
  </cols>
  <sheetData>
    <row r="1" spans="1:9" x14ac:dyDescent="0.2">
      <c r="A1" s="3" t="s">
        <v>12</v>
      </c>
      <c r="B1" s="4"/>
      <c r="C1" s="4"/>
      <c r="D1" s="4"/>
      <c r="E1" s="4"/>
      <c r="F1" s="4" t="s">
        <v>32</v>
      </c>
      <c r="G1" s="4"/>
      <c r="H1" s="4"/>
      <c r="I1" s="4"/>
    </row>
    <row r="2" spans="1:9" x14ac:dyDescent="0.2">
      <c r="A2" s="4"/>
      <c r="B2" s="4" t="s">
        <v>14</v>
      </c>
      <c r="C2" s="4"/>
      <c r="D2" s="4"/>
      <c r="E2" s="4"/>
      <c r="F2" s="4"/>
      <c r="G2" s="4" t="s">
        <v>14</v>
      </c>
      <c r="H2" s="4"/>
      <c r="I2" s="4"/>
    </row>
    <row r="3" spans="1:9" x14ac:dyDescent="0.2">
      <c r="A3" s="4" t="s">
        <v>6</v>
      </c>
      <c r="B3" s="4" t="s">
        <v>13</v>
      </c>
      <c r="C3" s="4" t="s">
        <v>15</v>
      </c>
      <c r="D3" s="9" t="s">
        <v>54</v>
      </c>
      <c r="E3" s="10"/>
      <c r="F3" s="4" t="s">
        <v>7</v>
      </c>
      <c r="G3" s="4" t="s">
        <v>13</v>
      </c>
      <c r="H3" s="4" t="s">
        <v>15</v>
      </c>
      <c r="I3" s="4" t="s">
        <v>54</v>
      </c>
    </row>
    <row r="4" spans="1:9" x14ac:dyDescent="0.2">
      <c r="A4" s="4" t="s">
        <v>48</v>
      </c>
      <c r="B4" s="4">
        <v>66</v>
      </c>
      <c r="C4" s="4">
        <v>59</v>
      </c>
      <c r="D4" s="4">
        <f>((B4-C4)/B4)*100</f>
        <v>10.606060606060606</v>
      </c>
      <c r="E4" s="4"/>
      <c r="F4" s="4" t="s">
        <v>33</v>
      </c>
      <c r="G4" s="4">
        <v>57</v>
      </c>
      <c r="H4" s="4">
        <v>49</v>
      </c>
      <c r="I4" s="4">
        <f>((G4-H4)/G4)*100</f>
        <v>14.035087719298245</v>
      </c>
    </row>
    <row r="5" spans="1:9" x14ac:dyDescent="0.2">
      <c r="A5" s="4" t="s">
        <v>49</v>
      </c>
      <c r="B5" s="4">
        <v>63</v>
      </c>
      <c r="C5" s="4">
        <v>56</v>
      </c>
      <c r="D5" s="4">
        <f>((B5-C5)/B5)*100</f>
        <v>11.111111111111111</v>
      </c>
      <c r="E5" s="4"/>
      <c r="F5" s="4" t="s">
        <v>37</v>
      </c>
      <c r="G5" s="4">
        <v>52</v>
      </c>
      <c r="H5" s="4">
        <v>43</v>
      </c>
      <c r="I5" s="4">
        <f>((G5-H5)/G5)*100</f>
        <v>17.307692307692307</v>
      </c>
    </row>
    <row r="6" spans="1:9" x14ac:dyDescent="0.2">
      <c r="A6" s="4" t="s">
        <v>50</v>
      </c>
      <c r="B6" s="4">
        <v>66</v>
      </c>
      <c r="C6" s="4">
        <v>56</v>
      </c>
      <c r="D6" s="4">
        <f>((B6-C6)/B6)*100</f>
        <v>15.151515151515152</v>
      </c>
      <c r="E6" s="4"/>
      <c r="F6" s="4" t="s">
        <v>38</v>
      </c>
      <c r="G6" s="4">
        <v>54</v>
      </c>
      <c r="H6" s="4">
        <v>44</v>
      </c>
      <c r="I6" s="4">
        <f>((G6-H6)/G6)*100</f>
        <v>18.518518518518519</v>
      </c>
    </row>
    <row r="7" spans="1:9" x14ac:dyDescent="0.2">
      <c r="A7" s="4" t="s">
        <v>3</v>
      </c>
      <c r="B7" s="4"/>
      <c r="C7" s="4"/>
      <c r="D7" s="4">
        <f>AVERAGE(D4:D6)</f>
        <v>12.289562289562289</v>
      </c>
      <c r="E7" s="4"/>
      <c r="F7" s="4" t="s">
        <v>3</v>
      </c>
      <c r="G7" s="4"/>
      <c r="H7" s="4"/>
      <c r="I7" s="4">
        <f>AVERAGE(I4:I6)</f>
        <v>16.620432848503025</v>
      </c>
    </row>
    <row r="8" spans="1:9" x14ac:dyDescent="0.2">
      <c r="A8" s="4" t="s">
        <v>4</v>
      </c>
      <c r="B8" s="4"/>
      <c r="C8" s="4"/>
      <c r="D8" s="4">
        <f>STDEVA(D4:D6,D4:D6)</f>
        <v>2.2283356374106718</v>
      </c>
      <c r="E8" s="4"/>
      <c r="F8" s="4" t="s">
        <v>4</v>
      </c>
      <c r="G8" s="4"/>
      <c r="H8" s="4"/>
      <c r="I8" s="4">
        <f>STDEVA(I4:I6,I4:I6)</f>
        <v>2.0745181813680063</v>
      </c>
    </row>
    <row r="9" spans="1:9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x14ac:dyDescent="0.2">
      <c r="A10" s="4" t="s">
        <v>51</v>
      </c>
      <c r="B10" s="4">
        <v>58</v>
      </c>
      <c r="C10" s="4">
        <v>48</v>
      </c>
      <c r="D10" s="4">
        <f>((B10-C10)/B10)*100</f>
        <v>17.241379310344829</v>
      </c>
      <c r="E10" s="4"/>
      <c r="F10" s="4" t="s">
        <v>39</v>
      </c>
      <c r="G10" s="4">
        <v>60</v>
      </c>
      <c r="H10" s="4">
        <v>49</v>
      </c>
      <c r="I10" s="4">
        <f>((G10-H10)/G10)*100</f>
        <v>18.333333333333332</v>
      </c>
    </row>
    <row r="11" spans="1:9" x14ac:dyDescent="0.2">
      <c r="A11" s="4" t="s">
        <v>52</v>
      </c>
      <c r="B11" s="4">
        <v>63</v>
      </c>
      <c r="C11" s="4">
        <v>50</v>
      </c>
      <c r="D11" s="4">
        <f>((B11-C11)/B11)*100</f>
        <v>20.634920634920633</v>
      </c>
      <c r="E11" s="4"/>
      <c r="F11" s="4" t="s">
        <v>40</v>
      </c>
      <c r="G11" s="4">
        <v>59</v>
      </c>
      <c r="H11" s="4">
        <v>49</v>
      </c>
      <c r="I11" s="4">
        <f t="shared" ref="I11:I12" si="0">((G11-H11)/G11)*100</f>
        <v>16.949152542372879</v>
      </c>
    </row>
    <row r="12" spans="1:9" x14ac:dyDescent="0.2">
      <c r="A12" s="4" t="s">
        <v>53</v>
      </c>
      <c r="B12" s="4">
        <v>66</v>
      </c>
      <c r="C12" s="4">
        <v>50</v>
      </c>
      <c r="D12" s="4">
        <f>((B12-C12)/B12)*100</f>
        <v>24.242424242424242</v>
      </c>
      <c r="E12" s="4"/>
      <c r="F12" s="4" t="s">
        <v>41</v>
      </c>
      <c r="G12" s="4">
        <v>57</v>
      </c>
      <c r="H12" s="4">
        <v>46</v>
      </c>
      <c r="I12" s="4">
        <f t="shared" si="0"/>
        <v>19.298245614035086</v>
      </c>
    </row>
    <row r="13" spans="1:9" x14ac:dyDescent="0.2">
      <c r="A13" s="4" t="s">
        <v>3</v>
      </c>
      <c r="B13" s="4"/>
      <c r="C13" s="4"/>
      <c r="D13" s="4">
        <f>AVERAGE(D10:D12)</f>
        <v>20.706241395896566</v>
      </c>
      <c r="E13" s="4"/>
      <c r="F13" s="4" t="s">
        <v>3</v>
      </c>
      <c r="G13" s="4"/>
      <c r="H13" s="4"/>
      <c r="I13" s="4">
        <f>AVERAGE(I10:I12)</f>
        <v>18.193577163247099</v>
      </c>
    </row>
    <row r="14" spans="1:9" x14ac:dyDescent="0.2">
      <c r="A14" s="4" t="s">
        <v>4</v>
      </c>
      <c r="B14" s="4"/>
      <c r="C14" s="4"/>
      <c r="D14" s="4">
        <f>STDEVA(D10:D12,D10:D12)</f>
        <v>3.1314498269598152</v>
      </c>
      <c r="E14" s="4"/>
      <c r="F14" s="4" t="s">
        <v>4</v>
      </c>
      <c r="G14" s="4"/>
      <c r="H14" s="4"/>
      <c r="I14" s="4">
        <f>STDEVA(I10:I12,I10:I12)</f>
        <v>1.0561092387213453</v>
      </c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">
      <c r="A16" s="4" t="s">
        <v>16</v>
      </c>
      <c r="B16" s="4">
        <v>59</v>
      </c>
      <c r="C16" s="4">
        <v>28</v>
      </c>
      <c r="D16" s="4">
        <f>((B16-C16)/B16)*100</f>
        <v>52.542372881355938</v>
      </c>
      <c r="E16" s="4"/>
      <c r="F16" s="4" t="s">
        <v>42</v>
      </c>
      <c r="G16" s="4">
        <v>58</v>
      </c>
      <c r="H16" s="4">
        <v>35</v>
      </c>
      <c r="I16" s="4">
        <f>((G16-H16)/G16)*100</f>
        <v>39.655172413793103</v>
      </c>
    </row>
    <row r="17" spans="1:9" x14ac:dyDescent="0.2">
      <c r="A17" s="4" t="s">
        <v>17</v>
      </c>
      <c r="B17" s="4">
        <v>52</v>
      </c>
      <c r="C17" s="4">
        <v>30</v>
      </c>
      <c r="D17" s="4">
        <f>((B17-C17)/B17)*100</f>
        <v>42.307692307692307</v>
      </c>
      <c r="E17" s="4"/>
      <c r="F17" s="4" t="s">
        <v>43</v>
      </c>
      <c r="G17" s="4">
        <v>56</v>
      </c>
      <c r="H17" s="4">
        <v>35</v>
      </c>
      <c r="I17" s="4">
        <f t="shared" ref="I17:I18" si="1">((G17-H17)/G17)*100</f>
        <v>37.5</v>
      </c>
    </row>
    <row r="18" spans="1:9" x14ac:dyDescent="0.2">
      <c r="A18" s="4" t="s">
        <v>18</v>
      </c>
      <c r="B18" s="4">
        <v>62</v>
      </c>
      <c r="C18" s="4">
        <v>29</v>
      </c>
      <c r="D18" s="4">
        <f>((B18-C18)/B18)*100</f>
        <v>53.225806451612897</v>
      </c>
      <c r="E18" s="4"/>
      <c r="F18" s="4" t="s">
        <v>44</v>
      </c>
      <c r="G18" s="4">
        <v>60</v>
      </c>
      <c r="H18" s="4">
        <v>35</v>
      </c>
      <c r="I18" s="4">
        <f t="shared" si="1"/>
        <v>41.666666666666671</v>
      </c>
    </row>
    <row r="19" spans="1:9" x14ac:dyDescent="0.2">
      <c r="A19" s="4" t="s">
        <v>3</v>
      </c>
      <c r="B19" s="4"/>
      <c r="C19" s="4"/>
      <c r="D19" s="4">
        <f>AVERAGE(D16:D18)</f>
        <v>49.358623880220385</v>
      </c>
      <c r="E19" s="4"/>
      <c r="F19" s="4" t="s">
        <v>3</v>
      </c>
      <c r="G19" s="4"/>
      <c r="H19" s="4"/>
      <c r="I19" s="4">
        <f>AVERAGE(I16:I18)</f>
        <v>39.607279693486596</v>
      </c>
    </row>
    <row r="20" spans="1:9" x14ac:dyDescent="0.2">
      <c r="A20" s="4" t="s">
        <v>4</v>
      </c>
      <c r="B20" s="4"/>
      <c r="C20" s="4"/>
      <c r="D20" s="4">
        <f>STDEVA(D16:D18,D16:D18)</f>
        <v>5.4701734810949265</v>
      </c>
      <c r="E20" s="4"/>
      <c r="F20" s="4" t="s">
        <v>4</v>
      </c>
      <c r="G20" s="4"/>
      <c r="H20" s="4"/>
      <c r="I20" s="4">
        <f>STDEVA(I16:I18,I16:I18)</f>
        <v>1.863759225280252</v>
      </c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 t="s">
        <v>19</v>
      </c>
      <c r="B22" s="4">
        <v>58</v>
      </c>
      <c r="C22" s="4">
        <v>22</v>
      </c>
      <c r="D22" s="4">
        <f>((B22-C22)/B22)*100</f>
        <v>62.068965517241381</v>
      </c>
      <c r="E22" s="4"/>
      <c r="F22" s="4" t="s">
        <v>45</v>
      </c>
      <c r="G22" s="4">
        <v>50</v>
      </c>
      <c r="H22" s="4">
        <v>25</v>
      </c>
      <c r="I22" s="4">
        <f>((G22-H22)/G22)*100</f>
        <v>50</v>
      </c>
    </row>
    <row r="23" spans="1:9" x14ac:dyDescent="0.2">
      <c r="A23" s="4" t="s">
        <v>20</v>
      </c>
      <c r="B23" s="4">
        <v>59</v>
      </c>
      <c r="C23" s="4">
        <v>25</v>
      </c>
      <c r="D23" s="4">
        <f>((B23-C23)/B23)*100</f>
        <v>57.627118644067799</v>
      </c>
      <c r="E23" s="4"/>
      <c r="F23" s="4" t="s">
        <v>46</v>
      </c>
      <c r="G23" s="4">
        <v>55</v>
      </c>
      <c r="H23" s="4">
        <v>28</v>
      </c>
      <c r="I23" s="4">
        <f t="shared" ref="I23:I24" si="2">((G23-H23)/G23)*100</f>
        <v>49.090909090909093</v>
      </c>
    </row>
    <row r="24" spans="1:9" x14ac:dyDescent="0.2">
      <c r="A24" s="4" t="s">
        <v>21</v>
      </c>
      <c r="B24" s="4">
        <v>61</v>
      </c>
      <c r="C24" s="4">
        <v>24</v>
      </c>
      <c r="D24" s="4">
        <f>((B24-C24)/B24)*100</f>
        <v>60.655737704918032</v>
      </c>
      <c r="E24" s="4"/>
      <c r="F24" s="4" t="s">
        <v>47</v>
      </c>
      <c r="G24" s="4">
        <v>56</v>
      </c>
      <c r="H24" s="4">
        <v>27</v>
      </c>
      <c r="I24" s="4">
        <f t="shared" si="2"/>
        <v>51.785714285714292</v>
      </c>
    </row>
    <row r="25" spans="1:9" x14ac:dyDescent="0.2">
      <c r="A25" s="4" t="s">
        <v>3</v>
      </c>
      <c r="B25" s="4"/>
      <c r="C25" s="4"/>
      <c r="D25" s="4">
        <f>AVERAGE(D22:D24)</f>
        <v>60.117273955409075</v>
      </c>
      <c r="E25" s="4"/>
      <c r="F25" s="4" t="s">
        <v>3</v>
      </c>
      <c r="G25" s="4"/>
      <c r="H25" s="4"/>
      <c r="I25" s="4">
        <f>AVERAGE(I22:I24)</f>
        <v>50.292207792207797</v>
      </c>
    </row>
    <row r="26" spans="1:9" x14ac:dyDescent="0.2">
      <c r="A26" s="4" t="s">
        <v>4</v>
      </c>
      <c r="B26" s="4"/>
      <c r="C26" s="4"/>
      <c r="D26" s="4">
        <f>STDEVA(D22:D24,D22:D24)</f>
        <v>2.029770098968239</v>
      </c>
      <c r="E26" s="4"/>
      <c r="F26" s="4" t="s">
        <v>4</v>
      </c>
      <c r="G26" s="4"/>
      <c r="H26" s="4"/>
      <c r="I26" s="4">
        <f>STDEVA(I22:I24,I22:I24)</f>
        <v>1.2262243856187125</v>
      </c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 t="s">
        <v>29</v>
      </c>
      <c r="B28" s="4">
        <v>55</v>
      </c>
      <c r="C28" s="4">
        <v>7</v>
      </c>
      <c r="D28" s="4">
        <f>((B28-C28)/B28)*100</f>
        <v>87.272727272727266</v>
      </c>
      <c r="E28" s="4"/>
      <c r="F28" s="4"/>
      <c r="G28" s="4"/>
      <c r="H28" s="4"/>
      <c r="I28" s="4"/>
    </row>
    <row r="29" spans="1:9" x14ac:dyDescent="0.2">
      <c r="A29" s="4" t="s">
        <v>30</v>
      </c>
      <c r="B29" s="4">
        <v>56</v>
      </c>
      <c r="C29" s="4">
        <v>7</v>
      </c>
      <c r="D29" s="4">
        <f>((B29-C29)/B29)*100</f>
        <v>87.5</v>
      </c>
      <c r="E29" s="4"/>
      <c r="F29" s="4"/>
      <c r="G29" s="4"/>
      <c r="H29" s="4"/>
      <c r="I29" s="4"/>
    </row>
    <row r="30" spans="1:9" x14ac:dyDescent="0.2">
      <c r="A30" s="4" t="s">
        <v>31</v>
      </c>
      <c r="B30" s="4">
        <v>52</v>
      </c>
      <c r="C30" s="4">
        <v>7</v>
      </c>
      <c r="D30" s="4">
        <f>((B30-C30)/B30)*100</f>
        <v>86.538461538461547</v>
      </c>
      <c r="E30" s="4"/>
      <c r="F30" s="4"/>
      <c r="G30" s="4"/>
      <c r="H30" s="4"/>
      <c r="I30" s="4"/>
    </row>
    <row r="31" spans="1:9" x14ac:dyDescent="0.2">
      <c r="A31" s="4" t="s">
        <v>3</v>
      </c>
      <c r="B31" s="4"/>
      <c r="C31" s="4"/>
      <c r="D31" s="4">
        <f>AVERAGE(D28:D30)</f>
        <v>87.103729603729604</v>
      </c>
      <c r="E31" s="4"/>
      <c r="F31" s="4"/>
      <c r="G31" s="4"/>
      <c r="H31" s="4"/>
      <c r="I31" s="4"/>
    </row>
    <row r="32" spans="1:9" x14ac:dyDescent="0.2">
      <c r="A32" s="4" t="s">
        <v>4</v>
      </c>
      <c r="B32" s="4"/>
      <c r="C32" s="4"/>
      <c r="D32" s="4">
        <f>STDEVA(D28:D30,D28:D30)</f>
        <v>0.44949679629507133</v>
      </c>
      <c r="E32" s="4"/>
      <c r="F32" s="4"/>
      <c r="G32" s="4"/>
      <c r="H32" s="4"/>
      <c r="I32" s="4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15" x14ac:dyDescent="0.2">
      <c r="A34" s="4" t="s">
        <v>34</v>
      </c>
      <c r="B34" s="4">
        <v>55</v>
      </c>
      <c r="C34" s="4">
        <v>54</v>
      </c>
      <c r="D34" s="4">
        <f>((B34-C34)/B34)*100</f>
        <v>1.8181818181818181</v>
      </c>
      <c r="E34" s="4"/>
      <c r="F34" s="4"/>
      <c r="G34" s="4"/>
      <c r="H34" s="4"/>
      <c r="I34" s="4"/>
    </row>
    <row r="35" spans="1:15" x14ac:dyDescent="0.2">
      <c r="A35" s="4" t="s">
        <v>35</v>
      </c>
      <c r="B35" s="4">
        <v>61</v>
      </c>
      <c r="C35" s="4">
        <v>59</v>
      </c>
      <c r="D35" s="4">
        <f>((B35-C35)/B35)*100</f>
        <v>3.278688524590164</v>
      </c>
      <c r="E35" s="4"/>
      <c r="F35" s="4"/>
      <c r="G35" s="4"/>
      <c r="H35" s="4"/>
      <c r="I35" s="4"/>
    </row>
    <row r="36" spans="1:15" x14ac:dyDescent="0.2">
      <c r="A36" s="4" t="s">
        <v>36</v>
      </c>
      <c r="B36" s="4">
        <v>54</v>
      </c>
      <c r="C36" s="4">
        <v>53</v>
      </c>
      <c r="D36" s="4">
        <f>((B36-C36)/B36)*100</f>
        <v>1.8518518518518516</v>
      </c>
      <c r="E36" s="4"/>
      <c r="F36" s="4"/>
      <c r="G36" s="4"/>
      <c r="H36" s="4"/>
      <c r="I36" s="4"/>
    </row>
    <row r="37" spans="1:15" x14ac:dyDescent="0.2">
      <c r="A37" s="4" t="s">
        <v>3</v>
      </c>
      <c r="B37" s="4"/>
      <c r="C37" s="4"/>
      <c r="D37" s="4">
        <f>AVERAGE(D34:D36)</f>
        <v>2.3162407315412779</v>
      </c>
      <c r="E37" s="4"/>
      <c r="F37" s="4"/>
      <c r="G37" s="4"/>
      <c r="H37" s="4"/>
      <c r="I37" s="4"/>
    </row>
    <row r="38" spans="1:15" x14ac:dyDescent="0.2">
      <c r="A38" s="4" t="s">
        <v>4</v>
      </c>
      <c r="B38" s="4"/>
      <c r="C38" s="4"/>
      <c r="D38" s="4">
        <f>STDEVA(D34:D36,D34:D36)</f>
        <v>0.74566090606942181</v>
      </c>
      <c r="E38" s="4"/>
      <c r="F38" s="4"/>
      <c r="G38" s="4"/>
      <c r="H38" s="4"/>
      <c r="I38" s="4"/>
    </row>
    <row r="40" spans="1:15" x14ac:dyDescent="0.2">
      <c r="A40" s="4" t="s">
        <v>56</v>
      </c>
      <c r="B40" s="4" t="s">
        <v>57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 t="s">
        <v>55</v>
      </c>
      <c r="B41" s="11">
        <v>50</v>
      </c>
      <c r="C41" s="12"/>
      <c r="D41" s="13"/>
      <c r="E41" s="11">
        <v>25</v>
      </c>
      <c r="F41" s="12"/>
      <c r="G41" s="13"/>
      <c r="H41" s="4"/>
      <c r="I41" s="11">
        <v>12.5</v>
      </c>
      <c r="J41" s="12"/>
      <c r="K41" s="13"/>
      <c r="L41" s="4"/>
      <c r="M41" s="11">
        <v>6.25</v>
      </c>
      <c r="N41" s="12"/>
      <c r="O41" s="13"/>
    </row>
    <row r="42" spans="1:15" x14ac:dyDescent="0.2">
      <c r="A42" s="4" t="s">
        <v>48</v>
      </c>
      <c r="B42" s="4">
        <v>55</v>
      </c>
      <c r="C42" s="4">
        <v>48</v>
      </c>
      <c r="D42" s="4">
        <v>12.727272727272727</v>
      </c>
      <c r="E42" s="4">
        <v>52</v>
      </c>
      <c r="F42" s="4">
        <v>43</v>
      </c>
      <c r="G42" s="4">
        <v>17.307692307692307</v>
      </c>
      <c r="H42" s="4"/>
      <c r="I42" s="4">
        <v>67</v>
      </c>
      <c r="J42" s="4">
        <v>41</v>
      </c>
      <c r="K42" s="4">
        <v>38.805970149253731</v>
      </c>
      <c r="L42" s="4"/>
      <c r="M42" s="4">
        <v>57</v>
      </c>
      <c r="N42" s="4">
        <v>37</v>
      </c>
      <c r="O42" s="4">
        <v>35.087719298245609</v>
      </c>
    </row>
    <row r="43" spans="1:15" x14ac:dyDescent="0.2">
      <c r="A43" s="4" t="s">
        <v>49</v>
      </c>
      <c r="B43" s="4">
        <v>50</v>
      </c>
      <c r="C43" s="4">
        <v>48</v>
      </c>
      <c r="D43" s="4">
        <v>4</v>
      </c>
      <c r="E43" s="4">
        <v>55</v>
      </c>
      <c r="F43" s="4">
        <v>44</v>
      </c>
      <c r="G43" s="4">
        <v>20</v>
      </c>
      <c r="H43" s="4"/>
      <c r="I43" s="4">
        <v>61</v>
      </c>
      <c r="J43" s="4">
        <v>39</v>
      </c>
      <c r="K43" s="4">
        <v>36.065573770491802</v>
      </c>
      <c r="L43" s="4"/>
      <c r="M43" s="4">
        <v>59</v>
      </c>
      <c r="N43" s="4">
        <v>45</v>
      </c>
      <c r="O43" s="4">
        <v>23.728813559322035</v>
      </c>
    </row>
    <row r="44" spans="1:15" x14ac:dyDescent="0.2">
      <c r="A44" s="4" t="s">
        <v>50</v>
      </c>
      <c r="B44" s="4">
        <v>52</v>
      </c>
      <c r="C44" s="4">
        <v>46</v>
      </c>
      <c r="D44" s="4">
        <v>11.538461538461538</v>
      </c>
      <c r="E44" s="4">
        <v>58</v>
      </c>
      <c r="F44" s="4">
        <v>46</v>
      </c>
      <c r="G44" s="4">
        <v>20.689655172413794</v>
      </c>
      <c r="H44" s="4"/>
      <c r="I44" s="4">
        <v>58</v>
      </c>
      <c r="J44" s="4">
        <v>40</v>
      </c>
      <c r="K44" s="4">
        <v>31.03448275862069</v>
      </c>
      <c r="L44" s="4"/>
      <c r="M44" s="4">
        <v>65</v>
      </c>
      <c r="N44" s="4">
        <v>42</v>
      </c>
      <c r="O44" s="4">
        <v>35.384615384615387</v>
      </c>
    </row>
    <row r="45" spans="1:15" x14ac:dyDescent="0.2">
      <c r="A45" s="4" t="s">
        <v>3</v>
      </c>
      <c r="B45" s="4"/>
      <c r="C45" s="4"/>
      <c r="D45" s="4">
        <v>9.4219114219114228</v>
      </c>
      <c r="E45" s="4"/>
      <c r="F45" s="4"/>
      <c r="G45" s="4">
        <f>AVERAGE(G42:G44)</f>
        <v>19.332449160035367</v>
      </c>
      <c r="H45" s="4"/>
      <c r="I45" s="4"/>
      <c r="J45" s="4"/>
      <c r="K45" s="4">
        <f>AVERAGE(K42:K44)</f>
        <v>35.302008892788741</v>
      </c>
      <c r="L45" s="4"/>
      <c r="M45" s="4"/>
      <c r="N45" s="4"/>
      <c r="O45" s="4">
        <f>AVERAGE(O42:O44)</f>
        <v>31.400382747394342</v>
      </c>
    </row>
    <row r="46" spans="1:15" x14ac:dyDescent="0.2">
      <c r="A46" s="4" t="s">
        <v>4</v>
      </c>
      <c r="B46" s="4"/>
      <c r="C46" s="4"/>
      <c r="D46" s="4">
        <v>4.2333117637094295</v>
      </c>
      <c r="E46" s="4"/>
      <c r="F46" s="4"/>
      <c r="G46" s="4">
        <f>STDEVA(G42:G44,G42:G44)</f>
        <v>1.5984082826466854</v>
      </c>
      <c r="H46" s="4"/>
      <c r="I46" s="4"/>
      <c r="J46" s="4"/>
      <c r="K46" s="4">
        <f>STDEVA(K42:K44,K42:K44)</f>
        <v>3.5254818175719875</v>
      </c>
      <c r="L46" s="4"/>
      <c r="M46" s="4"/>
      <c r="N46" s="4"/>
      <c r="O46" s="4">
        <f>STDEVA(O42:O44,O42:O44)</f>
        <v>5.9438551245507494</v>
      </c>
    </row>
    <row r="47" spans="1:1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" t="s">
        <v>51</v>
      </c>
      <c r="B48" s="4">
        <v>55</v>
      </c>
      <c r="C48" s="4">
        <v>31</v>
      </c>
      <c r="D48" s="4">
        <v>43.636363636363633</v>
      </c>
      <c r="E48" s="4">
        <v>44</v>
      </c>
      <c r="F48" s="4">
        <v>29</v>
      </c>
      <c r="G48" s="4">
        <v>34.090909090909086</v>
      </c>
      <c r="H48" s="4"/>
      <c r="I48" s="4">
        <v>55</v>
      </c>
      <c r="J48" s="4">
        <v>37</v>
      </c>
      <c r="K48" s="4">
        <v>32.727272727272727</v>
      </c>
      <c r="L48" s="4"/>
      <c r="M48" s="4">
        <v>54</v>
      </c>
      <c r="N48" s="4">
        <v>28</v>
      </c>
      <c r="O48" s="4">
        <v>48.148148148148145</v>
      </c>
    </row>
    <row r="49" spans="1:15" x14ac:dyDescent="0.2">
      <c r="A49" s="4" t="s">
        <v>52</v>
      </c>
      <c r="B49" s="4">
        <v>58</v>
      </c>
      <c r="C49" s="4">
        <v>31</v>
      </c>
      <c r="D49" s="4">
        <v>46.551724137931032</v>
      </c>
      <c r="E49" s="4">
        <v>49</v>
      </c>
      <c r="F49" s="4">
        <v>33</v>
      </c>
      <c r="G49" s="4">
        <v>32.653061224489797</v>
      </c>
      <c r="H49" s="4"/>
      <c r="I49" s="4">
        <v>55</v>
      </c>
      <c r="J49" s="4">
        <v>37</v>
      </c>
      <c r="K49" s="4">
        <v>32.727272727272727</v>
      </c>
      <c r="L49" s="4"/>
      <c r="M49" s="4">
        <v>55</v>
      </c>
      <c r="N49" s="4">
        <v>33</v>
      </c>
      <c r="O49" s="4">
        <v>40</v>
      </c>
    </row>
    <row r="50" spans="1:15" x14ac:dyDescent="0.2">
      <c r="A50" s="4" t="s">
        <v>53</v>
      </c>
      <c r="B50" s="4">
        <v>47</v>
      </c>
      <c r="C50" s="4">
        <v>40</v>
      </c>
      <c r="D50" s="4">
        <v>14.893617021276595</v>
      </c>
      <c r="E50" s="4">
        <v>53</v>
      </c>
      <c r="F50" s="4">
        <v>30</v>
      </c>
      <c r="G50" s="4">
        <v>43.39622641509434</v>
      </c>
      <c r="H50" s="4"/>
      <c r="I50" s="4">
        <v>59</v>
      </c>
      <c r="J50" s="4">
        <v>35</v>
      </c>
      <c r="K50" s="4">
        <v>40.677966101694921</v>
      </c>
      <c r="L50" s="4"/>
      <c r="M50" s="4">
        <v>48</v>
      </c>
      <c r="N50" s="4">
        <v>24</v>
      </c>
      <c r="O50" s="4">
        <v>50</v>
      </c>
    </row>
    <row r="51" spans="1:15" x14ac:dyDescent="0.2">
      <c r="A51" s="4" t="s">
        <v>3</v>
      </c>
      <c r="B51" s="4"/>
      <c r="C51" s="4"/>
      <c r="D51" s="4">
        <f>AVERAGE(D48:D50)</f>
        <v>35.027234931857087</v>
      </c>
      <c r="E51" s="4"/>
      <c r="F51" s="4"/>
      <c r="G51" s="4">
        <f>AVERAGE(G48:G50)</f>
        <v>36.713398910164408</v>
      </c>
      <c r="H51" s="4"/>
      <c r="I51" s="4"/>
      <c r="J51" s="4"/>
      <c r="K51" s="4">
        <f>AVERAGE(K48:K50)</f>
        <v>35.377503852080125</v>
      </c>
      <c r="L51" s="4"/>
      <c r="M51" s="4"/>
      <c r="N51" s="4"/>
      <c r="O51" s="4">
        <f>AVERAGE(O48:O50)</f>
        <v>46.049382716049386</v>
      </c>
    </row>
    <row r="52" spans="1:15" x14ac:dyDescent="0.2">
      <c r="A52" s="4" t="s">
        <v>4</v>
      </c>
      <c r="B52" s="4"/>
      <c r="C52" s="4"/>
      <c r="D52" s="4">
        <f>STDEVA(D48:D50,D48:D50)</f>
        <v>15.64983729859094</v>
      </c>
      <c r="E52" s="4"/>
      <c r="F52" s="4"/>
      <c r="G52" s="4">
        <f>STDEVA(G48:G50,G48:G50)</f>
        <v>5.2162813740999736</v>
      </c>
      <c r="H52" s="4"/>
      <c r="I52" s="4"/>
      <c r="J52" s="4"/>
      <c r="K52" s="4">
        <f>STDEVA(K48:K50,K48:K50)</f>
        <v>4.1057204039918496</v>
      </c>
      <c r="L52" s="4"/>
      <c r="M52" s="4"/>
      <c r="N52" s="4"/>
      <c r="O52" s="4">
        <f>STDEVA(O48:O50,O48:O50)</f>
        <v>4.7584545603991666</v>
      </c>
    </row>
    <row r="53" spans="1:1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 t="s">
        <v>16</v>
      </c>
      <c r="B54" s="4">
        <v>46</v>
      </c>
      <c r="C54" s="4">
        <v>30</v>
      </c>
      <c r="D54" s="4">
        <v>34.782608695652172</v>
      </c>
      <c r="E54" s="4">
        <v>59</v>
      </c>
      <c r="F54" s="4">
        <v>30</v>
      </c>
      <c r="G54" s="4">
        <v>49.152542372881356</v>
      </c>
      <c r="H54" s="4"/>
      <c r="I54" s="4">
        <v>61</v>
      </c>
      <c r="J54" s="4">
        <v>25</v>
      </c>
      <c r="K54" s="4">
        <v>59.016393442622949</v>
      </c>
      <c r="L54" s="4"/>
      <c r="M54" s="4">
        <v>44</v>
      </c>
      <c r="N54" s="4">
        <v>25</v>
      </c>
      <c r="O54" s="4">
        <v>43.18181818181818</v>
      </c>
    </row>
    <row r="55" spans="1:15" x14ac:dyDescent="0.2">
      <c r="A55" s="4" t="s">
        <v>17</v>
      </c>
      <c r="B55" s="4">
        <v>52</v>
      </c>
      <c r="C55" s="4">
        <v>32</v>
      </c>
      <c r="D55" s="4">
        <v>38.461538461538467</v>
      </c>
      <c r="E55" s="4">
        <v>51</v>
      </c>
      <c r="F55" s="4">
        <v>31</v>
      </c>
      <c r="G55" s="4">
        <v>39.215686274509807</v>
      </c>
      <c r="H55" s="4"/>
      <c r="I55" s="4">
        <v>59</v>
      </c>
      <c r="J55" s="4">
        <v>23</v>
      </c>
      <c r="K55" s="4">
        <v>61.016949152542374</v>
      </c>
      <c r="L55" s="4"/>
      <c r="M55" s="4">
        <v>54</v>
      </c>
      <c r="N55" s="4">
        <v>20</v>
      </c>
      <c r="O55" s="4">
        <v>62.962962962962962</v>
      </c>
    </row>
    <row r="56" spans="1:15" x14ac:dyDescent="0.2">
      <c r="A56" s="4" t="s">
        <v>18</v>
      </c>
      <c r="B56" s="4">
        <v>58</v>
      </c>
      <c r="C56" s="4">
        <v>35</v>
      </c>
      <c r="D56" s="4">
        <v>39.655172413793103</v>
      </c>
      <c r="E56" s="4">
        <v>53</v>
      </c>
      <c r="F56" s="4">
        <v>23</v>
      </c>
      <c r="G56" s="4">
        <v>56.60377358490566</v>
      </c>
      <c r="H56" s="4"/>
      <c r="I56" s="4">
        <v>52</v>
      </c>
      <c r="J56" s="4">
        <v>28</v>
      </c>
      <c r="K56" s="4">
        <v>46.153846153846153</v>
      </c>
      <c r="L56" s="4"/>
      <c r="M56" s="4">
        <v>58</v>
      </c>
      <c r="N56" s="4">
        <v>26</v>
      </c>
      <c r="O56" s="4">
        <v>55.172413793103445</v>
      </c>
    </row>
    <row r="57" spans="1:15" x14ac:dyDescent="0.2">
      <c r="A57" s="4" t="s">
        <v>3</v>
      </c>
      <c r="B57" s="4"/>
      <c r="C57" s="4"/>
      <c r="D57" s="4">
        <f>AVERAGE(D54:D56)</f>
        <v>37.633106523661247</v>
      </c>
      <c r="E57" s="4"/>
      <c r="F57" s="4"/>
      <c r="G57" s="4">
        <f>AVERAGE(G54:G56)</f>
        <v>48.324000744098946</v>
      </c>
      <c r="H57" s="4"/>
      <c r="I57" s="4"/>
      <c r="J57" s="4"/>
      <c r="K57" s="4">
        <f>AVERAGE(K54:K56)</f>
        <v>55.395729583003828</v>
      </c>
      <c r="L57" s="4"/>
      <c r="M57" s="4"/>
      <c r="N57" s="4"/>
      <c r="O57" s="4">
        <f>AVERAGE(O54:O56)</f>
        <v>53.772398312628205</v>
      </c>
    </row>
    <row r="58" spans="1:15" x14ac:dyDescent="0.2">
      <c r="A58" s="4" t="s">
        <v>4</v>
      </c>
      <c r="B58" s="4"/>
      <c r="C58" s="4"/>
      <c r="D58" s="4">
        <f>STDEVA(D54:D56,D54:D56)</f>
        <v>2.2715974825848169</v>
      </c>
      <c r="E58" s="4"/>
      <c r="F58" s="4"/>
      <c r="G58" s="4">
        <f>STDEVA(G54:G56,G54:G56)</f>
        <v>7.8026280701546442</v>
      </c>
      <c r="H58" s="4"/>
      <c r="I58" s="4"/>
      <c r="J58" s="4"/>
      <c r="K58" s="4">
        <f>STDEVA(K54:K56,K54:K56)</f>
        <v>7.2144223760867394</v>
      </c>
      <c r="L58" s="4"/>
      <c r="M58" s="4"/>
      <c r="N58" s="4"/>
      <c r="O58" s="4">
        <f>STDEVA(O54:O56,O54:O56)</f>
        <v>8.9126182335980833</v>
      </c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 t="s">
        <v>19</v>
      </c>
      <c r="B60" s="4">
        <v>57</v>
      </c>
      <c r="C60" s="4">
        <v>23</v>
      </c>
      <c r="D60" s="4">
        <v>59.649122807017541</v>
      </c>
      <c r="E60" s="4">
        <v>61</v>
      </c>
      <c r="F60" s="4">
        <v>30</v>
      </c>
      <c r="G60" s="4">
        <v>50.819672131147541</v>
      </c>
      <c r="H60" s="4"/>
      <c r="I60" s="4">
        <v>55</v>
      </c>
      <c r="J60" s="4">
        <v>19</v>
      </c>
      <c r="K60" s="4">
        <v>65.454545454545453</v>
      </c>
      <c r="L60" s="4"/>
      <c r="M60" s="4">
        <v>66</v>
      </c>
      <c r="N60" s="4">
        <v>32</v>
      </c>
      <c r="O60" s="4">
        <v>51.515151515151516</v>
      </c>
    </row>
    <row r="61" spans="1:15" x14ac:dyDescent="0.2">
      <c r="A61" s="4" t="s">
        <v>20</v>
      </c>
      <c r="B61" s="4">
        <v>43</v>
      </c>
      <c r="C61" s="4">
        <v>24</v>
      </c>
      <c r="D61" s="4">
        <v>44.186046511627907</v>
      </c>
      <c r="E61" s="4">
        <v>66</v>
      </c>
      <c r="F61" s="4">
        <v>24</v>
      </c>
      <c r="G61" s="4">
        <v>63.636363636363633</v>
      </c>
      <c r="H61" s="4"/>
      <c r="I61" s="4">
        <v>48</v>
      </c>
      <c r="J61" s="4">
        <v>24</v>
      </c>
      <c r="K61" s="4">
        <v>50</v>
      </c>
      <c r="L61" s="4"/>
      <c r="M61" s="4">
        <v>61</v>
      </c>
      <c r="N61" s="4">
        <v>25</v>
      </c>
      <c r="O61" s="4">
        <v>59.016393442622949</v>
      </c>
    </row>
    <row r="62" spans="1:15" x14ac:dyDescent="0.2">
      <c r="A62" s="4" t="s">
        <v>21</v>
      </c>
      <c r="B62" s="4">
        <v>55</v>
      </c>
      <c r="C62" s="4">
        <v>22</v>
      </c>
      <c r="D62" s="4">
        <v>60</v>
      </c>
      <c r="E62" s="4">
        <v>54</v>
      </c>
      <c r="F62" s="4">
        <v>26</v>
      </c>
      <c r="G62" s="4">
        <v>51.851851851851848</v>
      </c>
      <c r="H62" s="4"/>
      <c r="I62" s="4">
        <v>61</v>
      </c>
      <c r="J62" s="4">
        <v>22</v>
      </c>
      <c r="K62" s="4">
        <v>63.934426229508205</v>
      </c>
      <c r="L62" s="4"/>
      <c r="M62" s="4">
        <v>56</v>
      </c>
      <c r="N62" s="4">
        <v>28</v>
      </c>
      <c r="O62" s="4">
        <v>50</v>
      </c>
    </row>
    <row r="63" spans="1:15" x14ac:dyDescent="0.2">
      <c r="A63" s="4" t="s">
        <v>3</v>
      </c>
      <c r="B63" s="4"/>
      <c r="C63" s="4"/>
      <c r="D63" s="4">
        <f>AVERAGE(D60:D62)</f>
        <v>54.611723106215152</v>
      </c>
      <c r="E63" s="4"/>
      <c r="F63" s="4"/>
      <c r="G63" s="4">
        <f>AVERAGE(G60:G62)</f>
        <v>55.435962539787674</v>
      </c>
      <c r="H63" s="4"/>
      <c r="I63" s="4"/>
      <c r="J63" s="4"/>
      <c r="K63" s="4">
        <f>AVERAGE(K60:K62)</f>
        <v>59.796323894684555</v>
      </c>
      <c r="L63" s="4"/>
      <c r="M63" s="4"/>
      <c r="N63" s="4"/>
      <c r="O63" s="4">
        <f>AVERAGE(O60:O62)</f>
        <v>53.510514985924821</v>
      </c>
    </row>
    <row r="64" spans="1:15" x14ac:dyDescent="0.2">
      <c r="A64" s="4" t="s">
        <v>4</v>
      </c>
      <c r="B64" s="4"/>
      <c r="C64" s="4"/>
      <c r="D64" s="4">
        <f>STDEVA(D60:D62,D60:D62)</f>
        <v>8.0772187313372719</v>
      </c>
      <c r="E64" s="4"/>
      <c r="F64" s="4"/>
      <c r="G64" s="4">
        <f>STDEVA(G60:G62,G60:G62)</f>
        <v>6.3687538719911512</v>
      </c>
      <c r="H64" s="4"/>
      <c r="I64" s="4"/>
      <c r="J64" s="4"/>
      <c r="K64" s="4">
        <f>STDEVA(K60:K62,K60:K62)</f>
        <v>7.6185910509362023</v>
      </c>
      <c r="L64" s="4"/>
      <c r="M64" s="4"/>
      <c r="N64" s="4"/>
      <c r="O64" s="4">
        <f>STDEVA(O60:O62,O60:O62)</f>
        <v>4.3183278442856459</v>
      </c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 t="s">
        <v>22</v>
      </c>
      <c r="B66" s="4">
        <v>54</v>
      </c>
      <c r="C66" s="4">
        <v>25</v>
      </c>
      <c r="D66" s="4">
        <v>53.703703703703709</v>
      </c>
      <c r="E66" s="4">
        <v>46</v>
      </c>
      <c r="F66" s="4">
        <v>20</v>
      </c>
      <c r="G66" s="4">
        <v>56.521739130434781</v>
      </c>
      <c r="H66" s="4"/>
      <c r="I66" s="4">
        <v>55</v>
      </c>
      <c r="J66" s="4">
        <v>26</v>
      </c>
      <c r="K66" s="4">
        <v>52.72727272727272</v>
      </c>
      <c r="L66" s="4"/>
      <c r="M66" s="4">
        <v>51</v>
      </c>
      <c r="N66" s="4">
        <v>21</v>
      </c>
      <c r="O66" s="4">
        <v>58.82352941176471</v>
      </c>
    </row>
    <row r="67" spans="1:15" x14ac:dyDescent="0.2">
      <c r="A67" s="4" t="s">
        <v>23</v>
      </c>
      <c r="B67" s="4">
        <v>60</v>
      </c>
      <c r="C67" s="4">
        <v>21</v>
      </c>
      <c r="D67" s="4">
        <v>65</v>
      </c>
      <c r="E67" s="4">
        <v>48</v>
      </c>
      <c r="F67" s="4">
        <v>21</v>
      </c>
      <c r="G67" s="4">
        <v>56.25</v>
      </c>
      <c r="H67" s="4"/>
      <c r="I67" s="4">
        <v>59</v>
      </c>
      <c r="J67" s="4">
        <v>18</v>
      </c>
      <c r="K67" s="4">
        <v>69.491525423728817</v>
      </c>
      <c r="L67" s="4"/>
      <c r="M67" s="4">
        <v>67</v>
      </c>
      <c r="N67" s="4">
        <v>21</v>
      </c>
      <c r="O67" s="4">
        <v>68.656716417910445</v>
      </c>
    </row>
    <row r="68" spans="1:15" x14ac:dyDescent="0.2">
      <c r="A68" s="4" t="s">
        <v>24</v>
      </c>
      <c r="B68" s="4">
        <v>46</v>
      </c>
      <c r="C68" s="4">
        <v>26</v>
      </c>
      <c r="D68" s="4">
        <v>43.478260869565219</v>
      </c>
      <c r="E68" s="4">
        <v>50</v>
      </c>
      <c r="F68" s="4">
        <v>23</v>
      </c>
      <c r="G68" s="4">
        <v>54</v>
      </c>
      <c r="H68" s="4"/>
      <c r="I68" s="4">
        <v>64</v>
      </c>
      <c r="J68" s="4">
        <v>22</v>
      </c>
      <c r="K68" s="4">
        <v>65.625</v>
      </c>
      <c r="L68" s="4"/>
      <c r="M68" s="4">
        <v>62</v>
      </c>
      <c r="N68" s="4">
        <v>19</v>
      </c>
      <c r="O68" s="4">
        <v>69.354838709677423</v>
      </c>
    </row>
    <row r="69" spans="1:15" x14ac:dyDescent="0.2">
      <c r="A69" s="4" t="s">
        <v>3</v>
      </c>
      <c r="B69" s="4"/>
      <c r="C69" s="4"/>
      <c r="D69" s="4">
        <f>AVERAGE(D66:D68)</f>
        <v>54.060654857756312</v>
      </c>
      <c r="E69" s="4"/>
      <c r="F69" s="4"/>
      <c r="G69" s="4">
        <f>AVERAGE(G66:G68)</f>
        <v>55.590579710144929</v>
      </c>
      <c r="H69" s="4"/>
      <c r="I69" s="4"/>
      <c r="J69" s="4"/>
      <c r="K69" s="4">
        <f>AVERAGE(K66:K68)</f>
        <v>62.614599383667176</v>
      </c>
      <c r="L69" s="4"/>
      <c r="M69" s="4"/>
      <c r="N69" s="4"/>
      <c r="O69" s="4">
        <f>AVERAGE(O66:O68)</f>
        <v>65.61169484645086</v>
      </c>
    </row>
    <row r="70" spans="1:15" x14ac:dyDescent="0.2">
      <c r="A70" s="4" t="s">
        <v>4</v>
      </c>
      <c r="B70" s="4"/>
      <c r="C70" s="4"/>
      <c r="D70" s="4">
        <f>STDEVA(D66:D68,D66:D68)</f>
        <v>9.6287849449203478</v>
      </c>
      <c r="E70" s="4"/>
      <c r="F70" s="4"/>
      <c r="G70" s="4">
        <f>STDEVA(G66:G68,G66:G68)</f>
        <v>1.2380366390364714</v>
      </c>
      <c r="H70" s="4"/>
      <c r="I70" s="4"/>
      <c r="J70" s="4"/>
      <c r="K70" s="4">
        <f>STDEVA(K66:K68,K66:K68)</f>
        <v>7.8514674307811863</v>
      </c>
      <c r="L70" s="4"/>
      <c r="M70" s="4"/>
      <c r="N70" s="4"/>
      <c r="O70" s="4">
        <f>STDEVA(O66:O68,O66:O68)</f>
        <v>5.2673512250516463</v>
      </c>
    </row>
    <row r="71" spans="1: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4" t="s">
        <v>58</v>
      </c>
      <c r="B72" s="4">
        <v>45</v>
      </c>
      <c r="C72" s="4">
        <v>44</v>
      </c>
      <c r="D72" s="4">
        <v>2.2222222222222223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4"/>
      <c r="B73" s="4">
        <v>55</v>
      </c>
      <c r="C73" s="4">
        <v>52</v>
      </c>
      <c r="D73" s="4">
        <v>5.4545454545454541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4"/>
      <c r="B74" s="4">
        <v>53</v>
      </c>
      <c r="C74" s="4">
        <v>50</v>
      </c>
      <c r="D74" s="4">
        <v>5.6603773584905666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 t="s">
        <v>3</v>
      </c>
      <c r="B75" s="4"/>
      <c r="C75" s="4"/>
      <c r="D75" s="4">
        <f>AVERAGE(D72:D74)</f>
        <v>4.4457150117527471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 t="s">
        <v>4</v>
      </c>
      <c r="B76" s="4"/>
      <c r="C76" s="4"/>
      <c r="D76" s="4">
        <f>STDEVA(D72:D74,D72:D74)</f>
        <v>1.7247682353269622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 t="s">
        <v>5</v>
      </c>
      <c r="B77" s="4">
        <v>55</v>
      </c>
      <c r="C77" s="4">
        <v>9</v>
      </c>
      <c r="D77" s="4">
        <v>83.636363636363626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A78" s="4"/>
      <c r="B78" s="4">
        <v>56</v>
      </c>
      <c r="C78" s="4">
        <v>11</v>
      </c>
      <c r="D78" s="4">
        <v>80.357142857142861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4"/>
      <c r="B79" s="4">
        <v>67</v>
      </c>
      <c r="C79" s="4">
        <v>11</v>
      </c>
      <c r="D79" s="4">
        <v>83.582089552238799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3" t="s">
        <v>3</v>
      </c>
      <c r="B80" s="4"/>
      <c r="C80" s="4"/>
      <c r="D80" s="4">
        <f>AVERAGE(D77:D79)</f>
        <v>82.525198681915086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3" t="s">
        <v>4</v>
      </c>
      <c r="B81" s="4"/>
      <c r="C81" s="4"/>
      <c r="D81" s="4">
        <f>STDEVA(D77:D79,D77:D79)</f>
        <v>1.6795442152080442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mergeCells count="4">
    <mergeCell ref="B41:D41"/>
    <mergeCell ref="E41:G41"/>
    <mergeCell ref="I41:K41"/>
    <mergeCell ref="M41:O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8FA6-FF67-4D7C-9351-A40D73E6FC76}">
  <dimension ref="A1:J63"/>
  <sheetViews>
    <sheetView tabSelected="1" zoomScale="70" zoomScaleNormal="70" workbookViewId="0">
      <selection activeCell="N21" sqref="N21"/>
    </sheetView>
  </sheetViews>
  <sheetFormatPr defaultRowHeight="14.25" x14ac:dyDescent="0.2"/>
  <cols>
    <col min="1" max="1" width="30.5" customWidth="1"/>
  </cols>
  <sheetData>
    <row r="1" spans="1:10" x14ac:dyDescent="0.2">
      <c r="A1" s="1" t="s">
        <v>59</v>
      </c>
      <c r="B1" s="1"/>
      <c r="C1" s="1" t="s">
        <v>11</v>
      </c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 t="s">
        <v>64</v>
      </c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>
        <v>1E-3</v>
      </c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 t="s">
        <v>0</v>
      </c>
      <c r="D4" s="1" t="s">
        <v>1</v>
      </c>
      <c r="E4" s="1" t="s">
        <v>2</v>
      </c>
      <c r="F4" s="1" t="s">
        <v>8</v>
      </c>
      <c r="G4" s="1" t="s">
        <v>9</v>
      </c>
      <c r="H4" s="1" t="s">
        <v>10</v>
      </c>
      <c r="I4" s="1" t="s">
        <v>3</v>
      </c>
      <c r="J4" s="1" t="s">
        <v>4</v>
      </c>
    </row>
    <row r="5" spans="1:10" x14ac:dyDescent="0.2">
      <c r="A5" s="1" t="s">
        <v>60</v>
      </c>
      <c r="B5" s="1"/>
      <c r="C5" s="1">
        <v>180000</v>
      </c>
      <c r="D5" s="1">
        <v>160000</v>
      </c>
      <c r="E5" s="1">
        <v>200000</v>
      </c>
      <c r="F5" s="1">
        <f>(C5/260000)*100</f>
        <v>69.230769230769226</v>
      </c>
      <c r="G5" s="1">
        <f t="shared" ref="G5:H7" si="0">(D5/260000)*100</f>
        <v>61.53846153846154</v>
      </c>
      <c r="H5" s="1">
        <f t="shared" si="0"/>
        <v>76.923076923076934</v>
      </c>
      <c r="I5" s="2">
        <f>AVERAGE(F5:H5)</f>
        <v>69.230769230769241</v>
      </c>
      <c r="J5" s="2">
        <f>STDEVA(F5:H5,F5:H5)</f>
        <v>6.8802091615378194</v>
      </c>
    </row>
    <row r="6" spans="1:10" x14ac:dyDescent="0.2">
      <c r="A6" s="1" t="s">
        <v>65</v>
      </c>
      <c r="B6" s="1"/>
      <c r="C6" s="1">
        <v>80000</v>
      </c>
      <c r="D6" s="1">
        <v>80000</v>
      </c>
      <c r="E6" s="1">
        <v>100000</v>
      </c>
      <c r="F6" s="1">
        <f>(C6/260000)*100</f>
        <v>30.76923076923077</v>
      </c>
      <c r="G6" s="1">
        <f t="shared" si="0"/>
        <v>30.76923076923077</v>
      </c>
      <c r="H6" s="1">
        <f t="shared" si="0"/>
        <v>38.461538461538467</v>
      </c>
      <c r="I6" s="2">
        <f t="shared" ref="I6:I7" si="1">AVERAGE(F6:H6)</f>
        <v>33.333333333333336</v>
      </c>
      <c r="J6" s="2">
        <f t="shared" ref="J6:J7" si="2">STDEVA(F6:H6,F6:H6)</f>
        <v>3.9722906114948175</v>
      </c>
    </row>
    <row r="7" spans="1:10" x14ac:dyDescent="0.2">
      <c r="A7" s="1" t="s">
        <v>66</v>
      </c>
      <c r="B7" s="1"/>
      <c r="C7" s="1">
        <v>100000</v>
      </c>
      <c r="D7" s="1">
        <v>60000</v>
      </c>
      <c r="E7" s="1">
        <v>80000</v>
      </c>
      <c r="F7" s="1">
        <f>(C7/260000)*100</f>
        <v>38.461538461538467</v>
      </c>
      <c r="G7" s="1">
        <f t="shared" si="0"/>
        <v>23.076923076923077</v>
      </c>
      <c r="H7" s="1">
        <f t="shared" si="0"/>
        <v>30.76923076923077</v>
      </c>
      <c r="I7" s="2">
        <f t="shared" si="1"/>
        <v>30.769230769230774</v>
      </c>
      <c r="J7" s="2">
        <f t="shared" si="2"/>
        <v>6.8802091615378425</v>
      </c>
    </row>
    <row r="8" spans="1:10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1"/>
      <c r="C9" s="1">
        <v>2E-3</v>
      </c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" t="s">
        <v>0</v>
      </c>
      <c r="D10" s="1" t="s">
        <v>1</v>
      </c>
      <c r="E10" s="1" t="s">
        <v>2</v>
      </c>
      <c r="F10" s="1" t="s">
        <v>8</v>
      </c>
      <c r="G10" s="1" t="s">
        <v>9</v>
      </c>
      <c r="H10" s="1" t="s">
        <v>10</v>
      </c>
      <c r="I10" s="1" t="s">
        <v>3</v>
      </c>
      <c r="J10" s="1" t="s">
        <v>4</v>
      </c>
    </row>
    <row r="11" spans="1:10" x14ac:dyDescent="0.2">
      <c r="A11" s="1" t="s">
        <v>60</v>
      </c>
      <c r="B11" s="1"/>
      <c r="C11" s="1">
        <v>120000</v>
      </c>
      <c r="D11" s="1">
        <v>140000</v>
      </c>
      <c r="E11" s="1">
        <v>180000</v>
      </c>
      <c r="F11" s="1">
        <f>(C11/260000)*100</f>
        <v>46.153846153846153</v>
      </c>
      <c r="G11" s="1">
        <f t="shared" ref="G11:H11" si="3">(D11/260000)*100</f>
        <v>53.846153846153847</v>
      </c>
      <c r="H11" s="1">
        <f t="shared" si="3"/>
        <v>69.230769230769226</v>
      </c>
      <c r="I11" s="2">
        <f>AVERAGE(F11:H11)</f>
        <v>56.410256410256409</v>
      </c>
      <c r="J11" s="2">
        <f>STDEVA(F11:H11,F11:H11)</f>
        <v>10.50969309329191</v>
      </c>
    </row>
    <row r="12" spans="1:10" x14ac:dyDescent="0.2">
      <c r="A12" s="1" t="s">
        <v>65</v>
      </c>
      <c r="B12" s="1"/>
      <c r="C12" s="1">
        <v>40000</v>
      </c>
      <c r="D12" s="1">
        <v>50000</v>
      </c>
      <c r="E12" s="1">
        <v>90000</v>
      </c>
      <c r="F12" s="1">
        <f t="shared" ref="F12:F13" si="4">(C12/260000)*100</f>
        <v>15.384615384615385</v>
      </c>
      <c r="G12" s="1">
        <f t="shared" ref="G12:G13" si="5">(D12/260000)*100</f>
        <v>19.230769230769234</v>
      </c>
      <c r="H12" s="1">
        <f t="shared" ref="H12:H13" si="6">(E12/260000)*100</f>
        <v>34.615384615384613</v>
      </c>
      <c r="I12" s="2">
        <f t="shared" ref="I12:I13" si="7">AVERAGE(F12:H12)</f>
        <v>23.076923076923077</v>
      </c>
      <c r="J12" s="2">
        <f t="shared" ref="J12:J13" si="8">STDEVA(F12:H12,F12:H12)</f>
        <v>9.1016612047686412</v>
      </c>
    </row>
    <row r="13" spans="1:10" x14ac:dyDescent="0.2">
      <c r="A13" s="1" t="s">
        <v>66</v>
      </c>
      <c r="B13" s="1"/>
      <c r="C13" s="1">
        <v>40000</v>
      </c>
      <c r="D13" s="1">
        <v>40000</v>
      </c>
      <c r="E13" s="1">
        <v>40000</v>
      </c>
      <c r="F13" s="1">
        <f t="shared" si="4"/>
        <v>15.384615384615385</v>
      </c>
      <c r="G13" s="1">
        <f t="shared" si="5"/>
        <v>15.384615384615385</v>
      </c>
      <c r="H13" s="1">
        <f t="shared" si="6"/>
        <v>15.384615384615385</v>
      </c>
      <c r="I13" s="2">
        <f t="shared" si="7"/>
        <v>15.384615384615385</v>
      </c>
      <c r="J13" s="2">
        <f t="shared" si="8"/>
        <v>0</v>
      </c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2"/>
      <c r="J14" s="1"/>
    </row>
    <row r="15" spans="1:10" x14ac:dyDescent="0.2">
      <c r="A15" s="1"/>
      <c r="B15" s="1"/>
      <c r="C15" s="1">
        <v>4.0000000000000001E-3</v>
      </c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 t="s">
        <v>0</v>
      </c>
      <c r="D16" s="1" t="s">
        <v>1</v>
      </c>
      <c r="E16" s="1" t="s">
        <v>2</v>
      </c>
      <c r="F16" s="1" t="s">
        <v>8</v>
      </c>
      <c r="G16" s="1" t="s">
        <v>9</v>
      </c>
      <c r="H16" s="1" t="s">
        <v>10</v>
      </c>
      <c r="I16" s="1" t="s">
        <v>3</v>
      </c>
      <c r="J16" s="1" t="s">
        <v>4</v>
      </c>
    </row>
    <row r="17" spans="1:10" x14ac:dyDescent="0.2">
      <c r="A17" s="1" t="s">
        <v>60</v>
      </c>
      <c r="B17" s="1"/>
      <c r="C17" s="1">
        <v>40000</v>
      </c>
      <c r="D17" s="1">
        <v>40000</v>
      </c>
      <c r="E17" s="1">
        <v>80000</v>
      </c>
      <c r="F17" s="1">
        <f>(C17/260000)*100</f>
        <v>15.384615384615385</v>
      </c>
      <c r="G17" s="1">
        <f t="shared" ref="G17:H17" si="9">(D17/260000)*100</f>
        <v>15.384615384615385</v>
      </c>
      <c r="H17" s="1">
        <f t="shared" si="9"/>
        <v>30.76923076923077</v>
      </c>
      <c r="I17" s="2">
        <f>AVERAGE(F17:H17)</f>
        <v>20.512820512820515</v>
      </c>
      <c r="J17" s="2">
        <f>STDEVA(F17:H17,F17:H17)</f>
        <v>7.9445812229895729</v>
      </c>
    </row>
    <row r="18" spans="1:10" x14ac:dyDescent="0.2">
      <c r="A18" s="1" t="s">
        <v>65</v>
      </c>
      <c r="B18" s="1"/>
      <c r="C18" s="1">
        <v>20000</v>
      </c>
      <c r="D18" s="1">
        <v>20000</v>
      </c>
      <c r="E18" s="1">
        <v>20000</v>
      </c>
      <c r="F18" s="1">
        <f t="shared" ref="F18:F19" si="10">(C18/260000)*100</f>
        <v>7.6923076923076925</v>
      </c>
      <c r="G18" s="1">
        <f t="shared" ref="G18:G19" si="11">(D18/260000)*100</f>
        <v>7.6923076923076925</v>
      </c>
      <c r="H18" s="1">
        <f t="shared" ref="H18:H19" si="12">(E18/260000)*100</f>
        <v>7.6923076923076925</v>
      </c>
      <c r="I18" s="2">
        <f t="shared" ref="I18:I19" si="13">AVERAGE(F18:H18)</f>
        <v>7.6923076923076925</v>
      </c>
      <c r="J18" s="2">
        <f t="shared" ref="J18:J19" si="14">STDEVA(F18:H18,F18:H18)</f>
        <v>0</v>
      </c>
    </row>
    <row r="19" spans="1:10" x14ac:dyDescent="0.2">
      <c r="A19" s="1" t="s">
        <v>66</v>
      </c>
      <c r="B19" s="1"/>
      <c r="C19" s="1">
        <v>20000</v>
      </c>
      <c r="D19" s="1">
        <v>20000</v>
      </c>
      <c r="E19" s="1">
        <v>0</v>
      </c>
      <c r="F19" s="1">
        <f t="shared" si="10"/>
        <v>7.6923076923076925</v>
      </c>
      <c r="G19" s="1">
        <f t="shared" si="11"/>
        <v>7.6923076923076925</v>
      </c>
      <c r="H19" s="1">
        <f t="shared" si="12"/>
        <v>0</v>
      </c>
      <c r="I19" s="2">
        <f t="shared" si="13"/>
        <v>5.1282051282051286</v>
      </c>
      <c r="J19" s="2">
        <f t="shared" si="14"/>
        <v>3.9722906114947865</v>
      </c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1">
        <v>8.0000000000000002E-3</v>
      </c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 t="s">
        <v>0</v>
      </c>
      <c r="D22" s="1" t="s">
        <v>1</v>
      </c>
      <c r="E22" s="1" t="s">
        <v>2</v>
      </c>
      <c r="F22" s="1" t="s">
        <v>8</v>
      </c>
      <c r="G22" s="1" t="s">
        <v>9</v>
      </c>
      <c r="H22" s="1" t="s">
        <v>10</v>
      </c>
      <c r="I22" s="1" t="s">
        <v>3</v>
      </c>
      <c r="J22" s="1" t="s">
        <v>4</v>
      </c>
    </row>
    <row r="23" spans="1:10" x14ac:dyDescent="0.2">
      <c r="A23" s="1" t="s">
        <v>60</v>
      </c>
      <c r="B23" s="1"/>
      <c r="C23" s="1">
        <v>0</v>
      </c>
      <c r="D23" s="1">
        <v>20000</v>
      </c>
      <c r="E23" s="1">
        <v>20000</v>
      </c>
      <c r="F23" s="1">
        <f>(C23/260000)*100</f>
        <v>0</v>
      </c>
      <c r="G23" s="1">
        <f t="shared" ref="G23:G25" si="15">(D23/260000)*100</f>
        <v>7.6923076923076925</v>
      </c>
      <c r="H23" s="1">
        <f t="shared" ref="H23:H25" si="16">(E23/260000)*100</f>
        <v>7.6923076923076925</v>
      </c>
      <c r="I23" s="2">
        <f>AVERAGE(F23:H23)</f>
        <v>5.1282051282051286</v>
      </c>
      <c r="J23" s="2">
        <f>STDEVA(F23:H23,F23:H23)</f>
        <v>3.9722906114947865</v>
      </c>
    </row>
    <row r="24" spans="1:10" x14ac:dyDescent="0.2">
      <c r="A24" s="1" t="s">
        <v>65</v>
      </c>
      <c r="B24" s="1"/>
      <c r="C24" s="1">
        <v>20000</v>
      </c>
      <c r="D24" s="1">
        <v>0</v>
      </c>
      <c r="E24" s="1">
        <v>20000</v>
      </c>
      <c r="F24" s="1">
        <f t="shared" ref="F24:F25" si="17">(C24/260000)*100</f>
        <v>7.6923076923076925</v>
      </c>
      <c r="G24" s="1">
        <f t="shared" si="15"/>
        <v>0</v>
      </c>
      <c r="H24" s="1">
        <f t="shared" si="16"/>
        <v>7.6923076923076925</v>
      </c>
      <c r="I24" s="2">
        <f t="shared" ref="I24:I25" si="18">AVERAGE(F24:H24)</f>
        <v>5.1282051282051286</v>
      </c>
      <c r="J24" s="2">
        <f t="shared" ref="J24:J25" si="19">STDEVA(F24:H24,F24:H24)</f>
        <v>3.9722906114947865</v>
      </c>
    </row>
    <row r="25" spans="1:10" x14ac:dyDescent="0.2">
      <c r="A25" s="1" t="s">
        <v>66</v>
      </c>
      <c r="B25" s="1"/>
      <c r="C25" s="1">
        <v>20000</v>
      </c>
      <c r="D25" s="1">
        <v>0</v>
      </c>
      <c r="E25" s="1">
        <v>0</v>
      </c>
      <c r="F25" s="1">
        <f t="shared" si="17"/>
        <v>7.6923076923076925</v>
      </c>
      <c r="G25" s="1">
        <f t="shared" si="15"/>
        <v>0</v>
      </c>
      <c r="H25" s="1">
        <f t="shared" si="16"/>
        <v>0</v>
      </c>
      <c r="I25" s="2">
        <f t="shared" si="18"/>
        <v>2.5641025641025643</v>
      </c>
      <c r="J25" s="2">
        <f t="shared" si="19"/>
        <v>3.9722906114947865</v>
      </c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 t="s">
        <v>61</v>
      </c>
      <c r="B27" s="1"/>
      <c r="C27" s="1">
        <v>260000</v>
      </c>
      <c r="D27" s="1"/>
      <c r="E27" s="1"/>
      <c r="F27" s="1"/>
      <c r="G27" s="1"/>
      <c r="H27" s="1"/>
      <c r="I27" s="1"/>
      <c r="J27" s="1"/>
    </row>
    <row r="28" spans="1:10" x14ac:dyDescent="0.2">
      <c r="A28" s="1" t="s">
        <v>62</v>
      </c>
      <c r="B28" s="1"/>
      <c r="C28" s="1">
        <v>280000</v>
      </c>
      <c r="D28" s="1"/>
      <c r="E28" s="1"/>
      <c r="F28" s="1"/>
      <c r="G28" s="1"/>
      <c r="H28" s="1"/>
      <c r="I28" s="1"/>
      <c r="J28" s="1"/>
    </row>
    <row r="29" spans="1:10" x14ac:dyDescent="0.2">
      <c r="A29" s="1" t="s">
        <v>63</v>
      </c>
      <c r="B29" s="1"/>
      <c r="C29" s="1">
        <v>240000</v>
      </c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>
        <v>260000</v>
      </c>
      <c r="D30" s="1"/>
      <c r="E30" s="1"/>
      <c r="F30" s="1"/>
      <c r="G30" s="1"/>
      <c r="H30" s="1"/>
      <c r="I30" s="1"/>
      <c r="J30" s="1"/>
    </row>
    <row r="34" spans="1:10" x14ac:dyDescent="0.2">
      <c r="A34" s="1" t="s">
        <v>67</v>
      </c>
      <c r="B34" s="1"/>
      <c r="C34" s="1" t="s">
        <v>11</v>
      </c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 t="s">
        <v>64</v>
      </c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>
        <v>4.0000000000000001E-3</v>
      </c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 t="s">
        <v>0</v>
      </c>
      <c r="D37" s="1" t="s">
        <v>1</v>
      </c>
      <c r="E37" s="1" t="s">
        <v>2</v>
      </c>
      <c r="F37" s="1" t="s">
        <v>8</v>
      </c>
      <c r="G37" s="1" t="s">
        <v>9</v>
      </c>
      <c r="H37" s="1" t="s">
        <v>10</v>
      </c>
      <c r="I37" s="1" t="s">
        <v>3</v>
      </c>
      <c r="J37" s="1" t="s">
        <v>4</v>
      </c>
    </row>
    <row r="38" spans="1:10" x14ac:dyDescent="0.2">
      <c r="A38" s="1" t="s">
        <v>60</v>
      </c>
      <c r="B38" s="1"/>
      <c r="C38" s="1">
        <v>240000</v>
      </c>
      <c r="D38" s="1">
        <v>260000</v>
      </c>
      <c r="E38" s="1">
        <v>260000</v>
      </c>
      <c r="F38" s="1">
        <f>(C38/266666.7)*100</f>
        <v>89.999988750001407</v>
      </c>
      <c r="G38" s="1">
        <f t="shared" ref="G38:H38" si="20">(D38/266666.7)*100</f>
        <v>97.499987812501516</v>
      </c>
      <c r="H38" s="1">
        <f t="shared" si="20"/>
        <v>97.499987812501516</v>
      </c>
      <c r="I38" s="2">
        <f>AVERAGE(F38:H38)</f>
        <v>94.999988125001479</v>
      </c>
      <c r="J38" s="1">
        <f>STDEVA(F38:H38,F38:H38)</f>
        <v>3.8729828620845552</v>
      </c>
    </row>
    <row r="39" spans="1:10" x14ac:dyDescent="0.2">
      <c r="A39" s="1" t="s">
        <v>65</v>
      </c>
      <c r="B39" s="1"/>
      <c r="C39" s="1">
        <v>100000</v>
      </c>
      <c r="D39" s="1">
        <v>120000</v>
      </c>
      <c r="E39" s="1">
        <v>100000</v>
      </c>
      <c r="F39" s="1">
        <f t="shared" ref="F39:F40" si="21">(C39/266666.7)*100</f>
        <v>37.49999531250058</v>
      </c>
      <c r="G39" s="1">
        <f t="shared" ref="G39:G40" si="22">(D39/266666.7)*100</f>
        <v>44.999994375000703</v>
      </c>
      <c r="H39" s="1">
        <f t="shared" ref="H39:H40" si="23">(E39/266666.7)*100</f>
        <v>37.49999531250058</v>
      </c>
      <c r="I39" s="2">
        <f t="shared" ref="I39:I40" si="24">AVERAGE(F39:H39)</f>
        <v>39.999995000000617</v>
      </c>
      <c r="J39" s="1">
        <f t="shared" ref="J39:J40" si="25">STDEVA(F39:H39,F39:H39)</f>
        <v>3.8729828620845623</v>
      </c>
    </row>
    <row r="40" spans="1:10" x14ac:dyDescent="0.2">
      <c r="A40" s="1" t="s">
        <v>66</v>
      </c>
      <c r="B40" s="1"/>
      <c r="C40" s="1">
        <v>120000</v>
      </c>
      <c r="D40" s="1">
        <v>140000</v>
      </c>
      <c r="E40" s="1">
        <v>200000</v>
      </c>
      <c r="F40" s="1">
        <f t="shared" si="21"/>
        <v>44.999994375000703</v>
      </c>
      <c r="G40" s="1">
        <f t="shared" si="22"/>
        <v>52.499993437500812</v>
      </c>
      <c r="H40" s="1">
        <f t="shared" si="23"/>
        <v>74.999990625001161</v>
      </c>
      <c r="I40" s="2">
        <f t="shared" si="24"/>
        <v>57.499992812500892</v>
      </c>
      <c r="J40" s="1">
        <f t="shared" si="25"/>
        <v>13.964238298239135</v>
      </c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>
        <v>8.0000000000000002E-3</v>
      </c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 t="s">
        <v>0</v>
      </c>
      <c r="D43" s="1" t="s">
        <v>1</v>
      </c>
      <c r="E43" s="1" t="s">
        <v>2</v>
      </c>
      <c r="F43" s="1" t="s">
        <v>8</v>
      </c>
      <c r="G43" s="1" t="s">
        <v>9</v>
      </c>
      <c r="H43" s="1" t="s">
        <v>10</v>
      </c>
      <c r="I43" s="1" t="s">
        <v>3</v>
      </c>
      <c r="J43" s="1" t="s">
        <v>4</v>
      </c>
    </row>
    <row r="44" spans="1:10" x14ac:dyDescent="0.2">
      <c r="A44" s="1" t="s">
        <v>60</v>
      </c>
      <c r="B44" s="1"/>
      <c r="C44" s="1">
        <v>180000</v>
      </c>
      <c r="D44" s="1">
        <v>180000</v>
      </c>
      <c r="E44" s="1">
        <v>180000</v>
      </c>
      <c r="F44" s="1">
        <f>(C44/266666.7)*100</f>
        <v>67.499991562501052</v>
      </c>
      <c r="G44" s="1">
        <f>(D44/266666.7)*100</f>
        <v>67.499991562501052</v>
      </c>
      <c r="H44" s="1">
        <f>(E44/266666.7)*100</f>
        <v>67.499991562501052</v>
      </c>
      <c r="I44" s="2">
        <f>AVERAGE(F44:H44)</f>
        <v>67.499991562501052</v>
      </c>
      <c r="J44" s="1">
        <f>STDEVA(F44:H44,F44:H44)</f>
        <v>0</v>
      </c>
    </row>
    <row r="45" spans="1:10" x14ac:dyDescent="0.2">
      <c r="A45" s="1" t="s">
        <v>65</v>
      </c>
      <c r="B45" s="1"/>
      <c r="C45" s="1">
        <v>60000</v>
      </c>
      <c r="D45" s="1">
        <v>60000</v>
      </c>
      <c r="E45" s="1">
        <v>100000</v>
      </c>
      <c r="F45" s="1">
        <f t="shared" ref="F45:F46" si="26">(C45/266666.7)*100</f>
        <v>22.499997187500352</v>
      </c>
      <c r="G45" s="1">
        <f t="shared" ref="G45:G46" si="27">(D45/266666.7)*100</f>
        <v>22.499997187500352</v>
      </c>
      <c r="H45" s="1">
        <f t="shared" ref="H45:H46" si="28">(E45/266666.7)*100</f>
        <v>37.49999531250058</v>
      </c>
      <c r="I45" s="2">
        <f t="shared" ref="I45:I46" si="29">AVERAGE(F45:H45)</f>
        <v>27.499996562500428</v>
      </c>
      <c r="J45" s="1">
        <f t="shared" ref="J45:J46" si="30">STDEVA(F45:H45,F45:H45)</f>
        <v>7.7459657241691016</v>
      </c>
    </row>
    <row r="46" spans="1:10" x14ac:dyDescent="0.2">
      <c r="A46" s="1" t="s">
        <v>66</v>
      </c>
      <c r="B46" s="1"/>
      <c r="C46" s="1">
        <v>100000</v>
      </c>
      <c r="D46" s="1">
        <v>140000</v>
      </c>
      <c r="E46" s="1">
        <v>120000</v>
      </c>
      <c r="F46" s="1">
        <f t="shared" si="26"/>
        <v>37.49999531250058</v>
      </c>
      <c r="G46" s="1">
        <f t="shared" si="27"/>
        <v>52.499993437500812</v>
      </c>
      <c r="H46" s="1">
        <f t="shared" si="28"/>
        <v>44.999994375000703</v>
      </c>
      <c r="I46" s="2">
        <f t="shared" si="29"/>
        <v>44.999994375000703</v>
      </c>
      <c r="J46" s="1">
        <f t="shared" si="30"/>
        <v>6.7082030939739212</v>
      </c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>
        <v>1.6E-2</v>
      </c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 t="s">
        <v>0</v>
      </c>
      <c r="D49" s="1" t="s">
        <v>1</v>
      </c>
      <c r="E49" s="1" t="s">
        <v>2</v>
      </c>
      <c r="F49" s="1" t="s">
        <v>8</v>
      </c>
      <c r="G49" s="1" t="s">
        <v>9</v>
      </c>
      <c r="H49" s="1" t="s">
        <v>10</v>
      </c>
      <c r="I49" s="1" t="s">
        <v>3</v>
      </c>
      <c r="J49" s="1" t="s">
        <v>4</v>
      </c>
    </row>
    <row r="50" spans="1:10" x14ac:dyDescent="0.2">
      <c r="A50" s="1" t="s">
        <v>60</v>
      </c>
      <c r="B50" s="1"/>
      <c r="C50" s="1">
        <v>80000</v>
      </c>
      <c r="D50" s="1">
        <v>100000</v>
      </c>
      <c r="E50" s="1">
        <v>100000</v>
      </c>
      <c r="F50" s="1">
        <f>(C50/266666.7)*100</f>
        <v>29.999996250000464</v>
      </c>
      <c r="G50" s="1">
        <f t="shared" ref="G50:H50" si="31">(D50/266666.7)*100</f>
        <v>37.49999531250058</v>
      </c>
      <c r="H50" s="1">
        <f t="shared" si="31"/>
        <v>37.49999531250058</v>
      </c>
      <c r="I50" s="2">
        <f>AVERAGE(F50:H50)</f>
        <v>34.999995625000537</v>
      </c>
      <c r="J50" s="1">
        <f>STDEVA(F50:H50,F50:H50)</f>
        <v>3.8729828620845628</v>
      </c>
    </row>
    <row r="51" spans="1:10" x14ac:dyDescent="0.2">
      <c r="A51" s="1" t="s">
        <v>65</v>
      </c>
      <c r="B51" s="1"/>
      <c r="C51" s="1">
        <v>20000</v>
      </c>
      <c r="D51" s="1">
        <v>20000</v>
      </c>
      <c r="E51" s="1">
        <v>20000</v>
      </c>
      <c r="F51" s="1">
        <f t="shared" ref="F51:F52" si="32">(C51/266666.7)*100</f>
        <v>7.4999990625001161</v>
      </c>
      <c r="G51" s="1">
        <f t="shared" ref="G51:G52" si="33">(D51/266666.7)*100</f>
        <v>7.4999990625001161</v>
      </c>
      <c r="H51" s="1">
        <f t="shared" ref="H51:H52" si="34">(E51/266666.7)*100</f>
        <v>7.4999990625001161</v>
      </c>
      <c r="I51" s="2">
        <f t="shared" ref="I51:I52" si="35">AVERAGE(F51:H51)</f>
        <v>7.4999990625001161</v>
      </c>
      <c r="J51" s="1">
        <f t="shared" ref="J51:J52" si="36">STDEVA(F51:H51,F51:H51)</f>
        <v>0</v>
      </c>
    </row>
    <row r="52" spans="1:10" x14ac:dyDescent="0.2">
      <c r="A52" s="1" t="s">
        <v>66</v>
      </c>
      <c r="B52" s="1"/>
      <c r="C52" s="1">
        <v>20000</v>
      </c>
      <c r="D52" s="1">
        <v>20000</v>
      </c>
      <c r="E52" s="1">
        <v>0</v>
      </c>
      <c r="F52" s="1">
        <f t="shared" si="32"/>
        <v>7.4999990625001161</v>
      </c>
      <c r="G52" s="1">
        <f t="shared" si="33"/>
        <v>7.4999990625001161</v>
      </c>
      <c r="H52" s="1">
        <f t="shared" si="34"/>
        <v>0</v>
      </c>
      <c r="I52" s="2">
        <f t="shared" si="35"/>
        <v>4.9999993750000771</v>
      </c>
      <c r="J52" s="1">
        <f t="shared" si="36"/>
        <v>3.8729828620845583</v>
      </c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>
        <v>3.2000000000000001E-2</v>
      </c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 t="s">
        <v>0</v>
      </c>
      <c r="D55" s="1" t="s">
        <v>1</v>
      </c>
      <c r="E55" s="1" t="s">
        <v>2</v>
      </c>
      <c r="F55" s="1" t="s">
        <v>8</v>
      </c>
      <c r="G55" s="1" t="s">
        <v>9</v>
      </c>
      <c r="H55" s="1" t="s">
        <v>10</v>
      </c>
      <c r="I55" s="1" t="s">
        <v>3</v>
      </c>
      <c r="J55" s="1" t="s">
        <v>4</v>
      </c>
    </row>
    <row r="56" spans="1:10" x14ac:dyDescent="0.2">
      <c r="A56" s="1" t="s">
        <v>60</v>
      </c>
      <c r="B56" s="1"/>
      <c r="C56" s="1">
        <v>20000</v>
      </c>
      <c r="D56" s="1">
        <v>20000</v>
      </c>
      <c r="E56" s="1">
        <v>20000</v>
      </c>
      <c r="F56" s="1">
        <f>(C56/266666.7)*100</f>
        <v>7.4999990625001161</v>
      </c>
      <c r="G56" s="1">
        <f t="shared" ref="G56:H56" si="37">(D56/266666.7)*100</f>
        <v>7.4999990625001161</v>
      </c>
      <c r="H56" s="1">
        <f t="shared" si="37"/>
        <v>7.4999990625001161</v>
      </c>
      <c r="I56" s="2">
        <f>AVERAGE(F56:H56)</f>
        <v>7.4999990625001161</v>
      </c>
      <c r="J56" s="1">
        <f>STDEVA(F56:H56,F56:H56)</f>
        <v>0</v>
      </c>
    </row>
    <row r="57" spans="1:10" x14ac:dyDescent="0.2">
      <c r="A57" s="1" t="s">
        <v>65</v>
      </c>
      <c r="B57" s="1"/>
      <c r="C57" s="1">
        <v>20000</v>
      </c>
      <c r="D57" s="1">
        <v>0</v>
      </c>
      <c r="E57" s="1">
        <v>0</v>
      </c>
      <c r="F57" s="1">
        <f t="shared" ref="F57:F58" si="38">(C57/266666.7)*100</f>
        <v>7.4999990625001161</v>
      </c>
      <c r="G57" s="1">
        <f t="shared" ref="G57:G58" si="39">(D57/266666.7)*100</f>
        <v>0</v>
      </c>
      <c r="H57" s="1">
        <f t="shared" ref="H57:H58" si="40">(E57/266666.7)*100</f>
        <v>0</v>
      </c>
      <c r="I57" s="2">
        <f t="shared" ref="I57:I58" si="41">AVERAGE(F57:H57)</f>
        <v>2.4999996875000385</v>
      </c>
      <c r="J57" s="1">
        <f t="shared" ref="J57:J58" si="42">STDEVA(F57:H57,F57:H57)</f>
        <v>3.8729828620845583</v>
      </c>
    </row>
    <row r="58" spans="1:10" x14ac:dyDescent="0.2">
      <c r="A58" s="1" t="s">
        <v>66</v>
      </c>
      <c r="B58" s="1"/>
      <c r="C58" s="1">
        <v>20000</v>
      </c>
      <c r="D58" s="1">
        <v>20000</v>
      </c>
      <c r="E58" s="1">
        <v>0</v>
      </c>
      <c r="F58" s="1">
        <f t="shared" si="38"/>
        <v>7.4999990625001161</v>
      </c>
      <c r="G58" s="1">
        <f t="shared" si="39"/>
        <v>7.4999990625001161</v>
      </c>
      <c r="H58" s="1">
        <f t="shared" si="40"/>
        <v>0</v>
      </c>
      <c r="I58" s="2">
        <f t="shared" si="41"/>
        <v>4.9999993750000771</v>
      </c>
      <c r="J58" s="1">
        <f t="shared" si="42"/>
        <v>3.8729828620845583</v>
      </c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 t="s">
        <v>61</v>
      </c>
      <c r="B60" s="1"/>
      <c r="C60" s="1">
        <v>280000</v>
      </c>
      <c r="D60" s="1"/>
      <c r="E60" s="1"/>
      <c r="F60" s="1"/>
      <c r="G60" s="1"/>
      <c r="H60" s="1"/>
      <c r="I60" s="1"/>
      <c r="J60" s="1"/>
    </row>
    <row r="61" spans="1:10" x14ac:dyDescent="0.2">
      <c r="A61" s="1" t="s">
        <v>62</v>
      </c>
      <c r="B61" s="1"/>
      <c r="C61" s="1">
        <v>280000</v>
      </c>
      <c r="D61" s="1"/>
      <c r="E61" s="1"/>
      <c r="F61" s="1"/>
      <c r="G61" s="1"/>
      <c r="H61" s="1"/>
      <c r="I61" s="1"/>
      <c r="J61" s="1"/>
    </row>
    <row r="62" spans="1:10" x14ac:dyDescent="0.2">
      <c r="A62" s="1" t="s">
        <v>63</v>
      </c>
      <c r="B62" s="1"/>
      <c r="C62" s="1">
        <v>240000</v>
      </c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>
        <f>AVERAGE(C60:C62)</f>
        <v>266666.66666666669</v>
      </c>
      <c r="D63" s="1"/>
      <c r="E63" s="1"/>
      <c r="F63" s="1"/>
      <c r="G63" s="1"/>
      <c r="H63" s="1"/>
      <c r="I63" s="1"/>
      <c r="J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Encystment Fig 1</vt:lpstr>
      <vt:lpstr>Excystment Fig 2</vt:lpstr>
      <vt:lpstr>Combination set and CHX Table1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2022-03-08T02:48:10Z</dcterms:created>
  <dcterms:modified xsi:type="dcterms:W3CDTF">2023-06-25T01:02:17Z</dcterms:modified>
</cp:coreProperties>
</file>