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cuimm\Desktop\潍医\综述\CAF\23.9.1更新\peerj 9.13\补交材料23.10.12\"/>
    </mc:Choice>
  </mc:AlternateContent>
  <xr:revisionPtr revIDLastSave="0" documentId="13_ncr:1_{C43C8E91-2B70-4F3A-835E-4EA527CAC152}" xr6:coauthVersionLast="47" xr6:coauthVersionMax="47" xr10:uidLastSave="{00000000-0000-0000-0000-000000000000}"/>
  <bookViews>
    <workbookView xWindow="-110" yWindow="-110" windowWidth="21820" windowHeight="13900" xr2:uid="{4B143C6D-DB4F-4AFC-AB9F-63D9BECB4D67}"/>
  </bookViews>
  <sheets>
    <sheet name="Sheet1" sheetId="6" r:id="rId1"/>
    <sheet name="Sheet2"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4" i="6" l="1"/>
  <c r="F51" i="6"/>
  <c r="F50" i="6"/>
  <c r="F42" i="6"/>
  <c r="F31" i="6"/>
  <c r="F20" i="6"/>
  <c r="F19" i="6"/>
  <c r="F18" i="6"/>
  <c r="F17" i="6"/>
</calcChain>
</file>

<file path=xl/sharedStrings.xml><?xml version="1.0" encoding="utf-8"?>
<sst xmlns="http://schemas.openxmlformats.org/spreadsheetml/2006/main" count="2164" uniqueCount="859">
  <si>
    <t>Year</t>
  </si>
  <si>
    <t xml:space="preserve">Type of tumor </t>
  </si>
  <si>
    <t>Patients’  No</t>
    <phoneticPr fontId="2" type="noConversion"/>
  </si>
  <si>
    <t>Tumor 
stage</t>
    <phoneticPr fontId="2" type="noConversion"/>
  </si>
  <si>
    <t xml:space="preserve"> Cut-off value</t>
    <phoneticPr fontId="2" type="noConversion"/>
  </si>
  <si>
    <t xml:space="preserve">fibroblast: (H/L)  </t>
    <phoneticPr fontId="2" type="noConversion"/>
  </si>
  <si>
    <t>Marker</t>
  </si>
  <si>
    <t xml:space="preserve">Median follow-up (months) </t>
    <phoneticPr fontId="2" type="noConversion"/>
  </si>
  <si>
    <t>Clinical outcome</t>
    <phoneticPr fontId="2" type="noConversion"/>
  </si>
  <si>
    <t>Univariate</t>
    <phoneticPr fontId="2" type="noConversion"/>
  </si>
  <si>
    <t>Multivariate</t>
    <phoneticPr fontId="2" type="noConversion"/>
  </si>
  <si>
    <t>HR</t>
    <phoneticPr fontId="2" type="noConversion"/>
  </si>
  <si>
    <t xml:space="preserve">95% CIs </t>
  </si>
  <si>
    <t>Pvalue</t>
    <phoneticPr fontId="2" type="noConversion"/>
  </si>
  <si>
    <t>Pvalue</t>
  </si>
  <si>
    <t>Alpha-smooth muscle actin-positive cancer-associated fibroblasts secreting osteopontin promote growth of luminal breast cancer</t>
    <phoneticPr fontId="2" type="noConversion"/>
  </si>
  <si>
    <t>Muchlińska, A.</t>
  </si>
  <si>
    <t xml:space="preserve"> nonmetastatic breast cancers (luminal breast cancer)</t>
    <phoneticPr fontId="2" type="noConversion"/>
  </si>
  <si>
    <t>index score higher than the upper quartile (Q3) of the whole group</t>
    <phoneticPr fontId="2" type="noConversion"/>
  </si>
  <si>
    <t>11/74</t>
    <phoneticPr fontId="2" type="noConversion"/>
  </si>
  <si>
    <t>α-SMA</t>
    <phoneticPr fontId="2" type="noConversion"/>
  </si>
  <si>
    <t>NR</t>
    <phoneticPr fontId="2" type="noConversion"/>
  </si>
  <si>
    <t>OS</t>
    <phoneticPr fontId="2" type="noConversion"/>
  </si>
  <si>
    <t>1.127-19.891</t>
    <phoneticPr fontId="2" type="noConversion"/>
  </si>
  <si>
    <t>Podoplanin expression in cancer-associated fibroblasts predicts unfavorable prognosis in node-negative breast cancer patients with hormone receptor-positive/HER2 - negative subtype</t>
    <phoneticPr fontId="2" type="noConversion"/>
  </si>
  <si>
    <t>Tanaka, Y.</t>
  </si>
  <si>
    <t>more than 10% of CAFs showed immunoreactivity with podoplanin as strong as that of internal positive controls</t>
    <phoneticPr fontId="2" type="noConversion"/>
  </si>
  <si>
    <t>27/142</t>
    <phoneticPr fontId="2" type="noConversion"/>
  </si>
  <si>
    <t>PDPN</t>
  </si>
  <si>
    <t>median fellow up time of 80.0(5-143) months</t>
    <phoneticPr fontId="2" type="noConversion"/>
  </si>
  <si>
    <t>DFS</t>
    <phoneticPr fontId="2" type="noConversion"/>
  </si>
  <si>
    <t>more than 11% of CAFs showed immunoreactivity with podoplanin as strong as that of internal positive controls</t>
  </si>
  <si>
    <t>median fellow up time of 80.0 (5-143) months</t>
    <phoneticPr fontId="2" type="noConversion"/>
  </si>
  <si>
    <t>DSS</t>
    <phoneticPr fontId="2" type="noConversion"/>
  </si>
  <si>
    <t>Impact of Epithelial-Stromal Interactions on Peritumoral Fibroblasts in Ductal Carcinoma in Situ</t>
    <phoneticPr fontId="2" type="noConversion"/>
  </si>
  <si>
    <t>Strell, C.</t>
  </si>
  <si>
    <t>DCIS</t>
  </si>
  <si>
    <t>IHC score &gt; 2</t>
    <phoneticPr fontId="2" type="noConversion"/>
  </si>
  <si>
    <t>68/283</t>
    <phoneticPr fontId="2" type="noConversion"/>
  </si>
  <si>
    <t>202/158</t>
    <phoneticPr fontId="2" type="noConversion"/>
  </si>
  <si>
    <t>PDGFR-β</t>
    <phoneticPr fontId="2" type="noConversion"/>
  </si>
  <si>
    <t>0.90-2.08</t>
    <phoneticPr fontId="2" type="noConversion"/>
  </si>
  <si>
    <t>MMP11 expression in intratumoral inflammatory cells in breast cancer</t>
    <phoneticPr fontId="2" type="noConversion"/>
  </si>
  <si>
    <t>Eiro, N.</t>
  </si>
  <si>
    <t>invasive breast carcinoma</t>
  </si>
  <si>
    <t>T1 or T2</t>
  </si>
  <si>
    <t>&gt;10% positive cells</t>
  </si>
  <si>
    <t>175/71</t>
    <phoneticPr fontId="2" type="noConversion"/>
  </si>
  <si>
    <t>MMP11</t>
  </si>
  <si>
    <t>a minimum follow-up of ten years</t>
  </si>
  <si>
    <t>RFS</t>
    <phoneticPr fontId="2" type="noConversion"/>
  </si>
  <si>
    <t>1.84-4.92</t>
    <phoneticPr fontId="2" type="noConversion"/>
  </si>
  <si>
    <t>Cancer-Associated Fibroblasts Correlate with Tumor-Associated Macrophages Infiltration and Lymphatic Metastasis in Triple Negative Breast Cancer Patients</t>
    <phoneticPr fontId="2" type="noConversion"/>
  </si>
  <si>
    <t>Zhou, J.</t>
  </si>
  <si>
    <t>TNBC</t>
    <phoneticPr fontId="2" type="noConversion"/>
  </si>
  <si>
    <t>Immunostaining intensity × Response rate score 2-9</t>
    <phoneticPr fontId="2" type="noConversion"/>
  </si>
  <si>
    <t>146/132</t>
    <phoneticPr fontId="2" type="noConversion"/>
  </si>
  <si>
    <t>FAP</t>
  </si>
  <si>
    <t>median fellow up time of 87 (range 8-130) months</t>
    <phoneticPr fontId="2" type="noConversion"/>
  </si>
  <si>
    <t xml:space="preserve">1.532-4.082 </t>
  </si>
  <si>
    <t>median fellow up time of 87(range 8-130) months</t>
    <phoneticPr fontId="2" type="noConversion"/>
  </si>
  <si>
    <t xml:space="preserve"> 1.799-5.151 </t>
  </si>
  <si>
    <t xml:space="preserve">&lt;0.001 </t>
  </si>
  <si>
    <t>140/138</t>
    <phoneticPr fontId="2" type="noConversion"/>
  </si>
  <si>
    <t xml:space="preserve">DFS </t>
  </si>
  <si>
    <t xml:space="preserve">1.218-5.037  </t>
  </si>
  <si>
    <t xml:space="preserve">1.373-5.837 </t>
  </si>
  <si>
    <t>Yang, Z.</t>
  </si>
  <si>
    <t>breast ductal carcinoma</t>
  </si>
  <si>
    <t>IHC score 2-3</t>
    <phoneticPr fontId="2" type="noConversion"/>
  </si>
  <si>
    <t>58/92</t>
    <phoneticPr fontId="2" type="noConversion"/>
  </si>
  <si>
    <t>FSP-1</t>
    <phoneticPr fontId="2" type="noConversion"/>
  </si>
  <si>
    <t>median fellow up time of 68(range 2-108) months</t>
    <phoneticPr fontId="2" type="noConversion"/>
  </si>
  <si>
    <t>OS</t>
  </si>
  <si>
    <t>0.22-0.88</t>
    <phoneticPr fontId="2" type="noConversion"/>
  </si>
  <si>
    <t>&lt;0.001</t>
    <phoneticPr fontId="2" type="noConversion"/>
  </si>
  <si>
    <t>108/42</t>
    <phoneticPr fontId="2" type="noConversion"/>
  </si>
  <si>
    <t>0.14-1.09</t>
    <phoneticPr fontId="2" type="noConversion"/>
  </si>
  <si>
    <t>CD61+ and CAF+ were found to be good prognosis factors for invasive breast cancer patients</t>
    <phoneticPr fontId="2" type="noConversion"/>
  </si>
  <si>
    <t>Cai, D.</t>
  </si>
  <si>
    <t>invasive breast cancer</t>
  </si>
  <si>
    <t>72/92</t>
    <phoneticPr fontId="2" type="noConversion"/>
  </si>
  <si>
    <t xml:space="preserve">median fellow up time of 42(range 1-84) </t>
    <phoneticPr fontId="2" type="noConversion"/>
  </si>
  <si>
    <t xml:space="preserve"> 1.517-10.169</t>
  </si>
  <si>
    <t>High ASMA(+) Fibroblasts and Low Cytoplasmic HMGB3(+) Breast Cancer Cells Predict Poor Prognosis</t>
    <phoneticPr fontId="2" type="noConversion"/>
  </si>
  <si>
    <t>Amornsupak, K.</t>
    <phoneticPr fontId="2" type="noConversion"/>
  </si>
  <si>
    <t xml:space="preserve">invasive ductal carcinoma (IDC) </t>
  </si>
  <si>
    <t>39/27</t>
    <phoneticPr fontId="2" type="noConversion"/>
  </si>
  <si>
    <t>fellow up time of range 65.23-87.7 months</t>
    <phoneticPr fontId="2" type="noConversion"/>
  </si>
  <si>
    <t>MFS</t>
  </si>
  <si>
    <t xml:space="preserve"> 1.721-98.892 </t>
  </si>
  <si>
    <t xml:space="preserve"> 1.094-89.432 </t>
  </si>
  <si>
    <t>Prognostic significance of S100A4-expression and subcellular localization in early-stage breast cancer</t>
    <phoneticPr fontId="2" type="noConversion"/>
  </si>
  <si>
    <t>Egeland, E.V.</t>
  </si>
  <si>
    <t xml:space="preserve">Early-stage breast cancer </t>
    <phoneticPr fontId="2" type="noConversion"/>
  </si>
  <si>
    <t>pT1N0- or pT2pN0G1</t>
  </si>
  <si>
    <t>IHC &gt;1%  stained tumor cells</t>
    <phoneticPr fontId="2" type="noConversion"/>
  </si>
  <si>
    <t xml:space="preserve">44/247 </t>
  </si>
  <si>
    <t>Median follow-up for 88.8 months (range 7.2–124.8)</t>
    <phoneticPr fontId="2" type="noConversion"/>
  </si>
  <si>
    <t>MFS</t>
    <phoneticPr fontId="2" type="noConversion"/>
  </si>
  <si>
    <t>0.17-0.79</t>
    <phoneticPr fontId="2" type="noConversion"/>
  </si>
  <si>
    <t>0.24-0.82</t>
    <phoneticPr fontId="2" type="noConversion"/>
  </si>
  <si>
    <t>Expression of cancer-associated fibroblast-related proteins differs between invasive lobular carcinoma and invasive ductal carcinoma</t>
    <phoneticPr fontId="2" type="noConversion"/>
  </si>
  <si>
    <t>Park, C. K.</t>
  </si>
  <si>
    <t xml:space="preserve">101/423 </t>
  </si>
  <si>
    <t>340/184</t>
    <phoneticPr fontId="2" type="noConversion"/>
  </si>
  <si>
    <t>153/489</t>
    <phoneticPr fontId="2" type="noConversion"/>
  </si>
  <si>
    <t>Expression of CAF-Related Proteins Is Associated with Histologic Grade of Breast Phyllodes Tumor</t>
    <phoneticPr fontId="2" type="noConversion"/>
  </si>
  <si>
    <t>Kim, H. M.</t>
  </si>
  <si>
    <t>Malignant phyllodes tumor</t>
  </si>
  <si>
    <t>IHC score &gt; 1</t>
    <phoneticPr fontId="2" type="noConversion"/>
  </si>
  <si>
    <t xml:space="preserve">10/6 </t>
  </si>
  <si>
    <t>0.00-128.68</t>
    <phoneticPr fontId="2" type="noConversion"/>
  </si>
  <si>
    <t>5/11</t>
    <phoneticPr fontId="2" type="noConversion"/>
  </si>
  <si>
    <t>PDGFR-α</t>
    <phoneticPr fontId="2" type="noConversion"/>
  </si>
  <si>
    <t>0.03-6.15</t>
    <phoneticPr fontId="2" type="noConversion"/>
  </si>
  <si>
    <t>Differential expression of cancer-associated fibroblast-related proteins according to molecular subtype and stromal histology in breast cancer</t>
    <phoneticPr fontId="2" type="noConversion"/>
  </si>
  <si>
    <t>Park, S. Y.</t>
  </si>
  <si>
    <t>Breast cancer</t>
  </si>
  <si>
    <t>T1-T3</t>
    <phoneticPr fontId="2" type="noConversion"/>
  </si>
  <si>
    <t>153/489</t>
  </si>
  <si>
    <t>0.31-5.57</t>
    <phoneticPr fontId="2" type="noConversion"/>
  </si>
  <si>
    <t>0.33-7.32</t>
    <phoneticPr fontId="2" type="noConversion"/>
  </si>
  <si>
    <t>Luminal B</t>
    <phoneticPr fontId="2" type="noConversion"/>
  </si>
  <si>
    <t>5/147</t>
    <phoneticPr fontId="2" type="noConversion"/>
  </si>
  <si>
    <t>FAP-α</t>
    <phoneticPr fontId="2" type="noConversion"/>
  </si>
  <si>
    <t>0.00-3.52</t>
    <phoneticPr fontId="2" type="noConversion"/>
  </si>
  <si>
    <t xml:space="preserve">Invasive breast 
cancer </t>
    <phoneticPr fontId="2" type="noConversion"/>
  </si>
  <si>
    <t>189/453</t>
    <phoneticPr fontId="2" type="noConversion"/>
  </si>
  <si>
    <t>0.24-1.02</t>
    <phoneticPr fontId="2" type="noConversion"/>
  </si>
  <si>
    <t xml:space="preserve">Invasive breast cancer </t>
    <phoneticPr fontId="2" type="noConversion"/>
  </si>
  <si>
    <t>0.46-2.11</t>
    <phoneticPr fontId="2" type="noConversion"/>
  </si>
  <si>
    <t>Luminal A</t>
  </si>
  <si>
    <t>40/235</t>
    <phoneticPr fontId="2" type="noConversion"/>
  </si>
  <si>
    <t>0.02-1.57</t>
    <phoneticPr fontId="2" type="noConversion"/>
  </si>
  <si>
    <t>CD105 Expression on CD34-Negative Spindle-Shaped Stromal Cells of Primary Tumor Is an Unfavorable Prognostic Marker in Early Breast Cancer Patients</t>
    <phoneticPr fontId="2" type="noConversion"/>
  </si>
  <si>
    <t>Martinez, L. M.</t>
  </si>
  <si>
    <t>Early-stage breast cancer</t>
    <phoneticPr fontId="2" type="noConversion"/>
  </si>
  <si>
    <t xml:space="preserve">23/30 </t>
  </si>
  <si>
    <t>0.01-10.42</t>
    <phoneticPr fontId="2" type="noConversion"/>
  </si>
  <si>
    <t>Expression of cancer-associated fibroblast-related proteins in adipose stroma of breast cancer</t>
    <phoneticPr fontId="2" type="noConversion"/>
  </si>
  <si>
    <t>Jung, Y. Y.</t>
  </si>
  <si>
    <t>invasive ductal carcinoma</t>
  </si>
  <si>
    <t xml:space="preserve">23/619 </t>
  </si>
  <si>
    <t xml:space="preserve">68.3 ± 30.1 </t>
  </si>
  <si>
    <t>0.27-10.65</t>
    <phoneticPr fontId="2" type="noConversion"/>
  </si>
  <si>
    <t>0.27-11.18</t>
    <phoneticPr fontId="2" type="noConversion"/>
  </si>
  <si>
    <t>FSP-1</t>
    <phoneticPr fontId="1" type="noConversion"/>
  </si>
  <si>
    <t>1.29-3.95</t>
    <phoneticPr fontId="1" type="noConversion"/>
  </si>
  <si>
    <t>1.40-4.59</t>
    <phoneticPr fontId="1" type="noConversion"/>
  </si>
  <si>
    <t>A phenotype from tumor stroma based on the expression of metalloproteases and their inhibitors, associated with prognosis in breast cancer</t>
    <phoneticPr fontId="2" type="noConversion"/>
  </si>
  <si>
    <t>Eiró, N.</t>
  </si>
  <si>
    <t xml:space="preserve">primary invasive ductal carcinoma </t>
    <phoneticPr fontId="2" type="noConversion"/>
  </si>
  <si>
    <t>T1 or T2</t>
    <phoneticPr fontId="2" type="noConversion"/>
  </si>
  <si>
    <t>TIMP-2</t>
  </si>
  <si>
    <t xml:space="preserve">The median follow-up period in patients without metastasis was of 187 months, and 52 months in patients with metastatic disease. </t>
    <phoneticPr fontId="2" type="noConversion"/>
  </si>
  <si>
    <t>&lt;0.05</t>
    <phoneticPr fontId="2" type="noConversion"/>
  </si>
  <si>
    <t>Podoplanin expression in cancer-associated fibroblasts correlates with VEGF-C expression in cancer cells of invasive ductal breast carcinoma</t>
    <phoneticPr fontId="2" type="noConversion"/>
  </si>
  <si>
    <t>Pula, B.</t>
  </si>
  <si>
    <t>invasive ductal breast carcinoma</t>
  </si>
  <si>
    <t>74/30</t>
    <phoneticPr fontId="2" type="noConversion"/>
  </si>
  <si>
    <t>followed up for 59.3 ± 38.8 months (range 1 – 125 months)</t>
    <phoneticPr fontId="2" type="noConversion"/>
  </si>
  <si>
    <t>Impact of different tumour stroma assessment methods regarding podoplanin expression on clinical outcome in patients with invasive ductal breast carcinoma</t>
    <phoneticPr fontId="2" type="noConversion"/>
  </si>
  <si>
    <t>T1-T4,N0-N3</t>
    <phoneticPr fontId="2" type="noConversion"/>
  </si>
  <si>
    <t>Immunoreactive score 6-12</t>
    <phoneticPr fontId="2" type="noConversion"/>
  </si>
  <si>
    <t>followed up for 63.21±38.54 (1-141) months.</t>
    <phoneticPr fontId="2" type="noConversion"/>
  </si>
  <si>
    <t>1.046-3.560</t>
  </si>
  <si>
    <t xml:space="preserve"> 0.2184-1.894</t>
  </si>
  <si>
    <t>EFS</t>
    <phoneticPr fontId="2" type="noConversion"/>
  </si>
  <si>
    <t>0.7860-2.075</t>
  </si>
  <si>
    <t>Diagnostic and Prognostic Relevance of MMP-11 Expression in the Stromal Fibroblast-Like Cells Adjacent to Invasive Ductal Carcinoma of the Breast</t>
    <phoneticPr fontId="2" type="noConversion"/>
  </si>
  <si>
    <t>Min, K. W.</t>
  </si>
  <si>
    <t>Immunoreactive score &gt;1</t>
    <phoneticPr fontId="2" type="noConversion"/>
  </si>
  <si>
    <t>152/40</t>
    <phoneticPr fontId="2" type="noConversion"/>
  </si>
  <si>
    <t>Podoplanin-expressing cancer-associated fibroblasts are associated with poor prognosis in invasive breast cancer</t>
    <phoneticPr fontId="2" type="noConversion"/>
  </si>
  <si>
    <t>Schoppmann, S. F.</t>
  </si>
  <si>
    <t>33/334</t>
    <phoneticPr fontId="2" type="noConversion"/>
  </si>
  <si>
    <t>Role of stromal myofibroblasts in invasive breast cancer: stromal expression of alpha-smooth muscle actin correlates with worse clinical outcome</t>
    <phoneticPr fontId="2" type="noConversion"/>
  </si>
  <si>
    <t>Yamashita, M. etal</t>
    <phoneticPr fontId="2" type="noConversion"/>
  </si>
  <si>
    <t>&gt; 8.48 % of the spindle-shaped cells/field area</t>
    <phoneticPr fontId="2" type="noConversion"/>
  </si>
  <si>
    <t>25/35</t>
  </si>
  <si>
    <t>The average age of the patients with metastasis was 57.5 ± 15.1 years old, while those without metastasis was 56 ± 13.1 years old. The mean follow-up period was 74.8 ± 19.3 months.</t>
    <phoneticPr fontId="2" type="noConversion"/>
  </si>
  <si>
    <t>0.02-17.14</t>
    <phoneticPr fontId="2" type="noConversion"/>
  </si>
  <si>
    <t>0.04-2.23</t>
    <phoneticPr fontId="2" type="noConversion"/>
  </si>
  <si>
    <t>Low ERK phosphorylation in cancer-associated fibroblasts is associated with tamoxifen resistance in pre-menopausal breast cancer</t>
    <phoneticPr fontId="2" type="noConversion"/>
  </si>
  <si>
    <t>Busch, S.</t>
  </si>
  <si>
    <t>N0-N3</t>
    <phoneticPr fontId="2" type="noConversion"/>
  </si>
  <si>
    <t>Immunoreactive score 2-3</t>
    <phoneticPr fontId="2" type="noConversion"/>
  </si>
  <si>
    <t>283/84</t>
    <phoneticPr fontId="2" type="noConversion"/>
  </si>
  <si>
    <t>median follow-up time 69 months</t>
  </si>
  <si>
    <t>0.730-2.612</t>
    <phoneticPr fontId="2" type="noConversion"/>
  </si>
  <si>
    <t>1.080-6.945</t>
  </si>
  <si>
    <t>Podoplanin expression by cancer-associated fibroblasts predicts poor outcome in invasive ductal breast carcinoma</t>
    <phoneticPr fontId="2" type="noConversion"/>
  </si>
  <si>
    <t xml:space="preserve">96/21 </t>
  </si>
  <si>
    <t xml:space="preserve"> followed up for 58 ±38.55 months (range 1–125 months)</t>
    <phoneticPr fontId="2" type="noConversion"/>
  </si>
  <si>
    <t>Prognostic Significance of Stromal Platelet-Derived Growth Factor beta-Receptor Expression in Human Breast Cancer</t>
    <phoneticPr fontId="2" type="noConversion"/>
  </si>
  <si>
    <t>Paulsson, J.</t>
  </si>
  <si>
    <t>IHC score 3</t>
    <phoneticPr fontId="2" type="noConversion"/>
  </si>
  <si>
    <t>100/189</t>
    <phoneticPr fontId="2" type="noConversion"/>
  </si>
  <si>
    <t>median follow-up time 106 (range 0 -207 months) months</t>
    <phoneticPr fontId="2" type="noConversion"/>
  </si>
  <si>
    <t xml:space="preserve"> 1.08-2.58</t>
    <phoneticPr fontId="2" type="noConversion"/>
  </si>
  <si>
    <t>Expression and prognostic significance of metalloproteases and their inhibitors in luminal A and basal-like phenotypes of breast carcinoma</t>
    <phoneticPr fontId="2" type="noConversion"/>
  </si>
  <si>
    <t>Gonzalez, L. O.</t>
  </si>
  <si>
    <t>IHC &gt; median</t>
    <phoneticPr fontId="2" type="noConversion"/>
  </si>
  <si>
    <t>26/22</t>
    <phoneticPr fontId="2" type="noConversion"/>
  </si>
  <si>
    <t>The median follow-up period was 84 months in patients without metastasis and 66 months in patients with metastasis.</t>
    <phoneticPr fontId="2" type="noConversion"/>
  </si>
  <si>
    <t>1.9-11.9</t>
    <phoneticPr fontId="2" type="noConversion"/>
  </si>
  <si>
    <t>Basal like</t>
  </si>
  <si>
    <t>3.2-17.6</t>
    <phoneticPr fontId="2" type="noConversion"/>
  </si>
  <si>
    <t>29/19</t>
    <phoneticPr fontId="2" type="noConversion"/>
  </si>
  <si>
    <t>MMP-11</t>
  </si>
  <si>
    <t xml:space="preserve"> 1.6-14.9</t>
    <phoneticPr fontId="2" type="noConversion"/>
  </si>
  <si>
    <t>34/11</t>
    <phoneticPr fontId="2" type="noConversion"/>
  </si>
  <si>
    <t>1.7-31.7</t>
    <phoneticPr fontId="2" type="noConversion"/>
  </si>
  <si>
    <t>22/26</t>
    <phoneticPr fontId="2" type="noConversion"/>
  </si>
  <si>
    <t>MMP-13</t>
  </si>
  <si>
    <t>1.1-6.4</t>
    <phoneticPr fontId="2" type="noConversion"/>
  </si>
  <si>
    <t>27/18</t>
    <phoneticPr fontId="2" type="noConversion"/>
  </si>
  <si>
    <t>0.9-5.3</t>
    <phoneticPr fontId="2" type="noConversion"/>
  </si>
  <si>
    <t>4/44</t>
    <phoneticPr fontId="2" type="noConversion"/>
  </si>
  <si>
    <t>MMP-9</t>
  </si>
  <si>
    <t>1-9.2</t>
    <phoneticPr fontId="2" type="noConversion"/>
  </si>
  <si>
    <t>10/35</t>
    <phoneticPr fontId="2" type="noConversion"/>
  </si>
  <si>
    <t>MMP-9</t>
    <phoneticPr fontId="2" type="noConversion"/>
  </si>
  <si>
    <t>1.7-8.8</t>
    <phoneticPr fontId="2" type="noConversion"/>
  </si>
  <si>
    <t>Tumor-derived Matrix Metalloproteinase-13 (MMP-13) correlates with poor prognoses of invasive breast cancer</t>
    <phoneticPr fontId="2" type="noConversion"/>
  </si>
  <si>
    <t>Zhang, B.</t>
    <phoneticPr fontId="2" type="noConversion"/>
  </si>
  <si>
    <t>125/132</t>
    <phoneticPr fontId="2" type="noConversion"/>
  </si>
  <si>
    <t>MMP-13</t>
    <phoneticPr fontId="2" type="noConversion"/>
  </si>
  <si>
    <t xml:space="preserve"> followed up for at least 36 months, up to 173 months</t>
    <phoneticPr fontId="2" type="noConversion"/>
  </si>
  <si>
    <t>Occurence of stromal myofibroblasts in the invasive ductal breast cancer tissue is an unfavourable prognostic factor</t>
    <phoneticPr fontId="2" type="noConversion"/>
  </si>
  <si>
    <t xml:space="preserve">Surowiak, P. etal </t>
    <phoneticPr fontId="2" type="noConversion"/>
  </si>
  <si>
    <t>T1-T2,N0-N3,M0</t>
    <phoneticPr fontId="2" type="noConversion"/>
  </si>
  <si>
    <t xml:space="preserve">28/17 </t>
  </si>
  <si>
    <t>1.08-36.36</t>
    <phoneticPr fontId="2" type="noConversion"/>
  </si>
  <si>
    <t>Stromal expression of fibroblast activation protein/seprase, a cell membrane serine proteinase and gelatinase, is associated with longer survival in patients with invasive ductal carcinoma of breast</t>
    <phoneticPr fontId="2" type="noConversion"/>
  </si>
  <si>
    <t>Ariga, N.</t>
  </si>
  <si>
    <t>61/51</t>
    <phoneticPr fontId="2" type="noConversion"/>
  </si>
  <si>
    <t>FAP</t>
    <phoneticPr fontId="2" type="noConversion"/>
  </si>
  <si>
    <t>Patient surgery time</t>
    <phoneticPr fontId="2" type="noConversion"/>
  </si>
  <si>
    <t>Function</t>
    <phoneticPr fontId="2" type="noConversion"/>
  </si>
  <si>
    <t>2008-2014</t>
    <phoneticPr fontId="2" type="noConversion"/>
  </si>
  <si>
    <t>podoplanin-positive status in CAFs correlated with shorter disease-free 
survival (DFS)</t>
    <phoneticPr fontId="2" type="noConversion"/>
  </si>
  <si>
    <t xml:space="preserve"> 1986 and 2004</t>
  </si>
  <si>
    <t xml:space="preserve"> the PDGFRa(low)/PDGFRb(high) subset
showed a statistically significantly worse prognosis</t>
    <phoneticPr fontId="2" type="noConversion"/>
  </si>
  <si>
    <t xml:space="preserve"> 1991 and 2012</t>
    <phoneticPr fontId="2" type="noConversion"/>
  </si>
  <si>
    <t>MMP11 expression in stromal cells was 
significantly associated with prognosis</t>
    <phoneticPr fontId="2" type="noConversion"/>
  </si>
  <si>
    <t>-2016</t>
    <phoneticPr fontId="2" type="noConversion"/>
  </si>
  <si>
    <t xml:space="preserve">Compared with those 
with low expressions of CAFs markers, patients with 
high expressions had a disadvantageous DFS and DSS 
(P&lt;0.001). </t>
    <phoneticPr fontId="2" type="noConversion"/>
  </si>
  <si>
    <t>2007-2008</t>
    <phoneticPr fontId="2" type="noConversion"/>
  </si>
  <si>
    <t>2006-2011</t>
    <phoneticPr fontId="2" type="noConversion"/>
  </si>
  <si>
    <t xml:space="preserve">The MFS of patients with high ASMA expression was significantly lower than that of patients with low ASMA expression. ASMA expression could be considered as an independent prognostic factor of metastatic relapse in patients with breast cancer </t>
    <phoneticPr fontId="2" type="noConversion"/>
  </si>
  <si>
    <t>S100A4-positive patients having significantly inferior outcome</t>
    <phoneticPr fontId="2" type="noConversion"/>
  </si>
  <si>
    <t xml:space="preserve">January 2000 to December 2012 </t>
    <phoneticPr fontId="2" type="noConversion"/>
  </si>
  <si>
    <t xml:space="preserve"> higher T stage (hazard ratio 4.057,
95 % CI 1.683–9.779, p = 0.002), tumoral FSP-1/S100A4
positivity (hazard ratio 3.462, 95 % CI 1.414–8.479,
p = 0.007), and stromal FSP-1/S100A4 negativity (hazard
ratio 2.465, 95 % CI 1.113–5.461, p = 0.026) were independent factors associated with shorter DFS.</t>
    <phoneticPr fontId="2" type="noConversion"/>
  </si>
  <si>
    <t>2000 to 2010</t>
    <phoneticPr fontId="2" type="noConversion"/>
  </si>
  <si>
    <t>stromal expression of PDGFR𝛼 was associated with shorter overall survival</t>
  </si>
  <si>
    <t>Phyllodes tumor</t>
  </si>
  <si>
    <t>17/179</t>
    <phoneticPr fontId="2" type="noConversion"/>
  </si>
  <si>
    <t>0.04-1.01</t>
    <phoneticPr fontId="2" type="noConversion"/>
  </si>
  <si>
    <t>1990-2001</t>
    <phoneticPr fontId="2" type="noConversion"/>
  </si>
  <si>
    <t xml:space="preserve"> January 2000 to December 2006.</t>
    <phoneticPr fontId="2" type="noConversion"/>
  </si>
  <si>
    <t>January 1, 2000 and December
31, 2006</t>
    <phoneticPr fontId="2" type="noConversion"/>
  </si>
  <si>
    <t>Similar univariate analysis for breast cancer of fibrous stroma type identified tumor S100A4 positivity (p=0.015 and p=
0.016, respectively) to be significantly associated with shorter
DFS and OS (Table 4 and Fig. 4).</t>
    <phoneticPr fontId="2" type="noConversion"/>
  </si>
  <si>
    <t>46/61</t>
    <phoneticPr fontId="2" type="noConversion"/>
  </si>
  <si>
    <t>3-8.8</t>
  </si>
  <si>
    <t>&lt;0.0001</t>
  </si>
  <si>
    <t>2.3-8.2</t>
  </si>
  <si>
    <t>74/32</t>
    <phoneticPr fontId="2" type="noConversion"/>
  </si>
  <si>
    <t>MMP11</t>
    <phoneticPr fontId="2" type="noConversion"/>
  </si>
  <si>
    <t xml:space="preserve">The median follow-up period in patients without metastasis was of 187 months, and 52 months in patients with metastatic disease. </t>
  </si>
  <si>
    <t>RFS</t>
  </si>
  <si>
    <t>2-2.8</t>
  </si>
  <si>
    <t>1.9-10</t>
  </si>
  <si>
    <t>57/50</t>
    <phoneticPr fontId="2" type="noConversion"/>
  </si>
  <si>
    <t>MMP13</t>
    <phoneticPr fontId="2" type="noConversion"/>
  </si>
  <si>
    <t>1.04-3</t>
  </si>
  <si>
    <t>&lt;0.05</t>
  </si>
  <si>
    <t>0.8-2.7</t>
  </si>
  <si>
    <t>17/90</t>
    <phoneticPr fontId="2" type="noConversion"/>
  </si>
  <si>
    <t>MMP9</t>
    <phoneticPr fontId="2" type="noConversion"/>
  </si>
  <si>
    <t>1.9-6</t>
  </si>
  <si>
    <t>2-7.8</t>
  </si>
  <si>
    <t xml:space="preserve"> 1999-2002</t>
    <phoneticPr fontId="2" type="noConversion"/>
  </si>
  <si>
    <t>Podoplanin expression in CAFs may have impact on angio- and lymphangiogenesis processes
in IDC</t>
    <phoneticPr fontId="2" type="noConversion"/>
  </si>
  <si>
    <t xml:space="preserve"> 1999-2006</t>
    <phoneticPr fontId="2" type="noConversion"/>
  </si>
  <si>
    <t>podoplanin expression in CAFs may be considered a possible
marker of poor prognosis in IDC. higher podoplanin
expression in CAFs was significantly associated with higher
grade of malignancy and high proliferation rate of cancer cells
measured by the expression of Ki-67 antigen.</t>
    <phoneticPr fontId="2" type="noConversion"/>
  </si>
  <si>
    <t>2000-2005</t>
    <phoneticPr fontId="2" type="noConversion"/>
  </si>
  <si>
    <t>MMP-11 expression of stromal
fibroblast-like cells was still significantly associated with
poor prognosis</t>
    <phoneticPr fontId="2" type="noConversion"/>
  </si>
  <si>
    <t>2000-2004</t>
    <phoneticPr fontId="2" type="noConversion"/>
  </si>
  <si>
    <t xml:space="preserve"> stromal
expression of alpha-smooth muscle actin correlates with worse
clinical outcome. a-SMA and
lymph node metastasis were identified as independent
predictive factors of metastasis</t>
    <phoneticPr fontId="2" type="noConversion"/>
  </si>
  <si>
    <t xml:space="preserve"> 1986 to 1991</t>
  </si>
  <si>
    <t>It has recently been shown that podoplanin, a
mucin-type glycoprotein, is expressed by cancer cells
and cancer-associated fibroblasts (CAFs), and promotes
cancer cell migration and invasiveness.   podoplanin expression by CAFs was
associated with poor patient outcome</t>
    <phoneticPr fontId="2" type="noConversion"/>
  </si>
  <si>
    <t>Univariate analysis revealed that more abundant
stromal expression of FAP/seprase was associated with longer
overall and disease-free survival rates in patients with lymph node
metastasis (Fig. 4c,d). , invasive ductal carcinomas
with fewer stromal reactions expressing FAP/seprase may be more aggressive.</t>
    <phoneticPr fontId="2" type="noConversion"/>
  </si>
  <si>
    <t>Stromal expression of fibroblast activation protein/seprase, a cell membrane serine proteinase and gelatinase, is associated with longer survival in patients with invasive ductal carcinoma of breast</t>
  </si>
  <si>
    <t>Quality 
score 
(NOS)</t>
  </si>
  <si>
    <r>
      <t>stage</t>
    </r>
    <r>
      <rPr>
        <sz val="9"/>
        <color theme="1"/>
        <rFont val="微软雅黑"/>
        <family val="2"/>
        <charset val="134"/>
      </rPr>
      <t>Ⅰ</t>
    </r>
    <r>
      <rPr>
        <sz val="9"/>
        <color theme="1"/>
        <rFont val="Times New Roman"/>
        <family val="1"/>
      </rPr>
      <t>-</t>
    </r>
    <r>
      <rPr>
        <sz val="9"/>
        <color theme="1"/>
        <rFont val="微软雅黑"/>
        <family val="2"/>
        <charset val="134"/>
      </rPr>
      <t>Ⅲ</t>
    </r>
    <phoneticPr fontId="2" type="noConversion"/>
  </si>
  <si>
    <r>
      <t xml:space="preserve"> α-SMAhigh CAFs CM promote cancer cell proliferation</t>
    </r>
    <r>
      <rPr>
        <sz val="9"/>
        <color theme="1"/>
        <rFont val="宋体"/>
        <family val="1"/>
        <charset val="134"/>
      </rPr>
      <t>；</t>
    </r>
    <r>
      <rPr>
        <sz val="9"/>
        <color theme="1"/>
        <rFont val="Times New Roman"/>
        <family val="1"/>
      </rPr>
      <t>OPN secreted by α‑SMAhigh CAFs induces lumBC cell colony growth</t>
    </r>
    <phoneticPr fontId="2" type="noConversion"/>
  </si>
  <si>
    <r>
      <t xml:space="preserve"> </t>
    </r>
    <r>
      <rPr>
        <sz val="9"/>
        <color theme="1"/>
        <rFont val="宋体"/>
        <family val="3"/>
        <charset val="134"/>
      </rPr>
      <t>≥</t>
    </r>
    <r>
      <rPr>
        <sz val="9"/>
        <color theme="1"/>
        <rFont val="Times New Roman"/>
        <family val="1"/>
      </rPr>
      <t xml:space="preserve"> 10% of the fibromatous tumor stroma</t>
    </r>
  </si>
  <si>
    <r>
      <t xml:space="preserve">IHC score </t>
    </r>
    <r>
      <rPr>
        <sz val="9"/>
        <color theme="1"/>
        <rFont val="微软雅黑"/>
        <family val="2"/>
        <charset val="134"/>
      </rPr>
      <t>≥</t>
    </r>
    <r>
      <rPr>
        <sz val="9"/>
        <color theme="1"/>
        <rFont val="Times New Roman"/>
        <family val="1"/>
      </rPr>
      <t>3</t>
    </r>
    <phoneticPr fontId="2" type="noConversion"/>
  </si>
  <si>
    <r>
      <t xml:space="preserve">IHC score </t>
    </r>
    <r>
      <rPr>
        <sz val="9"/>
        <color theme="1"/>
        <rFont val="微软雅黑"/>
        <family val="2"/>
        <charset val="134"/>
      </rPr>
      <t>≥</t>
    </r>
    <r>
      <rPr>
        <sz val="9"/>
        <color theme="1"/>
        <rFont val="Times New Roman"/>
        <family val="1"/>
      </rPr>
      <t xml:space="preserve"> 2</t>
    </r>
    <phoneticPr fontId="2" type="noConversion"/>
  </si>
  <si>
    <r>
      <rPr>
        <sz val="9"/>
        <color theme="1"/>
        <rFont val="微软雅黑"/>
        <family val="2"/>
        <charset val="134"/>
      </rPr>
      <t>≥</t>
    </r>
    <r>
      <rPr>
        <sz val="9"/>
        <color theme="1"/>
        <rFont val="Times New Roman"/>
        <family val="1"/>
      </rPr>
      <t xml:space="preserve"> 10% of the stroma /HPF </t>
    </r>
    <phoneticPr fontId="2" type="noConversion"/>
  </si>
  <si>
    <r>
      <rPr>
        <sz val="9"/>
        <color theme="1"/>
        <rFont val="微软雅黑"/>
        <family val="2"/>
        <charset val="134"/>
      </rPr>
      <t>≥</t>
    </r>
    <r>
      <rPr>
        <sz val="9"/>
        <color theme="1"/>
        <rFont val="Times New Roman"/>
        <family val="1"/>
      </rPr>
      <t xml:space="preserve"> 10% of the stroma /HPF </t>
    </r>
  </si>
  <si>
    <r>
      <t xml:space="preserve">immunoreaction score </t>
    </r>
    <r>
      <rPr>
        <sz val="9"/>
        <color theme="1"/>
        <rFont val="微软雅黑"/>
        <family val="2"/>
        <charset val="134"/>
      </rPr>
      <t>＞</t>
    </r>
    <r>
      <rPr>
        <sz val="9"/>
        <color theme="1"/>
        <rFont val="Times New Roman"/>
        <family val="1"/>
      </rPr>
      <t xml:space="preserve"> 3 </t>
    </r>
    <phoneticPr fontId="2" type="noConversion"/>
  </si>
  <si>
    <r>
      <t>stage</t>
    </r>
    <r>
      <rPr>
        <sz val="9"/>
        <color theme="1"/>
        <rFont val="微软雅黑"/>
        <family val="2"/>
        <charset val="134"/>
      </rPr>
      <t>Ⅰ</t>
    </r>
    <r>
      <rPr>
        <sz val="9"/>
        <color theme="1"/>
        <rFont val="Times New Roman"/>
        <family val="1"/>
      </rPr>
      <t>-</t>
    </r>
    <r>
      <rPr>
        <sz val="9"/>
        <color theme="1"/>
        <rFont val="微软雅黑"/>
        <family val="2"/>
        <charset val="134"/>
      </rPr>
      <t>Ⅳ</t>
    </r>
    <phoneticPr fontId="2" type="noConversion"/>
  </si>
  <si>
    <r>
      <t>SI</t>
    </r>
    <r>
      <rPr>
        <sz val="9"/>
        <color theme="1"/>
        <rFont val="微软雅黑"/>
        <family val="2"/>
        <charset val="134"/>
      </rPr>
      <t>≥</t>
    </r>
    <r>
      <rPr>
        <sz val="9"/>
        <color theme="1"/>
        <rFont val="Times New Roman"/>
        <family val="1"/>
      </rPr>
      <t>6</t>
    </r>
  </si>
  <si>
    <r>
      <t xml:space="preserve"> followed up</t>
    </r>
    <r>
      <rPr>
        <sz val="9"/>
        <color theme="1"/>
        <rFont val="微软雅黑"/>
        <family val="2"/>
        <charset val="134"/>
      </rPr>
      <t>≥</t>
    </r>
    <r>
      <rPr>
        <sz val="9"/>
        <color theme="1"/>
        <rFont val="Times New Roman"/>
        <family val="1"/>
      </rPr>
      <t xml:space="preserve"> 96 months</t>
    </r>
    <phoneticPr fontId="2" type="noConversion"/>
  </si>
  <si>
    <t>title</t>
  </si>
  <si>
    <t>Patient surgery time</t>
  </si>
  <si>
    <t>Patients’  No</t>
  </si>
  <si>
    <t>Tumor 
stage</t>
  </si>
  <si>
    <t xml:space="preserve"> Cut-off value</t>
  </si>
  <si>
    <t xml:space="preserve">fibroblast: (H/L)  </t>
  </si>
  <si>
    <t xml:space="preserve">Median follow-up (months) </t>
  </si>
  <si>
    <t>Clinical outcome</t>
  </si>
  <si>
    <t>Univariate</t>
  </si>
  <si>
    <t>Multivariate</t>
  </si>
  <si>
    <t>Function</t>
  </si>
  <si>
    <t>HR</t>
  </si>
  <si>
    <t>SPARC in cancer-associated fibroblasts is an independent poor
prognostic factor in non-metastatic triple-negative breast
cancer and exhibits pro-tumor activity</t>
  </si>
  <si>
    <t>Alcaraz, L. B.
Mallavialle, A.
Mollevi, C.
Boissière-Michot, F.
Mansouri, H.
Simony-Lafontaine, J.
Laurent-Matha, V.
Chardès, T.
Jacot, W.
Turtoi, A.
Roger, P.
Guiu, S.
Liaudet-Coopman, E.</t>
  </si>
  <si>
    <t> 2002 - 2012</t>
  </si>
  <si>
    <t xml:space="preserve"> non-metastatic triple-negative breast
cancer</t>
  </si>
  <si>
    <t>T1-T4,N0-N3</t>
  </si>
  <si>
    <t>111/15</t>
  </si>
  <si>
    <t>SPARC</t>
  </si>
  <si>
    <t>NR</t>
  </si>
  <si>
    <t xml:space="preserve"> 0.70-37.18</t>
  </si>
  <si>
    <t xml:space="preserve"> 0.84-45.2</t>
  </si>
  <si>
    <t>HMF-secreted SPARC inhibits adhesion and promotes motility,
wound healing and invasion of MDA-MB-231 TNBC cells, highlighting
its pro-tumor role</t>
  </si>
  <si>
    <t>Alpha-smooth muscle actin-positive cancer-associated fibroblasts secreting osteopontin promote growth of luminal breast cancer</t>
  </si>
  <si>
    <t>2011–2013</t>
  </si>
  <si>
    <t xml:space="preserve"> nonmetastatic breast cancers (luminal breast cancer)</t>
  </si>
  <si>
    <t>index score higher than the upper quartile (Q3) of the whole group</t>
  </si>
  <si>
    <t>11/74</t>
  </si>
  <si>
    <t>α-SMA</t>
  </si>
  <si>
    <t>1.127-19.891</t>
  </si>
  <si>
    <t>Disruption of the pentraxin 3/CD44 interaction as an efficient therapy for triple-negative breast cancers</t>
  </si>
  <si>
    <t>Hsiao, Y. W.</t>
  </si>
  <si>
    <t>1997-2002</t>
  </si>
  <si>
    <t>TNBC</t>
  </si>
  <si>
    <t xml:space="preserve">CEBPD </t>
  </si>
  <si>
    <t>DSS</t>
  </si>
  <si>
    <t>(0.568–55.651)</t>
  </si>
  <si>
    <t>higher levels of CEBPD and PTX3 in the CAFs of the
TME were significantly and positively associated with
nodal metastasis (p = .006 and &lt;.001, respectively) and
poor disease-specific survival</t>
  </si>
  <si>
    <t>PTX3</t>
  </si>
  <si>
    <t>(0.317–63.487)</t>
  </si>
  <si>
    <t>MeFS</t>
  </si>
  <si>
    <t>(1.085–9.277)</t>
  </si>
  <si>
    <t>(1.589–43.608)</t>
  </si>
  <si>
    <t>. Conditioned media from BCAFs exogenously
expressing CEBPD or TGF-β1-treated BCAFs could
enhance the migration and invasion of MDA-MB-231 cells,PTX3 is responsive
to TGF-β1-induced CEBPD in BCAFs and contributes to
promoting the migration, invasion and stemness of TNBC
MDA-MB-231 cells.</t>
  </si>
  <si>
    <t>High AUF1 level in stromal fibroblasts promotes carcinogenesis and chemoresistance and predicts unfavorable prognosis among locally advanced breast cancer patients</t>
  </si>
  <si>
    <t>Al-Tweigeri, T.</t>
  </si>
  <si>
    <t>2006-2013</t>
  </si>
  <si>
    <t>86/252</t>
  </si>
  <si>
    <t>AUF1</t>
  </si>
  <si>
    <t>median follow-up time of 52. 6 months</t>
  </si>
  <si>
    <t>0.333–0.889</t>
  </si>
  <si>
    <t>(0.334–0.950)</t>
  </si>
  <si>
    <t>locally advanced breast cancer</t>
  </si>
  <si>
    <t>DFS</t>
  </si>
  <si>
    <t>0.484–1.026</t>
  </si>
  <si>
    <t>(0.634–0.426)</t>
  </si>
  <si>
    <t>High DNMT1 Expression in Stromal Fibroblasts Promotes Angiogenesis and Unfavorable Outcome in Locally Advanced Breast Cancer Patients</t>
  </si>
  <si>
    <t>Al-Kharashi, L. A.</t>
  </si>
  <si>
    <t xml:space="preserve">2006- 2013 </t>
  </si>
  <si>
    <t>T2-T4,Tx</t>
  </si>
  <si>
    <t>68/32</t>
  </si>
  <si>
    <t>DNMT1</t>
  </si>
  <si>
    <t>median fellow up time of 52. 6 months</t>
  </si>
  <si>
    <t>0.141-1.255</t>
  </si>
  <si>
    <t>(0.119-3.673)</t>
  </si>
  <si>
    <t>the role of DNMT1 in promoting the paracrine
proangiogenic effect of breast stromal fibroblasts in vivo.</t>
  </si>
  <si>
    <t>0.353-0.955</t>
  </si>
  <si>
    <t xml:space="preserve">(0.308-0.998) </t>
  </si>
  <si>
    <t>Prognostic significance of PD-L1-positive cancer-associated fibroblasts in patients with triple-negative breast cancer</t>
  </si>
  <si>
    <t>Yoshikawa, K.</t>
  </si>
  <si>
    <t>2006 -2018</t>
  </si>
  <si>
    <t>N0-N3</t>
  </si>
  <si>
    <t>34/27</t>
  </si>
  <si>
    <t xml:space="preserve"> 0.093–0.948 </t>
  </si>
  <si>
    <t xml:space="preserve"> 0.044–0.891 </t>
  </si>
  <si>
    <t>CAF PD-L1 expression was an independent factor for a better prognosis of
patients with TNBC</t>
  </si>
  <si>
    <t>Metastasis Risk Assessment Using BAG2 Expression by Cancer-Associated Fibroblast and Tumor Cells in Patients with Breast Cancer</t>
  </si>
  <si>
    <t>Yoon, C. I.</t>
  </si>
  <si>
    <t>1992 - 2015</t>
  </si>
  <si>
    <t>BC</t>
  </si>
  <si>
    <t>IHC score 1+ to 3+</t>
  </si>
  <si>
    <t>67/243</t>
  </si>
  <si>
    <t>BAG2</t>
  </si>
  <si>
    <t>median fellow up time of 111 (6-325) months</t>
  </si>
  <si>
    <t>DMFS</t>
  </si>
  <si>
    <t>1.021–3.133</t>
  </si>
  <si>
    <t>(0.886–2.832)</t>
  </si>
  <si>
    <t>Positive BAG2
expression in CAF was significantly associated with decreased DMFS</t>
  </si>
  <si>
    <t>Podoplanin expression in cancer-associated fibroblasts predicts unfavorable prognosis in node-negative breast cancer patients with hormone receptor-positive/HER2 - negative subtype</t>
  </si>
  <si>
    <t>2008-2014</t>
  </si>
  <si>
    <t>more than 10% of CAFs showed immunoreactivity with podoplanin as strong as that of internal positive controls</t>
  </si>
  <si>
    <t>27/142</t>
  </si>
  <si>
    <t>median fellow up time of 80.0(5-143) months</t>
  </si>
  <si>
    <t xml:space="preserve">1.310–8.722 </t>
  </si>
  <si>
    <t>podoplanin-positive status in CAFs correlated with shorter disease-free 
survival (DFS)</t>
  </si>
  <si>
    <t>median fellow up time of 80.0 (5-143) months</t>
  </si>
  <si>
    <t xml:space="preserve">3.249–224.658 </t>
  </si>
  <si>
    <t>3.363–423.93</t>
  </si>
  <si>
    <t>Breast cancer stromal clotting activation (Tissue Factor and thrombin): A pre-invasive phenomena that is prognostic in invasion</t>
  </si>
  <si>
    <t>Shaker, H.</t>
  </si>
  <si>
    <t xml:space="preserve">August 2010 and July 2014. </t>
  </si>
  <si>
    <t>Fibroblast expression &gt; 80%</t>
  </si>
  <si>
    <t>34/148</t>
  </si>
  <si>
    <t>Tissue Factor(TF)</t>
  </si>
  <si>
    <t>Median follow-up from diagnosis was 62 (range 8-80)  months</t>
  </si>
  <si>
    <t>1.007 – 1.09</t>
  </si>
  <si>
    <t>(1.001 – 1.07)</t>
  </si>
  <si>
    <t>Fibroblast expression &gt; 70%</t>
  </si>
  <si>
    <t>34/103</t>
  </si>
  <si>
    <t>Thrombin</t>
  </si>
  <si>
    <t>0.99-1.04</t>
  </si>
  <si>
    <t>0.98-1.02)</t>
  </si>
  <si>
    <t>Fibroblast expression &gt; 60%</t>
  </si>
  <si>
    <t>61/111</t>
  </si>
  <si>
    <t>PAR1</t>
  </si>
  <si>
    <t>0.42-3.73</t>
  </si>
  <si>
    <t>(0.98-1.02</t>
  </si>
  <si>
    <t xml:space="preserve"> fibroblast 
expression was associated with reduced OS (P  =  .02) and 
DFS (P = .04).</t>
  </si>
  <si>
    <t>75/97</t>
  </si>
  <si>
    <t>PAR2</t>
  </si>
  <si>
    <t>0.34-3.29</t>
  </si>
  <si>
    <t>(0.971-1.02)</t>
  </si>
  <si>
    <t>Clinical and functional significance of tumor/stromal ATR expression in breast cancer patients</t>
  </si>
  <si>
    <t>Al-Ansari, M. M.</t>
  </si>
  <si>
    <t>median fellow up time of 52.6 months</t>
  </si>
  <si>
    <t>2.950–21.340</t>
  </si>
  <si>
    <t xml:space="preserve"> 2.693–80.332 </t>
  </si>
  <si>
    <t>t absence or reduced ATR expression in tumoral cells and their
adjacent stromal fibroblasts is correlated with poor overall survival as well as disease-free survival</t>
  </si>
  <si>
    <t>median fellow up time of52.6 months</t>
  </si>
  <si>
    <t xml:space="preserve">0.198–0.833 </t>
  </si>
  <si>
    <t>0.151–0.900</t>
  </si>
  <si>
    <t>This pro-proliferative effect of ATR-deficient cells was
confirmed by immunostaining showing an increase in
the staining of Ki-67 and cyclin D1 in the epithelium adjacent to N64-sh cells as compared to control</t>
  </si>
  <si>
    <t>Impact of Epithelial-Stromal Interactions on Peritumoral Fibroblasts in Ductal Carcinoma in Situ</t>
  </si>
  <si>
    <t>IHC score &gt; 2</t>
  </si>
  <si>
    <t>68/283</t>
  </si>
  <si>
    <t>PDGFR-α</t>
  </si>
  <si>
    <t>0.49 -1.49</t>
  </si>
  <si>
    <t>(0.51 - 1.77)</t>
  </si>
  <si>
    <t xml:space="preserve"> the PDGFRa(low)/PDGFRb(high) subset
showed a statistically significantly worse prognosis</t>
  </si>
  <si>
    <t>202/158</t>
  </si>
  <si>
    <t>PDGFR-β</t>
  </si>
  <si>
    <t>0.90-2.08</t>
  </si>
  <si>
    <t>(0.88 - 2.24)</t>
  </si>
  <si>
    <t>MMP11 expression in intratumoral inflammatory cells in breast cancer</t>
  </si>
  <si>
    <t xml:space="preserve"> 1991 and 2012</t>
  </si>
  <si>
    <t>175/71</t>
  </si>
  <si>
    <t>1.84-4.92</t>
  </si>
  <si>
    <t>MMP11 expression in stromal cells was 
significantly associated with prognosis</t>
  </si>
  <si>
    <t>Cancer-Associated Fibroblasts Correlate with Tumor-Associated Macrophages Infiltration and Lymphatic Metastasis in Triple Negative Breast Cancer Patients</t>
  </si>
  <si>
    <t>Immunostaining intensity × Response rate score 2-9</t>
  </si>
  <si>
    <t>146/132</t>
  </si>
  <si>
    <t>median fellow up time of 87 (range 8-130) months</t>
  </si>
  <si>
    <t xml:space="preserve">Compared with those 
with low expressions of CAFs markers, patients with 
high expressions had a disadvantageous DFS and DSS 
(P&lt;0.001). </t>
  </si>
  <si>
    <t>median fellow up time of 87(range 8-130) months</t>
  </si>
  <si>
    <t>140/138</t>
  </si>
  <si>
    <t>Tenascin C is a prognostic determinant and potential cancer-associated fibroblasts marker for breast ductal carcinoma</t>
  </si>
  <si>
    <t>IHC score 2-3</t>
  </si>
  <si>
    <t>84/66</t>
  </si>
  <si>
    <t>TNC</t>
  </si>
  <si>
    <t>median fellow up time of 68(range 2-108) months</t>
  </si>
  <si>
    <t>3.658–28.739</t>
  </si>
  <si>
    <t>&lt;0.001</t>
  </si>
  <si>
    <t>2.956–24.320</t>
  </si>
  <si>
    <t>TNC and CAF markers (FSP1, SMA, Vimentin) positive expression was
significantly shorter than negative group</t>
  </si>
  <si>
    <t>96/54</t>
  </si>
  <si>
    <t>Vimentin</t>
  </si>
  <si>
    <t>0.31-1.42</t>
  </si>
  <si>
    <t>58/92</t>
  </si>
  <si>
    <t>FSP-1</t>
  </si>
  <si>
    <t>0.22-0.88</t>
  </si>
  <si>
    <t>108/42</t>
  </si>
  <si>
    <t>0.14-1.09</t>
  </si>
  <si>
    <t>CD61+ and CAF+ were found to be good prognosis factors for invasive breast cancer patients</t>
  </si>
  <si>
    <t>2007-2008</t>
  </si>
  <si>
    <t>72/92</t>
  </si>
  <si>
    <t xml:space="preserve">median fellow up time of 42(range 1-84) </t>
  </si>
  <si>
    <t>High ASMA(+) Fibroblasts and Low Cytoplasmic HMGB3(+) Breast Cancer Cells Predict Poor Prognosis</t>
  </si>
  <si>
    <t>Amornsupak, K.</t>
  </si>
  <si>
    <t>2006-2011</t>
  </si>
  <si>
    <t>39/27</t>
  </si>
  <si>
    <t>fellow up time of range 65.23-87.7 months</t>
  </si>
  <si>
    <t xml:space="preserve">The MFS of patients with high ASMA expression was significantly lower than that of patients with low ASMA expression. ASMA expression could be considered as an independent prognostic factor of metastatic relapse in patients with breast cancer </t>
  </si>
  <si>
    <t>Prognostic significance of S100A4-expression and subcellular localization in early-stage breast cancer</t>
  </si>
  <si>
    <t>1995–1998</t>
  </si>
  <si>
    <t xml:space="preserve">Early-stage breast cancer </t>
  </si>
  <si>
    <t>IHC &gt;1%  stained tumor cells</t>
  </si>
  <si>
    <t>Median follow-up for 88.8 months (range 7.2–124.8)</t>
  </si>
  <si>
    <t>0.17-0.79</t>
  </si>
  <si>
    <t>S100A4-positive patients having significantly inferior outcome</t>
  </si>
  <si>
    <t>0.24-0.82</t>
  </si>
  <si>
    <t>Expression of cancer-associated fibroblast-related proteins differs between invasive lobular carcinoma and invasive ductal carcinoma</t>
  </si>
  <si>
    <t xml:space="preserve">January 2000 to December 2012 </t>
  </si>
  <si>
    <t>0.888–4.980</t>
  </si>
  <si>
    <t xml:space="preserve"> higher T stage (hazard ratio 4.057,
95 % CI 1.683–9.779, p = 0.002), tumoral FSP-1/S100A4
positivity (hazard ratio 3.462, 95 % CI 1.414–8.479,
p = 0.007), and stromal FSP-1/S100A4 negativity (hazard
ratio 2.465, 95 % CI 1.113–5.461, p = 0.026) were independent factors associated with shorter DFS.</t>
  </si>
  <si>
    <t xml:space="preserve"> 1.414–8.479 </t>
  </si>
  <si>
    <t>340/184</t>
  </si>
  <si>
    <t xml:space="preserve"> 1.113–5.461 </t>
  </si>
  <si>
    <t xml:space="preserve"> 0.272–1.217</t>
  </si>
  <si>
    <t>(0.23-12.63)</t>
  </si>
  <si>
    <t>(0.25-12.14)</t>
  </si>
  <si>
    <t>Expression of CAF-Related Proteins Is Associated with Histologic Grade of Breast Phyllodes Tumor</t>
  </si>
  <si>
    <t>2000 to 2010</t>
  </si>
  <si>
    <t>IHC score &gt; 1</t>
  </si>
  <si>
    <t>0.00-128.68</t>
  </si>
  <si>
    <t>17/179</t>
  </si>
  <si>
    <t>0.04-1.01</t>
  </si>
  <si>
    <t>0.03-6.15</t>
  </si>
  <si>
    <t>Prognostic significance of inflammatory factors expression by stroma from breast carcinomas</t>
  </si>
  <si>
    <t>Fernandez-Garcia, B.</t>
  </si>
  <si>
    <t>1990-2001</t>
  </si>
  <si>
    <t xml:space="preserve">early invasive breast cancer of ductal-type </t>
  </si>
  <si>
    <t xml:space="preserve">T1 or T2 </t>
  </si>
  <si>
    <t>77/21</t>
  </si>
  <si>
    <t>IL1(low)</t>
  </si>
  <si>
    <t xml:space="preserve">The median follow-up period in patients without  metastasis was of 138 months and 26 months in patients with metastatic disease. </t>
  </si>
  <si>
    <t>0.11-0.73</t>
  </si>
  <si>
    <t>0.19-0.75</t>
  </si>
  <si>
    <t>57/44</t>
  </si>
  <si>
    <t>IL10</t>
  </si>
  <si>
    <t>0.15-3.18</t>
  </si>
  <si>
    <t>0.19-1.52</t>
  </si>
  <si>
    <t>Differential expression of cancer-associated fibroblast-related proteins according to molecular subtype and stromal histology in breast cancer</t>
  </si>
  <si>
    <t xml:space="preserve"> January 2000 to December 2006.</t>
  </si>
  <si>
    <t>T1-T3</t>
  </si>
  <si>
    <t>0.31-5.57</t>
  </si>
  <si>
    <t>0.33-7.32</t>
  </si>
  <si>
    <t>Luminal B</t>
  </si>
  <si>
    <t>5/147</t>
  </si>
  <si>
    <t>FAP-α</t>
  </si>
  <si>
    <t>0.00-3.52</t>
  </si>
  <si>
    <t xml:space="preserve">Invasive breast 
cancer </t>
  </si>
  <si>
    <t>189/453</t>
  </si>
  <si>
    <t>0.24-1.02</t>
  </si>
  <si>
    <t xml:space="preserve">Invasive breast cancer </t>
  </si>
  <si>
    <t>0.46-2.11</t>
  </si>
  <si>
    <t>40/235</t>
  </si>
  <si>
    <t>0.02-1.57</t>
  </si>
  <si>
    <t>CD105 Expression on CD34-Negative Spindle-Shaped Stromal Cells of Primary Tumor Is an Unfavorable Prognostic Marker in Early Breast Cancer Patients</t>
  </si>
  <si>
    <t>Early-stage breast cancer</t>
  </si>
  <si>
    <t>0.01-10.42</t>
  </si>
  <si>
    <t>Expression of cancer-associated fibroblast-related proteins in adipose stroma of breast cancer</t>
  </si>
  <si>
    <t>January 1, 2000 and December
31, 2006</t>
  </si>
  <si>
    <t>0.27-10.65</t>
  </si>
  <si>
    <t>Similar univariate analysis for breast cancer of fibrous stroma type identified tumor S100A4 positivity (p=0.015 and p=
0.016, respectively) to be significantly associated with shorter
DFS and OS (Table 4 and Fig. 4).</t>
  </si>
  <si>
    <t>0.27-11.18</t>
  </si>
  <si>
    <t>1.29-3.95</t>
  </si>
  <si>
    <t>1.40-4.59</t>
  </si>
  <si>
    <t>A phenotype from tumor stroma based on the expression of metalloproteases and their inhibitors, associated with prognosis in breast cancer</t>
  </si>
  <si>
    <t xml:space="preserve">primary invasive ductal carcinoma </t>
  </si>
  <si>
    <t>46/61</t>
  </si>
  <si>
    <t>74/32</t>
  </si>
  <si>
    <t>57/50</t>
  </si>
  <si>
    <t>MMP13</t>
  </si>
  <si>
    <t>17/90</t>
  </si>
  <si>
    <t>MMP9</t>
  </si>
  <si>
    <t>TGF-beta receptor type-2 expression in cancer-associated fibroblasts regulates breast cancer cell growth and survival and is a prognostic marker in pre-menopausal breast cancer</t>
  </si>
  <si>
    <t>1986 to 1991</t>
  </si>
  <si>
    <t>81/42</t>
  </si>
  <si>
    <t>TGFBR2(low)</t>
  </si>
  <si>
    <t>0.357-0.946</t>
  </si>
  <si>
    <t>0.360-0.793</t>
  </si>
  <si>
    <t>Low TGFBR2 expression in CAFs is associated with shortened
recurrence-free survival in breast cancer.tumour growth is enhanced in the presence of TGFBR2 knockdown fibroblasts.</t>
  </si>
  <si>
    <t>124/37</t>
  </si>
  <si>
    <t>pSMAD2</t>
  </si>
  <si>
    <t>0.534-1.570</t>
  </si>
  <si>
    <t>Absence of caveolin-1 expression in carcinoma-associated fibroblasts of invasive micropapillary carcinoma of the breast predicts poor patient outcome</t>
  </si>
  <si>
    <t>Ren, M. J.</t>
  </si>
  <si>
    <t>January 2003 and August 2005</t>
  </si>
  <si>
    <t>invasive micropapillary carcinoma (IMPC)</t>
  </si>
  <si>
    <t>37/49</t>
  </si>
  <si>
    <t>cavelin -1</t>
  </si>
  <si>
    <t>median fellow up time of 64 (1-115) months</t>
  </si>
  <si>
    <t>PFS</t>
  </si>
  <si>
    <t xml:space="preserve"> 1.717-9.063 </t>
  </si>
  <si>
    <t>1.209–7.898</t>
  </si>
  <si>
    <t>Absence of caveolin-1 expression in carcinoma-associated
fibroblasts of invasive micropapillary carcinoma of the breast
predicts poor patient outcome</t>
  </si>
  <si>
    <t>Expression patterns of SDF1/CXCR4 in human invasive breast carcinoma and adjacent normal stroma: Correlation with tumor clinicopathological parameters and patient survival</t>
  </si>
  <si>
    <t>Papatheodorou, H.</t>
  </si>
  <si>
    <t>1995 - 2006</t>
  </si>
  <si>
    <t>Immunostaining intensity score+staining percentage score 4-6</t>
  </si>
  <si>
    <t>CXCR4</t>
  </si>
  <si>
    <t>(0.64-0.82)</t>
  </si>
  <si>
    <t>1.8e-0.7</t>
  </si>
  <si>
    <t>(0.47-0.77)</t>
  </si>
  <si>
    <t>4e-0.5</t>
  </si>
  <si>
    <t>Podoplanin expression in cancer-associated fibroblasts correlates with VEGF-C expression in cancer cells of invasive ductal breast carcinoma</t>
  </si>
  <si>
    <t xml:space="preserve"> 1999-2002</t>
  </si>
  <si>
    <t>74/30</t>
  </si>
  <si>
    <t>followed up for 59.3 ± 38.8 months (range 1 – 125 months)</t>
  </si>
  <si>
    <t xml:space="preserve"> 0.7988 – 5.429</t>
  </si>
  <si>
    <t>Podoplanin expression in CAFs may have impact on angio- and lymphangiogenesis processes
in IDC</t>
  </si>
  <si>
    <t>Impact of different tumour stroma assessment methods regarding podoplanin expression on clinical outcome in patients with invasive ductal breast carcinoma</t>
  </si>
  <si>
    <t xml:space="preserve"> 1999-2006</t>
  </si>
  <si>
    <t>Immunoreactive score 6-12</t>
  </si>
  <si>
    <t>followed up for 63.21±38.54 (1-141) months.</t>
  </si>
  <si>
    <t>podoplanin expression in CAFs may be considered a possible
marker of poor prognosis in IDC. higher podoplanin
expression in CAFs was significantly associated with higher
grade of malignancy and high proliferation rate of cancer cells
measured by the expression of Ki-67 antigen.</t>
  </si>
  <si>
    <t>EFS</t>
  </si>
  <si>
    <t>Diagnostic and Prognostic Relevance of MMP-11 Expression in the Stromal Fibroblast-Like Cells Adjacent to Invasive Ductal Carcinoma of the Breast</t>
  </si>
  <si>
    <t>2000-2005</t>
  </si>
  <si>
    <t>Immunoreactive score &gt;1</t>
  </si>
  <si>
    <t>152/40</t>
  </si>
  <si>
    <t>0.863–3.224</t>
  </si>
  <si>
    <t>MMP-11 expression of stromal
fibroblast-like cells was still significantly associated with
poor prognosis</t>
  </si>
  <si>
    <t xml:space="preserve"> 1.046–4.566</t>
  </si>
  <si>
    <t>Podoplanin-expressing cancer-associated fibroblasts are associated with poor prognosis in invasive breast cancer</t>
  </si>
  <si>
    <t>33/334</t>
  </si>
  <si>
    <t>1.374–3.862</t>
  </si>
  <si>
    <t>1.072–2.963</t>
  </si>
  <si>
    <t>Role of stromal myofibroblasts in invasive breast cancer: stromal expression of alpha-smooth muscle actin correlates with worse clinical outcome</t>
  </si>
  <si>
    <t>Yamashita, M. etal</t>
  </si>
  <si>
    <t>2000-2004</t>
  </si>
  <si>
    <t>&gt; 8.48 % of the spindle-shaped cells/field area</t>
  </si>
  <si>
    <t>The average age of the patients with metastasis was 57.5 ± 15.1 years old, while those without metastasis was 56 ± 13.1 years old. The mean follow-up period was 74.8 ± 19.3 months.</t>
  </si>
  <si>
    <t>0.02-17.14</t>
  </si>
  <si>
    <t xml:space="preserve"> stromal
expression of alpha-smooth muscle actin correlates with worse
clinical outcome. a-SMA and
lymph node metastasis were identified as independent
predictive factors of metastasis</t>
  </si>
  <si>
    <t>0.04-2.23</t>
  </si>
  <si>
    <t>Low ERK phosphorylation in cancer-associated fibroblasts is associated with tamoxifen resistance in pre-menopausal breast cancer</t>
  </si>
  <si>
    <t>Immunoreactive score 2-3</t>
  </si>
  <si>
    <t>283/84</t>
  </si>
  <si>
    <t>0.730-2.612</t>
  </si>
  <si>
    <t>Epithelial-mesenchymal interactions in breast cancer: evidence for a role of nuclear localized beta-catenin in carcinoma-associated fibroblasts</t>
  </si>
  <si>
    <t>Verghese, E. T.</t>
  </si>
  <si>
    <t>1994 to 1997</t>
  </si>
  <si>
    <t>Fibroblast count score 3</t>
  </si>
  <si>
    <t>57/131</t>
  </si>
  <si>
    <t>b-catenin</t>
  </si>
  <si>
    <t>median follow-up time 108 months</t>
  </si>
  <si>
    <t>0.38-1.32</t>
  </si>
  <si>
    <t>fibroblasts with nuclear b-catenin increase
growth and invasion of breast cancer
epithelial cells in vitro</t>
  </si>
  <si>
    <t>0.22-1.15</t>
  </si>
  <si>
    <t>grades 2 or 3 tumours</t>
  </si>
  <si>
    <t>17/42</t>
  </si>
  <si>
    <t>0.00-65.01</t>
  </si>
  <si>
    <t>17/60</t>
  </si>
  <si>
    <t>0.55-4.19</t>
  </si>
  <si>
    <t>Podoplanin expression by cancer-associated fibroblasts predicts poor outcome in invasive ductal breast carcinoma</t>
  </si>
  <si>
    <t>1999–2002</t>
  </si>
  <si>
    <t xml:space="preserve"> followed up for 58 ±38.55 months (range 1–125 months)</t>
  </si>
  <si>
    <t xml:space="preserve"> 0.1365–0.8451 </t>
  </si>
  <si>
    <t xml:space="preserve"> 0.2666–17.2285 </t>
  </si>
  <si>
    <t>It has recently been shown that podoplanin, a
mucin-type glycoprotein, is expressed by cancer cells
and cancer-associated fibroblasts (CAFs), and promotes
cancer cell migration and invasiveness.   podoplanin expression by CAFs was
associated with poor patient outcome</t>
  </si>
  <si>
    <t xml:space="preserve"> 0.2450–1.122</t>
  </si>
  <si>
    <t>Prognostic Significance of Stromal Platelet-Derived Growth Factor beta-Receptor Expression in Human Breast Cancer</t>
  </si>
  <si>
    <t>1988 -1992</t>
  </si>
  <si>
    <t>IHC score 3</t>
  </si>
  <si>
    <t>100/189</t>
  </si>
  <si>
    <t>median follow-up time 106 (range 0 -207 months) months</t>
  </si>
  <si>
    <t xml:space="preserve"> 1.08-2.58</t>
  </si>
  <si>
    <t xml:space="preserve"> (0.84-2.27)</t>
  </si>
  <si>
    <t>Expression and prognostic significance of metalloproteases and their inhibitors in luminal A and basal-like phenotypes of breast carcinoma</t>
  </si>
  <si>
    <t>IHC &gt; median</t>
  </si>
  <si>
    <t>26/22</t>
  </si>
  <si>
    <t>The median follow-up period was 84 months in patients without metastasis and 66 months in patients with metastasis.</t>
  </si>
  <si>
    <t>1.9-11.9</t>
  </si>
  <si>
    <t>3.2-17.6</t>
  </si>
  <si>
    <t>29/19</t>
  </si>
  <si>
    <t xml:space="preserve"> 1.6-14.9</t>
  </si>
  <si>
    <t>1.7-31.7</t>
  </si>
  <si>
    <t>22/26</t>
  </si>
  <si>
    <t>1.1-6.4</t>
  </si>
  <si>
    <t>27/18</t>
  </si>
  <si>
    <t>0.9-5.3</t>
  </si>
  <si>
    <t>4/44</t>
  </si>
  <si>
    <t>1-9.2</t>
  </si>
  <si>
    <t>10/35</t>
  </si>
  <si>
    <t>1.7-8.8</t>
  </si>
  <si>
    <t>Tumor-derived Matrix Metalloproteinase-13 (MMP-13) correlates with poor prognoses of invasive breast cancer</t>
  </si>
  <si>
    <t>Zhang, B.</t>
  </si>
  <si>
    <t>125/132</t>
  </si>
  <si>
    <t xml:space="preserve"> followed up for at least 36 months, up to 173 months</t>
  </si>
  <si>
    <t xml:space="preserve"> 0.786–1.259</t>
  </si>
  <si>
    <t>Occurence of stromal myofibroblasts in the invasive ductal breast cancer tissue is an unfavourable prognostic factor</t>
  </si>
  <si>
    <t xml:space="preserve">Surowiak, P. etal </t>
  </si>
  <si>
    <t xml:space="preserve"> 1997
to 1998</t>
  </si>
  <si>
    <t>T1-T2,N0-N3,M0</t>
  </si>
  <si>
    <t>1.08-36.36</t>
  </si>
  <si>
    <t>1984–1989</t>
  </si>
  <si>
    <t>61/51</t>
  </si>
  <si>
    <t xml:space="preserve">0.05–0.67 </t>
  </si>
  <si>
    <t>Univariate analysis revealed that more abundant
stromal expression of FAP/seprase was associated with longer
overall and disease-free survival rates in patients with lymph node
metastasis (Fig. 4c,d). , invasive ductal carcinomas
with fewer stromal reactions expressing FAP/seprase may be more aggressive.</t>
  </si>
  <si>
    <t xml:space="preserve"> 0.13–0.68 </t>
  </si>
  <si>
    <r>
      <rPr>
        <sz val="9"/>
        <color theme="1"/>
        <rFont val="等线"/>
        <family val="2"/>
        <charset val="134"/>
      </rPr>
      <t>≥</t>
    </r>
    <r>
      <rPr>
        <sz val="9"/>
        <color theme="1"/>
        <rFont val="Times New Roman"/>
        <family val="1"/>
      </rPr>
      <t xml:space="preserve"> 50% of stained cells</t>
    </r>
  </si>
  <si>
    <r>
      <t>stage</t>
    </r>
    <r>
      <rPr>
        <sz val="9"/>
        <color theme="1"/>
        <rFont val="等线"/>
        <family val="2"/>
        <charset val="134"/>
      </rPr>
      <t>Ⅰ</t>
    </r>
    <r>
      <rPr>
        <sz val="9"/>
        <color theme="1"/>
        <rFont val="Times New Roman"/>
        <family val="1"/>
      </rPr>
      <t>-</t>
    </r>
    <r>
      <rPr>
        <sz val="9"/>
        <color theme="1"/>
        <rFont val="等线"/>
        <family val="2"/>
        <charset val="134"/>
      </rPr>
      <t>Ⅲ</t>
    </r>
  </si>
  <si>
    <r>
      <t xml:space="preserve"> α-SMAhigh CAFs CM promote cancer cell proliferation</t>
    </r>
    <r>
      <rPr>
        <sz val="9"/>
        <color theme="1"/>
        <rFont val="等线"/>
        <family val="2"/>
        <charset val="134"/>
      </rPr>
      <t>；</t>
    </r>
    <r>
      <rPr>
        <sz val="9"/>
        <color theme="1"/>
        <rFont val="Times New Roman"/>
        <family val="1"/>
      </rPr>
      <t>OPN secreted by α‑SMAhigh CAFs induces lumBC cell colony growth</t>
    </r>
  </si>
  <si>
    <r>
      <t xml:space="preserve">H-score </t>
    </r>
    <r>
      <rPr>
        <sz val="9"/>
        <color theme="1"/>
        <rFont val="等线"/>
        <family val="2"/>
        <charset val="134"/>
      </rPr>
      <t>≧</t>
    </r>
    <r>
      <rPr>
        <sz val="9"/>
        <color theme="1"/>
        <rFont val="Times New Roman"/>
        <family val="1"/>
      </rPr>
      <t xml:space="preserve"> medium</t>
    </r>
  </si>
  <si>
    <r>
      <t>locally advanced breast cancer</t>
    </r>
    <r>
      <rPr>
        <sz val="9"/>
        <color theme="1"/>
        <rFont val="等线"/>
        <family val="2"/>
        <charset val="134"/>
      </rPr>
      <t>（</t>
    </r>
    <r>
      <rPr>
        <sz val="9"/>
        <color theme="1"/>
        <rFont val="Times New Roman"/>
        <family val="1"/>
      </rPr>
      <t>LABC</t>
    </r>
    <r>
      <rPr>
        <sz val="9"/>
        <color theme="1"/>
        <rFont val="等线"/>
        <family val="2"/>
        <charset val="134"/>
      </rPr>
      <t>）</t>
    </r>
  </si>
  <si>
    <r>
      <rPr>
        <sz val="9"/>
        <color theme="1"/>
        <rFont val="等线"/>
        <family val="2"/>
        <charset val="134"/>
      </rPr>
      <t>≥</t>
    </r>
    <r>
      <rPr>
        <sz val="9"/>
        <color theme="1"/>
        <rFont val="Times New Roman"/>
        <family val="1"/>
      </rPr>
      <t xml:space="preserve"> 10% of the stroma /HPF </t>
    </r>
  </si>
  <si>
    <r>
      <t xml:space="preserve">AUF1 positivity in cancer cells showed association with poor OS and DFS of ER+/Her2+ patients </t>
    </r>
    <r>
      <rPr>
        <sz val="9"/>
        <color theme="1"/>
        <rFont val="等线"/>
        <family val="2"/>
        <charset val="134"/>
      </rPr>
      <t>；</t>
    </r>
    <r>
      <rPr>
        <sz val="9"/>
        <color theme="1"/>
        <rFont val="Times New Roman"/>
        <family val="1"/>
      </rPr>
      <t xml:space="preserve"> This 
suggests that breast fibroblasts that express high level 
of AUF1 can enhance the EMT process in BC cells in 
a paracrine manner</t>
    </r>
    <r>
      <rPr>
        <sz val="9"/>
        <color theme="1"/>
        <rFont val="等线"/>
        <family val="2"/>
        <charset val="134"/>
      </rPr>
      <t>；</t>
    </r>
    <r>
      <rPr>
        <sz val="9"/>
        <color theme="1"/>
        <rFont val="Times New Roman"/>
        <family val="1"/>
      </rPr>
      <t>BSFs that express high level of AUF1 have the capacity to promote EMT and stemness, two pro-metastatic 
processes, in breast cancer cells both ER+ and ER−. BSFs that express high level of AUF1 protect 
breast cancer cells from the cytotoxic effects of cisplatin and docetaxel in a paracrine manner.</t>
    </r>
  </si>
  <si>
    <r>
      <t xml:space="preserve">the presence of CAFs with staining intensities of + 1 and + 2 in more than 1% of a section and positive immunoreactivity of </t>
    </r>
    <r>
      <rPr>
        <sz val="9"/>
        <color theme="1"/>
        <rFont val="等线"/>
        <family val="2"/>
        <charset val="134"/>
      </rPr>
      <t>≥</t>
    </r>
    <r>
      <rPr>
        <sz val="9"/>
        <color theme="1"/>
        <rFont val="Times New Roman"/>
        <family val="1"/>
      </rPr>
      <t xml:space="preserve">1 from the same patient </t>
    </r>
  </si>
  <si>
    <r>
      <t>PD-L1</t>
    </r>
    <r>
      <rPr>
        <sz val="9"/>
        <color theme="1"/>
        <rFont val="等线"/>
        <family val="2"/>
        <charset val="134"/>
      </rPr>
      <t>（</t>
    </r>
    <r>
      <rPr>
        <sz val="9"/>
        <color theme="1"/>
        <rFont val="Times New Roman"/>
        <family val="1"/>
      </rPr>
      <t>low</t>
    </r>
    <r>
      <rPr>
        <sz val="9"/>
        <color theme="1"/>
        <rFont val="等线"/>
        <family val="2"/>
        <charset val="134"/>
      </rPr>
      <t>）</t>
    </r>
  </si>
  <si>
    <r>
      <t>Immunostaining positive cells</t>
    </r>
    <r>
      <rPr>
        <sz val="9"/>
        <color theme="1"/>
        <rFont val="等线"/>
        <family val="2"/>
        <charset val="134"/>
      </rPr>
      <t>＞</t>
    </r>
    <r>
      <rPr>
        <sz val="9"/>
        <color theme="1"/>
        <rFont val="Times New Roman"/>
        <family val="1"/>
      </rPr>
      <t xml:space="preserve">11% </t>
    </r>
  </si>
  <si>
    <r>
      <t>ATR</t>
    </r>
    <r>
      <rPr>
        <sz val="9"/>
        <color theme="1"/>
        <rFont val="等线"/>
        <family val="2"/>
        <charset val="134"/>
      </rPr>
      <t>（</t>
    </r>
    <r>
      <rPr>
        <sz val="9"/>
        <color theme="1"/>
        <rFont val="Times New Roman"/>
        <family val="1"/>
      </rPr>
      <t>low</t>
    </r>
    <r>
      <rPr>
        <sz val="9"/>
        <color theme="1"/>
        <rFont val="等线"/>
        <family val="2"/>
        <charset val="134"/>
      </rPr>
      <t>）</t>
    </r>
  </si>
  <si>
    <r>
      <rPr>
        <sz val="9"/>
        <color theme="1"/>
        <rFont val="等线"/>
        <family val="2"/>
        <charset val="134"/>
      </rPr>
      <t>＜</t>
    </r>
    <r>
      <rPr>
        <sz val="9"/>
        <color theme="1"/>
        <rFont val="Times New Roman"/>
        <family val="1"/>
      </rPr>
      <t>0.001</t>
    </r>
  </si>
  <si>
    <r>
      <t xml:space="preserve"> stages</t>
    </r>
    <r>
      <rPr>
        <sz val="9"/>
        <color theme="1"/>
        <rFont val="等线"/>
        <family val="2"/>
        <charset val="134"/>
      </rPr>
      <t>Ⅰ</t>
    </r>
    <r>
      <rPr>
        <sz val="9"/>
        <color theme="1"/>
        <rFont val="Times New Roman"/>
        <family val="1"/>
      </rPr>
      <t>-</t>
    </r>
    <r>
      <rPr>
        <sz val="9"/>
        <color theme="1"/>
        <rFont val="等线"/>
        <family val="2"/>
        <charset val="134"/>
      </rPr>
      <t>Ⅲ</t>
    </r>
  </si>
  <si>
    <r>
      <t xml:space="preserve"> </t>
    </r>
    <r>
      <rPr>
        <sz val="9"/>
        <color theme="1"/>
        <rFont val="等线"/>
        <family val="2"/>
        <charset val="134"/>
      </rPr>
      <t>≥</t>
    </r>
    <r>
      <rPr>
        <sz val="9"/>
        <color theme="1"/>
        <rFont val="Times New Roman"/>
        <family val="1"/>
      </rPr>
      <t xml:space="preserve"> 10% of the fibromatous tumor stroma</t>
    </r>
  </si>
  <si>
    <r>
      <t xml:space="preserve">IHC score </t>
    </r>
    <r>
      <rPr>
        <sz val="9"/>
        <color theme="1"/>
        <rFont val="等线"/>
        <family val="2"/>
        <charset val="134"/>
      </rPr>
      <t>≥</t>
    </r>
    <r>
      <rPr>
        <sz val="9"/>
        <color theme="1"/>
        <rFont val="Times New Roman"/>
        <family val="1"/>
      </rPr>
      <t>3</t>
    </r>
  </si>
  <si>
    <r>
      <t xml:space="preserve">IHC score </t>
    </r>
    <r>
      <rPr>
        <sz val="9"/>
        <color theme="1"/>
        <rFont val="等线"/>
        <family val="2"/>
        <charset val="134"/>
      </rPr>
      <t>≥</t>
    </r>
    <r>
      <rPr>
        <sz val="9"/>
        <color theme="1"/>
        <rFont val="Times New Roman"/>
        <family val="1"/>
      </rPr>
      <t xml:space="preserve"> 2</t>
    </r>
  </si>
  <si>
    <r>
      <t xml:space="preserve">stage </t>
    </r>
    <r>
      <rPr>
        <sz val="9"/>
        <color theme="1"/>
        <rFont val="等线"/>
        <family val="2"/>
        <charset val="134"/>
      </rPr>
      <t>Ⅰ</t>
    </r>
    <r>
      <rPr>
        <sz val="9"/>
        <color theme="1"/>
        <rFont val="Times New Roman"/>
        <family val="1"/>
      </rPr>
      <t>-</t>
    </r>
    <r>
      <rPr>
        <sz val="9"/>
        <color theme="1"/>
        <rFont val="等线"/>
        <family val="2"/>
        <charset val="134"/>
      </rPr>
      <t>Ⅲ</t>
    </r>
  </si>
  <si>
    <r>
      <t>stage</t>
    </r>
    <r>
      <rPr>
        <sz val="9"/>
        <color theme="1"/>
        <rFont val="等线"/>
        <family val="2"/>
        <charset val="134"/>
      </rPr>
      <t>Ⅰ</t>
    </r>
    <r>
      <rPr>
        <sz val="9"/>
        <color theme="1"/>
        <rFont val="Times New Roman"/>
        <family val="1"/>
      </rPr>
      <t>-</t>
    </r>
    <r>
      <rPr>
        <sz val="9"/>
        <color theme="1"/>
        <rFont val="等线"/>
        <family val="2"/>
        <charset val="134"/>
      </rPr>
      <t>Ⅳ</t>
    </r>
  </si>
  <si>
    <r>
      <t>AverAverage follow-up time 6 months88</t>
    </r>
    <r>
      <rPr>
        <sz val="9"/>
        <color theme="1"/>
        <rFont val="等线"/>
        <family val="2"/>
        <charset val="134"/>
      </rPr>
      <t>个月</t>
    </r>
  </si>
  <si>
    <r>
      <t xml:space="preserve">immunoreaction score </t>
    </r>
    <r>
      <rPr>
        <sz val="9"/>
        <color theme="1"/>
        <rFont val="等线"/>
        <family val="2"/>
        <charset val="134"/>
      </rPr>
      <t>＞</t>
    </r>
    <r>
      <rPr>
        <sz val="9"/>
        <color theme="1"/>
        <rFont val="Times New Roman"/>
        <family val="1"/>
      </rPr>
      <t xml:space="preserve"> 3 </t>
    </r>
  </si>
  <si>
    <r>
      <t>SI</t>
    </r>
    <r>
      <rPr>
        <sz val="9"/>
        <color theme="1"/>
        <rFont val="等线"/>
        <family val="2"/>
        <charset val="134"/>
      </rPr>
      <t>≥</t>
    </r>
    <r>
      <rPr>
        <sz val="9"/>
        <color theme="1"/>
        <rFont val="Times New Roman"/>
        <family val="1"/>
      </rPr>
      <t>6</t>
    </r>
  </si>
  <si>
    <r>
      <t xml:space="preserve"> followed up</t>
    </r>
    <r>
      <rPr>
        <sz val="9"/>
        <color theme="1"/>
        <rFont val="等线"/>
        <family val="2"/>
        <charset val="134"/>
      </rPr>
      <t>≥</t>
    </r>
    <r>
      <rPr>
        <sz val="9"/>
        <color theme="1"/>
        <rFont val="Times New Roman"/>
        <family val="1"/>
      </rPr>
      <t xml:space="preserve"> 96 months</t>
    </r>
  </si>
  <si>
    <t>HR+ /HER2- Lymph node negative invasive carcinoma</t>
    <phoneticPr fontId="1" type="noConversion"/>
  </si>
  <si>
    <r>
      <t>T2</t>
    </r>
    <r>
      <rPr>
        <sz val="9"/>
        <color theme="1"/>
        <rFont val="Cambria Math"/>
        <family val="2"/>
      </rPr>
      <t>≥</t>
    </r>
    <r>
      <rPr>
        <sz val="9"/>
        <color theme="1"/>
        <rFont val="Times New Roman"/>
        <family val="1"/>
      </rPr>
      <t xml:space="preserve">4 cm, T3 </t>
    </r>
    <r>
      <rPr>
        <sz val="9"/>
        <color theme="1"/>
        <rFont val="Times New Roman"/>
        <family val="2"/>
      </rPr>
      <t xml:space="preserve">or </t>
    </r>
    <r>
      <rPr>
        <sz val="9"/>
        <color theme="1"/>
        <rFont val="Times New Roman"/>
        <family val="1"/>
      </rPr>
      <t>T4, N0-N2, M1</t>
    </r>
    <phoneticPr fontId="1" type="noConversion"/>
  </si>
  <si>
    <r>
      <t>T2</t>
    </r>
    <r>
      <rPr>
        <sz val="9"/>
        <color theme="1"/>
        <rFont val="Cambria Math"/>
        <family val="1"/>
      </rPr>
      <t>≥</t>
    </r>
    <r>
      <rPr>
        <sz val="9"/>
        <color theme="1"/>
        <rFont val="Times New Roman"/>
        <family val="1"/>
      </rPr>
      <t>4 cm, T3</t>
    </r>
    <r>
      <rPr>
        <sz val="9"/>
        <color theme="1"/>
        <rFont val="等线"/>
        <family val="2"/>
        <charset val="134"/>
      </rPr>
      <t xml:space="preserve"> </t>
    </r>
    <r>
      <rPr>
        <sz val="9"/>
        <color theme="1"/>
        <rFont val="Times New Roman"/>
        <family val="2"/>
      </rPr>
      <t xml:space="preserve">or </t>
    </r>
    <r>
      <rPr>
        <sz val="9"/>
        <color theme="1"/>
        <rFont val="Times New Roman"/>
        <family val="1"/>
      </rPr>
      <t>T4, N0-N2, M0</t>
    </r>
    <phoneticPr fontId="1" type="noConversion"/>
  </si>
  <si>
    <t>Author</t>
    <phoneticPr fontId="1" type="noConversion"/>
  </si>
  <si>
    <t>SPARC in cancer-associated fibroblasts is an independent poor
prognostic factor in non-metastatic triple-negative breast
cancer and exhibits pro-tumor activity</t>
    <phoneticPr fontId="2" type="noConversion"/>
  </si>
  <si>
    <t>Alcaraz, L. B.
Mallavialle, A.
Mollevi, C.
Boissière-Michot, F.
Mansouri, H.
Simony-Lafontaine, J.
Laurent-Matha, V.
Chardès, T.
Jacot, W.
Turtoi, A.
Roger, P.
Guiu, S.
Liaudet-Coopman, E.</t>
    <phoneticPr fontId="2" type="noConversion"/>
  </si>
  <si>
    <t> 2002 - 2012</t>
    <phoneticPr fontId="2" type="noConversion"/>
  </si>
  <si>
    <t xml:space="preserve"> non-metastatic triple-negative breast
cancer</t>
    <phoneticPr fontId="2" type="noConversion"/>
  </si>
  <si>
    <t>111/15</t>
    <phoneticPr fontId="2" type="noConversion"/>
  </si>
  <si>
    <t xml:space="preserve"> 0.70-37.18</t>
    <phoneticPr fontId="2" type="noConversion"/>
  </si>
  <si>
    <t xml:space="preserve"> 0.84-45.2</t>
    <phoneticPr fontId="2" type="noConversion"/>
  </si>
  <si>
    <t>HMF-secreted SPARC inhibits adhesion and promotes motility,
wound healing and invasion of MDA-MB-231 TNBC cells, highlighting
its pro-tumor role</t>
    <phoneticPr fontId="2" type="noConversion"/>
  </si>
  <si>
    <t>2011–2013</t>
    <phoneticPr fontId="2" type="noConversion"/>
  </si>
  <si>
    <t>Disruption of the pentraxin 3/CD44 interaction as an efficient therapy for triple-negative breast cancers</t>
    <phoneticPr fontId="2" type="noConversion"/>
  </si>
  <si>
    <t>1997-2002</t>
    <phoneticPr fontId="2" type="noConversion"/>
  </si>
  <si>
    <t>10/1</t>
    <phoneticPr fontId="2" type="noConversion"/>
  </si>
  <si>
    <t>higher levels of CEBPD and PTX3 in the CAFs of the
TME were significantly and positively associated with
nodal metastasis (p = .006 and &lt;.001, respectively) and
poor disease-specific survival</t>
    <phoneticPr fontId="2" type="noConversion"/>
  </si>
  <si>
    <t>23/5</t>
    <phoneticPr fontId="2" type="noConversion"/>
  </si>
  <si>
    <t>MeFS</t>
    <phoneticPr fontId="2" type="noConversion"/>
  </si>
  <si>
    <t>26/2</t>
    <phoneticPr fontId="2" type="noConversion"/>
  </si>
  <si>
    <t>. Conditioned media from BCAFs exogenously
expressing CEBPD or TGF-β1-treated BCAFs could
enhance the migration and invasion of MDA-MB-231 cells,PTX3 is responsive
to TGF-β1-induced CEBPD in BCAFs and contributes to
promoting the migration, invasion and stemness of TNBC
MDA-MB-231 cells.</t>
    <phoneticPr fontId="2" type="noConversion"/>
  </si>
  <si>
    <t>High AUF1 level in stromal fibroblasts promotes carcinogenesis and chemoresistance and predicts unfavorable prognosis among locally advanced breast cancer patients</t>
    <phoneticPr fontId="2" type="noConversion"/>
  </si>
  <si>
    <t>2006-2013</t>
    <phoneticPr fontId="2" type="noConversion"/>
  </si>
  <si>
    <t>86/252</t>
    <phoneticPr fontId="2" type="noConversion"/>
  </si>
  <si>
    <t>median follow-up time of 52. 6 months</t>
    <phoneticPr fontId="2" type="noConversion"/>
  </si>
  <si>
    <t>0.333–0.889</t>
    <phoneticPr fontId="2" type="noConversion"/>
  </si>
  <si>
    <t>locally advanced breast cancer</t>
    <phoneticPr fontId="2" type="noConversion"/>
  </si>
  <si>
    <t>AUF1</t>
    <phoneticPr fontId="2" type="noConversion"/>
  </si>
  <si>
    <t>0.484–1.026</t>
    <phoneticPr fontId="2" type="noConversion"/>
  </si>
  <si>
    <t>High DNMT1 Expression in Stromal Fibroblasts Promotes Angiogenesis and Unfavorable Outcome in Locally Advanced Breast Cancer Patients</t>
    <phoneticPr fontId="2" type="noConversion"/>
  </si>
  <si>
    <t xml:space="preserve">2006- 2013 </t>
    <phoneticPr fontId="2" type="noConversion"/>
  </si>
  <si>
    <t>T2-T4,Tx</t>
    <phoneticPr fontId="2" type="noConversion"/>
  </si>
  <si>
    <t>68/32</t>
    <phoneticPr fontId="2" type="noConversion"/>
  </si>
  <si>
    <t>median fellow up time of 52. 6 months</t>
    <phoneticPr fontId="2" type="noConversion"/>
  </si>
  <si>
    <t>0.141-1.255</t>
    <phoneticPr fontId="2" type="noConversion"/>
  </si>
  <si>
    <t>the role of DNMT1 in promoting the paracrine
proangiogenic effect of breast stromal fibroblasts in vivo.</t>
    <phoneticPr fontId="2" type="noConversion"/>
  </si>
  <si>
    <t>DNMT1</t>
    <phoneticPr fontId="2" type="noConversion"/>
  </si>
  <si>
    <t>0.353-0.955</t>
    <phoneticPr fontId="2" type="noConversion"/>
  </si>
  <si>
    <t>Prognostic significance of PD-L1-positive cancer-associated fibroblasts in patients with triple-negative breast cancer</t>
    <phoneticPr fontId="2" type="noConversion"/>
  </si>
  <si>
    <t>34/27</t>
    <phoneticPr fontId="2" type="noConversion"/>
  </si>
  <si>
    <t>CAF PD-L1 expression was an independent factor for a better prognosis of
patients with TNBC</t>
    <phoneticPr fontId="2" type="noConversion"/>
  </si>
  <si>
    <t>Metastasis Risk Assessment Using BAG2 Expression by Cancer-Associated Fibroblast and Tumor Cells in Patients with Breast Cancer</t>
    <phoneticPr fontId="2" type="noConversion"/>
  </si>
  <si>
    <t>BC</t>
    <phoneticPr fontId="2" type="noConversion"/>
  </si>
  <si>
    <t>IHC score 1+ to 3+</t>
    <phoneticPr fontId="2" type="noConversion"/>
  </si>
  <si>
    <t>67/243</t>
    <phoneticPr fontId="2" type="noConversion"/>
  </si>
  <si>
    <t>median fellow up time of 111 (6-325) months</t>
    <phoneticPr fontId="2" type="noConversion"/>
  </si>
  <si>
    <t>DMFS</t>
    <phoneticPr fontId="2" type="noConversion"/>
  </si>
  <si>
    <t>1.021–3.133</t>
    <phoneticPr fontId="2" type="noConversion"/>
  </si>
  <si>
    <t>Positive BAG2
expression in CAF was significantly associated with decreased DMFS</t>
    <phoneticPr fontId="2" type="noConversion"/>
  </si>
  <si>
    <t xml:space="preserve">3.249–224.658 </t>
    <phoneticPr fontId="2" type="noConversion"/>
  </si>
  <si>
    <t>Breast cancer stromal clotting activation (Tissue Factor and thrombin): A pre-invasive phenomena that is prognostic in invasion</t>
    <phoneticPr fontId="2" type="noConversion"/>
  </si>
  <si>
    <t xml:space="preserve">August 2010 and July 2014. </t>
    <phoneticPr fontId="2" type="noConversion"/>
  </si>
  <si>
    <t>Fibroblast expression &gt; 80%</t>
    <phoneticPr fontId="2" type="noConversion"/>
  </si>
  <si>
    <t>34/148</t>
    <phoneticPr fontId="2" type="noConversion"/>
  </si>
  <si>
    <t>Tissue Factor(TF)</t>
    <phoneticPr fontId="2" type="noConversion"/>
  </si>
  <si>
    <t>Median follow-up from diagnosis was 62 (range 8-80)  months</t>
    <phoneticPr fontId="2" type="noConversion"/>
  </si>
  <si>
    <t>1.007 – 1.09</t>
    <phoneticPr fontId="2" type="noConversion"/>
  </si>
  <si>
    <t>Fibroblast expression &gt; 70%</t>
    <phoneticPr fontId="2" type="noConversion"/>
  </si>
  <si>
    <t>34/103</t>
    <phoneticPr fontId="2" type="noConversion"/>
  </si>
  <si>
    <t>Thrombin</t>
    <phoneticPr fontId="2" type="noConversion"/>
  </si>
  <si>
    <t>0.99-1.04</t>
    <phoneticPr fontId="2" type="noConversion"/>
  </si>
  <si>
    <t>Fibroblast expression &gt; 60%</t>
    <phoneticPr fontId="2" type="noConversion"/>
  </si>
  <si>
    <t>61/111</t>
    <phoneticPr fontId="2" type="noConversion"/>
  </si>
  <si>
    <t>0.42-3.73</t>
    <phoneticPr fontId="2" type="noConversion"/>
  </si>
  <si>
    <t>(0.98-1.02</t>
    <phoneticPr fontId="2" type="noConversion"/>
  </si>
  <si>
    <t xml:space="preserve"> fibroblast 
expression was associated with reduced OS (P  =  .02) and 
DFS (P = .04).</t>
    <phoneticPr fontId="2" type="noConversion"/>
  </si>
  <si>
    <t>75/97</t>
    <phoneticPr fontId="2" type="noConversion"/>
  </si>
  <si>
    <t>0.34-3.29</t>
    <phoneticPr fontId="2" type="noConversion"/>
  </si>
  <si>
    <t>Clinical and functional significance of tumor/stromal ATR expression in breast cancer patients</t>
    <phoneticPr fontId="2" type="noConversion"/>
  </si>
  <si>
    <t>median fellow up time of 52.6 months</t>
    <phoneticPr fontId="2" type="noConversion"/>
  </si>
  <si>
    <t>t absence or reduced ATR expression in tumoral cells and their
adjacent stromal fibroblasts is correlated with poor overall survival as well as disease-free survival</t>
    <phoneticPr fontId="2" type="noConversion"/>
  </si>
  <si>
    <t>median fellow up time of52.6 months</t>
    <phoneticPr fontId="2" type="noConversion"/>
  </si>
  <si>
    <t>This pro-proliferative effect of ATR-deficient cells was
confirmed by immunostaining showing an increase in
the staining of Ki-67 and cyclin D1 in the epithelium adjacent to N64-sh cells as compared to control</t>
    <phoneticPr fontId="2" type="noConversion"/>
  </si>
  <si>
    <t>0.49 -1.49</t>
    <phoneticPr fontId="2" type="noConversion"/>
  </si>
  <si>
    <t>Tenascin C is a prognostic determinant and potential cancer-associated fibroblasts marker for breast ductal carcinoma</t>
    <phoneticPr fontId="2" type="noConversion"/>
  </si>
  <si>
    <t>84/66</t>
    <phoneticPr fontId="2" type="noConversion"/>
  </si>
  <si>
    <t>TNC and CAF markers (FSP1, SMA, Vimentin) positive expression was
significantly shorter than negative group</t>
    <phoneticPr fontId="2" type="noConversion"/>
  </si>
  <si>
    <t>96/54</t>
    <phoneticPr fontId="2" type="noConversion"/>
  </si>
  <si>
    <t>0.31-1.42</t>
    <phoneticPr fontId="2" type="noConversion"/>
  </si>
  <si>
    <t>Prognostic significance of inflammatory factors expression by stroma from breast carcinomas</t>
    <phoneticPr fontId="2" type="noConversion"/>
  </si>
  <si>
    <t>Fernandez-Garcia, B.</t>
    <phoneticPr fontId="2" type="noConversion"/>
  </si>
  <si>
    <t xml:space="preserve">T1 or T2 </t>
    <phoneticPr fontId="2" type="noConversion"/>
  </si>
  <si>
    <t>77/21</t>
    <phoneticPr fontId="2" type="noConversion"/>
  </si>
  <si>
    <t>IL1(low)</t>
    <phoneticPr fontId="2" type="noConversion"/>
  </si>
  <si>
    <t xml:space="preserve">The median follow-up period in patients without  metastasis was of 138 months and 26 months in patients with metastatic disease. </t>
    <phoneticPr fontId="2" type="noConversion"/>
  </si>
  <si>
    <t>0.11-0.73</t>
    <phoneticPr fontId="2" type="noConversion"/>
  </si>
  <si>
    <t>0.19-0.75</t>
    <phoneticPr fontId="2" type="noConversion"/>
  </si>
  <si>
    <t>57/44</t>
    <phoneticPr fontId="2" type="noConversion"/>
  </si>
  <si>
    <t>IL10</t>
    <phoneticPr fontId="2" type="noConversion"/>
  </si>
  <si>
    <t>0.15-3.18</t>
    <phoneticPr fontId="2" type="noConversion"/>
  </si>
  <si>
    <t>0.19-1.52</t>
    <phoneticPr fontId="2" type="noConversion"/>
  </si>
  <si>
    <t>TGF-beta receptor type-2 expression in cancer-associated fibroblasts regulates breast cancer cell growth and survival and is a prognostic marker in pre-menopausal breast cancer</t>
    <phoneticPr fontId="2" type="noConversion"/>
  </si>
  <si>
    <t>1986 to 1991</t>
    <phoneticPr fontId="2" type="noConversion"/>
  </si>
  <si>
    <t>81/42</t>
    <phoneticPr fontId="2" type="noConversion"/>
  </si>
  <si>
    <t>TGFBR2(low)</t>
    <phoneticPr fontId="2" type="noConversion"/>
  </si>
  <si>
    <t>0.357-0.946</t>
    <phoneticPr fontId="2" type="noConversion"/>
  </si>
  <si>
    <t>Low TGFBR2 expression in CAFs is associated with shortened
recurrence-free survival in breast cancer.tumour growth is enhanced in the presence of TGFBR2 knockdown fibroblasts.</t>
    <phoneticPr fontId="2" type="noConversion"/>
  </si>
  <si>
    <t>124/37</t>
    <phoneticPr fontId="2" type="noConversion"/>
  </si>
  <si>
    <t>pSMAD2</t>
    <phoneticPr fontId="2" type="noConversion"/>
  </si>
  <si>
    <t>0.534-1.570</t>
    <phoneticPr fontId="2" type="noConversion"/>
  </si>
  <si>
    <t>Absence of caveolin-1 expression in carcinoma-associated fibroblasts of invasive micropapillary carcinoma of the breast predicts poor patient outcome</t>
    <phoneticPr fontId="2" type="noConversion"/>
  </si>
  <si>
    <t>invasive micropapillary carcinoma (IMPC)</t>
    <phoneticPr fontId="2" type="noConversion"/>
  </si>
  <si>
    <t>37/49</t>
    <phoneticPr fontId="2" type="noConversion"/>
  </si>
  <si>
    <t>cavelin -1</t>
    <phoneticPr fontId="2" type="noConversion"/>
  </si>
  <si>
    <t>median fellow up time of 64 (1-115) months</t>
    <phoneticPr fontId="2" type="noConversion"/>
  </si>
  <si>
    <t>PFS</t>
    <phoneticPr fontId="2" type="noConversion"/>
  </si>
  <si>
    <t>Absence of caveolin-1 expression in carcinoma-associated
fibroblasts of invasive micropapillary carcinoma of the breast
predicts poor patient outcome</t>
    <phoneticPr fontId="2" type="noConversion"/>
  </si>
  <si>
    <t>Expression patterns of SDF1/CXCR4 in human invasive breast carcinoma and adjacent normal stroma: Correlation with tumor clinicopathological parameters and patient survival</t>
    <phoneticPr fontId="2" type="noConversion"/>
  </si>
  <si>
    <t>1995 - 2006</t>
    <phoneticPr fontId="2" type="noConversion"/>
  </si>
  <si>
    <t>Immunostaining intensity score+staining percentage score 4-6</t>
    <phoneticPr fontId="2" type="noConversion"/>
  </si>
  <si>
    <t>1.8e-0.7</t>
    <phoneticPr fontId="2" type="noConversion"/>
  </si>
  <si>
    <t>CXCR4</t>
    <phoneticPr fontId="2" type="noConversion"/>
  </si>
  <si>
    <t>4e-0.5</t>
    <phoneticPr fontId="2" type="noConversion"/>
  </si>
  <si>
    <t>Epithelial-mesenchymal interactions in breast cancer: evidence for a role of nuclear localized beta-catenin in carcinoma-associated fibroblasts</t>
    <phoneticPr fontId="2" type="noConversion"/>
  </si>
  <si>
    <t>Verghese, E. T.</t>
    <phoneticPr fontId="2" type="noConversion"/>
  </si>
  <si>
    <t>1994 to 1997</t>
    <phoneticPr fontId="2" type="noConversion"/>
  </si>
  <si>
    <t>Fibroblast count score 3</t>
    <phoneticPr fontId="2" type="noConversion"/>
  </si>
  <si>
    <t>57/131</t>
    <phoneticPr fontId="2" type="noConversion"/>
  </si>
  <si>
    <t>median follow-up time 108 months</t>
    <phoneticPr fontId="2" type="noConversion"/>
  </si>
  <si>
    <t>0.38-1.32</t>
    <phoneticPr fontId="2" type="noConversion"/>
  </si>
  <si>
    <t>fibroblasts with nuclear b-catenin increase
growth and invasion of breast cancer
epithelial cells in vitro</t>
    <phoneticPr fontId="2" type="noConversion"/>
  </si>
  <si>
    <t>0.22-1.15</t>
    <phoneticPr fontId="2" type="noConversion"/>
  </si>
  <si>
    <t>17/42</t>
    <phoneticPr fontId="2" type="noConversion"/>
  </si>
  <si>
    <t>0.00-65.01</t>
    <phoneticPr fontId="2" type="noConversion"/>
  </si>
  <si>
    <t>17/60</t>
    <phoneticPr fontId="2" type="noConversion"/>
  </si>
  <si>
    <t>0.55-4.19</t>
    <phoneticPr fontId="2" type="noConversion"/>
  </si>
  <si>
    <t>1999–2002</t>
    <phoneticPr fontId="2" type="noConversion"/>
  </si>
  <si>
    <t xml:space="preserve"> 0.786–1.259</t>
    <phoneticPr fontId="2" type="noConversion"/>
  </si>
  <si>
    <t xml:space="preserve"> 1997
to 1998</t>
    <phoneticPr fontId="2" type="noConversion"/>
  </si>
  <si>
    <t>1984–1989</t>
    <phoneticPr fontId="2" type="noConversion"/>
  </si>
  <si>
    <t>HR + /HER2- Lymph node negative invasive carcinoma</t>
    <phoneticPr fontId="1" type="noConversion"/>
  </si>
  <si>
    <t>stage Ⅰ-Ⅲ</t>
    <phoneticPr fontId="1" type="noConversion"/>
  </si>
  <si>
    <t>AverAverage follow-up time 6 months</t>
    <phoneticPr fontId="2" type="noConversion"/>
  </si>
  <si>
    <r>
      <t xml:space="preserve">H-score </t>
    </r>
    <r>
      <rPr>
        <sz val="9"/>
        <color theme="1"/>
        <rFont val="等线"/>
        <family val="2"/>
      </rPr>
      <t>≧</t>
    </r>
    <r>
      <rPr>
        <sz val="9"/>
        <color theme="1"/>
        <rFont val="Times New Roman"/>
        <family val="1"/>
      </rPr>
      <t xml:space="preserve"> medium</t>
    </r>
    <phoneticPr fontId="2" type="noConversion"/>
  </si>
  <si>
    <r>
      <t>locally advanced breast cancer</t>
    </r>
    <r>
      <rPr>
        <sz val="9"/>
        <color theme="1"/>
        <rFont val="微软雅黑"/>
        <family val="2"/>
        <charset val="134"/>
      </rPr>
      <t>（</t>
    </r>
    <r>
      <rPr>
        <sz val="9"/>
        <color theme="1"/>
        <rFont val="Times New Roman"/>
        <family val="1"/>
      </rPr>
      <t>LABC</t>
    </r>
    <r>
      <rPr>
        <sz val="9"/>
        <color theme="1"/>
        <rFont val="微软雅黑"/>
        <family val="2"/>
        <charset val="134"/>
      </rPr>
      <t>）</t>
    </r>
    <phoneticPr fontId="2" type="noConversion"/>
  </si>
  <si>
    <r>
      <t>T2</t>
    </r>
    <r>
      <rPr>
        <sz val="9"/>
        <color theme="1"/>
        <rFont val="宋体"/>
        <family val="3"/>
        <charset val="134"/>
      </rPr>
      <t>≥</t>
    </r>
    <r>
      <rPr>
        <sz val="9"/>
        <color theme="1"/>
        <rFont val="Times New Roman"/>
        <family val="1"/>
      </rPr>
      <t>4 cm, T3 or T4, N0-N2, M0</t>
    </r>
  </si>
  <si>
    <r>
      <t xml:space="preserve">the presence of CAFs with staining intensities of + 1 and + 2 in more than 1% of a section and positive immunoreactivity of </t>
    </r>
    <r>
      <rPr>
        <sz val="9"/>
        <color theme="1"/>
        <rFont val="Cambria Math"/>
        <family val="2"/>
      </rPr>
      <t>≥</t>
    </r>
    <r>
      <rPr>
        <sz val="9"/>
        <color theme="1"/>
        <rFont val="Times New Roman"/>
        <family val="1"/>
      </rPr>
      <t xml:space="preserve">1 from the same patient </t>
    </r>
    <phoneticPr fontId="2" type="noConversion"/>
  </si>
  <si>
    <r>
      <t>PD-L1</t>
    </r>
    <r>
      <rPr>
        <sz val="9"/>
        <color theme="1"/>
        <rFont val="微软雅黑"/>
        <family val="2"/>
        <charset val="134"/>
      </rPr>
      <t>（</t>
    </r>
    <r>
      <rPr>
        <sz val="9"/>
        <color theme="1"/>
        <rFont val="Times New Roman"/>
        <family val="1"/>
      </rPr>
      <t>low</t>
    </r>
    <r>
      <rPr>
        <sz val="9"/>
        <color theme="1"/>
        <rFont val="微软雅黑"/>
        <family val="2"/>
        <charset val="134"/>
      </rPr>
      <t>）</t>
    </r>
    <phoneticPr fontId="2" type="noConversion"/>
  </si>
  <si>
    <r>
      <t>Immunostaining positive cells</t>
    </r>
    <r>
      <rPr>
        <sz val="9"/>
        <color theme="1"/>
        <rFont val="微软雅黑"/>
        <family val="2"/>
        <charset val="134"/>
      </rPr>
      <t>＞</t>
    </r>
    <r>
      <rPr>
        <sz val="9"/>
        <color theme="1"/>
        <rFont val="Times New Roman"/>
        <family val="1"/>
      </rPr>
      <t xml:space="preserve">11% </t>
    </r>
    <phoneticPr fontId="2" type="noConversion"/>
  </si>
  <si>
    <r>
      <t>ATR</t>
    </r>
    <r>
      <rPr>
        <sz val="9"/>
        <color theme="1"/>
        <rFont val="等线"/>
        <family val="2"/>
      </rPr>
      <t>（</t>
    </r>
    <r>
      <rPr>
        <sz val="9"/>
        <color theme="1"/>
        <rFont val="Times New Roman"/>
        <family val="1"/>
      </rPr>
      <t>low</t>
    </r>
    <r>
      <rPr>
        <sz val="9"/>
        <color theme="1"/>
        <rFont val="等线"/>
        <family val="2"/>
      </rPr>
      <t>）</t>
    </r>
    <phoneticPr fontId="2" type="noConversion"/>
  </si>
  <si>
    <r>
      <rPr>
        <sz val="9"/>
        <color theme="1"/>
        <rFont val="等线"/>
        <family val="2"/>
      </rPr>
      <t>＜</t>
    </r>
    <r>
      <rPr>
        <sz val="9"/>
        <color theme="1"/>
        <rFont val="Times New Roman"/>
        <family val="1"/>
      </rPr>
      <t>0.001</t>
    </r>
    <phoneticPr fontId="2" type="noConversion"/>
  </si>
  <si>
    <r>
      <t>stage</t>
    </r>
    <r>
      <rPr>
        <sz val="9"/>
        <color theme="1"/>
        <rFont val="微软雅黑"/>
        <family val="2"/>
        <charset val="134"/>
      </rPr>
      <t>Ⅰ</t>
    </r>
    <r>
      <rPr>
        <sz val="9"/>
        <color theme="1"/>
        <rFont val="Times New Roman"/>
        <family val="1"/>
      </rPr>
      <t>-</t>
    </r>
    <r>
      <rPr>
        <sz val="9"/>
        <color theme="1"/>
        <rFont val="微软雅黑"/>
        <family val="2"/>
        <charset val="134"/>
      </rPr>
      <t>Ⅲ</t>
    </r>
  </si>
  <si>
    <r>
      <t>stage</t>
    </r>
    <r>
      <rPr>
        <sz val="9"/>
        <color theme="1"/>
        <rFont val="等线"/>
        <family val="2"/>
      </rPr>
      <t>Ⅰ</t>
    </r>
    <r>
      <rPr>
        <sz val="9"/>
        <color theme="1"/>
        <rFont val="Times New Roman"/>
        <family val="1"/>
      </rPr>
      <t>-</t>
    </r>
    <r>
      <rPr>
        <sz val="9"/>
        <color theme="1"/>
        <rFont val="等线"/>
        <family val="2"/>
      </rPr>
      <t>Ⅳ</t>
    </r>
    <phoneticPr fontId="2" type="noConversion"/>
  </si>
  <si>
    <r>
      <rPr>
        <sz val="9"/>
        <color theme="1"/>
        <rFont val="Cambria Math"/>
        <family val="1"/>
      </rPr>
      <t>≥</t>
    </r>
    <r>
      <rPr>
        <sz val="9"/>
        <color theme="1"/>
        <rFont val="Times New Roman"/>
        <family val="1"/>
      </rPr>
      <t xml:space="preserve"> 50% of stained cells</t>
    </r>
    <phoneticPr fontId="2" type="noConversion"/>
  </si>
  <si>
    <r>
      <t xml:space="preserve">AUF1 positivity in cancer cells showed association with poor OS and DFS of ER+/Her2+ patients </t>
    </r>
    <r>
      <rPr>
        <sz val="9"/>
        <color theme="1"/>
        <rFont val="宋体"/>
        <family val="1"/>
        <charset val="134"/>
      </rPr>
      <t>；</t>
    </r>
    <r>
      <rPr>
        <sz val="9"/>
        <color theme="1"/>
        <rFont val="Times New Roman"/>
        <family val="1"/>
      </rPr>
      <t xml:space="preserve"> This 
suggests that breast fibroblasts that express high level 
of AUF1 can enhance the EMT process in BC cells in 
a paracrine manner</t>
    </r>
    <r>
      <rPr>
        <sz val="9"/>
        <color theme="1"/>
        <rFont val="宋体"/>
        <family val="1"/>
        <charset val="134"/>
      </rPr>
      <t>；</t>
    </r>
    <r>
      <rPr>
        <sz val="9"/>
        <color theme="1"/>
        <rFont val="Times New Roman"/>
        <family val="1"/>
      </rPr>
      <t>BSFs that express high level of AUF1 have the capacity to promote EMT and stemness, two pro-metastatic 
processes, in breast cancer cells both ER+ and ER−. BSFs that express high level of AUF1 protect 
breast cancer cells from the cytotoxic effects of cisplatin and docetaxel in a paracrine manner.</t>
    </r>
    <phoneticPr fontId="2" type="noConversion"/>
  </si>
  <si>
    <t>2006 -2018</t>
    <phoneticPr fontId="2" type="noConversion"/>
  </si>
  <si>
    <t>1992 - 2015</t>
    <phoneticPr fontId="2" type="noConversion"/>
  </si>
  <si>
    <t>1988 -1992</t>
    <phoneticPr fontId="2" type="noConversion"/>
  </si>
  <si>
    <t>Title</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</si>
</sst>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等线"/>
      <family val="2"/>
      <charset val="134"/>
      <scheme val="minor"/>
    </font>
    <font>
      <sz val="9"/>
      <name val="等线"/>
      <family val="2"/>
      <charset val="134"/>
      <scheme val="minor"/>
    </font>
    <font>
      <sz val="9"/>
      <name val="等线"/>
      <family val="3"/>
      <charset val="134"/>
      <scheme val="minor"/>
    </font>
    <font>
      <sz val="9"/>
      <color theme="1"/>
      <name val="Times New Roman"/>
      <family val="1"/>
    </font>
    <font>
      <sz val="9"/>
      <color theme="1"/>
      <name val="微软雅黑"/>
      <family val="2"/>
      <charset val="134"/>
    </font>
    <font>
      <sz val="9"/>
      <color theme="1"/>
      <name val="宋体"/>
      <family val="1"/>
      <charset val="134"/>
    </font>
    <font>
      <sz val="9"/>
      <color theme="1"/>
      <name val="等线"/>
      <family val="2"/>
    </font>
    <font>
      <sz val="9"/>
      <color theme="1"/>
      <name val="宋体"/>
      <family val="3"/>
      <charset val="134"/>
    </font>
    <font>
      <sz val="9"/>
      <color theme="1"/>
      <name val="Times New Roman"/>
      <family val="2"/>
    </font>
    <font>
      <sz val="11"/>
      <color theme="1"/>
      <name val="Times New Roman"/>
      <family val="1"/>
    </font>
    <font>
      <sz val="9"/>
      <color theme="1"/>
      <name val="等线"/>
      <family val="2"/>
      <charset val="134"/>
    </font>
    <font>
      <sz val="9"/>
      <color theme="1"/>
      <name val="Cambria Math"/>
      <family val="1"/>
    </font>
    <font>
      <sz val="9"/>
      <color theme="1"/>
      <name val="Cambria Math"/>
      <family val="2"/>
    </font>
    <font>
      <sz val="10"/>
      <color theme="1"/>
      <name val="Times New Roman"/>
      <family val="1"/>
    </font>
    <font>
      <sz val="9"/>
      <color rgb="FF000000"/>
      <name val="Times New Roman"/>
      <family val="1"/>
    </font>
  </fonts>
  <fills count="13">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7" tint="0.79998168889431442"/>
        <bgColor indexed="64"/>
      </patternFill>
    </fill>
    <fill>
      <patternFill patternType="solid">
        <fgColor rgb="FF7030A0"/>
        <bgColor indexed="64"/>
      </patternFill>
    </fill>
    <fill>
      <patternFill patternType="solid">
        <fgColor theme="3" tint="0.79998168889431442"/>
        <bgColor indexed="64"/>
      </patternFill>
    </fill>
    <fill>
      <patternFill patternType="solid">
        <fgColor theme="4"/>
        <bgColor indexed="64"/>
      </patternFill>
    </fill>
    <fill>
      <patternFill patternType="solid">
        <fgColor theme="5"/>
        <bgColor indexed="64"/>
      </patternFill>
    </fill>
    <fill>
      <patternFill patternType="solid">
        <fgColor rgb="FF00B0F0"/>
        <bgColor indexed="64"/>
      </patternFill>
    </fill>
    <fill>
      <patternFill patternType="solid">
        <fgColor theme="2" tint="-0.499984740745262"/>
        <bgColor indexed="64"/>
      </patternFill>
    </fill>
    <fill>
      <patternFill patternType="solid">
        <fgColor rgb="FF0070C0"/>
        <bgColor indexed="64"/>
      </patternFill>
    </fill>
    <fill>
      <patternFill patternType="solid">
        <fgColor theme="5" tint="-0.249977111117893"/>
        <bgColor indexed="64"/>
      </patternFill>
    </fill>
  </fills>
  <borders count="1">
    <border>
      <left/>
      <right/>
      <top/>
      <bottom/>
      <diagonal/>
    </border>
  </borders>
  <cellStyleXfs count="1">
    <xf numFmtId="0" fontId="0" fillId="0" borderId="0">
      <alignment vertical="center"/>
    </xf>
  </cellStyleXfs>
  <cellXfs count="64">
    <xf numFmtId="0" fontId="0" fillId="0" borderId="0" xfId="0">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9" fillId="0" borderId="0" xfId="0" applyFont="1">
      <alignment vertical="center"/>
    </xf>
    <xf numFmtId="0" fontId="3" fillId="0" borderId="0" xfId="0" applyFont="1">
      <alignment vertical="center"/>
    </xf>
    <xf numFmtId="58" fontId="3" fillId="0" borderId="0" xfId="0" applyNumberFormat="1" applyFont="1">
      <alignment vertical="center"/>
    </xf>
    <xf numFmtId="17" fontId="3" fillId="0" borderId="0" xfId="0" applyNumberFormat="1" applyFont="1">
      <alignment vertical="center"/>
    </xf>
    <xf numFmtId="0" fontId="0" fillId="0" borderId="0" xfId="0" applyAlignment="1">
      <alignment horizontal="left" vertical="center"/>
    </xf>
    <xf numFmtId="0" fontId="9" fillId="0" borderId="0" xfId="0" applyFont="1" applyAlignment="1">
      <alignment horizontal="left" vertical="center"/>
    </xf>
    <xf numFmtId="0" fontId="13" fillId="0" borderId="0" xfId="0" applyFont="1" applyAlignment="1"/>
    <xf numFmtId="0" fontId="13" fillId="0" borderId="0" xfId="0" applyFont="1">
      <alignment vertical="center"/>
    </xf>
    <xf numFmtId="0" fontId="13" fillId="2" borderId="0" xfId="0" applyFont="1" applyFill="1" applyAlignment="1"/>
    <xf numFmtId="0" fontId="13" fillId="0" borderId="0" xfId="0" applyFont="1" applyAlignment="1">
      <alignment vertical="top"/>
    </xf>
    <xf numFmtId="0" fontId="13" fillId="3" borderId="0" xfId="0" applyFont="1" applyFill="1" applyAlignment="1"/>
    <xf numFmtId="0" fontId="13" fillId="4" borderId="0" xfId="0" applyFont="1" applyFill="1" applyAlignment="1"/>
    <xf numFmtId="0" fontId="13" fillId="5" borderId="0" xfId="0" applyFont="1" applyFill="1" applyAlignment="1"/>
    <xf numFmtId="0" fontId="13" fillId="6" borderId="0" xfId="0" applyFont="1" applyFill="1" applyAlignment="1"/>
    <xf numFmtId="0" fontId="13" fillId="7" borderId="0" xfId="0" applyFont="1" applyFill="1" applyAlignment="1"/>
    <xf numFmtId="0" fontId="13" fillId="8" borderId="0" xfId="0" applyFont="1" applyFill="1" applyAlignment="1"/>
    <xf numFmtId="0" fontId="0" fillId="2" borderId="0" xfId="0" applyFill="1" applyAlignment="1"/>
    <xf numFmtId="0" fontId="0" fillId="7" borderId="0" xfId="0" applyFill="1" applyAlignment="1"/>
    <xf numFmtId="0" fontId="13" fillId="9" borderId="0" xfId="0" applyFont="1" applyFill="1" applyAlignment="1"/>
    <xf numFmtId="0" fontId="13" fillId="10" borderId="0" xfId="0" applyFont="1" applyFill="1" applyAlignment="1"/>
    <xf numFmtId="0" fontId="13" fillId="11" borderId="0" xfId="0" applyFont="1" applyFill="1" applyAlignment="1"/>
    <xf numFmtId="49" fontId="3" fillId="0" borderId="0" xfId="0" applyNumberFormat="1" applyFont="1" applyAlignment="1">
      <alignment horizontal="left" vertical="center"/>
    </xf>
    <xf numFmtId="0" fontId="3" fillId="2" borderId="0" xfId="0" applyFont="1" applyFill="1" applyAlignment="1">
      <alignment horizontal="left" vertical="center"/>
    </xf>
    <xf numFmtId="49" fontId="3" fillId="2" borderId="0" xfId="0" applyNumberFormat="1" applyFont="1" applyFill="1" applyAlignment="1">
      <alignment horizontal="left" vertical="center"/>
    </xf>
    <xf numFmtId="49" fontId="3" fillId="0" borderId="0" xfId="0" quotePrefix="1" applyNumberFormat="1" applyFont="1" applyAlignment="1">
      <alignment horizontal="left" vertical="center"/>
    </xf>
    <xf numFmtId="0" fontId="3" fillId="3" borderId="0" xfId="0" applyFont="1" applyFill="1" applyAlignment="1">
      <alignment horizontal="left" vertical="center"/>
    </xf>
    <xf numFmtId="49" fontId="3" fillId="3" borderId="0" xfId="0" applyNumberFormat="1" applyFont="1" applyFill="1" applyAlignment="1">
      <alignment horizontal="left" vertical="center"/>
    </xf>
    <xf numFmtId="0" fontId="3" fillId="4" borderId="0" xfId="0" applyFont="1" applyFill="1" applyAlignment="1">
      <alignment horizontal="left" vertical="center"/>
    </xf>
    <xf numFmtId="49" fontId="3" fillId="4" borderId="0" xfId="0" applyNumberFormat="1" applyFont="1" applyFill="1" applyAlignment="1">
      <alignment horizontal="left" vertical="center"/>
    </xf>
    <xf numFmtId="0" fontId="3" fillId="5" borderId="0" xfId="0" applyFont="1" applyFill="1" applyAlignment="1">
      <alignment horizontal="left" vertical="center"/>
    </xf>
    <xf numFmtId="49" fontId="3" fillId="5" borderId="0" xfId="0" applyNumberFormat="1" applyFont="1" applyFill="1" applyAlignment="1">
      <alignment horizontal="left" vertical="center"/>
    </xf>
    <xf numFmtId="0" fontId="3" fillId="6" borderId="0" xfId="0" applyFont="1" applyFill="1" applyAlignment="1">
      <alignment horizontal="left" vertical="center"/>
    </xf>
    <xf numFmtId="49" fontId="3" fillId="6" borderId="0" xfId="0" applyNumberFormat="1" applyFont="1" applyFill="1" applyAlignment="1">
      <alignment horizontal="left" vertical="center"/>
    </xf>
    <xf numFmtId="0" fontId="3" fillId="7" borderId="0" xfId="0" applyFont="1" applyFill="1" applyAlignment="1">
      <alignment horizontal="left" vertical="center"/>
    </xf>
    <xf numFmtId="49" fontId="3" fillId="7" borderId="0" xfId="0" applyNumberFormat="1" applyFont="1" applyFill="1" applyAlignment="1">
      <alignment horizontal="left" vertical="center"/>
    </xf>
    <xf numFmtId="0" fontId="3" fillId="8" borderId="0" xfId="0" applyFont="1" applyFill="1" applyAlignment="1">
      <alignment horizontal="left" vertical="center"/>
    </xf>
    <xf numFmtId="49" fontId="3" fillId="8" borderId="0" xfId="0" applyNumberFormat="1" applyFont="1" applyFill="1" applyAlignment="1">
      <alignment horizontal="left" vertical="center"/>
    </xf>
    <xf numFmtId="0" fontId="3" fillId="5" borderId="0" xfId="0" applyFont="1" applyFill="1" applyAlignment="1">
      <alignment horizontal="left" vertical="center" wrapText="1"/>
    </xf>
    <xf numFmtId="0" fontId="3" fillId="7" borderId="0" xfId="0" applyFont="1" applyFill="1" applyAlignment="1">
      <alignment horizontal="left" vertical="center" wrapText="1"/>
    </xf>
    <xf numFmtId="0" fontId="3" fillId="8" borderId="0" xfId="0" applyFont="1" applyFill="1" applyAlignment="1">
      <alignment horizontal="left" vertical="center" wrapText="1"/>
    </xf>
    <xf numFmtId="0" fontId="3" fillId="3" borderId="0" xfId="0" applyFont="1" applyFill="1" applyAlignment="1">
      <alignment horizontal="left" vertical="center" wrapText="1"/>
    </xf>
    <xf numFmtId="0" fontId="3" fillId="12" borderId="0" xfId="0" applyFont="1" applyFill="1" applyAlignment="1">
      <alignment horizontal="left" vertical="center"/>
    </xf>
    <xf numFmtId="0" fontId="3" fillId="9" borderId="0" xfId="0" applyFont="1" applyFill="1" applyAlignment="1">
      <alignment horizontal="left" vertical="center"/>
    </xf>
    <xf numFmtId="49" fontId="3" fillId="9" borderId="0" xfId="0" applyNumberFormat="1" applyFont="1" applyFill="1" applyAlignment="1">
      <alignment horizontal="left" vertical="center"/>
    </xf>
    <xf numFmtId="0" fontId="3" fillId="10" borderId="0" xfId="0" applyFont="1" applyFill="1" applyAlignment="1">
      <alignment horizontal="left" vertical="center"/>
    </xf>
    <xf numFmtId="49" fontId="3" fillId="10" borderId="0" xfId="0" applyNumberFormat="1" applyFont="1" applyFill="1" applyAlignment="1">
      <alignment horizontal="left" vertical="center"/>
    </xf>
    <xf numFmtId="0" fontId="3" fillId="11" borderId="0" xfId="0" applyFont="1" applyFill="1" applyAlignment="1">
      <alignment horizontal="left" vertical="center"/>
    </xf>
    <xf numFmtId="49" fontId="3" fillId="11" borderId="0" xfId="0" applyNumberFormat="1" applyFont="1" applyFill="1" applyAlignment="1">
      <alignment horizontal="left" vertical="center"/>
    </xf>
    <xf numFmtId="2" fontId="3" fillId="7" borderId="0" xfId="0" applyNumberFormat="1" applyFont="1" applyFill="1" applyAlignment="1">
      <alignment horizontal="left" vertical="center"/>
    </xf>
    <xf numFmtId="0" fontId="14" fillId="0" borderId="0" xfId="0" applyFont="1" applyAlignment="1">
      <alignment horizontal="left" vertical="center"/>
    </xf>
    <xf numFmtId="0" fontId="3" fillId="6" borderId="0" xfId="0" applyFont="1" applyFill="1" applyAlignment="1">
      <alignment horizontal="left" vertical="center"/>
    </xf>
    <xf numFmtId="0" fontId="3" fillId="3" borderId="0" xfId="0" applyFont="1" applyFill="1" applyAlignment="1">
      <alignment horizontal="left"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7" borderId="0" xfId="0" applyFont="1" applyFill="1" applyAlignment="1">
      <alignment horizontal="left" vertical="center"/>
    </xf>
    <xf numFmtId="0" fontId="3" fillId="8" borderId="0" xfId="0" applyFont="1" applyFill="1" applyAlignment="1">
      <alignment horizontal="left" vertical="center"/>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3" fillId="4" borderId="0" xfId="0" applyFont="1" applyFill="1" applyAlignment="1">
      <alignment horizontal="left" vertical="center"/>
    </xf>
    <xf numFmtId="0" fontId="3" fillId="0" borderId="0" xfId="0" quotePrefix="1" applyFont="1" applyAlignment="1">
      <alignment horizontal="left" vertical="center"/>
    </xf>
    <xf numFmtId="0" fontId="14" fillId="0" borderId="0" xfId="0" applyFont="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3B821-954A-4D58-87BE-AF3277203C02}">
  <dimension ref="A1:V108"/>
  <sheetViews>
    <sheetView tabSelected="1" workbookViewId="0">
      <selection activeCell="M6" sqref="M6"/>
    </sheetView>
  </sheetViews>
  <sheetFormatPr defaultRowHeight="14" x14ac:dyDescent="0.3"/>
  <cols>
    <col min="1" max="4" width="6.9140625" style="1" customWidth="1"/>
    <col min="5" max="5" width="35.83203125" style="1" customWidth="1"/>
    <col min="6" max="6" width="6.9140625" style="1" customWidth="1"/>
    <col min="7" max="7" width="21.1640625" style="1" customWidth="1"/>
    <col min="8" max="8" width="10.58203125" style="1" customWidth="1"/>
    <col min="9" max="13" width="6.9140625" style="1" customWidth="1"/>
    <col min="14" max="14" width="10.75" style="1" customWidth="1"/>
    <col min="15" max="16" width="6.9140625" style="1" customWidth="1"/>
    <col min="17" max="17" width="13" style="1" customWidth="1"/>
    <col min="18" max="19" width="6.9140625" style="1" customWidth="1"/>
    <col min="20" max="20" width="7.1640625" style="1" customWidth="1"/>
    <col min="21" max="22" width="6.9140625" style="1" customWidth="1"/>
  </cols>
  <sheetData>
    <row r="1" spans="1:22" s="9" customFormat="1" ht="34.5" x14ac:dyDescent="0.3">
      <c r="A1" s="1" t="s">
        <v>858</v>
      </c>
      <c r="B1" s="1" t="s">
        <v>713</v>
      </c>
      <c r="C1" s="1" t="s">
        <v>0</v>
      </c>
      <c r="D1" s="1" t="s">
        <v>239</v>
      </c>
      <c r="E1" s="1" t="s">
        <v>1</v>
      </c>
      <c r="F1" s="1" t="s">
        <v>2</v>
      </c>
      <c r="G1" s="1" t="s">
        <v>3</v>
      </c>
      <c r="H1" s="1" t="s">
        <v>4</v>
      </c>
      <c r="I1" s="24" t="s">
        <v>5</v>
      </c>
      <c r="J1" s="1" t="s">
        <v>6</v>
      </c>
      <c r="K1" s="1" t="s">
        <v>7</v>
      </c>
      <c r="L1" s="1" t="s">
        <v>8</v>
      </c>
      <c r="M1" s="56" t="s">
        <v>9</v>
      </c>
      <c r="N1" s="56"/>
      <c r="O1" s="56"/>
      <c r="P1" s="56" t="s">
        <v>10</v>
      </c>
      <c r="Q1" s="56"/>
      <c r="R1" s="56"/>
      <c r="S1" s="2" t="s">
        <v>295</v>
      </c>
      <c r="T1" s="1" t="s">
        <v>240</v>
      </c>
      <c r="U1" s="1"/>
      <c r="V1" s="1"/>
    </row>
    <row r="2" spans="1:22" s="9" customFormat="1" ht="13" x14ac:dyDescent="0.3">
      <c r="A2" s="1"/>
      <c r="B2" s="1"/>
      <c r="C2" s="1"/>
      <c r="D2" s="1"/>
      <c r="E2" s="1"/>
      <c r="F2" s="1"/>
      <c r="G2" s="1"/>
      <c r="H2" s="1"/>
      <c r="I2" s="24"/>
      <c r="J2" s="1"/>
      <c r="K2" s="1"/>
      <c r="L2" s="1"/>
      <c r="M2" s="1" t="s">
        <v>11</v>
      </c>
      <c r="N2" s="1" t="s">
        <v>12</v>
      </c>
      <c r="O2" s="1" t="s">
        <v>13</v>
      </c>
      <c r="P2" s="1" t="s">
        <v>11</v>
      </c>
      <c r="Q2" s="1" t="s">
        <v>12</v>
      </c>
      <c r="R2" s="1" t="s">
        <v>14</v>
      </c>
      <c r="S2" s="1"/>
      <c r="T2" s="1"/>
      <c r="U2" s="1"/>
      <c r="V2" s="1"/>
    </row>
    <row r="3" spans="1:22" s="10" customFormat="1" ht="17" customHeight="1" x14ac:dyDescent="0.3">
      <c r="A3" s="1" t="s">
        <v>714</v>
      </c>
      <c r="B3" s="1" t="s">
        <v>715</v>
      </c>
      <c r="C3" s="1">
        <v>2023</v>
      </c>
      <c r="D3" s="52" t="s">
        <v>716</v>
      </c>
      <c r="E3" s="1" t="s">
        <v>717</v>
      </c>
      <c r="F3" s="1">
        <v>126</v>
      </c>
      <c r="G3" s="1" t="s">
        <v>163</v>
      </c>
      <c r="H3" s="2" t="s">
        <v>853</v>
      </c>
      <c r="I3" s="24" t="s">
        <v>718</v>
      </c>
      <c r="J3" s="1" t="s">
        <v>325</v>
      </c>
      <c r="K3" s="1" t="s">
        <v>21</v>
      </c>
      <c r="L3" s="1" t="s">
        <v>50</v>
      </c>
      <c r="M3" s="1">
        <v>5.09</v>
      </c>
      <c r="N3" s="1" t="s">
        <v>719</v>
      </c>
      <c r="O3" s="1">
        <v>3.4000000000000002E-2</v>
      </c>
      <c r="P3" s="1">
        <v>6.17</v>
      </c>
      <c r="Q3" s="1" t="s">
        <v>720</v>
      </c>
      <c r="R3" s="1">
        <v>1.4999999999999999E-2</v>
      </c>
      <c r="S3" s="1"/>
      <c r="T3" s="1" t="s">
        <v>721</v>
      </c>
      <c r="U3" s="1"/>
      <c r="V3" s="1"/>
    </row>
    <row r="4" spans="1:22" s="11" customFormat="1" ht="13" x14ac:dyDescent="0.3">
      <c r="A4" s="25" t="s">
        <v>15</v>
      </c>
      <c r="B4" s="25" t="s">
        <v>16</v>
      </c>
      <c r="C4" s="25">
        <v>2022</v>
      </c>
      <c r="D4" s="25" t="s">
        <v>722</v>
      </c>
      <c r="E4" s="25" t="s">
        <v>17</v>
      </c>
      <c r="F4" s="25">
        <v>85</v>
      </c>
      <c r="G4" s="25" t="s">
        <v>296</v>
      </c>
      <c r="H4" s="25" t="s">
        <v>18</v>
      </c>
      <c r="I4" s="26" t="s">
        <v>19</v>
      </c>
      <c r="J4" s="25" t="s">
        <v>20</v>
      </c>
      <c r="K4" s="25" t="s">
        <v>21</v>
      </c>
      <c r="L4" s="25" t="s">
        <v>22</v>
      </c>
      <c r="M4" s="25">
        <v>4.734</v>
      </c>
      <c r="N4" s="25" t="s">
        <v>23</v>
      </c>
      <c r="O4" s="25">
        <v>1.9E-2</v>
      </c>
      <c r="P4" s="25"/>
      <c r="Q4" s="25"/>
      <c r="R4" s="25"/>
      <c r="S4" s="25">
        <v>7</v>
      </c>
      <c r="T4" s="25" t="s">
        <v>297</v>
      </c>
      <c r="U4" s="25"/>
      <c r="V4" s="25"/>
    </row>
    <row r="5" spans="1:22" s="9" customFormat="1" ht="13" x14ac:dyDescent="0.3">
      <c r="A5" s="56" t="s">
        <v>723</v>
      </c>
      <c r="B5" s="1" t="s">
        <v>338</v>
      </c>
      <c r="C5" s="1">
        <v>2022</v>
      </c>
      <c r="D5" s="56" t="s">
        <v>724</v>
      </c>
      <c r="E5" s="1" t="s">
        <v>54</v>
      </c>
      <c r="F5" s="1">
        <v>11</v>
      </c>
      <c r="G5" s="1" t="s">
        <v>296</v>
      </c>
      <c r="H5" s="1" t="s">
        <v>843</v>
      </c>
      <c r="I5" s="27" t="s">
        <v>725</v>
      </c>
      <c r="J5" s="1" t="s">
        <v>341</v>
      </c>
      <c r="K5" s="56" t="s">
        <v>21</v>
      </c>
      <c r="L5" s="1" t="s">
        <v>33</v>
      </c>
      <c r="M5" s="1"/>
      <c r="N5" s="1"/>
      <c r="O5" s="1"/>
      <c r="P5" s="1">
        <v>5.625</v>
      </c>
      <c r="Q5" s="1" t="s">
        <v>343</v>
      </c>
      <c r="R5" s="1">
        <v>0.14000000000000001</v>
      </c>
      <c r="S5" s="56"/>
      <c r="T5" s="1" t="s">
        <v>726</v>
      </c>
      <c r="U5" s="1"/>
      <c r="V5" s="1"/>
    </row>
    <row r="6" spans="1:22" s="9" customFormat="1" ht="13" x14ac:dyDescent="0.3">
      <c r="A6" s="56"/>
      <c r="B6" s="1" t="s">
        <v>338</v>
      </c>
      <c r="C6" s="1">
        <v>2022</v>
      </c>
      <c r="D6" s="56"/>
      <c r="E6" s="1" t="s">
        <v>54</v>
      </c>
      <c r="F6" s="1">
        <v>11</v>
      </c>
      <c r="G6" s="1" t="s">
        <v>296</v>
      </c>
      <c r="H6" s="1" t="s">
        <v>843</v>
      </c>
      <c r="I6" s="27" t="s">
        <v>725</v>
      </c>
      <c r="J6" s="1" t="s">
        <v>345</v>
      </c>
      <c r="K6" s="56"/>
      <c r="L6" s="1" t="s">
        <v>33</v>
      </c>
      <c r="M6" s="1"/>
      <c r="N6" s="1"/>
      <c r="O6" s="1"/>
      <c r="P6" s="1">
        <v>4.484</v>
      </c>
      <c r="Q6" s="1" t="s">
        <v>346</v>
      </c>
      <c r="R6" s="1">
        <v>0.26700000000000002</v>
      </c>
      <c r="S6" s="56"/>
      <c r="T6" s="1"/>
      <c r="U6" s="1"/>
      <c r="V6" s="1"/>
    </row>
    <row r="7" spans="1:22" s="9" customFormat="1" ht="13" x14ac:dyDescent="0.3">
      <c r="A7" s="56"/>
      <c r="B7" s="1" t="s">
        <v>338</v>
      </c>
      <c r="C7" s="1">
        <v>2022</v>
      </c>
      <c r="D7" s="56"/>
      <c r="E7" s="1" t="s">
        <v>54</v>
      </c>
      <c r="F7" s="1">
        <v>28</v>
      </c>
      <c r="G7" s="1" t="s">
        <v>296</v>
      </c>
      <c r="H7" s="1" t="s">
        <v>843</v>
      </c>
      <c r="I7" s="24" t="s">
        <v>727</v>
      </c>
      <c r="J7" s="1" t="s">
        <v>341</v>
      </c>
      <c r="K7" s="56"/>
      <c r="L7" s="1" t="s">
        <v>728</v>
      </c>
      <c r="M7" s="1"/>
      <c r="N7" s="1"/>
      <c r="O7" s="1"/>
      <c r="P7" s="1">
        <v>3.173</v>
      </c>
      <c r="Q7" s="1" t="s">
        <v>348</v>
      </c>
      <c r="R7" s="1">
        <v>3.5000000000000003E-2</v>
      </c>
      <c r="S7" s="56"/>
      <c r="T7" s="1"/>
      <c r="U7" s="1"/>
      <c r="V7" s="1"/>
    </row>
    <row r="8" spans="1:22" s="9" customFormat="1" ht="13" x14ac:dyDescent="0.3">
      <c r="A8" s="56"/>
      <c r="B8" s="1" t="s">
        <v>338</v>
      </c>
      <c r="C8" s="1">
        <v>2022</v>
      </c>
      <c r="D8" s="56"/>
      <c r="E8" s="1" t="s">
        <v>54</v>
      </c>
      <c r="F8" s="1">
        <v>28</v>
      </c>
      <c r="G8" s="1" t="s">
        <v>296</v>
      </c>
      <c r="H8" s="1" t="s">
        <v>843</v>
      </c>
      <c r="I8" s="24" t="s">
        <v>729</v>
      </c>
      <c r="J8" s="1" t="s">
        <v>345</v>
      </c>
      <c r="K8" s="56"/>
      <c r="L8" s="1" t="s">
        <v>347</v>
      </c>
      <c r="M8" s="1"/>
      <c r="N8" s="1"/>
      <c r="O8" s="1"/>
      <c r="P8" s="1">
        <v>8.3239999999999998</v>
      </c>
      <c r="Q8" s="1" t="s">
        <v>349</v>
      </c>
      <c r="R8" s="1">
        <v>1.2E-2</v>
      </c>
      <c r="S8" s="56"/>
      <c r="T8" s="1" t="s">
        <v>730</v>
      </c>
      <c r="U8" s="1"/>
      <c r="V8" s="1"/>
    </row>
    <row r="9" spans="1:22" s="9" customFormat="1" ht="14.5" customHeight="1" x14ac:dyDescent="0.3">
      <c r="A9" s="56" t="s">
        <v>731</v>
      </c>
      <c r="B9" s="1" t="s">
        <v>352</v>
      </c>
      <c r="C9" s="1">
        <v>2022</v>
      </c>
      <c r="D9" s="63" t="s">
        <v>732</v>
      </c>
      <c r="E9" s="1" t="s">
        <v>844</v>
      </c>
      <c r="F9" s="1">
        <v>338</v>
      </c>
      <c r="G9" s="1" t="s">
        <v>845</v>
      </c>
      <c r="H9" s="1" t="s">
        <v>301</v>
      </c>
      <c r="I9" s="24" t="s">
        <v>733</v>
      </c>
      <c r="J9" s="1" t="s">
        <v>355</v>
      </c>
      <c r="K9" s="1" t="s">
        <v>734</v>
      </c>
      <c r="L9" s="1" t="s">
        <v>22</v>
      </c>
      <c r="M9" s="1">
        <v>0.54400000000000004</v>
      </c>
      <c r="N9" s="1" t="s">
        <v>735</v>
      </c>
      <c r="O9" s="1">
        <v>1.5100000000000001E-2</v>
      </c>
      <c r="P9" s="1">
        <v>0.95</v>
      </c>
      <c r="Q9" s="1" t="s">
        <v>358</v>
      </c>
      <c r="R9" s="1">
        <v>3.15E-2</v>
      </c>
      <c r="S9" s="56"/>
      <c r="T9" s="56" t="s">
        <v>854</v>
      </c>
      <c r="U9" s="1"/>
      <c r="V9" s="1"/>
    </row>
    <row r="10" spans="1:22" s="9" customFormat="1" ht="13" x14ac:dyDescent="0.3">
      <c r="A10" s="56"/>
      <c r="B10" s="1" t="s">
        <v>352</v>
      </c>
      <c r="C10" s="1">
        <v>2022</v>
      </c>
      <c r="D10" s="63"/>
      <c r="E10" s="1" t="s">
        <v>736</v>
      </c>
      <c r="F10" s="1">
        <v>338</v>
      </c>
      <c r="G10" s="1" t="s">
        <v>845</v>
      </c>
      <c r="H10" s="1" t="s">
        <v>301</v>
      </c>
      <c r="I10" s="24" t="s">
        <v>733</v>
      </c>
      <c r="J10" s="1" t="s">
        <v>737</v>
      </c>
      <c r="K10" s="1" t="s">
        <v>734</v>
      </c>
      <c r="L10" s="1" t="s">
        <v>30</v>
      </c>
      <c r="M10" s="1">
        <v>0.70499999999999996</v>
      </c>
      <c r="N10" s="1" t="s">
        <v>738</v>
      </c>
      <c r="O10" s="1">
        <v>6.7699999999999996E-2</v>
      </c>
      <c r="P10" s="1">
        <v>0.63400000000000001</v>
      </c>
      <c r="Q10" s="1" t="s">
        <v>362</v>
      </c>
      <c r="R10" s="1">
        <v>2.4899999999999999E-2</v>
      </c>
      <c r="S10" s="56"/>
      <c r="T10" s="56"/>
      <c r="U10" s="1"/>
      <c r="V10" s="1"/>
    </row>
    <row r="11" spans="1:22" s="9" customFormat="1" ht="13" x14ac:dyDescent="0.3">
      <c r="A11" s="56" t="s">
        <v>739</v>
      </c>
      <c r="B11" s="1" t="s">
        <v>364</v>
      </c>
      <c r="C11" s="1">
        <v>2022</v>
      </c>
      <c r="D11" s="56" t="s">
        <v>740</v>
      </c>
      <c r="E11" s="1" t="s">
        <v>736</v>
      </c>
      <c r="F11" s="1">
        <v>100</v>
      </c>
      <c r="G11" s="1" t="s">
        <v>741</v>
      </c>
      <c r="H11" s="1" t="s">
        <v>301</v>
      </c>
      <c r="I11" s="24" t="s">
        <v>742</v>
      </c>
      <c r="J11" s="1" t="s">
        <v>368</v>
      </c>
      <c r="K11" s="1" t="s">
        <v>743</v>
      </c>
      <c r="L11" s="1" t="s">
        <v>22</v>
      </c>
      <c r="M11" s="1">
        <v>0.42099999999999999</v>
      </c>
      <c r="N11" s="1" t="s">
        <v>744</v>
      </c>
      <c r="O11" s="1">
        <v>1.204E-2</v>
      </c>
      <c r="P11" s="1">
        <v>0.66100000000000003</v>
      </c>
      <c r="Q11" s="1" t="s">
        <v>371</v>
      </c>
      <c r="R11" s="1">
        <v>3.5999999999999997E-2</v>
      </c>
      <c r="S11" s="56"/>
      <c r="T11" s="1" t="s">
        <v>745</v>
      </c>
      <c r="U11" s="1"/>
      <c r="V11" s="1"/>
    </row>
    <row r="12" spans="1:22" s="9" customFormat="1" ht="13" x14ac:dyDescent="0.3">
      <c r="A12" s="56"/>
      <c r="B12" s="1" t="s">
        <v>364</v>
      </c>
      <c r="C12" s="1">
        <v>2022</v>
      </c>
      <c r="D12" s="56"/>
      <c r="E12" s="1" t="s">
        <v>736</v>
      </c>
      <c r="F12" s="1">
        <v>100</v>
      </c>
      <c r="G12" s="1" t="s">
        <v>741</v>
      </c>
      <c r="H12" s="1" t="s">
        <v>301</v>
      </c>
      <c r="I12" s="24" t="s">
        <v>742</v>
      </c>
      <c r="J12" s="1" t="s">
        <v>746</v>
      </c>
      <c r="K12" s="1" t="s">
        <v>743</v>
      </c>
      <c r="L12" s="1" t="s">
        <v>30</v>
      </c>
      <c r="M12" s="1">
        <v>0.58099999999999996</v>
      </c>
      <c r="N12" s="1" t="s">
        <v>747</v>
      </c>
      <c r="O12" s="1">
        <v>3.2199999999999999E-2</v>
      </c>
      <c r="P12" s="1">
        <v>0.42599999999999999</v>
      </c>
      <c r="Q12" s="1" t="s">
        <v>374</v>
      </c>
      <c r="R12" s="1">
        <v>4.9200000000000001E-2</v>
      </c>
      <c r="S12" s="56"/>
      <c r="T12" s="1"/>
      <c r="U12" s="1"/>
      <c r="V12" s="1"/>
    </row>
    <row r="13" spans="1:22" s="12" customFormat="1" ht="18" customHeight="1" x14ac:dyDescent="0.3">
      <c r="A13" s="1" t="s">
        <v>748</v>
      </c>
      <c r="B13" s="1" t="s">
        <v>376</v>
      </c>
      <c r="C13" s="1">
        <v>2021</v>
      </c>
      <c r="D13" s="1" t="s">
        <v>855</v>
      </c>
      <c r="E13" s="1" t="s">
        <v>54</v>
      </c>
      <c r="F13" s="1">
        <v>61</v>
      </c>
      <c r="G13" s="1" t="s">
        <v>378</v>
      </c>
      <c r="H13" s="1" t="s">
        <v>846</v>
      </c>
      <c r="I13" s="24" t="s">
        <v>749</v>
      </c>
      <c r="J13" s="1" t="s">
        <v>847</v>
      </c>
      <c r="K13" s="1" t="s">
        <v>21</v>
      </c>
      <c r="L13" s="1" t="s">
        <v>22</v>
      </c>
      <c r="M13" s="1">
        <v>0.29699999999999999</v>
      </c>
      <c r="N13" s="1" t="s">
        <v>380</v>
      </c>
      <c r="O13" s="1">
        <v>0.04</v>
      </c>
      <c r="P13" s="1">
        <v>0.19800000000000001</v>
      </c>
      <c r="Q13" s="1" t="s">
        <v>381</v>
      </c>
      <c r="R13" s="1">
        <v>3.5000000000000003E-2</v>
      </c>
      <c r="S13" s="1"/>
      <c r="T13" s="1" t="s">
        <v>750</v>
      </c>
      <c r="U13" s="1"/>
      <c r="V13" s="1"/>
    </row>
    <row r="14" spans="1:22" s="9" customFormat="1" ht="13.5" customHeight="1" x14ac:dyDescent="0.3">
      <c r="A14" s="1" t="s">
        <v>751</v>
      </c>
      <c r="B14" s="1" t="s">
        <v>384</v>
      </c>
      <c r="C14" s="1">
        <v>2021</v>
      </c>
      <c r="D14" s="1" t="s">
        <v>856</v>
      </c>
      <c r="E14" s="1" t="s">
        <v>752</v>
      </c>
      <c r="F14" s="1">
        <v>310</v>
      </c>
      <c r="G14" s="1" t="s">
        <v>296</v>
      </c>
      <c r="H14" s="2" t="s">
        <v>753</v>
      </c>
      <c r="I14" s="24" t="s">
        <v>754</v>
      </c>
      <c r="J14" s="1" t="s">
        <v>389</v>
      </c>
      <c r="K14" s="1" t="s">
        <v>755</v>
      </c>
      <c r="L14" s="1" t="s">
        <v>756</v>
      </c>
      <c r="M14" s="1">
        <v>1.788</v>
      </c>
      <c r="N14" s="1" t="s">
        <v>757</v>
      </c>
      <c r="O14" s="1">
        <v>4.2000000000000003E-2</v>
      </c>
      <c r="P14" s="1">
        <v>1.5840000000000001</v>
      </c>
      <c r="Q14" s="1" t="s">
        <v>393</v>
      </c>
      <c r="R14" s="1">
        <v>0.121</v>
      </c>
      <c r="S14" s="1"/>
      <c r="T14" s="1" t="s">
        <v>758</v>
      </c>
      <c r="U14" s="1"/>
      <c r="V14" s="1"/>
    </row>
    <row r="15" spans="1:22" s="13" customFormat="1" ht="13" x14ac:dyDescent="0.3">
      <c r="A15" s="54" t="s">
        <v>24</v>
      </c>
      <c r="B15" s="28" t="s">
        <v>25</v>
      </c>
      <c r="C15" s="28">
        <v>2021</v>
      </c>
      <c r="D15" s="54" t="s">
        <v>241</v>
      </c>
      <c r="E15" s="28" t="s">
        <v>840</v>
      </c>
      <c r="F15" s="28">
        <v>304</v>
      </c>
      <c r="G15" s="28" t="s">
        <v>21</v>
      </c>
      <c r="H15" s="28" t="s">
        <v>26</v>
      </c>
      <c r="I15" s="29" t="s">
        <v>27</v>
      </c>
      <c r="J15" s="28" t="s">
        <v>28</v>
      </c>
      <c r="K15" s="28" t="s">
        <v>29</v>
      </c>
      <c r="L15" s="28" t="s">
        <v>30</v>
      </c>
      <c r="M15" s="28">
        <v>3.38</v>
      </c>
      <c r="N15" s="28" t="s">
        <v>400</v>
      </c>
      <c r="O15" s="28">
        <v>1.2E-2</v>
      </c>
      <c r="P15" s="28"/>
      <c r="Q15" s="28"/>
      <c r="R15" s="28"/>
      <c r="S15" s="54">
        <v>7</v>
      </c>
      <c r="T15" s="28" t="s">
        <v>242</v>
      </c>
      <c r="U15" s="28"/>
      <c r="V15" s="28"/>
    </row>
    <row r="16" spans="1:22" s="13" customFormat="1" ht="13" x14ac:dyDescent="0.3">
      <c r="A16" s="54"/>
      <c r="B16" s="28" t="s">
        <v>25</v>
      </c>
      <c r="C16" s="28">
        <v>2021</v>
      </c>
      <c r="D16" s="54"/>
      <c r="E16" s="28" t="s">
        <v>840</v>
      </c>
      <c r="F16" s="28">
        <v>304</v>
      </c>
      <c r="G16" s="28" t="s">
        <v>21</v>
      </c>
      <c r="H16" s="28" t="s">
        <v>31</v>
      </c>
      <c r="I16" s="29" t="s">
        <v>27</v>
      </c>
      <c r="J16" s="28" t="s">
        <v>28</v>
      </c>
      <c r="K16" s="28" t="s">
        <v>32</v>
      </c>
      <c r="L16" s="28" t="s">
        <v>33</v>
      </c>
      <c r="M16" s="28">
        <v>27.015999999999998</v>
      </c>
      <c r="N16" s="28" t="s">
        <v>759</v>
      </c>
      <c r="O16" s="28">
        <v>2E-3</v>
      </c>
      <c r="P16" s="28">
        <v>37.759</v>
      </c>
      <c r="Q16" s="28" t="s">
        <v>404</v>
      </c>
      <c r="R16" s="28">
        <v>3.0000000000000001E-3</v>
      </c>
      <c r="S16" s="54"/>
      <c r="T16" s="28"/>
      <c r="U16" s="28"/>
      <c r="V16" s="28"/>
    </row>
    <row r="17" spans="1:22" s="9" customFormat="1" ht="13" x14ac:dyDescent="0.3">
      <c r="A17" s="56" t="s">
        <v>760</v>
      </c>
      <c r="B17" s="1" t="s">
        <v>406</v>
      </c>
      <c r="C17" s="1">
        <v>2020</v>
      </c>
      <c r="D17" s="56" t="s">
        <v>761</v>
      </c>
      <c r="E17" s="1" t="s">
        <v>80</v>
      </c>
      <c r="F17" s="1">
        <f>34+148</f>
        <v>182</v>
      </c>
      <c r="G17" s="1" t="s">
        <v>21</v>
      </c>
      <c r="H17" s="1" t="s">
        <v>762</v>
      </c>
      <c r="I17" s="24" t="s">
        <v>763</v>
      </c>
      <c r="J17" s="1" t="s">
        <v>764</v>
      </c>
      <c r="K17" s="1" t="s">
        <v>765</v>
      </c>
      <c r="L17" s="1" t="s">
        <v>22</v>
      </c>
      <c r="M17" s="1">
        <v>1.05</v>
      </c>
      <c r="N17" s="1" t="s">
        <v>766</v>
      </c>
      <c r="O17" s="1">
        <v>0.02</v>
      </c>
      <c r="P17" s="1">
        <v>1.0349999999999999</v>
      </c>
      <c r="Q17" s="1" t="s">
        <v>413</v>
      </c>
      <c r="R17" s="1">
        <v>4.1000000000000002E-2</v>
      </c>
      <c r="S17" s="56"/>
      <c r="T17" s="1"/>
      <c r="U17" s="1"/>
      <c r="V17" s="1"/>
    </row>
    <row r="18" spans="1:22" s="9" customFormat="1" ht="13" x14ac:dyDescent="0.3">
      <c r="A18" s="56"/>
      <c r="B18" s="1" t="s">
        <v>406</v>
      </c>
      <c r="C18" s="1">
        <v>2020</v>
      </c>
      <c r="D18" s="56"/>
      <c r="E18" s="1" t="s">
        <v>80</v>
      </c>
      <c r="F18" s="1">
        <f>34+103</f>
        <v>137</v>
      </c>
      <c r="G18" s="1" t="s">
        <v>21</v>
      </c>
      <c r="H18" s="1" t="s">
        <v>767</v>
      </c>
      <c r="I18" s="24" t="s">
        <v>768</v>
      </c>
      <c r="J18" s="1" t="s">
        <v>769</v>
      </c>
      <c r="K18" s="1" t="s">
        <v>765</v>
      </c>
      <c r="L18" s="1" t="s">
        <v>22</v>
      </c>
      <c r="M18" s="1">
        <v>1.02</v>
      </c>
      <c r="N18" s="1" t="s">
        <v>770</v>
      </c>
      <c r="O18" s="1">
        <v>0.21</v>
      </c>
      <c r="P18" s="1">
        <v>1.02</v>
      </c>
      <c r="Q18" s="1" t="s">
        <v>418</v>
      </c>
      <c r="R18" s="1"/>
      <c r="S18" s="56"/>
      <c r="T18" s="1"/>
      <c r="U18" s="1"/>
      <c r="V18" s="1"/>
    </row>
    <row r="19" spans="1:22" s="9" customFormat="1" ht="13" x14ac:dyDescent="0.3">
      <c r="A19" s="56"/>
      <c r="B19" s="1" t="s">
        <v>406</v>
      </c>
      <c r="C19" s="1">
        <v>2020</v>
      </c>
      <c r="D19" s="56"/>
      <c r="E19" s="1" t="s">
        <v>80</v>
      </c>
      <c r="F19" s="1">
        <f>61+111</f>
        <v>172</v>
      </c>
      <c r="G19" s="1" t="s">
        <v>21</v>
      </c>
      <c r="H19" s="1" t="s">
        <v>771</v>
      </c>
      <c r="I19" s="24" t="s">
        <v>772</v>
      </c>
      <c r="J19" s="1" t="s">
        <v>421</v>
      </c>
      <c r="K19" s="1" t="s">
        <v>765</v>
      </c>
      <c r="L19" s="1" t="s">
        <v>22</v>
      </c>
      <c r="M19" s="1">
        <v>1.2</v>
      </c>
      <c r="N19" s="1" t="s">
        <v>773</v>
      </c>
      <c r="O19" s="1">
        <v>0.68</v>
      </c>
      <c r="P19" s="1">
        <v>1.0029999999999999</v>
      </c>
      <c r="Q19" s="1" t="s">
        <v>774</v>
      </c>
      <c r="R19" s="1">
        <v>0.76</v>
      </c>
      <c r="S19" s="56"/>
      <c r="T19" s="1" t="s">
        <v>775</v>
      </c>
      <c r="U19" s="1"/>
      <c r="V19" s="1"/>
    </row>
    <row r="20" spans="1:22" s="9" customFormat="1" ht="13" x14ac:dyDescent="0.3">
      <c r="A20" s="56"/>
      <c r="B20" s="1" t="s">
        <v>406</v>
      </c>
      <c r="C20" s="1">
        <v>2020</v>
      </c>
      <c r="D20" s="56"/>
      <c r="E20" s="1" t="s">
        <v>80</v>
      </c>
      <c r="F20" s="1">
        <f>75+97</f>
        <v>172</v>
      </c>
      <c r="G20" s="1" t="s">
        <v>21</v>
      </c>
      <c r="H20" s="1" t="s">
        <v>771</v>
      </c>
      <c r="I20" s="24" t="s">
        <v>776</v>
      </c>
      <c r="J20" s="1" t="s">
        <v>426</v>
      </c>
      <c r="K20" s="1" t="s">
        <v>765</v>
      </c>
      <c r="L20" s="1" t="s">
        <v>22</v>
      </c>
      <c r="M20" s="1">
        <v>1.06</v>
      </c>
      <c r="N20" s="1" t="s">
        <v>777</v>
      </c>
      <c r="O20" s="1">
        <v>0.91</v>
      </c>
      <c r="P20" s="1">
        <v>0.99</v>
      </c>
      <c r="Q20" s="1" t="s">
        <v>428</v>
      </c>
      <c r="R20" s="1"/>
      <c r="S20" s="56"/>
      <c r="T20" s="1"/>
      <c r="U20" s="1"/>
      <c r="V20" s="1"/>
    </row>
    <row r="21" spans="1:22" s="9" customFormat="1" ht="13" x14ac:dyDescent="0.3">
      <c r="A21" s="56" t="s">
        <v>778</v>
      </c>
      <c r="B21" s="1" t="s">
        <v>430</v>
      </c>
      <c r="C21" s="1">
        <v>2020</v>
      </c>
      <c r="D21" s="56" t="s">
        <v>732</v>
      </c>
      <c r="E21" s="1" t="s">
        <v>736</v>
      </c>
      <c r="F21" s="1">
        <v>103</v>
      </c>
      <c r="G21" s="1" t="s">
        <v>741</v>
      </c>
      <c r="H21" s="1" t="s">
        <v>848</v>
      </c>
      <c r="I21" s="24" t="s">
        <v>21</v>
      </c>
      <c r="J21" s="1" t="s">
        <v>849</v>
      </c>
      <c r="K21" s="1" t="s">
        <v>779</v>
      </c>
      <c r="L21" s="1" t="s">
        <v>22</v>
      </c>
      <c r="M21" s="1">
        <v>7.9340000000000002</v>
      </c>
      <c r="N21" s="1" t="s">
        <v>432</v>
      </c>
      <c r="O21" s="1">
        <v>1E-4</v>
      </c>
      <c r="P21" s="1">
        <v>14.708</v>
      </c>
      <c r="Q21" s="1" t="s">
        <v>433</v>
      </c>
      <c r="R21" s="1">
        <v>1.9E-3</v>
      </c>
      <c r="S21" s="56"/>
      <c r="T21" s="1" t="s">
        <v>780</v>
      </c>
      <c r="U21" s="1"/>
      <c r="V21" s="1"/>
    </row>
    <row r="22" spans="1:22" s="9" customFormat="1" ht="13" x14ac:dyDescent="0.3">
      <c r="A22" s="56"/>
      <c r="B22" s="1" t="s">
        <v>430</v>
      </c>
      <c r="C22" s="1">
        <v>2020</v>
      </c>
      <c r="D22" s="56"/>
      <c r="E22" s="1" t="s">
        <v>736</v>
      </c>
      <c r="F22" s="1">
        <v>103</v>
      </c>
      <c r="G22" s="1" t="s">
        <v>741</v>
      </c>
      <c r="H22" s="1" t="s">
        <v>848</v>
      </c>
      <c r="I22" s="24" t="s">
        <v>21</v>
      </c>
      <c r="J22" s="1" t="s">
        <v>849</v>
      </c>
      <c r="K22" s="1" t="s">
        <v>781</v>
      </c>
      <c r="L22" s="1" t="s">
        <v>30</v>
      </c>
      <c r="M22" s="1">
        <v>0.40600000000000003</v>
      </c>
      <c r="N22" s="1" t="s">
        <v>436</v>
      </c>
      <c r="O22" s="1">
        <v>1.4E-2</v>
      </c>
      <c r="P22" s="1">
        <v>0.36899999999999999</v>
      </c>
      <c r="Q22" s="1" t="s">
        <v>437</v>
      </c>
      <c r="R22" s="1">
        <v>2.8500000000000001E-2</v>
      </c>
      <c r="S22" s="56"/>
      <c r="T22" s="1" t="s">
        <v>782</v>
      </c>
      <c r="U22" s="1"/>
      <c r="V22" s="1"/>
    </row>
    <row r="23" spans="1:22" s="14" customFormat="1" ht="13" x14ac:dyDescent="0.3">
      <c r="A23" s="30" t="s">
        <v>34</v>
      </c>
      <c r="B23" s="30" t="s">
        <v>35</v>
      </c>
      <c r="C23" s="30">
        <v>2019</v>
      </c>
      <c r="D23" s="56" t="s">
        <v>243</v>
      </c>
      <c r="E23" s="30" t="s">
        <v>36</v>
      </c>
      <c r="F23" s="30">
        <v>351</v>
      </c>
      <c r="G23" s="30" t="s">
        <v>21</v>
      </c>
      <c r="H23" s="30" t="s">
        <v>37</v>
      </c>
      <c r="I23" s="31" t="s">
        <v>38</v>
      </c>
      <c r="J23" s="30" t="s">
        <v>114</v>
      </c>
      <c r="K23" s="30" t="s">
        <v>21</v>
      </c>
      <c r="L23" s="30" t="s">
        <v>30</v>
      </c>
      <c r="M23" s="30">
        <v>0.85</v>
      </c>
      <c r="N23" s="30" t="s">
        <v>783</v>
      </c>
      <c r="O23" s="30">
        <v>0.56999999999999995</v>
      </c>
      <c r="P23" s="30">
        <v>0.95</v>
      </c>
      <c r="Q23" s="30" t="s">
        <v>444</v>
      </c>
      <c r="R23" s="30">
        <v>0.87</v>
      </c>
      <c r="S23" s="56">
        <v>7</v>
      </c>
      <c r="T23" s="30" t="s">
        <v>244</v>
      </c>
      <c r="U23" s="30"/>
      <c r="V23" s="30"/>
    </row>
    <row r="24" spans="1:22" s="15" customFormat="1" ht="13" x14ac:dyDescent="0.3">
      <c r="A24" s="32" t="s">
        <v>34</v>
      </c>
      <c r="B24" s="32" t="s">
        <v>35</v>
      </c>
      <c r="C24" s="32">
        <v>2019</v>
      </c>
      <c r="D24" s="56"/>
      <c r="E24" s="32" t="s">
        <v>36</v>
      </c>
      <c r="F24" s="32">
        <v>360</v>
      </c>
      <c r="G24" s="32" t="s">
        <v>21</v>
      </c>
      <c r="H24" s="32" t="s">
        <v>37</v>
      </c>
      <c r="I24" s="33" t="s">
        <v>39</v>
      </c>
      <c r="J24" s="32" t="s">
        <v>40</v>
      </c>
      <c r="K24" s="32" t="s">
        <v>21</v>
      </c>
      <c r="L24" s="32" t="s">
        <v>30</v>
      </c>
      <c r="M24" s="32">
        <v>1.37</v>
      </c>
      <c r="N24" s="32" t="s">
        <v>41</v>
      </c>
      <c r="O24" s="32">
        <v>0.14000000000000001</v>
      </c>
      <c r="P24" s="32">
        <v>1.41</v>
      </c>
      <c r="Q24" s="32" t="s">
        <v>449</v>
      </c>
      <c r="R24" s="32">
        <v>0.15</v>
      </c>
      <c r="S24" s="56"/>
      <c r="T24" s="32"/>
      <c r="U24" s="32"/>
      <c r="V24" s="32"/>
    </row>
    <row r="25" spans="1:22" s="16" customFormat="1" ht="13" x14ac:dyDescent="0.3">
      <c r="A25" s="34" t="s">
        <v>42</v>
      </c>
      <c r="B25" s="34" t="s">
        <v>43</v>
      </c>
      <c r="C25" s="34">
        <v>2019</v>
      </c>
      <c r="D25" s="34" t="s">
        <v>245</v>
      </c>
      <c r="E25" s="34" t="s">
        <v>44</v>
      </c>
      <c r="F25" s="34">
        <v>246</v>
      </c>
      <c r="G25" s="34" t="s">
        <v>45</v>
      </c>
      <c r="H25" s="34" t="s">
        <v>46</v>
      </c>
      <c r="I25" s="35" t="s">
        <v>47</v>
      </c>
      <c r="J25" s="34" t="s">
        <v>48</v>
      </c>
      <c r="K25" s="34" t="s">
        <v>49</v>
      </c>
      <c r="L25" s="34" t="s">
        <v>50</v>
      </c>
      <c r="M25" s="34">
        <v>3.01</v>
      </c>
      <c r="N25" s="34" t="s">
        <v>51</v>
      </c>
      <c r="O25" s="34" t="s">
        <v>850</v>
      </c>
      <c r="P25" s="34"/>
      <c r="Q25" s="34"/>
      <c r="R25" s="34"/>
      <c r="S25" s="34">
        <v>8</v>
      </c>
      <c r="T25" s="34" t="s">
        <v>246</v>
      </c>
      <c r="U25" s="34"/>
      <c r="V25" s="34"/>
    </row>
    <row r="26" spans="1:22" s="17" customFormat="1" ht="13" x14ac:dyDescent="0.3">
      <c r="A26" s="56" t="s">
        <v>52</v>
      </c>
      <c r="B26" s="36" t="s">
        <v>53</v>
      </c>
      <c r="C26" s="36">
        <v>2018</v>
      </c>
      <c r="D26" s="62" t="s">
        <v>247</v>
      </c>
      <c r="E26" s="36" t="s">
        <v>54</v>
      </c>
      <c r="F26" s="36">
        <v>278</v>
      </c>
      <c r="G26" s="36" t="s">
        <v>21</v>
      </c>
      <c r="H26" s="36" t="s">
        <v>55</v>
      </c>
      <c r="I26" s="37" t="s">
        <v>56</v>
      </c>
      <c r="J26" s="36" t="s">
        <v>57</v>
      </c>
      <c r="K26" s="36" t="s">
        <v>58</v>
      </c>
      <c r="L26" s="36" t="s">
        <v>30</v>
      </c>
      <c r="M26" s="36"/>
      <c r="N26" s="36"/>
      <c r="O26" s="36"/>
      <c r="P26" s="36">
        <v>2.5009999999999999</v>
      </c>
      <c r="Q26" s="36" t="s">
        <v>59</v>
      </c>
      <c r="R26" s="36">
        <v>3.0000000000000001E-3</v>
      </c>
      <c r="S26" s="56">
        <v>7</v>
      </c>
      <c r="T26" s="36" t="s">
        <v>248</v>
      </c>
      <c r="U26" s="36"/>
      <c r="V26" s="36"/>
    </row>
    <row r="27" spans="1:22" s="17" customFormat="1" ht="13" x14ac:dyDescent="0.3">
      <c r="A27" s="56"/>
      <c r="B27" s="36" t="s">
        <v>53</v>
      </c>
      <c r="C27" s="36">
        <v>2018</v>
      </c>
      <c r="D27" s="62"/>
      <c r="E27" s="36" t="s">
        <v>54</v>
      </c>
      <c r="F27" s="36">
        <v>278</v>
      </c>
      <c r="G27" s="36" t="s">
        <v>21</v>
      </c>
      <c r="H27" s="36" t="s">
        <v>55</v>
      </c>
      <c r="I27" s="37" t="s">
        <v>56</v>
      </c>
      <c r="J27" s="36" t="s">
        <v>57</v>
      </c>
      <c r="K27" s="36" t="s">
        <v>60</v>
      </c>
      <c r="L27" s="36" t="s">
        <v>33</v>
      </c>
      <c r="M27" s="36"/>
      <c r="N27" s="36"/>
      <c r="O27" s="36"/>
      <c r="P27" s="36">
        <v>3.044</v>
      </c>
      <c r="Q27" s="36" t="s">
        <v>61</v>
      </c>
      <c r="R27" s="36" t="s">
        <v>62</v>
      </c>
      <c r="S27" s="56"/>
      <c r="T27" s="36"/>
      <c r="U27" s="36"/>
      <c r="V27" s="36"/>
    </row>
    <row r="28" spans="1:22" s="11" customFormat="1" ht="13" x14ac:dyDescent="0.3">
      <c r="A28" s="56"/>
      <c r="B28" s="25" t="s">
        <v>53</v>
      </c>
      <c r="C28" s="25">
        <v>2018</v>
      </c>
      <c r="D28" s="62"/>
      <c r="E28" s="25" t="s">
        <v>54</v>
      </c>
      <c r="F28" s="25">
        <v>278</v>
      </c>
      <c r="G28" s="25" t="s">
        <v>21</v>
      </c>
      <c r="H28" s="25" t="s">
        <v>55</v>
      </c>
      <c r="I28" s="26" t="s">
        <v>63</v>
      </c>
      <c r="J28" s="25" t="s">
        <v>20</v>
      </c>
      <c r="K28" s="25" t="s">
        <v>60</v>
      </c>
      <c r="L28" s="25" t="s">
        <v>64</v>
      </c>
      <c r="M28" s="25"/>
      <c r="N28" s="25"/>
      <c r="O28" s="25"/>
      <c r="P28" s="25">
        <v>2.4769999999999999</v>
      </c>
      <c r="Q28" s="25" t="s">
        <v>65</v>
      </c>
      <c r="R28" s="25">
        <v>0.01</v>
      </c>
      <c r="S28" s="56"/>
      <c r="T28" s="25"/>
      <c r="U28" s="25"/>
      <c r="V28" s="25"/>
    </row>
    <row r="29" spans="1:22" s="11" customFormat="1" ht="13" x14ac:dyDescent="0.3">
      <c r="A29" s="56"/>
      <c r="B29" s="25" t="s">
        <v>53</v>
      </c>
      <c r="C29" s="25">
        <v>2018</v>
      </c>
      <c r="D29" s="62"/>
      <c r="E29" s="25" t="s">
        <v>54</v>
      </c>
      <c r="F29" s="25">
        <v>278</v>
      </c>
      <c r="G29" s="25" t="s">
        <v>21</v>
      </c>
      <c r="H29" s="25" t="s">
        <v>55</v>
      </c>
      <c r="I29" s="26" t="s">
        <v>63</v>
      </c>
      <c r="J29" s="25" t="s">
        <v>20</v>
      </c>
      <c r="K29" s="25" t="s">
        <v>60</v>
      </c>
      <c r="L29" s="25" t="s">
        <v>33</v>
      </c>
      <c r="M29" s="25"/>
      <c r="N29" s="25"/>
      <c r="O29" s="25"/>
      <c r="P29" s="25">
        <v>2.831</v>
      </c>
      <c r="Q29" s="25" t="s">
        <v>66</v>
      </c>
      <c r="R29" s="25">
        <v>3.0000000000000001E-3</v>
      </c>
      <c r="S29" s="56"/>
      <c r="T29" s="25"/>
      <c r="U29" s="25"/>
      <c r="V29" s="25"/>
    </row>
    <row r="30" spans="1:22" s="9" customFormat="1" ht="13" x14ac:dyDescent="0.3">
      <c r="A30" s="56" t="s">
        <v>784</v>
      </c>
      <c r="B30" s="1" t="s">
        <v>67</v>
      </c>
      <c r="C30" s="1">
        <v>2017</v>
      </c>
      <c r="D30" s="1"/>
      <c r="E30" s="1" t="s">
        <v>68</v>
      </c>
      <c r="F30" s="1">
        <v>150</v>
      </c>
      <c r="G30" s="1" t="s">
        <v>21</v>
      </c>
      <c r="H30" s="1" t="s">
        <v>69</v>
      </c>
      <c r="I30" s="1" t="s">
        <v>785</v>
      </c>
      <c r="J30" s="1" t="s">
        <v>465</v>
      </c>
      <c r="K30" s="1" t="s">
        <v>72</v>
      </c>
      <c r="L30" s="1" t="s">
        <v>73</v>
      </c>
      <c r="M30" s="1">
        <v>10.253</v>
      </c>
      <c r="N30" s="1" t="s">
        <v>467</v>
      </c>
      <c r="O30" s="1" t="s">
        <v>75</v>
      </c>
      <c r="P30" s="1">
        <v>8.4779999999999998</v>
      </c>
      <c r="Q30" s="1" t="s">
        <v>469</v>
      </c>
      <c r="R30" s="1" t="s">
        <v>75</v>
      </c>
      <c r="S30" s="56">
        <v>8</v>
      </c>
      <c r="T30" s="1" t="s">
        <v>786</v>
      </c>
      <c r="U30" s="1"/>
      <c r="V30" s="1"/>
    </row>
    <row r="31" spans="1:22" s="9" customFormat="1" ht="13" x14ac:dyDescent="0.3">
      <c r="A31" s="56"/>
      <c r="B31" s="1" t="s">
        <v>67</v>
      </c>
      <c r="C31" s="1">
        <v>2017</v>
      </c>
      <c r="D31" s="1"/>
      <c r="E31" s="1" t="s">
        <v>68</v>
      </c>
      <c r="F31" s="1">
        <f>96+54</f>
        <v>150</v>
      </c>
      <c r="G31" s="1" t="s">
        <v>21</v>
      </c>
      <c r="H31" s="1" t="s">
        <v>69</v>
      </c>
      <c r="I31" s="24" t="s">
        <v>787</v>
      </c>
      <c r="J31" s="1" t="s">
        <v>472</v>
      </c>
      <c r="K31" s="1" t="s">
        <v>72</v>
      </c>
      <c r="L31" s="1" t="s">
        <v>73</v>
      </c>
      <c r="M31" s="1">
        <v>0.67</v>
      </c>
      <c r="N31" s="1" t="s">
        <v>788</v>
      </c>
      <c r="O31" s="1">
        <v>4.9000000000000002E-2</v>
      </c>
      <c r="P31" s="1"/>
      <c r="Q31" s="1"/>
      <c r="R31" s="1"/>
      <c r="S31" s="56"/>
      <c r="T31" s="1"/>
      <c r="U31" s="1"/>
      <c r="V31" s="1"/>
    </row>
    <row r="32" spans="1:22" s="18" customFormat="1" ht="13" x14ac:dyDescent="0.3">
      <c r="A32" s="56"/>
      <c r="B32" s="38" t="s">
        <v>67</v>
      </c>
      <c r="C32" s="38">
        <v>2017</v>
      </c>
      <c r="D32" s="38"/>
      <c r="E32" s="38" t="s">
        <v>68</v>
      </c>
      <c r="F32" s="38">
        <v>150</v>
      </c>
      <c r="G32" s="38" t="s">
        <v>21</v>
      </c>
      <c r="H32" s="38" t="s">
        <v>69</v>
      </c>
      <c r="I32" s="39" t="s">
        <v>70</v>
      </c>
      <c r="J32" s="38" t="s">
        <v>71</v>
      </c>
      <c r="K32" s="38" t="s">
        <v>72</v>
      </c>
      <c r="L32" s="38" t="s">
        <v>73</v>
      </c>
      <c r="M32" s="38">
        <v>0.44</v>
      </c>
      <c r="N32" s="38" t="s">
        <v>74</v>
      </c>
      <c r="O32" s="38" t="s">
        <v>75</v>
      </c>
      <c r="P32" s="38"/>
      <c r="Q32" s="38"/>
      <c r="R32" s="38"/>
      <c r="S32" s="56"/>
      <c r="T32" s="38"/>
      <c r="U32" s="38"/>
      <c r="V32" s="38"/>
    </row>
    <row r="33" spans="1:22" s="11" customFormat="1" ht="13" x14ac:dyDescent="0.3">
      <c r="A33" s="56"/>
      <c r="B33" s="25" t="s">
        <v>67</v>
      </c>
      <c r="C33" s="25">
        <v>2017</v>
      </c>
      <c r="D33" s="25"/>
      <c r="E33" s="25" t="s">
        <v>68</v>
      </c>
      <c r="F33" s="25">
        <v>150</v>
      </c>
      <c r="G33" s="25" t="s">
        <v>21</v>
      </c>
      <c r="H33" s="25" t="s">
        <v>69</v>
      </c>
      <c r="I33" s="26" t="s">
        <v>76</v>
      </c>
      <c r="J33" s="25" t="s">
        <v>20</v>
      </c>
      <c r="K33" s="25" t="s">
        <v>72</v>
      </c>
      <c r="L33" s="25" t="s">
        <v>22</v>
      </c>
      <c r="M33" s="25">
        <v>0.39</v>
      </c>
      <c r="N33" s="25" t="s">
        <v>77</v>
      </c>
      <c r="O33" s="25">
        <v>2E-3</v>
      </c>
      <c r="P33" s="25"/>
      <c r="Q33" s="25"/>
      <c r="R33" s="25"/>
      <c r="S33" s="56"/>
      <c r="T33" s="25"/>
      <c r="U33" s="25"/>
      <c r="V33" s="25"/>
    </row>
    <row r="34" spans="1:22" s="13" customFormat="1" ht="13" x14ac:dyDescent="0.3">
      <c r="A34" s="28" t="s">
        <v>78</v>
      </c>
      <c r="B34" s="28" t="s">
        <v>79</v>
      </c>
      <c r="C34" s="28">
        <v>2017</v>
      </c>
      <c r="D34" s="28" t="s">
        <v>249</v>
      </c>
      <c r="E34" s="28" t="s">
        <v>80</v>
      </c>
      <c r="F34" s="28">
        <v>164</v>
      </c>
      <c r="G34" s="28" t="s">
        <v>841</v>
      </c>
      <c r="H34" s="28" t="s">
        <v>298</v>
      </c>
      <c r="I34" s="29" t="s">
        <v>81</v>
      </c>
      <c r="J34" s="28" t="s">
        <v>28</v>
      </c>
      <c r="K34" s="28" t="s">
        <v>82</v>
      </c>
      <c r="L34" s="28" t="s">
        <v>30</v>
      </c>
      <c r="M34" s="28"/>
      <c r="N34" s="28"/>
      <c r="O34" s="28"/>
      <c r="P34" s="28">
        <v>3.9279999999999999</v>
      </c>
      <c r="Q34" s="28" t="s">
        <v>83</v>
      </c>
      <c r="R34" s="28">
        <v>5.0000000000000001E-3</v>
      </c>
      <c r="S34" s="28">
        <v>7</v>
      </c>
      <c r="T34" s="28"/>
      <c r="U34" s="28"/>
      <c r="V34" s="28"/>
    </row>
    <row r="35" spans="1:22" s="11" customFormat="1" ht="13" x14ac:dyDescent="0.3">
      <c r="A35" s="25" t="s">
        <v>84</v>
      </c>
      <c r="B35" s="25" t="s">
        <v>85</v>
      </c>
      <c r="C35" s="25">
        <v>2017</v>
      </c>
      <c r="D35" s="25" t="s">
        <v>250</v>
      </c>
      <c r="E35" s="25" t="s">
        <v>86</v>
      </c>
      <c r="F35" s="25">
        <v>66</v>
      </c>
      <c r="G35" s="25" t="s">
        <v>21</v>
      </c>
      <c r="H35" s="25" t="s">
        <v>299</v>
      </c>
      <c r="I35" s="26" t="s">
        <v>87</v>
      </c>
      <c r="J35" s="25" t="s">
        <v>20</v>
      </c>
      <c r="K35" s="25" t="s">
        <v>88</v>
      </c>
      <c r="L35" s="25" t="s">
        <v>89</v>
      </c>
      <c r="M35" s="25">
        <v>13.048</v>
      </c>
      <c r="N35" s="25" t="s">
        <v>90</v>
      </c>
      <c r="O35" s="25">
        <v>1.2999999999999999E-2</v>
      </c>
      <c r="P35" s="25">
        <v>9.891</v>
      </c>
      <c r="Q35" s="25" t="s">
        <v>91</v>
      </c>
      <c r="R35" s="25">
        <v>4.1000000000000002E-2</v>
      </c>
      <c r="S35" s="25">
        <v>8</v>
      </c>
      <c r="T35" s="25" t="s">
        <v>251</v>
      </c>
      <c r="U35" s="25"/>
      <c r="V35" s="25"/>
    </row>
    <row r="36" spans="1:22" s="18" customFormat="1" ht="13" x14ac:dyDescent="0.3">
      <c r="A36" s="58" t="s">
        <v>92</v>
      </c>
      <c r="B36" s="38" t="s">
        <v>93</v>
      </c>
      <c r="C36" s="38">
        <v>2016</v>
      </c>
      <c r="D36" s="58" t="s">
        <v>490</v>
      </c>
      <c r="E36" s="38" t="s">
        <v>94</v>
      </c>
      <c r="F36" s="38">
        <v>291</v>
      </c>
      <c r="G36" s="38" t="s">
        <v>95</v>
      </c>
      <c r="H36" s="38" t="s">
        <v>96</v>
      </c>
      <c r="I36" s="39" t="s">
        <v>97</v>
      </c>
      <c r="J36" s="38" t="s">
        <v>71</v>
      </c>
      <c r="K36" s="38" t="s">
        <v>98</v>
      </c>
      <c r="L36" s="38" t="s">
        <v>99</v>
      </c>
      <c r="M36" s="38">
        <v>0.37</v>
      </c>
      <c r="N36" s="38" t="s">
        <v>100</v>
      </c>
      <c r="O36" s="38">
        <v>0.32100000000000001</v>
      </c>
      <c r="P36" s="38"/>
      <c r="Q36" s="38"/>
      <c r="R36" s="38"/>
      <c r="S36" s="58">
        <v>8</v>
      </c>
      <c r="T36" s="58" t="s">
        <v>252</v>
      </c>
      <c r="U36" s="38"/>
      <c r="V36" s="38"/>
    </row>
    <row r="37" spans="1:22" s="18" customFormat="1" ht="13" x14ac:dyDescent="0.3">
      <c r="A37" s="58"/>
      <c r="B37" s="38" t="s">
        <v>93</v>
      </c>
      <c r="C37" s="38">
        <v>2016</v>
      </c>
      <c r="D37" s="58"/>
      <c r="E37" s="38" t="s">
        <v>94</v>
      </c>
      <c r="F37" s="38">
        <v>291</v>
      </c>
      <c r="G37" s="38" t="s">
        <v>95</v>
      </c>
      <c r="H37" s="38" t="s">
        <v>96</v>
      </c>
      <c r="I37" s="39" t="s">
        <v>97</v>
      </c>
      <c r="J37" s="38" t="s">
        <v>71</v>
      </c>
      <c r="K37" s="38" t="s">
        <v>98</v>
      </c>
      <c r="L37" s="38" t="s">
        <v>22</v>
      </c>
      <c r="M37" s="38">
        <v>0.44</v>
      </c>
      <c r="N37" s="38" t="s">
        <v>101</v>
      </c>
      <c r="O37" s="38">
        <v>0.12</v>
      </c>
      <c r="P37" s="38"/>
      <c r="Q37" s="38"/>
      <c r="R37" s="38"/>
      <c r="S37" s="58"/>
      <c r="T37" s="58"/>
      <c r="U37" s="38"/>
      <c r="V37" s="38"/>
    </row>
    <row r="38" spans="1:22" s="13" customFormat="1" ht="13" x14ac:dyDescent="0.3">
      <c r="A38" s="56" t="s">
        <v>102</v>
      </c>
      <c r="B38" s="28" t="s">
        <v>103</v>
      </c>
      <c r="C38" s="28">
        <v>2016</v>
      </c>
      <c r="D38" s="56" t="s">
        <v>253</v>
      </c>
      <c r="E38" s="28" t="s">
        <v>80</v>
      </c>
      <c r="F38" s="28">
        <v>524</v>
      </c>
      <c r="G38" s="28" t="s">
        <v>21</v>
      </c>
      <c r="H38" s="28" t="s">
        <v>300</v>
      </c>
      <c r="I38" s="29" t="s">
        <v>104</v>
      </c>
      <c r="J38" s="28" t="s">
        <v>28</v>
      </c>
      <c r="K38" s="28" t="s">
        <v>21</v>
      </c>
      <c r="L38" s="28" t="s">
        <v>22</v>
      </c>
      <c r="M38" s="28"/>
      <c r="N38" s="28"/>
      <c r="O38" s="28"/>
      <c r="P38" s="28">
        <v>2.1030000000000002</v>
      </c>
      <c r="Q38" s="28" t="s">
        <v>499</v>
      </c>
      <c r="R38" s="28">
        <v>9.0999999999999998E-2</v>
      </c>
      <c r="S38" s="56">
        <v>8</v>
      </c>
      <c r="T38" s="56" t="s">
        <v>254</v>
      </c>
      <c r="U38" s="28"/>
      <c r="V38" s="28"/>
    </row>
    <row r="39" spans="1:22" s="13" customFormat="1" ht="13" x14ac:dyDescent="0.3">
      <c r="A39" s="56"/>
      <c r="B39" s="28" t="s">
        <v>103</v>
      </c>
      <c r="C39" s="28">
        <v>2016</v>
      </c>
      <c r="D39" s="56"/>
      <c r="E39" s="28" t="s">
        <v>80</v>
      </c>
      <c r="F39" s="28">
        <v>524</v>
      </c>
      <c r="G39" s="28" t="s">
        <v>21</v>
      </c>
      <c r="H39" s="28" t="s">
        <v>300</v>
      </c>
      <c r="I39" s="29" t="s">
        <v>104</v>
      </c>
      <c r="J39" s="28" t="s">
        <v>28</v>
      </c>
      <c r="K39" s="28" t="s">
        <v>21</v>
      </c>
      <c r="L39" s="28" t="s">
        <v>30</v>
      </c>
      <c r="M39" s="28"/>
      <c r="N39" s="28"/>
      <c r="O39" s="28"/>
      <c r="P39" s="28">
        <v>3.4620000000000002</v>
      </c>
      <c r="Q39" s="28" t="s">
        <v>501</v>
      </c>
      <c r="R39" s="28">
        <v>7.0000000000000001E-3</v>
      </c>
      <c r="S39" s="56"/>
      <c r="T39" s="56"/>
      <c r="U39" s="28"/>
      <c r="V39" s="28"/>
    </row>
    <row r="40" spans="1:22" s="18" customFormat="1" ht="13" x14ac:dyDescent="0.3">
      <c r="A40" s="56"/>
      <c r="B40" s="38" t="s">
        <v>103</v>
      </c>
      <c r="C40" s="38">
        <v>2016</v>
      </c>
      <c r="D40" s="56"/>
      <c r="E40" s="38" t="s">
        <v>80</v>
      </c>
      <c r="F40" s="38">
        <v>524</v>
      </c>
      <c r="G40" s="38" t="s">
        <v>21</v>
      </c>
      <c r="H40" s="38" t="s">
        <v>300</v>
      </c>
      <c r="I40" s="39" t="s">
        <v>105</v>
      </c>
      <c r="J40" s="38" t="s">
        <v>71</v>
      </c>
      <c r="K40" s="38" t="s">
        <v>21</v>
      </c>
      <c r="L40" s="38" t="s">
        <v>30</v>
      </c>
      <c r="M40" s="38"/>
      <c r="N40" s="38"/>
      <c r="O40" s="38"/>
      <c r="P40" s="38">
        <v>2.4649999999999999</v>
      </c>
      <c r="Q40" s="38" t="s">
        <v>503</v>
      </c>
      <c r="R40" s="38">
        <v>2.5999999999999999E-2</v>
      </c>
      <c r="S40" s="56"/>
      <c r="T40" s="56"/>
      <c r="U40" s="38"/>
      <c r="V40" s="38"/>
    </row>
    <row r="41" spans="1:22" s="18" customFormat="1" ht="13" x14ac:dyDescent="0.3">
      <c r="A41" s="56"/>
      <c r="B41" s="38" t="s">
        <v>103</v>
      </c>
      <c r="C41" s="38">
        <v>2016</v>
      </c>
      <c r="D41" s="56"/>
      <c r="E41" s="38" t="s">
        <v>80</v>
      </c>
      <c r="F41" s="38">
        <v>524</v>
      </c>
      <c r="G41" s="38" t="s">
        <v>21</v>
      </c>
      <c r="H41" s="38" t="s">
        <v>300</v>
      </c>
      <c r="I41" s="39" t="s">
        <v>105</v>
      </c>
      <c r="J41" s="38" t="s">
        <v>71</v>
      </c>
      <c r="K41" s="38" t="s">
        <v>21</v>
      </c>
      <c r="L41" s="38" t="s">
        <v>22</v>
      </c>
      <c r="M41" s="38"/>
      <c r="N41" s="38"/>
      <c r="O41" s="38"/>
      <c r="P41" s="38">
        <v>0.57599999999999996</v>
      </c>
      <c r="Q41" s="38" t="s">
        <v>504</v>
      </c>
      <c r="R41" s="38">
        <v>0.57599999999999996</v>
      </c>
      <c r="S41" s="56"/>
      <c r="T41" s="56"/>
      <c r="U41" s="38"/>
      <c r="V41" s="38"/>
    </row>
    <row r="42" spans="1:22" s="15" customFormat="1" ht="13" x14ac:dyDescent="0.3">
      <c r="A42" s="56"/>
      <c r="B42" s="32" t="s">
        <v>103</v>
      </c>
      <c r="C42" s="32">
        <v>2016</v>
      </c>
      <c r="D42" s="56"/>
      <c r="E42" s="32" t="s">
        <v>80</v>
      </c>
      <c r="F42" s="32">
        <f>153+489</f>
        <v>642</v>
      </c>
      <c r="G42" s="32" t="s">
        <v>21</v>
      </c>
      <c r="H42" s="32" t="s">
        <v>300</v>
      </c>
      <c r="I42" s="33" t="s">
        <v>106</v>
      </c>
      <c r="J42" s="32" t="s">
        <v>40</v>
      </c>
      <c r="K42" s="32" t="s">
        <v>21</v>
      </c>
      <c r="L42" s="32" t="s">
        <v>22</v>
      </c>
      <c r="M42" s="32"/>
      <c r="N42" s="32"/>
      <c r="O42" s="32"/>
      <c r="P42" s="32">
        <v>1.71</v>
      </c>
      <c r="Q42" s="32" t="s">
        <v>505</v>
      </c>
      <c r="R42" s="32">
        <v>0.44800000000000001</v>
      </c>
      <c r="S42" s="56"/>
      <c r="T42" s="56"/>
      <c r="U42" s="32"/>
      <c r="V42" s="32"/>
    </row>
    <row r="43" spans="1:22" s="15" customFormat="1" ht="13" x14ac:dyDescent="0.3">
      <c r="A43" s="56"/>
      <c r="B43" s="32" t="s">
        <v>103</v>
      </c>
      <c r="C43" s="32">
        <v>2016</v>
      </c>
      <c r="D43" s="56"/>
      <c r="E43" s="32" t="s">
        <v>80</v>
      </c>
      <c r="F43" s="32">
        <v>642</v>
      </c>
      <c r="G43" s="32" t="s">
        <v>21</v>
      </c>
      <c r="H43" s="32" t="s">
        <v>300</v>
      </c>
      <c r="I43" s="33" t="s">
        <v>106</v>
      </c>
      <c r="J43" s="32" t="s">
        <v>40</v>
      </c>
      <c r="K43" s="32" t="s">
        <v>21</v>
      </c>
      <c r="L43" s="32" t="s">
        <v>30</v>
      </c>
      <c r="M43" s="32"/>
      <c r="N43" s="32"/>
      <c r="O43" s="32"/>
      <c r="P43" s="32">
        <v>1.72</v>
      </c>
      <c r="Q43" s="32" t="s">
        <v>506</v>
      </c>
      <c r="R43" s="32">
        <v>0.52800000000000002</v>
      </c>
      <c r="S43" s="56"/>
      <c r="T43" s="56"/>
      <c r="U43" s="32"/>
      <c r="V43" s="32"/>
    </row>
    <row r="44" spans="1:22" s="15" customFormat="1" ht="13" x14ac:dyDescent="0.3">
      <c r="A44" s="56" t="s">
        <v>107</v>
      </c>
      <c r="B44" s="32" t="s">
        <v>108</v>
      </c>
      <c r="C44" s="32">
        <v>2016</v>
      </c>
      <c r="D44" s="56" t="s">
        <v>255</v>
      </c>
      <c r="E44" s="32" t="s">
        <v>109</v>
      </c>
      <c r="F44" s="32">
        <v>16</v>
      </c>
      <c r="G44" s="32" t="s">
        <v>21</v>
      </c>
      <c r="H44" s="32" t="s">
        <v>110</v>
      </c>
      <c r="I44" s="33" t="s">
        <v>111</v>
      </c>
      <c r="J44" s="32" t="s">
        <v>40</v>
      </c>
      <c r="K44" s="32" t="s">
        <v>21</v>
      </c>
      <c r="L44" s="32" t="s">
        <v>22</v>
      </c>
      <c r="M44" s="32">
        <v>0.03</v>
      </c>
      <c r="N44" s="32" t="s">
        <v>112</v>
      </c>
      <c r="O44" s="32">
        <v>4.1000000000000002E-2</v>
      </c>
      <c r="P44" s="32"/>
      <c r="Q44" s="32"/>
      <c r="R44" s="32"/>
      <c r="S44" s="32">
        <v>8</v>
      </c>
      <c r="T44" s="56" t="s">
        <v>256</v>
      </c>
      <c r="U44" s="32"/>
      <c r="V44" s="32"/>
    </row>
    <row r="45" spans="1:22" s="14" customFormat="1" ht="13" x14ac:dyDescent="0.3">
      <c r="A45" s="56"/>
      <c r="B45" s="30" t="s">
        <v>108</v>
      </c>
      <c r="C45" s="30">
        <v>2016</v>
      </c>
      <c r="D45" s="56"/>
      <c r="E45" s="30" t="s">
        <v>257</v>
      </c>
      <c r="F45" s="30">
        <v>349</v>
      </c>
      <c r="G45" s="30" t="s">
        <v>21</v>
      </c>
      <c r="H45" s="30" t="s">
        <v>110</v>
      </c>
      <c r="I45" s="31" t="s">
        <v>258</v>
      </c>
      <c r="J45" s="30" t="s">
        <v>114</v>
      </c>
      <c r="K45" s="30" t="s">
        <v>21</v>
      </c>
      <c r="L45" s="30" t="s">
        <v>22</v>
      </c>
      <c r="M45" s="30">
        <v>0.19</v>
      </c>
      <c r="N45" s="30" t="s">
        <v>259</v>
      </c>
      <c r="O45" s="30">
        <v>2E-3</v>
      </c>
      <c r="P45" s="30"/>
      <c r="Q45" s="30"/>
      <c r="R45" s="30"/>
      <c r="S45" s="61">
        <v>7</v>
      </c>
      <c r="T45" s="56"/>
      <c r="U45" s="30"/>
      <c r="V45" s="30"/>
    </row>
    <row r="46" spans="1:22" s="14" customFormat="1" ht="13" x14ac:dyDescent="0.3">
      <c r="A46" s="56"/>
      <c r="B46" s="30" t="s">
        <v>108</v>
      </c>
      <c r="C46" s="30">
        <v>2016</v>
      </c>
      <c r="D46" s="56"/>
      <c r="E46" s="30" t="s">
        <v>109</v>
      </c>
      <c r="F46" s="30">
        <v>16</v>
      </c>
      <c r="G46" s="30" t="s">
        <v>21</v>
      </c>
      <c r="H46" s="30" t="s">
        <v>110</v>
      </c>
      <c r="I46" s="31" t="s">
        <v>113</v>
      </c>
      <c r="J46" s="30" t="s">
        <v>114</v>
      </c>
      <c r="K46" s="30" t="s">
        <v>21</v>
      </c>
      <c r="L46" s="30" t="s">
        <v>22</v>
      </c>
      <c r="M46" s="30">
        <v>0.44</v>
      </c>
      <c r="N46" s="30" t="s">
        <v>115</v>
      </c>
      <c r="O46" s="30">
        <v>5.1999999999999998E-2</v>
      </c>
      <c r="P46" s="30"/>
      <c r="Q46" s="30"/>
      <c r="R46" s="30"/>
      <c r="S46" s="61"/>
      <c r="T46" s="56"/>
      <c r="U46" s="30"/>
      <c r="V46" s="30"/>
    </row>
    <row r="47" spans="1:22" s="9" customFormat="1" ht="13" x14ac:dyDescent="0.3">
      <c r="A47" s="56" t="s">
        <v>789</v>
      </c>
      <c r="B47" s="1" t="s">
        <v>790</v>
      </c>
      <c r="C47" s="1">
        <v>2016</v>
      </c>
      <c r="D47" s="56" t="s">
        <v>260</v>
      </c>
      <c r="E47" s="1" t="s">
        <v>517</v>
      </c>
      <c r="F47" s="1">
        <v>98</v>
      </c>
      <c r="G47" s="2" t="s">
        <v>791</v>
      </c>
      <c r="H47" s="1" t="s">
        <v>301</v>
      </c>
      <c r="I47" s="24" t="s">
        <v>792</v>
      </c>
      <c r="J47" s="1" t="s">
        <v>793</v>
      </c>
      <c r="K47" s="1" t="s">
        <v>794</v>
      </c>
      <c r="L47" s="1" t="s">
        <v>22</v>
      </c>
      <c r="M47" s="1">
        <v>0.28999999999999998</v>
      </c>
      <c r="N47" s="1" t="s">
        <v>795</v>
      </c>
      <c r="O47" s="1">
        <v>7.0000000000000001E-3</v>
      </c>
      <c r="P47" s="1"/>
      <c r="Q47" s="1"/>
      <c r="R47" s="1"/>
      <c r="S47" s="56"/>
      <c r="T47" s="1"/>
      <c r="U47" s="1"/>
      <c r="V47" s="1"/>
    </row>
    <row r="48" spans="1:22" s="9" customFormat="1" ht="13" x14ac:dyDescent="0.3">
      <c r="A48" s="56"/>
      <c r="B48" s="1" t="s">
        <v>515</v>
      </c>
      <c r="C48" s="1">
        <v>2016</v>
      </c>
      <c r="D48" s="56"/>
      <c r="E48" s="1" t="s">
        <v>517</v>
      </c>
      <c r="F48" s="1">
        <v>98</v>
      </c>
      <c r="G48" s="2" t="s">
        <v>791</v>
      </c>
      <c r="H48" s="1" t="s">
        <v>301</v>
      </c>
      <c r="I48" s="24" t="s">
        <v>792</v>
      </c>
      <c r="J48" s="1" t="s">
        <v>793</v>
      </c>
      <c r="K48" s="1" t="s">
        <v>794</v>
      </c>
      <c r="L48" s="1" t="s">
        <v>50</v>
      </c>
      <c r="M48" s="1">
        <v>0.38</v>
      </c>
      <c r="N48" s="1" t="s">
        <v>796</v>
      </c>
      <c r="O48" s="1">
        <v>2E-3</v>
      </c>
      <c r="P48" s="1"/>
      <c r="Q48" s="1"/>
      <c r="R48" s="1"/>
      <c r="S48" s="56"/>
      <c r="T48" s="1"/>
      <c r="U48" s="1"/>
      <c r="V48" s="1"/>
    </row>
    <row r="49" spans="1:22" s="9" customFormat="1" ht="13" x14ac:dyDescent="0.3">
      <c r="A49" s="56"/>
      <c r="B49" s="1" t="s">
        <v>515</v>
      </c>
      <c r="C49" s="1">
        <v>2016</v>
      </c>
      <c r="D49" s="56"/>
      <c r="E49" s="1" t="s">
        <v>517</v>
      </c>
      <c r="F49" s="1">
        <v>101</v>
      </c>
      <c r="G49" s="2" t="s">
        <v>791</v>
      </c>
      <c r="H49" s="1" t="s">
        <v>301</v>
      </c>
      <c r="I49" s="24" t="s">
        <v>797</v>
      </c>
      <c r="J49" s="1" t="s">
        <v>798</v>
      </c>
      <c r="K49" s="1" t="s">
        <v>794</v>
      </c>
      <c r="L49" s="1" t="s">
        <v>22</v>
      </c>
      <c r="M49" s="1">
        <v>0.7</v>
      </c>
      <c r="N49" s="1" t="s">
        <v>799</v>
      </c>
      <c r="O49" s="1" t="s">
        <v>75</v>
      </c>
      <c r="P49" s="1"/>
      <c r="Q49" s="1"/>
      <c r="R49" s="1"/>
      <c r="S49" s="56"/>
      <c r="T49" s="1"/>
      <c r="U49" s="1"/>
      <c r="V49" s="1"/>
    </row>
    <row r="50" spans="1:22" s="9" customFormat="1" ht="13" x14ac:dyDescent="0.3">
      <c r="A50" s="56"/>
      <c r="B50" s="1" t="s">
        <v>515</v>
      </c>
      <c r="C50" s="1">
        <v>2016</v>
      </c>
      <c r="D50" s="56"/>
      <c r="E50" s="1" t="s">
        <v>517</v>
      </c>
      <c r="F50" s="1">
        <f>57+44</f>
        <v>101</v>
      </c>
      <c r="G50" s="2" t="s">
        <v>791</v>
      </c>
      <c r="H50" s="1" t="s">
        <v>301</v>
      </c>
      <c r="I50" s="24" t="s">
        <v>797</v>
      </c>
      <c r="J50" s="1" t="s">
        <v>798</v>
      </c>
      <c r="K50" s="1" t="s">
        <v>794</v>
      </c>
      <c r="L50" s="1" t="s">
        <v>50</v>
      </c>
      <c r="M50" s="1">
        <v>0.54</v>
      </c>
      <c r="N50" s="1" t="s">
        <v>800</v>
      </c>
      <c r="O50" s="1" t="s">
        <v>75</v>
      </c>
      <c r="P50" s="1"/>
      <c r="Q50" s="1"/>
      <c r="R50" s="1"/>
      <c r="S50" s="56"/>
      <c r="T50" s="1"/>
      <c r="U50" s="1"/>
      <c r="V50" s="1"/>
    </row>
    <row r="51" spans="1:22" s="15" customFormat="1" ht="13" x14ac:dyDescent="0.3">
      <c r="A51" s="56" t="s">
        <v>116</v>
      </c>
      <c r="B51" s="32" t="s">
        <v>117</v>
      </c>
      <c r="C51" s="32">
        <v>2015</v>
      </c>
      <c r="D51" s="56" t="s">
        <v>261</v>
      </c>
      <c r="E51" s="32" t="s">
        <v>118</v>
      </c>
      <c r="F51" s="32">
        <f>153+489</f>
        <v>642</v>
      </c>
      <c r="G51" s="40" t="s">
        <v>119</v>
      </c>
      <c r="H51" s="32" t="s">
        <v>300</v>
      </c>
      <c r="I51" s="32" t="s">
        <v>120</v>
      </c>
      <c r="J51" s="32" t="s">
        <v>40</v>
      </c>
      <c r="K51" s="32" t="s">
        <v>21</v>
      </c>
      <c r="L51" s="32" t="s">
        <v>22</v>
      </c>
      <c r="M51" s="32">
        <v>1.31</v>
      </c>
      <c r="N51" s="32" t="s">
        <v>121</v>
      </c>
      <c r="O51" s="32"/>
      <c r="P51" s="32"/>
      <c r="Q51" s="32"/>
      <c r="R51" s="32"/>
      <c r="S51" s="56">
        <v>8</v>
      </c>
      <c r="T51" s="32"/>
      <c r="U51" s="32"/>
      <c r="V51" s="32"/>
    </row>
    <row r="52" spans="1:22" s="15" customFormat="1" ht="13" x14ac:dyDescent="0.3">
      <c r="A52" s="56"/>
      <c r="B52" s="32" t="s">
        <v>117</v>
      </c>
      <c r="C52" s="32">
        <v>2015</v>
      </c>
      <c r="D52" s="56"/>
      <c r="E52" s="32" t="s">
        <v>118</v>
      </c>
      <c r="F52" s="32">
        <v>642</v>
      </c>
      <c r="G52" s="40" t="s">
        <v>119</v>
      </c>
      <c r="H52" s="32" t="s">
        <v>300</v>
      </c>
      <c r="I52" s="32" t="s">
        <v>120</v>
      </c>
      <c r="J52" s="32" t="s">
        <v>40</v>
      </c>
      <c r="K52" s="32" t="s">
        <v>21</v>
      </c>
      <c r="L52" s="32" t="s">
        <v>30</v>
      </c>
      <c r="M52" s="32">
        <v>1.54</v>
      </c>
      <c r="N52" s="32" t="s">
        <v>122</v>
      </c>
      <c r="O52" s="32"/>
      <c r="P52" s="32"/>
      <c r="Q52" s="32"/>
      <c r="R52" s="32"/>
      <c r="S52" s="56"/>
      <c r="T52" s="32"/>
      <c r="U52" s="32"/>
      <c r="V52" s="32"/>
    </row>
    <row r="53" spans="1:22" s="17" customFormat="1" ht="14" customHeight="1" x14ac:dyDescent="0.3">
      <c r="A53" s="56"/>
      <c r="B53" s="36" t="s">
        <v>117</v>
      </c>
      <c r="C53" s="36">
        <v>2015</v>
      </c>
      <c r="D53" s="56"/>
      <c r="E53" s="41" t="s">
        <v>123</v>
      </c>
      <c r="F53" s="36">
        <v>152</v>
      </c>
      <c r="G53" s="41" t="s">
        <v>119</v>
      </c>
      <c r="H53" s="36" t="s">
        <v>300</v>
      </c>
      <c r="I53" s="37" t="s">
        <v>124</v>
      </c>
      <c r="J53" s="36" t="s">
        <v>125</v>
      </c>
      <c r="K53" s="36" t="s">
        <v>21</v>
      </c>
      <c r="L53" s="36" t="s">
        <v>22</v>
      </c>
      <c r="M53" s="36">
        <v>0.01</v>
      </c>
      <c r="N53" s="36" t="s">
        <v>126</v>
      </c>
      <c r="O53" s="36">
        <v>1.7999999999999999E-2</v>
      </c>
      <c r="P53" s="36"/>
      <c r="Q53" s="36"/>
      <c r="R53" s="36"/>
      <c r="S53" s="56"/>
      <c r="T53" s="36"/>
      <c r="U53" s="36"/>
      <c r="V53" s="36"/>
    </row>
    <row r="54" spans="1:22" s="18" customFormat="1" ht="14" customHeight="1" x14ac:dyDescent="0.3">
      <c r="A54" s="56"/>
      <c r="B54" s="38" t="s">
        <v>117</v>
      </c>
      <c r="C54" s="38">
        <v>2015</v>
      </c>
      <c r="D54" s="56"/>
      <c r="E54" s="42" t="s">
        <v>127</v>
      </c>
      <c r="F54" s="38">
        <v>642</v>
      </c>
      <c r="G54" s="42" t="s">
        <v>119</v>
      </c>
      <c r="H54" s="38" t="s">
        <v>300</v>
      </c>
      <c r="I54" s="39" t="s">
        <v>128</v>
      </c>
      <c r="J54" s="38" t="s">
        <v>71</v>
      </c>
      <c r="K54" s="38" t="s">
        <v>21</v>
      </c>
      <c r="L54" s="38" t="s">
        <v>22</v>
      </c>
      <c r="M54" s="38">
        <v>0.5</v>
      </c>
      <c r="N54" s="38" t="s">
        <v>129</v>
      </c>
      <c r="O54" s="38">
        <v>1.6E-2</v>
      </c>
      <c r="P54" s="38"/>
      <c r="Q54" s="38"/>
      <c r="R54" s="38"/>
      <c r="S54" s="56"/>
      <c r="T54" s="38"/>
      <c r="U54" s="38"/>
      <c r="V54" s="38"/>
    </row>
    <row r="55" spans="1:22" s="18" customFormat="1" ht="14" customHeight="1" x14ac:dyDescent="0.3">
      <c r="A55" s="56"/>
      <c r="B55" s="38" t="s">
        <v>117</v>
      </c>
      <c r="C55" s="38">
        <v>2015</v>
      </c>
      <c r="D55" s="56"/>
      <c r="E55" s="42" t="s">
        <v>130</v>
      </c>
      <c r="F55" s="38">
        <v>642</v>
      </c>
      <c r="G55" s="42" t="s">
        <v>119</v>
      </c>
      <c r="H55" s="38" t="s">
        <v>300</v>
      </c>
      <c r="I55" s="39" t="s">
        <v>128</v>
      </c>
      <c r="J55" s="38" t="s">
        <v>71</v>
      </c>
      <c r="K55" s="38" t="s">
        <v>21</v>
      </c>
      <c r="L55" s="38" t="s">
        <v>30</v>
      </c>
      <c r="M55" s="38">
        <v>0.98</v>
      </c>
      <c r="N55" s="38" t="s">
        <v>131</v>
      </c>
      <c r="O55" s="38">
        <v>1.4999999999999999E-2</v>
      </c>
      <c r="P55" s="38"/>
      <c r="Q55" s="38"/>
      <c r="R55" s="38"/>
      <c r="S55" s="56"/>
      <c r="T55" s="38"/>
      <c r="U55" s="38"/>
      <c r="V55" s="38"/>
    </row>
    <row r="56" spans="1:22" s="13" customFormat="1" ht="14" customHeight="1" x14ac:dyDescent="0.3">
      <c r="A56" s="56"/>
      <c r="B56" s="28" t="s">
        <v>117</v>
      </c>
      <c r="C56" s="28">
        <v>2015</v>
      </c>
      <c r="D56" s="56"/>
      <c r="E56" s="43" t="s">
        <v>132</v>
      </c>
      <c r="F56" s="28">
        <v>275</v>
      </c>
      <c r="G56" s="43" t="s">
        <v>119</v>
      </c>
      <c r="H56" s="28" t="s">
        <v>300</v>
      </c>
      <c r="I56" s="29" t="s">
        <v>133</v>
      </c>
      <c r="J56" s="28" t="s">
        <v>28</v>
      </c>
      <c r="K56" s="28" t="s">
        <v>21</v>
      </c>
      <c r="L56" s="28" t="s">
        <v>22</v>
      </c>
      <c r="M56" s="28">
        <v>0.16</v>
      </c>
      <c r="N56" s="28" t="s">
        <v>134</v>
      </c>
      <c r="O56" s="28">
        <v>2E-3</v>
      </c>
      <c r="P56" s="28"/>
      <c r="Q56" s="28"/>
      <c r="R56" s="28"/>
      <c r="S56" s="56"/>
      <c r="T56" s="28"/>
      <c r="U56" s="28"/>
      <c r="V56" s="28"/>
    </row>
    <row r="57" spans="1:22" s="18" customFormat="1" ht="13" x14ac:dyDescent="0.3">
      <c r="A57" s="38" t="s">
        <v>135</v>
      </c>
      <c r="B57" s="38" t="s">
        <v>136</v>
      </c>
      <c r="C57" s="38">
        <v>2015</v>
      </c>
      <c r="D57" s="38"/>
      <c r="E57" s="38" t="s">
        <v>137</v>
      </c>
      <c r="F57" s="38">
        <v>53</v>
      </c>
      <c r="G57" s="42" t="s">
        <v>21</v>
      </c>
      <c r="H57" s="38" t="s">
        <v>301</v>
      </c>
      <c r="I57" s="39" t="s">
        <v>138</v>
      </c>
      <c r="J57" s="38" t="s">
        <v>71</v>
      </c>
      <c r="K57" s="38" t="s">
        <v>21</v>
      </c>
      <c r="L57" s="38" t="s">
        <v>22</v>
      </c>
      <c r="M57" s="38">
        <v>0.32</v>
      </c>
      <c r="N57" s="38" t="s">
        <v>139</v>
      </c>
      <c r="O57" s="38">
        <v>0.04</v>
      </c>
      <c r="P57" s="38"/>
      <c r="Q57" s="38"/>
      <c r="R57" s="38"/>
      <c r="S57" s="38">
        <v>6</v>
      </c>
      <c r="T57" s="38"/>
      <c r="U57" s="38"/>
      <c r="V57" s="38"/>
    </row>
    <row r="58" spans="1:22" s="15" customFormat="1" ht="14.5" customHeight="1" x14ac:dyDescent="0.3">
      <c r="A58" s="56" t="s">
        <v>140</v>
      </c>
      <c r="B58" s="32" t="s">
        <v>141</v>
      </c>
      <c r="C58" s="32">
        <v>2015</v>
      </c>
      <c r="D58" s="60" t="s">
        <v>262</v>
      </c>
      <c r="E58" s="32" t="s">
        <v>142</v>
      </c>
      <c r="F58" s="32">
        <v>642</v>
      </c>
      <c r="G58" s="32"/>
      <c r="H58" s="32" t="s">
        <v>300</v>
      </c>
      <c r="I58" s="32" t="s">
        <v>143</v>
      </c>
      <c r="J58" s="32" t="s">
        <v>40</v>
      </c>
      <c r="K58" s="32" t="s">
        <v>144</v>
      </c>
      <c r="L58" s="32" t="s">
        <v>22</v>
      </c>
      <c r="M58" s="32">
        <v>1.68</v>
      </c>
      <c r="N58" s="32" t="s">
        <v>145</v>
      </c>
      <c r="O58" s="32">
        <v>0.72899999999999998</v>
      </c>
      <c r="P58" s="32"/>
      <c r="Q58" s="32"/>
      <c r="R58" s="32"/>
      <c r="S58" s="56">
        <v>7</v>
      </c>
      <c r="T58" s="56" t="s">
        <v>263</v>
      </c>
      <c r="U58" s="32"/>
      <c r="V58" s="32"/>
    </row>
    <row r="59" spans="1:22" s="15" customFormat="1" ht="13" x14ac:dyDescent="0.3">
      <c r="A59" s="56"/>
      <c r="B59" s="32" t="s">
        <v>141</v>
      </c>
      <c r="C59" s="32">
        <v>2015</v>
      </c>
      <c r="D59" s="56"/>
      <c r="E59" s="32" t="s">
        <v>142</v>
      </c>
      <c r="F59" s="32">
        <v>642</v>
      </c>
      <c r="G59" s="32"/>
      <c r="H59" s="32" t="s">
        <v>300</v>
      </c>
      <c r="I59" s="32" t="s">
        <v>143</v>
      </c>
      <c r="J59" s="32" t="s">
        <v>40</v>
      </c>
      <c r="K59" s="32" t="s">
        <v>144</v>
      </c>
      <c r="L59" s="32" t="s">
        <v>30</v>
      </c>
      <c r="M59" s="32">
        <v>1.74</v>
      </c>
      <c r="N59" s="32" t="s">
        <v>146</v>
      </c>
      <c r="O59" s="32">
        <v>0.79900000000000004</v>
      </c>
      <c r="P59" s="32"/>
      <c r="Q59" s="32"/>
      <c r="R59" s="32"/>
      <c r="S59" s="56"/>
      <c r="T59" s="56"/>
      <c r="U59" s="32"/>
      <c r="V59" s="32"/>
    </row>
    <row r="60" spans="1:22" s="18" customFormat="1" ht="13" x14ac:dyDescent="0.3">
      <c r="A60" s="56"/>
      <c r="B60" s="38" t="s">
        <v>141</v>
      </c>
      <c r="C60" s="38">
        <v>2015</v>
      </c>
      <c r="D60" s="56"/>
      <c r="E60" s="38" t="s">
        <v>142</v>
      </c>
      <c r="F60" s="38">
        <v>642</v>
      </c>
      <c r="G60" s="44" t="s">
        <v>851</v>
      </c>
      <c r="H60" s="38" t="s">
        <v>300</v>
      </c>
      <c r="I60" s="39" t="s">
        <v>128</v>
      </c>
      <c r="J60" s="38" t="s">
        <v>147</v>
      </c>
      <c r="K60" s="38" t="s">
        <v>144</v>
      </c>
      <c r="L60" s="38" t="s">
        <v>22</v>
      </c>
      <c r="M60" s="38">
        <v>2.2599999999999998</v>
      </c>
      <c r="N60" s="38" t="s">
        <v>148</v>
      </c>
      <c r="O60" s="38">
        <v>0.33100000000000002</v>
      </c>
      <c r="P60" s="38"/>
      <c r="Q60" s="38"/>
      <c r="R60" s="38"/>
      <c r="S60" s="56"/>
      <c r="T60" s="56"/>
      <c r="U60" s="38"/>
      <c r="V60" s="38"/>
    </row>
    <row r="61" spans="1:22" s="18" customFormat="1" ht="13" x14ac:dyDescent="0.3">
      <c r="A61" s="56"/>
      <c r="B61" s="38" t="s">
        <v>141</v>
      </c>
      <c r="C61" s="38">
        <v>2015</v>
      </c>
      <c r="D61" s="56"/>
      <c r="E61" s="38" t="s">
        <v>142</v>
      </c>
      <c r="F61" s="38">
        <v>642</v>
      </c>
      <c r="G61" s="44" t="s">
        <v>851</v>
      </c>
      <c r="H61" s="38" t="s">
        <v>300</v>
      </c>
      <c r="I61" s="39" t="s">
        <v>128</v>
      </c>
      <c r="J61" s="38" t="s">
        <v>147</v>
      </c>
      <c r="K61" s="38" t="s">
        <v>144</v>
      </c>
      <c r="L61" s="38" t="s">
        <v>30</v>
      </c>
      <c r="M61" s="38">
        <v>2.5299999999999998</v>
      </c>
      <c r="N61" s="38" t="s">
        <v>149</v>
      </c>
      <c r="O61" s="38">
        <v>0.371</v>
      </c>
      <c r="P61" s="38"/>
      <c r="Q61" s="38"/>
      <c r="R61" s="38"/>
      <c r="S61" s="56"/>
      <c r="T61" s="56"/>
      <c r="U61" s="38"/>
      <c r="V61" s="38"/>
    </row>
    <row r="62" spans="1:22" s="19" customFormat="1" x14ac:dyDescent="0.3">
      <c r="A62" s="55" t="s">
        <v>150</v>
      </c>
      <c r="B62" s="25" t="s">
        <v>151</v>
      </c>
      <c r="C62" s="25">
        <v>2015</v>
      </c>
      <c r="D62" s="25"/>
      <c r="E62" s="25" t="s">
        <v>152</v>
      </c>
      <c r="F62" s="25">
        <v>107</v>
      </c>
      <c r="G62" s="25" t="s">
        <v>153</v>
      </c>
      <c r="H62" s="25" t="s">
        <v>301</v>
      </c>
      <c r="I62" s="26" t="s">
        <v>264</v>
      </c>
      <c r="J62" s="25" t="s">
        <v>154</v>
      </c>
      <c r="K62" s="25" t="s">
        <v>155</v>
      </c>
      <c r="L62" s="25" t="s">
        <v>50</v>
      </c>
      <c r="M62" s="25">
        <v>5.0999999999999996</v>
      </c>
      <c r="N62" s="25" t="s">
        <v>265</v>
      </c>
      <c r="O62" s="25" t="s">
        <v>266</v>
      </c>
      <c r="P62" s="25"/>
      <c r="Q62" s="25"/>
      <c r="R62" s="25"/>
      <c r="S62" s="55">
        <v>7</v>
      </c>
      <c r="T62" s="25"/>
      <c r="U62" s="25"/>
      <c r="V62" s="25"/>
    </row>
    <row r="63" spans="1:22" s="19" customFormat="1" x14ac:dyDescent="0.3">
      <c r="A63" s="55"/>
      <c r="B63" s="25" t="s">
        <v>151</v>
      </c>
      <c r="C63" s="25">
        <v>2015</v>
      </c>
      <c r="D63" s="25"/>
      <c r="E63" s="25" t="s">
        <v>152</v>
      </c>
      <c r="F63" s="25">
        <v>107</v>
      </c>
      <c r="G63" s="25" t="s">
        <v>153</v>
      </c>
      <c r="H63" s="25" t="s">
        <v>301</v>
      </c>
      <c r="I63" s="26" t="s">
        <v>264</v>
      </c>
      <c r="J63" s="25" t="s">
        <v>154</v>
      </c>
      <c r="K63" s="25" t="s">
        <v>155</v>
      </c>
      <c r="L63" s="25" t="s">
        <v>22</v>
      </c>
      <c r="M63" s="25">
        <v>4.4000000000000004</v>
      </c>
      <c r="N63" s="25" t="s">
        <v>267</v>
      </c>
      <c r="O63" s="25" t="s">
        <v>266</v>
      </c>
      <c r="P63" s="25"/>
      <c r="Q63" s="25"/>
      <c r="R63" s="25"/>
      <c r="S63" s="55"/>
      <c r="T63" s="25"/>
      <c r="U63" s="25"/>
      <c r="V63" s="25"/>
    </row>
    <row r="64" spans="1:22" s="20" customFormat="1" x14ac:dyDescent="0.3">
      <c r="A64" s="55"/>
      <c r="B64" s="25" t="s">
        <v>151</v>
      </c>
      <c r="C64" s="25">
        <v>2015</v>
      </c>
      <c r="D64" s="36"/>
      <c r="E64" s="25" t="s">
        <v>152</v>
      </c>
      <c r="F64" s="36">
        <v>106</v>
      </c>
      <c r="G64" s="25" t="s">
        <v>45</v>
      </c>
      <c r="H64" s="25" t="s">
        <v>301</v>
      </c>
      <c r="I64" s="37" t="s">
        <v>268</v>
      </c>
      <c r="J64" s="36" t="s">
        <v>269</v>
      </c>
      <c r="K64" s="25" t="s">
        <v>270</v>
      </c>
      <c r="L64" s="36" t="s">
        <v>271</v>
      </c>
      <c r="M64" s="36">
        <v>4</v>
      </c>
      <c r="N64" s="36" t="s">
        <v>272</v>
      </c>
      <c r="O64" s="25" t="s">
        <v>266</v>
      </c>
      <c r="P64" s="36"/>
      <c r="Q64" s="36"/>
      <c r="R64" s="36"/>
      <c r="S64" s="55"/>
      <c r="T64" s="36"/>
      <c r="U64" s="36"/>
      <c r="V64" s="36"/>
    </row>
    <row r="65" spans="1:22" s="20" customFormat="1" x14ac:dyDescent="0.3">
      <c r="A65" s="55"/>
      <c r="B65" s="25" t="s">
        <v>151</v>
      </c>
      <c r="C65" s="25">
        <v>2015</v>
      </c>
      <c r="D65" s="36"/>
      <c r="E65" s="25" t="s">
        <v>152</v>
      </c>
      <c r="F65" s="36">
        <v>106</v>
      </c>
      <c r="G65" s="25" t="s">
        <v>45</v>
      </c>
      <c r="H65" s="25" t="s">
        <v>301</v>
      </c>
      <c r="I65" s="37" t="s">
        <v>268</v>
      </c>
      <c r="J65" s="36" t="s">
        <v>269</v>
      </c>
      <c r="K65" s="25" t="s">
        <v>270</v>
      </c>
      <c r="L65" s="36" t="s">
        <v>73</v>
      </c>
      <c r="M65" s="36">
        <v>4</v>
      </c>
      <c r="N65" s="41" t="s">
        <v>273</v>
      </c>
      <c r="O65" s="25" t="s">
        <v>266</v>
      </c>
      <c r="P65" s="36"/>
      <c r="Q65" s="36"/>
      <c r="R65" s="36"/>
      <c r="S65" s="55"/>
      <c r="T65" s="36"/>
      <c r="U65" s="36"/>
      <c r="V65" s="36"/>
    </row>
    <row r="66" spans="1:22" s="20" customFormat="1" x14ac:dyDescent="0.3">
      <c r="A66" s="55"/>
      <c r="B66" s="25" t="s">
        <v>151</v>
      </c>
      <c r="C66" s="25">
        <v>2015</v>
      </c>
      <c r="D66" s="36"/>
      <c r="E66" s="25" t="s">
        <v>152</v>
      </c>
      <c r="F66" s="36">
        <v>107</v>
      </c>
      <c r="G66" s="25" t="s">
        <v>45</v>
      </c>
      <c r="H66" s="25" t="s">
        <v>301</v>
      </c>
      <c r="I66" s="37" t="s">
        <v>274</v>
      </c>
      <c r="J66" s="36" t="s">
        <v>275</v>
      </c>
      <c r="K66" s="25" t="s">
        <v>270</v>
      </c>
      <c r="L66" s="36" t="s">
        <v>50</v>
      </c>
      <c r="M66" s="36">
        <v>1.7</v>
      </c>
      <c r="N66" s="36" t="s">
        <v>276</v>
      </c>
      <c r="O66" s="25" t="s">
        <v>277</v>
      </c>
      <c r="P66" s="36"/>
      <c r="Q66" s="36"/>
      <c r="R66" s="36"/>
      <c r="S66" s="55"/>
      <c r="T66" s="36"/>
      <c r="U66" s="36"/>
      <c r="V66" s="36"/>
    </row>
    <row r="67" spans="1:22" s="20" customFormat="1" x14ac:dyDescent="0.3">
      <c r="A67" s="55"/>
      <c r="B67" s="25" t="s">
        <v>151</v>
      </c>
      <c r="C67" s="25">
        <v>2015</v>
      </c>
      <c r="D67" s="36"/>
      <c r="E67" s="25" t="s">
        <v>152</v>
      </c>
      <c r="F67" s="36">
        <v>107</v>
      </c>
      <c r="G67" s="25" t="s">
        <v>45</v>
      </c>
      <c r="H67" s="25" t="s">
        <v>301</v>
      </c>
      <c r="I67" s="37" t="s">
        <v>274</v>
      </c>
      <c r="J67" s="36" t="s">
        <v>275</v>
      </c>
      <c r="K67" s="25" t="s">
        <v>270</v>
      </c>
      <c r="L67" s="36" t="s">
        <v>22</v>
      </c>
      <c r="M67" s="36">
        <v>1.5</v>
      </c>
      <c r="N67" s="41" t="s">
        <v>278</v>
      </c>
      <c r="O67" s="25" t="s">
        <v>277</v>
      </c>
      <c r="P67" s="36"/>
      <c r="Q67" s="36"/>
      <c r="R67" s="36"/>
      <c r="S67" s="55"/>
      <c r="T67" s="36"/>
      <c r="U67" s="36"/>
      <c r="V67" s="36"/>
    </row>
    <row r="68" spans="1:22" s="20" customFormat="1" x14ac:dyDescent="0.3">
      <c r="A68" s="55"/>
      <c r="B68" s="25" t="s">
        <v>151</v>
      </c>
      <c r="C68" s="25">
        <v>2015</v>
      </c>
      <c r="D68" s="36"/>
      <c r="E68" s="25" t="s">
        <v>152</v>
      </c>
      <c r="F68" s="36">
        <v>107</v>
      </c>
      <c r="G68" s="25" t="s">
        <v>45</v>
      </c>
      <c r="H68" s="25" t="s">
        <v>302</v>
      </c>
      <c r="I68" s="37" t="s">
        <v>279</v>
      </c>
      <c r="J68" s="36" t="s">
        <v>280</v>
      </c>
      <c r="K68" s="25" t="s">
        <v>270</v>
      </c>
      <c r="L68" s="36" t="s">
        <v>50</v>
      </c>
      <c r="M68" s="36">
        <v>3.3</v>
      </c>
      <c r="N68" s="41" t="s">
        <v>281</v>
      </c>
      <c r="O68" s="25" t="s">
        <v>266</v>
      </c>
      <c r="P68" s="36"/>
      <c r="Q68" s="36"/>
      <c r="R68" s="36"/>
      <c r="S68" s="55"/>
      <c r="T68" s="36"/>
      <c r="U68" s="36"/>
      <c r="V68" s="36"/>
    </row>
    <row r="69" spans="1:22" s="20" customFormat="1" x14ac:dyDescent="0.3">
      <c r="A69" s="55"/>
      <c r="B69" s="25" t="s">
        <v>151</v>
      </c>
      <c r="C69" s="25">
        <v>2015</v>
      </c>
      <c r="D69" s="36"/>
      <c r="E69" s="25" t="s">
        <v>152</v>
      </c>
      <c r="F69" s="36">
        <v>107</v>
      </c>
      <c r="G69" s="25" t="s">
        <v>45</v>
      </c>
      <c r="H69" s="25" t="s">
        <v>302</v>
      </c>
      <c r="I69" s="37" t="s">
        <v>279</v>
      </c>
      <c r="J69" s="36" t="s">
        <v>280</v>
      </c>
      <c r="K69" s="25" t="s">
        <v>270</v>
      </c>
      <c r="L69" s="36" t="s">
        <v>22</v>
      </c>
      <c r="M69" s="36">
        <v>3.9</v>
      </c>
      <c r="N69" s="41" t="s">
        <v>282</v>
      </c>
      <c r="O69" s="25" t="s">
        <v>266</v>
      </c>
      <c r="P69" s="36"/>
      <c r="Q69" s="36"/>
      <c r="R69" s="36"/>
      <c r="S69" s="55"/>
      <c r="T69" s="36"/>
      <c r="U69" s="36"/>
      <c r="V69" s="36"/>
    </row>
    <row r="70" spans="1:22" s="9" customFormat="1" ht="13" x14ac:dyDescent="0.3">
      <c r="A70" s="56" t="s">
        <v>801</v>
      </c>
      <c r="B70" s="1" t="s">
        <v>185</v>
      </c>
      <c r="C70" s="1">
        <v>2015</v>
      </c>
      <c r="D70" s="56" t="s">
        <v>802</v>
      </c>
      <c r="E70" s="1" t="s">
        <v>80</v>
      </c>
      <c r="F70" s="1">
        <v>123</v>
      </c>
      <c r="G70" s="1" t="s">
        <v>21</v>
      </c>
      <c r="H70" s="1" t="s">
        <v>300</v>
      </c>
      <c r="I70" s="24" t="s">
        <v>803</v>
      </c>
      <c r="J70" s="1" t="s">
        <v>804</v>
      </c>
      <c r="K70" s="1" t="s">
        <v>21</v>
      </c>
      <c r="L70" s="1" t="s">
        <v>50</v>
      </c>
      <c r="M70" s="1">
        <v>0.58099999999999996</v>
      </c>
      <c r="N70" s="1" t="s">
        <v>805</v>
      </c>
      <c r="O70" s="1">
        <v>2.9000000000000001E-2</v>
      </c>
      <c r="P70" s="1">
        <v>0.53400000000000003</v>
      </c>
      <c r="Q70" s="1" t="s">
        <v>567</v>
      </c>
      <c r="R70" s="1">
        <v>2E-3</v>
      </c>
      <c r="S70" s="56"/>
      <c r="T70" s="1" t="s">
        <v>806</v>
      </c>
      <c r="U70" s="1"/>
      <c r="V70" s="1"/>
    </row>
    <row r="71" spans="1:22" s="9" customFormat="1" ht="13" x14ac:dyDescent="0.3">
      <c r="A71" s="56"/>
      <c r="B71" s="1" t="s">
        <v>185</v>
      </c>
      <c r="C71" s="1">
        <v>2015</v>
      </c>
      <c r="D71" s="56"/>
      <c r="E71" s="1" t="s">
        <v>80</v>
      </c>
      <c r="F71" s="1">
        <v>161</v>
      </c>
      <c r="G71" s="1" t="s">
        <v>21</v>
      </c>
      <c r="H71" s="1" t="s">
        <v>300</v>
      </c>
      <c r="I71" s="24" t="s">
        <v>807</v>
      </c>
      <c r="J71" s="1" t="s">
        <v>808</v>
      </c>
      <c r="K71" s="1" t="s">
        <v>21</v>
      </c>
      <c r="L71" s="1" t="s">
        <v>50</v>
      </c>
      <c r="M71" s="1">
        <v>0.91600000000000004</v>
      </c>
      <c r="N71" s="1" t="s">
        <v>809</v>
      </c>
      <c r="O71" s="1">
        <v>0.749</v>
      </c>
      <c r="P71" s="1"/>
      <c r="Q71" s="1"/>
      <c r="R71" s="1"/>
      <c r="S71" s="56"/>
      <c r="T71" s="1"/>
      <c r="U71" s="1"/>
      <c r="V71" s="1"/>
    </row>
    <row r="72" spans="1:22" s="9" customFormat="1" ht="13" x14ac:dyDescent="0.3">
      <c r="A72" s="1" t="s">
        <v>810</v>
      </c>
      <c r="B72" s="1" t="s">
        <v>573</v>
      </c>
      <c r="C72" s="1">
        <v>2014</v>
      </c>
      <c r="D72" s="1" t="s">
        <v>574</v>
      </c>
      <c r="E72" s="1" t="s">
        <v>811</v>
      </c>
      <c r="F72" s="1">
        <v>86</v>
      </c>
      <c r="G72" s="1" t="s">
        <v>163</v>
      </c>
      <c r="H72" s="1" t="s">
        <v>301</v>
      </c>
      <c r="I72" s="24" t="s">
        <v>812</v>
      </c>
      <c r="J72" s="1" t="s">
        <v>813</v>
      </c>
      <c r="K72" s="1" t="s">
        <v>814</v>
      </c>
      <c r="L72" s="1" t="s">
        <v>815</v>
      </c>
      <c r="M72" s="1">
        <v>3.9449999999999998</v>
      </c>
      <c r="N72" s="1" t="s">
        <v>580</v>
      </c>
      <c r="O72" s="1">
        <v>1E-3</v>
      </c>
      <c r="P72" s="1">
        <v>3.09</v>
      </c>
      <c r="Q72" s="1" t="s">
        <v>581</v>
      </c>
      <c r="R72" s="1">
        <v>1.7999999999999999E-2</v>
      </c>
      <c r="S72" s="1"/>
      <c r="T72" s="1" t="s">
        <v>816</v>
      </c>
      <c r="U72" s="1"/>
      <c r="V72" s="1"/>
    </row>
    <row r="73" spans="1:22" s="9" customFormat="1" ht="13" x14ac:dyDescent="0.3">
      <c r="A73" s="56" t="s">
        <v>817</v>
      </c>
      <c r="B73" s="1" t="s">
        <v>584</v>
      </c>
      <c r="C73" s="1">
        <v>2014</v>
      </c>
      <c r="D73" s="56" t="s">
        <v>818</v>
      </c>
      <c r="E73" s="1" t="s">
        <v>80</v>
      </c>
      <c r="F73" s="1">
        <v>76</v>
      </c>
      <c r="G73" s="1" t="s">
        <v>852</v>
      </c>
      <c r="H73" s="1" t="s">
        <v>819</v>
      </c>
      <c r="I73" s="24"/>
      <c r="J73" s="1" t="s">
        <v>587</v>
      </c>
      <c r="K73" s="1" t="s">
        <v>842</v>
      </c>
      <c r="L73" s="1" t="s">
        <v>50</v>
      </c>
      <c r="M73" s="1"/>
      <c r="N73" s="1"/>
      <c r="O73" s="1"/>
      <c r="P73" s="1">
        <v>0.72</v>
      </c>
      <c r="Q73" s="1" t="s">
        <v>588</v>
      </c>
      <c r="R73" s="1" t="s">
        <v>820</v>
      </c>
      <c r="S73" s="56"/>
      <c r="T73" s="1"/>
      <c r="U73" s="1"/>
      <c r="V73" s="1"/>
    </row>
    <row r="74" spans="1:22" s="9" customFormat="1" ht="13" x14ac:dyDescent="0.3">
      <c r="A74" s="56"/>
      <c r="B74" s="1" t="s">
        <v>584</v>
      </c>
      <c r="C74" s="1">
        <v>2014</v>
      </c>
      <c r="D74" s="56"/>
      <c r="E74" s="1" t="s">
        <v>80</v>
      </c>
      <c r="F74" s="1">
        <v>76</v>
      </c>
      <c r="G74" s="1" t="s">
        <v>852</v>
      </c>
      <c r="H74" s="1" t="s">
        <v>819</v>
      </c>
      <c r="I74" s="24"/>
      <c r="J74" s="1" t="s">
        <v>821</v>
      </c>
      <c r="K74" s="1" t="s">
        <v>842</v>
      </c>
      <c r="L74" s="1" t="s">
        <v>22</v>
      </c>
      <c r="M74" s="1"/>
      <c r="N74" s="1"/>
      <c r="O74" s="1"/>
      <c r="P74" s="1">
        <v>0.6</v>
      </c>
      <c r="Q74" s="1" t="s">
        <v>590</v>
      </c>
      <c r="R74" s="1" t="s">
        <v>822</v>
      </c>
      <c r="S74" s="56"/>
      <c r="T74" s="1"/>
      <c r="U74" s="1"/>
      <c r="V74" s="1"/>
    </row>
    <row r="75" spans="1:22" s="13" customFormat="1" ht="13" x14ac:dyDescent="0.3">
      <c r="A75" s="28" t="s">
        <v>157</v>
      </c>
      <c r="B75" s="28" t="s">
        <v>158</v>
      </c>
      <c r="C75" s="28">
        <v>2013</v>
      </c>
      <c r="D75" s="28" t="s">
        <v>283</v>
      </c>
      <c r="E75" s="28" t="s">
        <v>159</v>
      </c>
      <c r="F75" s="28">
        <v>104</v>
      </c>
      <c r="G75" s="28" t="s">
        <v>21</v>
      </c>
      <c r="H75" s="28" t="s">
        <v>303</v>
      </c>
      <c r="I75" s="29" t="s">
        <v>160</v>
      </c>
      <c r="J75" s="28" t="s">
        <v>28</v>
      </c>
      <c r="K75" s="28" t="s">
        <v>161</v>
      </c>
      <c r="L75" s="28" t="s">
        <v>22</v>
      </c>
      <c r="M75" s="28">
        <v>2.0819999999999999</v>
      </c>
      <c r="N75" s="28" t="s">
        <v>596</v>
      </c>
      <c r="O75" s="28">
        <v>0.13350000000000001</v>
      </c>
      <c r="P75" s="28"/>
      <c r="Q75" s="28"/>
      <c r="R75" s="28"/>
      <c r="S75" s="28">
        <v>6</v>
      </c>
      <c r="T75" s="28" t="s">
        <v>284</v>
      </c>
      <c r="U75" s="28"/>
      <c r="V75" s="28"/>
    </row>
    <row r="76" spans="1:22" s="13" customFormat="1" ht="13" customHeight="1" x14ac:dyDescent="0.3">
      <c r="A76" s="54" t="s">
        <v>162</v>
      </c>
      <c r="B76" s="28" t="s">
        <v>158</v>
      </c>
      <c r="C76" s="28">
        <v>2013</v>
      </c>
      <c r="D76" s="54" t="s">
        <v>285</v>
      </c>
      <c r="E76" s="28" t="s">
        <v>159</v>
      </c>
      <c r="F76" s="28">
        <v>257</v>
      </c>
      <c r="G76" s="28" t="s">
        <v>163</v>
      </c>
      <c r="H76" s="28" t="s">
        <v>164</v>
      </c>
      <c r="I76" s="29"/>
      <c r="J76" s="28" t="s">
        <v>28</v>
      </c>
      <c r="K76" s="28" t="s">
        <v>165</v>
      </c>
      <c r="L76" s="28" t="s">
        <v>22</v>
      </c>
      <c r="M76" s="28">
        <v>1.929</v>
      </c>
      <c r="N76" s="28" t="s">
        <v>166</v>
      </c>
      <c r="O76" s="28">
        <v>3.5499999999999997E-2</v>
      </c>
      <c r="P76" s="28">
        <v>0.64339999999999997</v>
      </c>
      <c r="Q76" s="28" t="s">
        <v>167</v>
      </c>
      <c r="R76" s="28">
        <v>0.42359999999999998</v>
      </c>
      <c r="S76" s="54">
        <v>7</v>
      </c>
      <c r="T76" s="54" t="s">
        <v>286</v>
      </c>
      <c r="U76" s="28"/>
      <c r="V76" s="28"/>
    </row>
    <row r="77" spans="1:22" s="13" customFormat="1" ht="13" x14ac:dyDescent="0.3">
      <c r="A77" s="54"/>
      <c r="B77" s="28" t="s">
        <v>158</v>
      </c>
      <c r="C77" s="28">
        <v>2013</v>
      </c>
      <c r="D77" s="54"/>
      <c r="E77" s="28" t="s">
        <v>159</v>
      </c>
      <c r="F77" s="28">
        <v>257</v>
      </c>
      <c r="G77" s="28" t="s">
        <v>163</v>
      </c>
      <c r="H77" s="28" t="s">
        <v>164</v>
      </c>
      <c r="I77" s="29"/>
      <c r="J77" s="28" t="s">
        <v>28</v>
      </c>
      <c r="K77" s="28" t="s">
        <v>165</v>
      </c>
      <c r="L77" s="28" t="s">
        <v>168</v>
      </c>
      <c r="M77" s="28">
        <v>0.32329999999999998</v>
      </c>
      <c r="N77" s="28" t="s">
        <v>169</v>
      </c>
      <c r="O77" s="28">
        <v>0.32329999999999998</v>
      </c>
      <c r="P77" s="28"/>
      <c r="Q77" s="28"/>
      <c r="R77" s="28"/>
      <c r="S77" s="54"/>
      <c r="T77" s="54"/>
      <c r="U77" s="28"/>
      <c r="V77" s="28"/>
    </row>
    <row r="78" spans="1:22" s="16" customFormat="1" ht="14.5" customHeight="1" x14ac:dyDescent="0.3">
      <c r="A78" s="53" t="s">
        <v>170</v>
      </c>
      <c r="B78" s="34" t="s">
        <v>171</v>
      </c>
      <c r="C78" s="34">
        <v>2013</v>
      </c>
      <c r="D78" s="53" t="s">
        <v>287</v>
      </c>
      <c r="E78" s="34" t="s">
        <v>159</v>
      </c>
      <c r="F78" s="34">
        <v>192</v>
      </c>
      <c r="G78" s="34" t="s">
        <v>296</v>
      </c>
      <c r="H78" s="34" t="s">
        <v>172</v>
      </c>
      <c r="I78" s="35" t="s">
        <v>173</v>
      </c>
      <c r="J78" s="34" t="s">
        <v>48</v>
      </c>
      <c r="K78" s="34" t="s">
        <v>21</v>
      </c>
      <c r="L78" s="34" t="s">
        <v>30</v>
      </c>
      <c r="M78" s="34">
        <v>1.6679999999999999</v>
      </c>
      <c r="N78" s="34" t="s">
        <v>608</v>
      </c>
      <c r="O78" s="34">
        <v>4.3999999999999997E-2</v>
      </c>
      <c r="P78" s="34"/>
      <c r="Q78" s="34"/>
      <c r="R78" s="34"/>
      <c r="S78" s="53">
        <v>7</v>
      </c>
      <c r="T78" s="53" t="s">
        <v>288</v>
      </c>
      <c r="U78" s="34"/>
      <c r="V78" s="34"/>
    </row>
    <row r="79" spans="1:22" s="16" customFormat="1" ht="13" x14ac:dyDescent="0.3">
      <c r="A79" s="53"/>
      <c r="B79" s="34" t="s">
        <v>171</v>
      </c>
      <c r="C79" s="34">
        <v>2013</v>
      </c>
      <c r="D79" s="53"/>
      <c r="E79" s="34" t="s">
        <v>159</v>
      </c>
      <c r="F79" s="34">
        <v>192</v>
      </c>
      <c r="G79" s="34" t="s">
        <v>296</v>
      </c>
      <c r="H79" s="34" t="s">
        <v>172</v>
      </c>
      <c r="I79" s="35" t="s">
        <v>173</v>
      </c>
      <c r="J79" s="34" t="s">
        <v>48</v>
      </c>
      <c r="K79" s="34" t="s">
        <v>21</v>
      </c>
      <c r="L79" s="34" t="s">
        <v>22</v>
      </c>
      <c r="M79" s="34">
        <v>2.1850000000000001</v>
      </c>
      <c r="N79" s="34" t="s">
        <v>610</v>
      </c>
      <c r="O79" s="34">
        <v>5.0000000000000001E-3</v>
      </c>
      <c r="P79" s="34"/>
      <c r="Q79" s="34"/>
      <c r="R79" s="34"/>
      <c r="S79" s="53"/>
      <c r="T79" s="53"/>
      <c r="U79" s="34"/>
      <c r="V79" s="34"/>
    </row>
    <row r="80" spans="1:22" s="13" customFormat="1" ht="13" x14ac:dyDescent="0.3">
      <c r="A80" s="54" t="s">
        <v>174</v>
      </c>
      <c r="B80" s="28" t="s">
        <v>175</v>
      </c>
      <c r="C80" s="28">
        <v>2012</v>
      </c>
      <c r="D80" s="28"/>
      <c r="E80" s="28" t="s">
        <v>130</v>
      </c>
      <c r="F80" s="28">
        <v>367</v>
      </c>
      <c r="G80" s="28" t="s">
        <v>304</v>
      </c>
      <c r="H80" s="28" t="s">
        <v>301</v>
      </c>
      <c r="I80" s="29" t="s">
        <v>176</v>
      </c>
      <c r="J80" s="28" t="s">
        <v>28</v>
      </c>
      <c r="K80" s="28" t="s">
        <v>21</v>
      </c>
      <c r="L80" s="28" t="s">
        <v>22</v>
      </c>
      <c r="M80" s="28"/>
      <c r="N80" s="28"/>
      <c r="O80" s="28"/>
      <c r="P80" s="28">
        <v>2.3039999999999998</v>
      </c>
      <c r="Q80" s="28" t="s">
        <v>613</v>
      </c>
      <c r="R80" s="28">
        <v>2E-3</v>
      </c>
      <c r="S80" s="54">
        <v>7</v>
      </c>
      <c r="T80" s="28"/>
      <c r="U80" s="28"/>
      <c r="V80" s="28"/>
    </row>
    <row r="81" spans="1:22" s="13" customFormat="1" ht="13" x14ac:dyDescent="0.3">
      <c r="A81" s="54"/>
      <c r="B81" s="28" t="s">
        <v>175</v>
      </c>
      <c r="C81" s="28">
        <v>2012</v>
      </c>
      <c r="D81" s="28"/>
      <c r="E81" s="28" t="s">
        <v>130</v>
      </c>
      <c r="F81" s="28">
        <v>367</v>
      </c>
      <c r="G81" s="28" t="s">
        <v>304</v>
      </c>
      <c r="H81" s="28" t="s">
        <v>301</v>
      </c>
      <c r="I81" s="29" t="s">
        <v>176</v>
      </c>
      <c r="J81" s="28" t="s">
        <v>28</v>
      </c>
      <c r="K81" s="28" t="s">
        <v>21</v>
      </c>
      <c r="L81" s="28" t="s">
        <v>30</v>
      </c>
      <c r="M81" s="28"/>
      <c r="N81" s="28"/>
      <c r="O81" s="28"/>
      <c r="P81" s="28">
        <v>1.782</v>
      </c>
      <c r="Q81" s="28" t="s">
        <v>614</v>
      </c>
      <c r="R81" s="28">
        <v>0.02</v>
      </c>
      <c r="S81" s="54"/>
      <c r="T81" s="28"/>
      <c r="U81" s="28"/>
      <c r="V81" s="28"/>
    </row>
    <row r="82" spans="1:22" s="11" customFormat="1" ht="14.5" customHeight="1" x14ac:dyDescent="0.3">
      <c r="A82" s="55" t="s">
        <v>177</v>
      </c>
      <c r="B82" s="25" t="s">
        <v>178</v>
      </c>
      <c r="C82" s="25">
        <v>2012</v>
      </c>
      <c r="D82" s="55" t="s">
        <v>289</v>
      </c>
      <c r="E82" s="25" t="s">
        <v>130</v>
      </c>
      <c r="F82" s="25">
        <v>60</v>
      </c>
      <c r="G82" s="25" t="s">
        <v>296</v>
      </c>
      <c r="H82" s="25" t="s">
        <v>179</v>
      </c>
      <c r="I82" s="26" t="s">
        <v>180</v>
      </c>
      <c r="J82" s="25" t="s">
        <v>20</v>
      </c>
      <c r="K82" s="25" t="s">
        <v>181</v>
      </c>
      <c r="L82" s="25" t="s">
        <v>22</v>
      </c>
      <c r="M82" s="25">
        <v>0.63</v>
      </c>
      <c r="N82" s="25" t="s">
        <v>182</v>
      </c>
      <c r="O82" s="25" t="s">
        <v>75</v>
      </c>
      <c r="P82" s="25"/>
      <c r="Q82" s="25"/>
      <c r="R82" s="25"/>
      <c r="S82" s="55">
        <v>6</v>
      </c>
      <c r="T82" s="55" t="s">
        <v>290</v>
      </c>
      <c r="U82" s="25"/>
      <c r="V82" s="25"/>
    </row>
    <row r="83" spans="1:22" s="11" customFormat="1" ht="13" x14ac:dyDescent="0.3">
      <c r="A83" s="55"/>
      <c r="B83" s="25" t="s">
        <v>178</v>
      </c>
      <c r="C83" s="25">
        <v>2012</v>
      </c>
      <c r="D83" s="55"/>
      <c r="E83" s="25" t="s">
        <v>130</v>
      </c>
      <c r="F83" s="25">
        <v>60</v>
      </c>
      <c r="G83" s="25" t="s">
        <v>296</v>
      </c>
      <c r="H83" s="25" t="s">
        <v>179</v>
      </c>
      <c r="I83" s="26" t="s">
        <v>180</v>
      </c>
      <c r="J83" s="25" t="s">
        <v>20</v>
      </c>
      <c r="K83" s="25" t="s">
        <v>181</v>
      </c>
      <c r="L83" s="25" t="s">
        <v>30</v>
      </c>
      <c r="M83" s="25">
        <v>0.3</v>
      </c>
      <c r="N83" s="25" t="s">
        <v>183</v>
      </c>
      <c r="O83" s="25" t="s">
        <v>156</v>
      </c>
      <c r="P83" s="25"/>
      <c r="Q83" s="25"/>
      <c r="R83" s="25"/>
      <c r="S83" s="55"/>
      <c r="T83" s="55"/>
      <c r="U83" s="25"/>
      <c r="V83" s="25"/>
    </row>
    <row r="84" spans="1:22" s="11" customFormat="1" ht="13" customHeight="1" x14ac:dyDescent="0.3">
      <c r="A84" s="25" t="s">
        <v>184</v>
      </c>
      <c r="B84" s="25" t="s">
        <v>185</v>
      </c>
      <c r="C84" s="25">
        <v>2012</v>
      </c>
      <c r="D84" s="25" t="s">
        <v>291</v>
      </c>
      <c r="E84" s="25" t="s">
        <v>130</v>
      </c>
      <c r="F84" s="25">
        <f>283+84</f>
        <v>367</v>
      </c>
      <c r="G84" s="25" t="s">
        <v>186</v>
      </c>
      <c r="H84" s="25" t="s">
        <v>187</v>
      </c>
      <c r="I84" s="26" t="s">
        <v>188</v>
      </c>
      <c r="J84" s="25" t="s">
        <v>20</v>
      </c>
      <c r="K84" s="25" t="s">
        <v>189</v>
      </c>
      <c r="L84" s="25" t="s">
        <v>50</v>
      </c>
      <c r="M84" s="25">
        <v>1.381</v>
      </c>
      <c r="N84" s="25" t="s">
        <v>190</v>
      </c>
      <c r="O84" s="25">
        <v>0.32100000000000001</v>
      </c>
      <c r="P84" s="25">
        <v>2.738</v>
      </c>
      <c r="Q84" s="25" t="s">
        <v>191</v>
      </c>
      <c r="R84" s="25">
        <v>3.4000000000000002E-2</v>
      </c>
      <c r="S84" s="25">
        <v>7</v>
      </c>
      <c r="T84" s="25"/>
      <c r="U84" s="25"/>
      <c r="V84" s="25"/>
    </row>
    <row r="85" spans="1:22" s="9" customFormat="1" ht="17" customHeight="1" x14ac:dyDescent="0.3">
      <c r="A85" s="56" t="s">
        <v>823</v>
      </c>
      <c r="B85" s="1" t="s">
        <v>824</v>
      </c>
      <c r="C85" s="1">
        <v>2011</v>
      </c>
      <c r="D85" s="56" t="s">
        <v>825</v>
      </c>
      <c r="E85" s="1" t="s">
        <v>752</v>
      </c>
      <c r="F85" s="1">
        <v>188</v>
      </c>
      <c r="G85" s="1" t="s">
        <v>21</v>
      </c>
      <c r="H85" s="1" t="s">
        <v>826</v>
      </c>
      <c r="I85" s="24" t="s">
        <v>827</v>
      </c>
      <c r="J85" s="1" t="s">
        <v>632</v>
      </c>
      <c r="K85" s="1" t="s">
        <v>828</v>
      </c>
      <c r="L85" s="1" t="s">
        <v>22</v>
      </c>
      <c r="M85" s="1">
        <v>0.7</v>
      </c>
      <c r="N85" s="1" t="s">
        <v>829</v>
      </c>
      <c r="O85" s="1">
        <v>0.03</v>
      </c>
      <c r="P85" s="1"/>
      <c r="Q85" s="1"/>
      <c r="R85" s="1"/>
      <c r="S85" s="56"/>
      <c r="T85" s="56" t="s">
        <v>830</v>
      </c>
      <c r="U85" s="1"/>
      <c r="V85" s="1"/>
    </row>
    <row r="86" spans="1:22" s="9" customFormat="1" ht="13" x14ac:dyDescent="0.3">
      <c r="A86" s="56"/>
      <c r="B86" s="1" t="s">
        <v>824</v>
      </c>
      <c r="C86" s="1">
        <v>2011</v>
      </c>
      <c r="D86" s="56"/>
      <c r="E86" s="1" t="s">
        <v>752</v>
      </c>
      <c r="F86" s="1">
        <v>188</v>
      </c>
      <c r="G86" s="1" t="s">
        <v>21</v>
      </c>
      <c r="H86" s="1" t="s">
        <v>826</v>
      </c>
      <c r="I86" s="24" t="s">
        <v>827</v>
      </c>
      <c r="J86" s="1" t="s">
        <v>632</v>
      </c>
      <c r="K86" s="1" t="s">
        <v>828</v>
      </c>
      <c r="L86" s="1" t="s">
        <v>30</v>
      </c>
      <c r="M86" s="1">
        <v>0.51</v>
      </c>
      <c r="N86" s="1" t="s">
        <v>831</v>
      </c>
      <c r="O86" s="1">
        <v>2.5000000000000001E-2</v>
      </c>
      <c r="P86" s="1"/>
      <c r="Q86" s="1"/>
      <c r="R86" s="1"/>
      <c r="S86" s="56"/>
      <c r="T86" s="56"/>
      <c r="U86" s="1"/>
      <c r="V86" s="1"/>
    </row>
    <row r="87" spans="1:22" s="9" customFormat="1" ht="13" x14ac:dyDescent="0.3">
      <c r="A87" s="56"/>
      <c r="B87" s="1" t="s">
        <v>824</v>
      </c>
      <c r="C87" s="1">
        <v>2011</v>
      </c>
      <c r="D87" s="56"/>
      <c r="E87" s="1" t="s">
        <v>637</v>
      </c>
      <c r="F87" s="1">
        <v>59</v>
      </c>
      <c r="G87" s="1" t="s">
        <v>21</v>
      </c>
      <c r="H87" s="1" t="s">
        <v>826</v>
      </c>
      <c r="I87" s="24" t="s">
        <v>832</v>
      </c>
      <c r="J87" s="1" t="s">
        <v>632</v>
      </c>
      <c r="K87" s="1" t="s">
        <v>828</v>
      </c>
      <c r="L87" s="1" t="s">
        <v>30</v>
      </c>
      <c r="M87" s="1">
        <v>0.09</v>
      </c>
      <c r="N87" s="1" t="s">
        <v>833</v>
      </c>
      <c r="O87" s="1">
        <v>0.85</v>
      </c>
      <c r="P87" s="1"/>
      <c r="Q87" s="1"/>
      <c r="R87" s="1"/>
      <c r="S87" s="56"/>
      <c r="T87" s="56"/>
      <c r="U87" s="1"/>
      <c r="V87" s="1"/>
    </row>
    <row r="88" spans="1:22" s="9" customFormat="1" ht="13" x14ac:dyDescent="0.3">
      <c r="A88" s="56"/>
      <c r="B88" s="1" t="s">
        <v>824</v>
      </c>
      <c r="C88" s="1">
        <v>2011</v>
      </c>
      <c r="D88" s="56"/>
      <c r="E88" s="1" t="s">
        <v>637</v>
      </c>
      <c r="F88" s="1">
        <v>77</v>
      </c>
      <c r="G88" s="1" t="s">
        <v>21</v>
      </c>
      <c r="H88" s="1" t="s">
        <v>826</v>
      </c>
      <c r="I88" s="24" t="s">
        <v>834</v>
      </c>
      <c r="J88" s="1" t="s">
        <v>632</v>
      </c>
      <c r="K88" s="1" t="s">
        <v>828</v>
      </c>
      <c r="L88" s="1" t="s">
        <v>30</v>
      </c>
      <c r="M88" s="1">
        <v>1.52</v>
      </c>
      <c r="N88" s="1" t="s">
        <v>835</v>
      </c>
      <c r="O88" s="1">
        <v>0.5</v>
      </c>
      <c r="P88" s="1"/>
      <c r="Q88" s="1"/>
      <c r="R88" s="1"/>
      <c r="S88" s="56"/>
      <c r="T88" s="56"/>
      <c r="U88" s="1"/>
      <c r="V88" s="1"/>
    </row>
    <row r="89" spans="1:22" s="13" customFormat="1" ht="17" customHeight="1" x14ac:dyDescent="0.3">
      <c r="A89" s="54" t="s">
        <v>192</v>
      </c>
      <c r="B89" s="28" t="s">
        <v>158</v>
      </c>
      <c r="C89" s="28">
        <v>2011</v>
      </c>
      <c r="D89" s="54" t="s">
        <v>836</v>
      </c>
      <c r="E89" s="28" t="s">
        <v>142</v>
      </c>
      <c r="F89" s="28">
        <v>117</v>
      </c>
      <c r="G89" s="28" t="s">
        <v>163</v>
      </c>
      <c r="H89" s="28" t="s">
        <v>302</v>
      </c>
      <c r="I89" s="29" t="s">
        <v>193</v>
      </c>
      <c r="J89" s="28" t="s">
        <v>28</v>
      </c>
      <c r="K89" s="28" t="s">
        <v>194</v>
      </c>
      <c r="L89" s="28" t="s">
        <v>22</v>
      </c>
      <c r="M89" s="28">
        <v>0.3397</v>
      </c>
      <c r="N89" s="28" t="s">
        <v>645</v>
      </c>
      <c r="O89" s="28">
        <v>2.0199999999999999E-2</v>
      </c>
      <c r="P89" s="28">
        <v>0.76229999999999998</v>
      </c>
      <c r="Q89" s="28" t="s">
        <v>646</v>
      </c>
      <c r="R89" s="28">
        <v>0.47570000000000001</v>
      </c>
      <c r="S89" s="54">
        <v>8</v>
      </c>
      <c r="T89" s="28" t="s">
        <v>292</v>
      </c>
      <c r="U89" s="28"/>
      <c r="V89" s="28"/>
    </row>
    <row r="90" spans="1:22" s="13" customFormat="1" ht="13" x14ac:dyDescent="0.3">
      <c r="A90" s="54"/>
      <c r="B90" s="28" t="s">
        <v>158</v>
      </c>
      <c r="C90" s="28">
        <v>2011</v>
      </c>
      <c r="D90" s="54"/>
      <c r="E90" s="28" t="s">
        <v>142</v>
      </c>
      <c r="F90" s="28">
        <v>117</v>
      </c>
      <c r="G90" s="28" t="s">
        <v>163</v>
      </c>
      <c r="H90" s="28" t="s">
        <v>302</v>
      </c>
      <c r="I90" s="29" t="s">
        <v>193</v>
      </c>
      <c r="J90" s="28" t="s">
        <v>28</v>
      </c>
      <c r="K90" s="28" t="s">
        <v>194</v>
      </c>
      <c r="L90" s="28" t="s">
        <v>30</v>
      </c>
      <c r="M90" s="28">
        <v>0.52439999999999998</v>
      </c>
      <c r="N90" s="28" t="s">
        <v>648</v>
      </c>
      <c r="O90" s="28">
        <v>9.6299999999999997E-2</v>
      </c>
      <c r="P90" s="28"/>
      <c r="Q90" s="28"/>
      <c r="R90" s="28"/>
      <c r="S90" s="54"/>
      <c r="T90" s="28"/>
      <c r="U90" s="28"/>
      <c r="V90" s="28"/>
    </row>
    <row r="91" spans="1:22" s="15" customFormat="1" ht="13" x14ac:dyDescent="0.3">
      <c r="A91" s="32" t="s">
        <v>195</v>
      </c>
      <c r="B91" s="32" t="s">
        <v>196</v>
      </c>
      <c r="C91" s="32">
        <v>2009</v>
      </c>
      <c r="D91" s="32" t="s">
        <v>857</v>
      </c>
      <c r="E91" s="32" t="s">
        <v>118</v>
      </c>
      <c r="F91" s="32">
        <v>289</v>
      </c>
      <c r="G91" s="32" t="s">
        <v>21</v>
      </c>
      <c r="H91" s="32" t="s">
        <v>197</v>
      </c>
      <c r="I91" s="33" t="s">
        <v>198</v>
      </c>
      <c r="J91" s="32" t="s">
        <v>40</v>
      </c>
      <c r="K91" s="32" t="s">
        <v>199</v>
      </c>
      <c r="L91" s="32" t="s">
        <v>50</v>
      </c>
      <c r="M91" s="32">
        <v>1.67</v>
      </c>
      <c r="N91" s="32" t="s">
        <v>200</v>
      </c>
      <c r="O91" s="32">
        <v>0.02</v>
      </c>
      <c r="P91" s="32">
        <v>1.38</v>
      </c>
      <c r="Q91" s="32" t="s">
        <v>655</v>
      </c>
      <c r="R91" s="32">
        <v>0.2</v>
      </c>
      <c r="S91" s="32">
        <v>8</v>
      </c>
      <c r="T91" s="32"/>
      <c r="U91" s="32"/>
      <c r="V91" s="32"/>
    </row>
    <row r="92" spans="1:22" s="21" customFormat="1" ht="13" x14ac:dyDescent="0.3">
      <c r="A92" s="56" t="s">
        <v>201</v>
      </c>
      <c r="B92" s="45" t="s">
        <v>202</v>
      </c>
      <c r="C92" s="45">
        <v>2009</v>
      </c>
      <c r="D92" s="56" t="s">
        <v>260</v>
      </c>
      <c r="E92" s="45" t="s">
        <v>132</v>
      </c>
      <c r="F92" s="45">
        <v>48</v>
      </c>
      <c r="G92" s="45" t="s">
        <v>21</v>
      </c>
      <c r="H92" s="45" t="s">
        <v>203</v>
      </c>
      <c r="I92" s="46" t="s">
        <v>204</v>
      </c>
      <c r="J92" s="45" t="s">
        <v>154</v>
      </c>
      <c r="K92" s="45" t="s">
        <v>205</v>
      </c>
      <c r="L92" s="45" t="s">
        <v>50</v>
      </c>
      <c r="M92" s="45">
        <v>4.8</v>
      </c>
      <c r="N92" s="45" t="s">
        <v>206</v>
      </c>
      <c r="O92" s="45" t="s">
        <v>75</v>
      </c>
      <c r="P92" s="45"/>
      <c r="Q92" s="45"/>
      <c r="R92" s="45"/>
      <c r="S92" s="56">
        <v>7</v>
      </c>
      <c r="T92" s="45"/>
      <c r="U92" s="45"/>
      <c r="V92" s="45"/>
    </row>
    <row r="93" spans="1:22" s="21" customFormat="1" ht="13" x14ac:dyDescent="0.3">
      <c r="A93" s="56"/>
      <c r="B93" s="45" t="s">
        <v>202</v>
      </c>
      <c r="C93" s="45">
        <v>2009</v>
      </c>
      <c r="D93" s="56"/>
      <c r="E93" s="45" t="s">
        <v>207</v>
      </c>
      <c r="F93" s="45">
        <v>48</v>
      </c>
      <c r="G93" s="45" t="s">
        <v>21</v>
      </c>
      <c r="H93" s="45" t="s">
        <v>203</v>
      </c>
      <c r="I93" s="46" t="s">
        <v>204</v>
      </c>
      <c r="J93" s="45" t="s">
        <v>154</v>
      </c>
      <c r="K93" s="45" t="s">
        <v>205</v>
      </c>
      <c r="L93" s="45" t="s">
        <v>50</v>
      </c>
      <c r="M93" s="45">
        <v>7.5</v>
      </c>
      <c r="N93" s="45" t="s">
        <v>208</v>
      </c>
      <c r="O93" s="45" t="s">
        <v>75</v>
      </c>
      <c r="P93" s="45"/>
      <c r="Q93" s="45"/>
      <c r="R93" s="45"/>
      <c r="S93" s="56"/>
      <c r="T93" s="45"/>
      <c r="U93" s="45"/>
      <c r="V93" s="45"/>
    </row>
    <row r="94" spans="1:22" s="16" customFormat="1" ht="13" x14ac:dyDescent="0.3">
      <c r="A94" s="56"/>
      <c r="B94" s="34" t="s">
        <v>202</v>
      </c>
      <c r="C94" s="34">
        <v>2009</v>
      </c>
      <c r="D94" s="56"/>
      <c r="E94" s="34" t="s">
        <v>132</v>
      </c>
      <c r="F94" s="34">
        <v>48</v>
      </c>
      <c r="G94" s="34" t="s">
        <v>21</v>
      </c>
      <c r="H94" s="34" t="s">
        <v>203</v>
      </c>
      <c r="I94" s="35" t="s">
        <v>209</v>
      </c>
      <c r="J94" s="34" t="s">
        <v>210</v>
      </c>
      <c r="K94" s="34" t="s">
        <v>205</v>
      </c>
      <c r="L94" s="34" t="s">
        <v>50</v>
      </c>
      <c r="M94" s="34">
        <v>4.9000000000000004</v>
      </c>
      <c r="N94" s="34" t="s">
        <v>211</v>
      </c>
      <c r="O94" s="34" t="s">
        <v>156</v>
      </c>
      <c r="P94" s="34"/>
      <c r="Q94" s="34"/>
      <c r="R94" s="34"/>
      <c r="S94" s="56"/>
      <c r="T94" s="34"/>
      <c r="U94" s="34"/>
      <c r="V94" s="34"/>
    </row>
    <row r="95" spans="1:22" s="16" customFormat="1" ht="13" x14ac:dyDescent="0.3">
      <c r="A95" s="56"/>
      <c r="B95" s="34" t="s">
        <v>202</v>
      </c>
      <c r="C95" s="34">
        <v>2009</v>
      </c>
      <c r="D95" s="56"/>
      <c r="E95" s="34" t="s">
        <v>207</v>
      </c>
      <c r="F95" s="34">
        <v>45</v>
      </c>
      <c r="G95" s="34" t="s">
        <v>21</v>
      </c>
      <c r="H95" s="34" t="s">
        <v>203</v>
      </c>
      <c r="I95" s="35" t="s">
        <v>212</v>
      </c>
      <c r="J95" s="34" t="s">
        <v>210</v>
      </c>
      <c r="K95" s="34" t="s">
        <v>205</v>
      </c>
      <c r="L95" s="34" t="s">
        <v>50</v>
      </c>
      <c r="M95" s="34">
        <v>7.3</v>
      </c>
      <c r="N95" s="34" t="s">
        <v>213</v>
      </c>
      <c r="O95" s="34"/>
      <c r="P95" s="34"/>
      <c r="Q95" s="34"/>
      <c r="R95" s="34"/>
      <c r="S95" s="56"/>
      <c r="T95" s="34"/>
      <c r="U95" s="34"/>
      <c r="V95" s="34"/>
    </row>
    <row r="96" spans="1:22" s="22" customFormat="1" ht="13" x14ac:dyDescent="0.3">
      <c r="A96" s="56"/>
      <c r="B96" s="47" t="s">
        <v>202</v>
      </c>
      <c r="C96" s="47">
        <v>2009</v>
      </c>
      <c r="D96" s="56"/>
      <c r="E96" s="47" t="s">
        <v>132</v>
      </c>
      <c r="F96" s="47">
        <v>48</v>
      </c>
      <c r="G96" s="47" t="s">
        <v>21</v>
      </c>
      <c r="H96" s="47" t="s">
        <v>203</v>
      </c>
      <c r="I96" s="48" t="s">
        <v>214</v>
      </c>
      <c r="J96" s="47" t="s">
        <v>215</v>
      </c>
      <c r="K96" s="47" t="s">
        <v>205</v>
      </c>
      <c r="L96" s="47" t="s">
        <v>50</v>
      </c>
      <c r="M96" s="47">
        <v>2.7</v>
      </c>
      <c r="N96" s="47" t="s">
        <v>216</v>
      </c>
      <c r="O96" s="47" t="s">
        <v>156</v>
      </c>
      <c r="P96" s="47"/>
      <c r="Q96" s="47"/>
      <c r="R96" s="47"/>
      <c r="S96" s="56"/>
      <c r="T96" s="47"/>
      <c r="U96" s="47"/>
      <c r="V96" s="47"/>
    </row>
    <row r="97" spans="1:22" s="22" customFormat="1" ht="13" x14ac:dyDescent="0.3">
      <c r="A97" s="56"/>
      <c r="B97" s="47" t="s">
        <v>202</v>
      </c>
      <c r="C97" s="47">
        <v>2009</v>
      </c>
      <c r="D97" s="56"/>
      <c r="E97" s="47" t="s">
        <v>207</v>
      </c>
      <c r="F97" s="47">
        <v>45</v>
      </c>
      <c r="G97" s="47" t="s">
        <v>21</v>
      </c>
      <c r="H97" s="47" t="s">
        <v>203</v>
      </c>
      <c r="I97" s="48" t="s">
        <v>217</v>
      </c>
      <c r="J97" s="47" t="s">
        <v>215</v>
      </c>
      <c r="K97" s="47" t="s">
        <v>205</v>
      </c>
      <c r="L97" s="47" t="s">
        <v>50</v>
      </c>
      <c r="M97" s="47">
        <v>2.2000000000000002</v>
      </c>
      <c r="N97" s="47" t="s">
        <v>218</v>
      </c>
      <c r="O97" s="47" t="s">
        <v>156</v>
      </c>
      <c r="P97" s="47"/>
      <c r="Q97" s="47"/>
      <c r="R97" s="47"/>
      <c r="S97" s="56"/>
      <c r="T97" s="47"/>
      <c r="U97" s="47"/>
      <c r="V97" s="47"/>
    </row>
    <row r="98" spans="1:22" s="23" customFormat="1" ht="13" x14ac:dyDescent="0.3">
      <c r="A98" s="56"/>
      <c r="B98" s="49" t="s">
        <v>202</v>
      </c>
      <c r="C98" s="49">
        <v>2009</v>
      </c>
      <c r="D98" s="56"/>
      <c r="E98" s="49" t="s">
        <v>132</v>
      </c>
      <c r="F98" s="49">
        <v>48</v>
      </c>
      <c r="G98" s="49" t="s">
        <v>21</v>
      </c>
      <c r="H98" s="49" t="s">
        <v>203</v>
      </c>
      <c r="I98" s="50" t="s">
        <v>219</v>
      </c>
      <c r="J98" s="49" t="s">
        <v>220</v>
      </c>
      <c r="K98" s="49" t="s">
        <v>205</v>
      </c>
      <c r="L98" s="49" t="s">
        <v>50</v>
      </c>
      <c r="M98" s="49">
        <v>3.1</v>
      </c>
      <c r="N98" s="49" t="s">
        <v>221</v>
      </c>
      <c r="O98" s="49" t="s">
        <v>156</v>
      </c>
      <c r="P98" s="49"/>
      <c r="Q98" s="49"/>
      <c r="R98" s="49"/>
      <c r="S98" s="56"/>
      <c r="T98" s="49"/>
      <c r="U98" s="49"/>
      <c r="V98" s="49"/>
    </row>
    <row r="99" spans="1:22" s="23" customFormat="1" ht="13" x14ac:dyDescent="0.3">
      <c r="A99" s="56"/>
      <c r="B99" s="49" t="s">
        <v>202</v>
      </c>
      <c r="C99" s="49">
        <v>2009</v>
      </c>
      <c r="D99" s="56"/>
      <c r="E99" s="49" t="s">
        <v>207</v>
      </c>
      <c r="F99" s="49">
        <v>45</v>
      </c>
      <c r="G99" s="49" t="s">
        <v>21</v>
      </c>
      <c r="H99" s="49" t="s">
        <v>203</v>
      </c>
      <c r="I99" s="50" t="s">
        <v>222</v>
      </c>
      <c r="J99" s="49" t="s">
        <v>223</v>
      </c>
      <c r="K99" s="49" t="s">
        <v>205</v>
      </c>
      <c r="L99" s="49" t="s">
        <v>50</v>
      </c>
      <c r="M99" s="49">
        <v>3.9</v>
      </c>
      <c r="N99" s="49" t="s">
        <v>224</v>
      </c>
      <c r="O99" s="49" t="s">
        <v>156</v>
      </c>
      <c r="P99" s="49"/>
      <c r="Q99" s="49"/>
      <c r="R99" s="49"/>
      <c r="S99" s="56"/>
      <c r="T99" s="49"/>
      <c r="U99" s="49"/>
      <c r="V99" s="49"/>
    </row>
    <row r="100" spans="1:22" s="22" customFormat="1" ht="13" x14ac:dyDescent="0.3">
      <c r="A100" s="47" t="s">
        <v>225</v>
      </c>
      <c r="B100" s="47" t="s">
        <v>226</v>
      </c>
      <c r="C100" s="47">
        <v>2008</v>
      </c>
      <c r="D100" s="47"/>
      <c r="E100" s="47" t="s">
        <v>130</v>
      </c>
      <c r="F100" s="47">
        <v>257</v>
      </c>
      <c r="G100" s="47" t="s">
        <v>186</v>
      </c>
      <c r="H100" s="47" t="s">
        <v>305</v>
      </c>
      <c r="I100" s="48" t="s">
        <v>227</v>
      </c>
      <c r="J100" s="47" t="s">
        <v>228</v>
      </c>
      <c r="K100" s="47" t="s">
        <v>229</v>
      </c>
      <c r="L100" s="47" t="s">
        <v>22</v>
      </c>
      <c r="M100" s="47">
        <v>0.995</v>
      </c>
      <c r="N100" s="47" t="s">
        <v>837</v>
      </c>
      <c r="O100" s="47">
        <v>0.14599999999999999</v>
      </c>
      <c r="P100" s="47"/>
      <c r="Q100" s="47"/>
      <c r="R100" s="47"/>
      <c r="S100" s="47">
        <v>7</v>
      </c>
      <c r="T100" s="47"/>
      <c r="U100" s="47"/>
      <c r="V100" s="47"/>
    </row>
    <row r="101" spans="1:22" s="11" customFormat="1" ht="13" x14ac:dyDescent="0.3">
      <c r="A101" s="55" t="s">
        <v>230</v>
      </c>
      <c r="B101" s="25" t="s">
        <v>231</v>
      </c>
      <c r="C101" s="25">
        <v>2007</v>
      </c>
      <c r="D101" s="59" t="s">
        <v>838</v>
      </c>
      <c r="E101" s="25" t="s">
        <v>142</v>
      </c>
      <c r="F101" s="25">
        <v>45</v>
      </c>
      <c r="G101" s="25" t="s">
        <v>232</v>
      </c>
      <c r="H101" s="25" t="s">
        <v>69</v>
      </c>
      <c r="I101" s="26" t="s">
        <v>233</v>
      </c>
      <c r="J101" s="25" t="s">
        <v>20</v>
      </c>
      <c r="K101" s="25" t="s">
        <v>306</v>
      </c>
      <c r="L101" s="25" t="s">
        <v>30</v>
      </c>
      <c r="M101" s="25">
        <v>6.28</v>
      </c>
      <c r="N101" s="25" t="s">
        <v>234</v>
      </c>
      <c r="O101" s="25">
        <v>3.9899999999999998E-2</v>
      </c>
      <c r="P101" s="25"/>
      <c r="Q101" s="25"/>
      <c r="R101" s="25"/>
      <c r="S101" s="55">
        <v>7</v>
      </c>
      <c r="T101" s="25"/>
      <c r="U101" s="25"/>
      <c r="V101" s="25"/>
    </row>
    <row r="102" spans="1:22" s="11" customFormat="1" ht="13" x14ac:dyDescent="0.3">
      <c r="A102" s="55"/>
      <c r="B102" s="25" t="s">
        <v>231</v>
      </c>
      <c r="C102" s="25">
        <v>2007</v>
      </c>
      <c r="D102" s="55"/>
      <c r="E102" s="25" t="s">
        <v>142</v>
      </c>
      <c r="F102" s="25">
        <v>45</v>
      </c>
      <c r="G102" s="25" t="s">
        <v>232</v>
      </c>
      <c r="H102" s="25" t="s">
        <v>69</v>
      </c>
      <c r="I102" s="26" t="s">
        <v>233</v>
      </c>
      <c r="J102" s="25" t="s">
        <v>20</v>
      </c>
      <c r="K102" s="25" t="s">
        <v>306</v>
      </c>
      <c r="L102" s="25" t="s">
        <v>22</v>
      </c>
      <c r="M102" s="25">
        <v>1.23</v>
      </c>
      <c r="N102" s="25" t="s">
        <v>100</v>
      </c>
      <c r="O102" s="25">
        <v>1.2200000000000001E-2</v>
      </c>
      <c r="P102" s="25"/>
      <c r="Q102" s="25"/>
      <c r="R102" s="25"/>
      <c r="S102" s="55"/>
      <c r="T102" s="25"/>
      <c r="U102" s="25"/>
      <c r="V102" s="25"/>
    </row>
    <row r="103" spans="1:22" s="17" customFormat="1" ht="14.5" customHeight="1" x14ac:dyDescent="0.3">
      <c r="A103" s="36" t="s">
        <v>235</v>
      </c>
      <c r="B103" s="36" t="s">
        <v>236</v>
      </c>
      <c r="C103" s="36">
        <v>2001</v>
      </c>
      <c r="D103" s="57" t="s">
        <v>839</v>
      </c>
      <c r="E103" s="36" t="s">
        <v>142</v>
      </c>
      <c r="F103" s="36">
        <v>112</v>
      </c>
      <c r="G103" s="57" t="s">
        <v>21</v>
      </c>
      <c r="H103" s="36" t="s">
        <v>301</v>
      </c>
      <c r="I103" s="37" t="s">
        <v>237</v>
      </c>
      <c r="J103" s="36" t="s">
        <v>238</v>
      </c>
      <c r="K103" s="57" t="s">
        <v>21</v>
      </c>
      <c r="L103" s="36" t="s">
        <v>22</v>
      </c>
      <c r="M103" s="36"/>
      <c r="N103" s="36"/>
      <c r="O103" s="36"/>
      <c r="P103" s="51">
        <v>0.19</v>
      </c>
      <c r="Q103" s="36" t="s">
        <v>685</v>
      </c>
      <c r="R103" s="36">
        <v>0.01</v>
      </c>
      <c r="S103" s="57">
        <v>6</v>
      </c>
      <c r="T103" s="57" t="s">
        <v>293</v>
      </c>
      <c r="U103" s="36"/>
      <c r="V103" s="36"/>
    </row>
    <row r="104" spans="1:22" s="17" customFormat="1" ht="13" x14ac:dyDescent="0.3">
      <c r="A104" s="36" t="s">
        <v>294</v>
      </c>
      <c r="B104" s="36" t="s">
        <v>236</v>
      </c>
      <c r="C104" s="36">
        <v>2001</v>
      </c>
      <c r="D104" s="57"/>
      <c r="E104" s="36" t="s">
        <v>142</v>
      </c>
      <c r="F104" s="36">
        <v>112</v>
      </c>
      <c r="G104" s="57"/>
      <c r="H104" s="36" t="s">
        <v>301</v>
      </c>
      <c r="I104" s="37" t="s">
        <v>237</v>
      </c>
      <c r="J104" s="36" t="s">
        <v>238</v>
      </c>
      <c r="K104" s="57"/>
      <c r="L104" s="36" t="s">
        <v>30</v>
      </c>
      <c r="M104" s="36"/>
      <c r="N104" s="36"/>
      <c r="O104" s="36"/>
      <c r="P104" s="51">
        <v>0.3</v>
      </c>
      <c r="Q104" s="36" t="s">
        <v>687</v>
      </c>
      <c r="R104" s="36">
        <v>4.0000000000000001E-3</v>
      </c>
      <c r="S104" s="57"/>
      <c r="T104" s="57"/>
      <c r="U104" s="36"/>
      <c r="V104" s="36"/>
    </row>
    <row r="105" spans="1:22" s="1" customFormat="1" ht="11.5" x14ac:dyDescent="0.3"/>
    <row r="106" spans="1:22" s="1" customFormat="1" ht="11.5" x14ac:dyDescent="0.3"/>
    <row r="107" spans="1:22" s="1" customFormat="1" ht="14.5" customHeight="1" x14ac:dyDescent="0.3"/>
    <row r="108" spans="1:22" s="1" customFormat="1" ht="14.5" customHeight="1" x14ac:dyDescent="0.3"/>
  </sheetData>
  <mergeCells count="91">
    <mergeCell ref="S5:S8"/>
    <mergeCell ref="M1:O1"/>
    <mergeCell ref="P1:R1"/>
    <mergeCell ref="A5:A8"/>
    <mergeCell ref="D5:D8"/>
    <mergeCell ref="K5:K8"/>
    <mergeCell ref="A9:A10"/>
    <mergeCell ref="D9:D10"/>
    <mergeCell ref="S9:S10"/>
    <mergeCell ref="A11:A12"/>
    <mergeCell ref="D11:D12"/>
    <mergeCell ref="S11:S12"/>
    <mergeCell ref="A26:A29"/>
    <mergeCell ref="D26:D29"/>
    <mergeCell ref="S26:S29"/>
    <mergeCell ref="A15:A16"/>
    <mergeCell ref="D15:D16"/>
    <mergeCell ref="S15:S16"/>
    <mergeCell ref="A17:A20"/>
    <mergeCell ref="D17:D20"/>
    <mergeCell ref="S17:S20"/>
    <mergeCell ref="A21:A22"/>
    <mergeCell ref="D21:D22"/>
    <mergeCell ref="S21:S22"/>
    <mergeCell ref="D23:D24"/>
    <mergeCell ref="S23:S24"/>
    <mergeCell ref="A30:A33"/>
    <mergeCell ref="S30:S33"/>
    <mergeCell ref="A36:A37"/>
    <mergeCell ref="D36:D37"/>
    <mergeCell ref="S36:S37"/>
    <mergeCell ref="A38:A43"/>
    <mergeCell ref="D38:D43"/>
    <mergeCell ref="S38:S43"/>
    <mergeCell ref="A44:A46"/>
    <mergeCell ref="D44:D46"/>
    <mergeCell ref="S45:S46"/>
    <mergeCell ref="A47:A50"/>
    <mergeCell ref="D47:D50"/>
    <mergeCell ref="S47:S50"/>
    <mergeCell ref="A51:A56"/>
    <mergeCell ref="D51:D56"/>
    <mergeCell ref="S51:S56"/>
    <mergeCell ref="A58:A61"/>
    <mergeCell ref="D58:D61"/>
    <mergeCell ref="S58:S61"/>
    <mergeCell ref="A62:A69"/>
    <mergeCell ref="S62:S69"/>
    <mergeCell ref="A70:A71"/>
    <mergeCell ref="D70:D71"/>
    <mergeCell ref="S70:S71"/>
    <mergeCell ref="A73:A74"/>
    <mergeCell ref="D73:D74"/>
    <mergeCell ref="S73:S74"/>
    <mergeCell ref="A76:A77"/>
    <mergeCell ref="D76:D77"/>
    <mergeCell ref="S76:S77"/>
    <mergeCell ref="A78:A79"/>
    <mergeCell ref="D78:D79"/>
    <mergeCell ref="S78:S79"/>
    <mergeCell ref="A80:A81"/>
    <mergeCell ref="S80:S81"/>
    <mergeCell ref="A82:A83"/>
    <mergeCell ref="D82:D83"/>
    <mergeCell ref="S82:S83"/>
    <mergeCell ref="A85:A88"/>
    <mergeCell ref="D85:D88"/>
    <mergeCell ref="S85:S88"/>
    <mergeCell ref="A89:A90"/>
    <mergeCell ref="D89:D90"/>
    <mergeCell ref="S89:S90"/>
    <mergeCell ref="D103:D104"/>
    <mergeCell ref="G103:G104"/>
    <mergeCell ref="K103:K104"/>
    <mergeCell ref="S103:S104"/>
    <mergeCell ref="A92:A99"/>
    <mergeCell ref="D92:D99"/>
    <mergeCell ref="S92:S99"/>
    <mergeCell ref="A101:A102"/>
    <mergeCell ref="D101:D102"/>
    <mergeCell ref="S101:S102"/>
    <mergeCell ref="T9:T10"/>
    <mergeCell ref="T36:T37"/>
    <mergeCell ref="T44:T46"/>
    <mergeCell ref="T38:T43"/>
    <mergeCell ref="T58:T61"/>
    <mergeCell ref="T78:T79"/>
    <mergeCell ref="T76:T77"/>
    <mergeCell ref="T82:T83"/>
    <mergeCell ref="T85:T88"/>
    <mergeCell ref="T103:T104"/>
  </mergeCells>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816C1-734B-4A69-80F7-1F299CFD6768}">
  <dimension ref="A1:T108"/>
  <sheetViews>
    <sheetView workbookViewId="0">
      <selection activeCell="B1" sqref="B1"/>
    </sheetView>
  </sheetViews>
  <sheetFormatPr defaultRowHeight="14" x14ac:dyDescent="0.3"/>
  <cols>
    <col min="1" max="1" width="12.58203125" customWidth="1"/>
    <col min="2" max="2" width="7.6640625" customWidth="1"/>
    <col min="5" max="5" width="32.1640625" customWidth="1"/>
    <col min="6" max="6" width="8.83203125" customWidth="1"/>
    <col min="7" max="7" width="21.33203125" customWidth="1"/>
  </cols>
  <sheetData>
    <row r="1" spans="1:20" x14ac:dyDescent="0.3">
      <c r="A1" s="4" t="s">
        <v>307</v>
      </c>
      <c r="B1" s="4" t="s">
        <v>713</v>
      </c>
      <c r="C1" s="4" t="s">
        <v>0</v>
      </c>
      <c r="D1" s="4" t="s">
        <v>308</v>
      </c>
      <c r="E1" s="4" t="s">
        <v>1</v>
      </c>
      <c r="F1" s="4" t="s">
        <v>309</v>
      </c>
      <c r="G1" s="4" t="s">
        <v>310</v>
      </c>
      <c r="H1" s="4" t="s">
        <v>311</v>
      </c>
      <c r="I1" s="4" t="s">
        <v>312</v>
      </c>
      <c r="J1" s="4" t="s">
        <v>6</v>
      </c>
      <c r="K1" s="4" t="s">
        <v>313</v>
      </c>
      <c r="L1" s="4" t="s">
        <v>314</v>
      </c>
      <c r="M1" s="4" t="s">
        <v>315</v>
      </c>
      <c r="N1" s="4"/>
      <c r="O1" s="4"/>
      <c r="P1" s="4" t="s">
        <v>295</v>
      </c>
      <c r="Q1" s="4" t="s">
        <v>316</v>
      </c>
      <c r="R1" s="4"/>
      <c r="S1" s="4"/>
      <c r="T1" s="4" t="s">
        <v>317</v>
      </c>
    </row>
    <row r="2" spans="1:20" x14ac:dyDescent="0.3">
      <c r="A2" s="4"/>
      <c r="B2" s="4"/>
      <c r="C2" s="4"/>
      <c r="D2" s="4"/>
      <c r="E2" s="4"/>
      <c r="F2" s="4"/>
      <c r="G2" s="4"/>
      <c r="H2" s="4"/>
      <c r="I2" s="4"/>
      <c r="J2" s="4"/>
      <c r="K2" s="4"/>
      <c r="L2" s="4"/>
      <c r="M2" s="4" t="s">
        <v>318</v>
      </c>
      <c r="N2" s="4" t="s">
        <v>12</v>
      </c>
      <c r="O2" s="4" t="s">
        <v>14</v>
      </c>
      <c r="P2" s="4"/>
      <c r="Q2" s="4" t="s">
        <v>318</v>
      </c>
      <c r="R2" s="4" t="s">
        <v>12</v>
      </c>
      <c r="S2" s="4" t="s">
        <v>14</v>
      </c>
      <c r="T2" s="4"/>
    </row>
    <row r="3" spans="1:20" x14ac:dyDescent="0.3">
      <c r="A3" s="4" t="s">
        <v>319</v>
      </c>
      <c r="B3" s="4" t="s">
        <v>320</v>
      </c>
      <c r="C3" s="4">
        <v>2023</v>
      </c>
      <c r="D3" s="4" t="s">
        <v>321</v>
      </c>
      <c r="E3" s="4" t="s">
        <v>322</v>
      </c>
      <c r="F3" s="4">
        <v>126</v>
      </c>
      <c r="G3" s="4" t="s">
        <v>323</v>
      </c>
      <c r="H3" s="4" t="s">
        <v>688</v>
      </c>
      <c r="I3" s="4" t="s">
        <v>324</v>
      </c>
      <c r="J3" s="4" t="s">
        <v>325</v>
      </c>
      <c r="K3" s="4" t="s">
        <v>326</v>
      </c>
      <c r="L3" s="4" t="s">
        <v>271</v>
      </c>
      <c r="M3" s="4">
        <v>5.09</v>
      </c>
      <c r="N3" s="4" t="s">
        <v>327</v>
      </c>
      <c r="O3" s="4">
        <v>3.4000000000000002E-2</v>
      </c>
      <c r="P3" s="4"/>
      <c r="Q3" s="4">
        <v>6.17</v>
      </c>
      <c r="R3" s="4" t="s">
        <v>328</v>
      </c>
      <c r="S3" s="4">
        <v>1.4999999999999999E-2</v>
      </c>
      <c r="T3" s="4" t="s">
        <v>329</v>
      </c>
    </row>
    <row r="4" spans="1:20" x14ac:dyDescent="0.3">
      <c r="A4" s="4" t="s">
        <v>330</v>
      </c>
      <c r="B4" s="4" t="s">
        <v>16</v>
      </c>
      <c r="C4" s="4">
        <v>2022</v>
      </c>
      <c r="D4" s="4" t="s">
        <v>331</v>
      </c>
      <c r="E4" s="4" t="s">
        <v>332</v>
      </c>
      <c r="F4" s="4">
        <v>85</v>
      </c>
      <c r="G4" s="4" t="s">
        <v>689</v>
      </c>
      <c r="H4" s="4" t="s">
        <v>333</v>
      </c>
      <c r="I4" s="4" t="s">
        <v>334</v>
      </c>
      <c r="J4" s="4" t="s">
        <v>335</v>
      </c>
      <c r="K4" s="4" t="s">
        <v>326</v>
      </c>
      <c r="L4" s="4" t="s">
        <v>73</v>
      </c>
      <c r="M4" s="4">
        <v>4.734</v>
      </c>
      <c r="N4" s="4" t="s">
        <v>336</v>
      </c>
      <c r="O4" s="4">
        <v>1.9E-2</v>
      </c>
      <c r="P4" s="4">
        <v>7</v>
      </c>
      <c r="Q4" s="4"/>
      <c r="R4" s="4"/>
      <c r="S4" s="4"/>
      <c r="T4" s="4" t="s">
        <v>690</v>
      </c>
    </row>
    <row r="5" spans="1:20" x14ac:dyDescent="0.3">
      <c r="A5" s="4" t="s">
        <v>337</v>
      </c>
      <c r="B5" s="4" t="s">
        <v>338</v>
      </c>
      <c r="C5" s="4">
        <v>2022</v>
      </c>
      <c r="D5" s="4" t="s">
        <v>339</v>
      </c>
      <c r="E5" s="4" t="s">
        <v>340</v>
      </c>
      <c r="F5" s="4">
        <v>11</v>
      </c>
      <c r="G5" s="4" t="s">
        <v>689</v>
      </c>
      <c r="H5" s="4" t="s">
        <v>691</v>
      </c>
      <c r="I5" s="5">
        <v>45200</v>
      </c>
      <c r="J5" s="4" t="s">
        <v>341</v>
      </c>
      <c r="K5" s="4" t="s">
        <v>326</v>
      </c>
      <c r="L5" s="4" t="s">
        <v>342</v>
      </c>
      <c r="M5" s="4"/>
      <c r="N5" s="4"/>
      <c r="O5" s="4"/>
      <c r="P5" s="4"/>
      <c r="Q5" s="4">
        <v>5.625</v>
      </c>
      <c r="R5" s="4" t="s">
        <v>343</v>
      </c>
      <c r="S5" s="4">
        <v>0.14000000000000001</v>
      </c>
      <c r="T5" s="4" t="s">
        <v>344</v>
      </c>
    </row>
    <row r="6" spans="1:20" x14ac:dyDescent="0.3">
      <c r="A6" s="4"/>
      <c r="B6" s="4" t="s">
        <v>338</v>
      </c>
      <c r="C6" s="4">
        <v>2022</v>
      </c>
      <c r="D6" s="4"/>
      <c r="E6" s="4" t="s">
        <v>340</v>
      </c>
      <c r="F6" s="4">
        <v>11</v>
      </c>
      <c r="G6" s="4" t="s">
        <v>689</v>
      </c>
      <c r="H6" s="4" t="s">
        <v>691</v>
      </c>
      <c r="I6" s="5">
        <v>45200</v>
      </c>
      <c r="J6" s="4" t="s">
        <v>345</v>
      </c>
      <c r="K6" s="4"/>
      <c r="L6" s="4" t="s">
        <v>342</v>
      </c>
      <c r="M6" s="4"/>
      <c r="N6" s="4"/>
      <c r="O6" s="4"/>
      <c r="P6" s="4"/>
      <c r="Q6" s="4">
        <v>4.484</v>
      </c>
      <c r="R6" s="4" t="s">
        <v>346</v>
      </c>
      <c r="S6" s="4">
        <v>0.26700000000000002</v>
      </c>
      <c r="T6" s="4"/>
    </row>
    <row r="7" spans="1:20" x14ac:dyDescent="0.3">
      <c r="A7" s="4"/>
      <c r="B7" s="4" t="s">
        <v>338</v>
      </c>
      <c r="C7" s="4">
        <v>2022</v>
      </c>
      <c r="D7" s="4"/>
      <c r="E7" s="4" t="s">
        <v>340</v>
      </c>
      <c r="F7" s="4">
        <v>28</v>
      </c>
      <c r="G7" s="4" t="s">
        <v>689</v>
      </c>
      <c r="H7" s="4" t="s">
        <v>691</v>
      </c>
      <c r="I7" s="5">
        <v>45069</v>
      </c>
      <c r="J7" s="4" t="s">
        <v>341</v>
      </c>
      <c r="K7" s="4"/>
      <c r="L7" s="4" t="s">
        <v>347</v>
      </c>
      <c r="M7" s="4"/>
      <c r="N7" s="4"/>
      <c r="O7" s="4"/>
      <c r="P7" s="4"/>
      <c r="Q7" s="4">
        <v>3.173</v>
      </c>
      <c r="R7" s="4" t="s">
        <v>348</v>
      </c>
      <c r="S7" s="4">
        <v>3.5000000000000003E-2</v>
      </c>
      <c r="T7" s="4"/>
    </row>
    <row r="8" spans="1:20" x14ac:dyDescent="0.3">
      <c r="A8" s="4"/>
      <c r="B8" s="4" t="s">
        <v>338</v>
      </c>
      <c r="C8" s="4">
        <v>2022</v>
      </c>
      <c r="D8" s="4"/>
      <c r="E8" s="4" t="s">
        <v>340</v>
      </c>
      <c r="F8" s="4">
        <v>28</v>
      </c>
      <c r="G8" s="4" t="s">
        <v>689</v>
      </c>
      <c r="H8" s="4" t="s">
        <v>691</v>
      </c>
      <c r="I8" s="5">
        <v>44983</v>
      </c>
      <c r="J8" s="4" t="s">
        <v>345</v>
      </c>
      <c r="K8" s="4"/>
      <c r="L8" s="4" t="s">
        <v>347</v>
      </c>
      <c r="M8" s="4"/>
      <c r="N8" s="4"/>
      <c r="O8" s="4"/>
      <c r="P8" s="4"/>
      <c r="Q8" s="4">
        <v>8.3239999999999998</v>
      </c>
      <c r="R8" s="4" t="s">
        <v>349</v>
      </c>
      <c r="S8" s="4">
        <v>1.2E-2</v>
      </c>
      <c r="T8" s="4" t="s">
        <v>350</v>
      </c>
    </row>
    <row r="9" spans="1:20" s="7" customFormat="1" ht="69.5" x14ac:dyDescent="0.3">
      <c r="A9" s="1" t="s">
        <v>351</v>
      </c>
      <c r="B9" s="1" t="s">
        <v>352</v>
      </c>
      <c r="C9" s="1">
        <v>2022</v>
      </c>
      <c r="D9" s="1" t="s">
        <v>353</v>
      </c>
      <c r="E9" s="1" t="s">
        <v>692</v>
      </c>
      <c r="F9" s="1">
        <v>338</v>
      </c>
      <c r="G9" s="1" t="s">
        <v>712</v>
      </c>
      <c r="H9" s="1" t="s">
        <v>693</v>
      </c>
      <c r="I9" s="1" t="s">
        <v>354</v>
      </c>
      <c r="J9" s="1" t="s">
        <v>355</v>
      </c>
      <c r="K9" s="1" t="s">
        <v>356</v>
      </c>
      <c r="L9" s="1" t="s">
        <v>73</v>
      </c>
      <c r="M9" s="1">
        <v>0.54400000000000004</v>
      </c>
      <c r="N9" s="1" t="s">
        <v>357</v>
      </c>
      <c r="O9" s="1">
        <v>1.5100000000000001E-2</v>
      </c>
      <c r="P9" s="1"/>
      <c r="Q9" s="1">
        <v>0.95</v>
      </c>
      <c r="R9" s="1" t="s">
        <v>358</v>
      </c>
      <c r="S9" s="1">
        <v>3.15E-2</v>
      </c>
      <c r="T9" s="1" t="s">
        <v>694</v>
      </c>
    </row>
    <row r="10" spans="1:20" s="8" customFormat="1" ht="69.5" x14ac:dyDescent="0.3">
      <c r="A10" s="1"/>
      <c r="B10" s="1" t="s">
        <v>352</v>
      </c>
      <c r="C10" s="1">
        <v>2022</v>
      </c>
      <c r="D10" s="1"/>
      <c r="E10" s="1" t="s">
        <v>359</v>
      </c>
      <c r="F10" s="1">
        <v>338</v>
      </c>
      <c r="G10" s="1" t="s">
        <v>711</v>
      </c>
      <c r="H10" s="1" t="s">
        <v>693</v>
      </c>
      <c r="I10" s="1" t="s">
        <v>354</v>
      </c>
      <c r="J10" s="1" t="s">
        <v>355</v>
      </c>
      <c r="K10" s="1" t="s">
        <v>356</v>
      </c>
      <c r="L10" s="1" t="s">
        <v>360</v>
      </c>
      <c r="M10" s="1">
        <v>0.70499999999999996</v>
      </c>
      <c r="N10" s="1" t="s">
        <v>361</v>
      </c>
      <c r="O10" s="1">
        <v>6.7699999999999996E-2</v>
      </c>
      <c r="P10" s="1"/>
      <c r="Q10" s="1">
        <v>0.63400000000000001</v>
      </c>
      <c r="R10" s="1" t="s">
        <v>362</v>
      </c>
      <c r="S10" s="1">
        <v>2.4899999999999999E-2</v>
      </c>
      <c r="T10" s="1"/>
    </row>
    <row r="11" spans="1:20" s="3" customFormat="1" x14ac:dyDescent="0.3">
      <c r="A11" s="4" t="s">
        <v>363</v>
      </c>
      <c r="B11" s="4" t="s">
        <v>364</v>
      </c>
      <c r="C11" s="4">
        <v>2022</v>
      </c>
      <c r="D11" s="4" t="s">
        <v>365</v>
      </c>
      <c r="E11" s="4" t="s">
        <v>359</v>
      </c>
      <c r="F11" s="4">
        <v>100</v>
      </c>
      <c r="G11" s="4" t="s">
        <v>366</v>
      </c>
      <c r="H11" s="4" t="s">
        <v>693</v>
      </c>
      <c r="I11" s="4" t="s">
        <v>367</v>
      </c>
      <c r="J11" s="4" t="s">
        <v>368</v>
      </c>
      <c r="K11" s="4" t="s">
        <v>369</v>
      </c>
      <c r="L11" s="4" t="s">
        <v>73</v>
      </c>
      <c r="M11" s="4">
        <v>0.42099999999999999</v>
      </c>
      <c r="N11" s="4" t="s">
        <v>370</v>
      </c>
      <c r="O11" s="4">
        <v>1.204E-2</v>
      </c>
      <c r="P11" s="4"/>
      <c r="Q11" s="4">
        <v>0.66100000000000003</v>
      </c>
      <c r="R11" s="4" t="s">
        <v>371</v>
      </c>
      <c r="S11" s="4">
        <v>3.5999999999999997E-2</v>
      </c>
      <c r="T11" s="4" t="s">
        <v>372</v>
      </c>
    </row>
    <row r="12" spans="1:20" s="3" customFormat="1" x14ac:dyDescent="0.3">
      <c r="A12" s="4"/>
      <c r="B12" s="4" t="s">
        <v>364</v>
      </c>
      <c r="C12" s="4">
        <v>2022</v>
      </c>
      <c r="D12" s="4"/>
      <c r="E12" s="4" t="s">
        <v>359</v>
      </c>
      <c r="F12" s="4">
        <v>100</v>
      </c>
      <c r="G12" s="4" t="s">
        <v>366</v>
      </c>
      <c r="H12" s="4" t="s">
        <v>693</v>
      </c>
      <c r="I12" s="4" t="s">
        <v>367</v>
      </c>
      <c r="J12" s="4" t="s">
        <v>368</v>
      </c>
      <c r="K12" s="4" t="s">
        <v>369</v>
      </c>
      <c r="L12" s="4" t="s">
        <v>360</v>
      </c>
      <c r="M12" s="4">
        <v>0.58099999999999996</v>
      </c>
      <c r="N12" s="4" t="s">
        <v>373</v>
      </c>
      <c r="O12" s="4">
        <v>3.2199999999999999E-2</v>
      </c>
      <c r="P12" s="4"/>
      <c r="Q12" s="4">
        <v>0.42599999999999999</v>
      </c>
      <c r="R12" s="4" t="s">
        <v>374</v>
      </c>
      <c r="S12" s="4">
        <v>4.9200000000000001E-2</v>
      </c>
      <c r="T12" s="4"/>
    </row>
    <row r="13" spans="1:20" s="3" customFormat="1" x14ac:dyDescent="0.3">
      <c r="A13" s="4" t="s">
        <v>375</v>
      </c>
      <c r="B13" s="4" t="s">
        <v>376</v>
      </c>
      <c r="C13" s="4">
        <v>2021</v>
      </c>
      <c r="D13" s="4" t="s">
        <v>377</v>
      </c>
      <c r="E13" s="4" t="s">
        <v>340</v>
      </c>
      <c r="F13" s="4">
        <v>61</v>
      </c>
      <c r="G13" s="4" t="s">
        <v>378</v>
      </c>
      <c r="H13" s="4" t="s">
        <v>695</v>
      </c>
      <c r="I13" s="4" t="s">
        <v>379</v>
      </c>
      <c r="J13" s="4" t="s">
        <v>696</v>
      </c>
      <c r="K13" s="4" t="s">
        <v>326</v>
      </c>
      <c r="L13" s="4" t="s">
        <v>73</v>
      </c>
      <c r="M13" s="4">
        <v>0.29699999999999999</v>
      </c>
      <c r="N13" s="4" t="s">
        <v>380</v>
      </c>
      <c r="O13" s="4">
        <v>0.04</v>
      </c>
      <c r="P13" s="4"/>
      <c r="Q13" s="4">
        <v>0.19800000000000001</v>
      </c>
      <c r="R13" s="4" t="s">
        <v>381</v>
      </c>
      <c r="S13" s="4">
        <v>3.5000000000000003E-2</v>
      </c>
      <c r="T13" s="4" t="s">
        <v>382</v>
      </c>
    </row>
    <row r="14" spans="1:20" s="3" customFormat="1" x14ac:dyDescent="0.3">
      <c r="A14" s="4" t="s">
        <v>383</v>
      </c>
      <c r="B14" s="4" t="s">
        <v>384</v>
      </c>
      <c r="C14" s="4">
        <v>2021</v>
      </c>
      <c r="D14" s="4" t="s">
        <v>385</v>
      </c>
      <c r="E14" s="4" t="s">
        <v>386</v>
      </c>
      <c r="F14" s="4">
        <v>310</v>
      </c>
      <c r="G14" s="4" t="s">
        <v>689</v>
      </c>
      <c r="H14" s="4" t="s">
        <v>387</v>
      </c>
      <c r="I14" s="4" t="s">
        <v>388</v>
      </c>
      <c r="J14" s="4" t="s">
        <v>389</v>
      </c>
      <c r="K14" s="4" t="s">
        <v>390</v>
      </c>
      <c r="L14" s="4" t="s">
        <v>391</v>
      </c>
      <c r="M14" s="4">
        <v>1.788</v>
      </c>
      <c r="N14" s="4" t="s">
        <v>392</v>
      </c>
      <c r="O14" s="4">
        <v>4.2000000000000003E-2</v>
      </c>
      <c r="P14" s="4"/>
      <c r="Q14" s="4">
        <v>1.5840000000000001</v>
      </c>
      <c r="R14" s="4" t="s">
        <v>393</v>
      </c>
      <c r="S14" s="4">
        <v>0.121</v>
      </c>
      <c r="T14" s="4" t="s">
        <v>394</v>
      </c>
    </row>
    <row r="15" spans="1:20" s="3" customFormat="1" x14ac:dyDescent="0.3">
      <c r="A15" s="4" t="s">
        <v>395</v>
      </c>
      <c r="B15" s="4" t="s">
        <v>25</v>
      </c>
      <c r="C15" s="4">
        <v>2021</v>
      </c>
      <c r="D15" s="4" t="s">
        <v>396</v>
      </c>
      <c r="E15" s="4" t="s">
        <v>710</v>
      </c>
      <c r="F15" s="4">
        <v>304</v>
      </c>
      <c r="G15" s="4" t="s">
        <v>326</v>
      </c>
      <c r="H15" s="4" t="s">
        <v>397</v>
      </c>
      <c r="I15" s="4" t="s">
        <v>398</v>
      </c>
      <c r="J15" s="4" t="s">
        <v>28</v>
      </c>
      <c r="K15" s="4" t="s">
        <v>399</v>
      </c>
      <c r="L15" s="4" t="s">
        <v>360</v>
      </c>
      <c r="M15" s="4">
        <v>3.38</v>
      </c>
      <c r="N15" s="4" t="s">
        <v>400</v>
      </c>
      <c r="O15" s="4">
        <v>1.2E-2</v>
      </c>
      <c r="P15" s="4">
        <v>7</v>
      </c>
      <c r="Q15" s="4"/>
      <c r="R15" s="4"/>
      <c r="S15" s="4"/>
      <c r="T15" s="4" t="s">
        <v>401</v>
      </c>
    </row>
    <row r="16" spans="1:20" s="3" customFormat="1" x14ac:dyDescent="0.3">
      <c r="A16" s="4"/>
      <c r="B16" s="4" t="s">
        <v>25</v>
      </c>
      <c r="C16" s="4">
        <v>2021</v>
      </c>
      <c r="D16" s="4"/>
      <c r="E16" s="4" t="s">
        <v>710</v>
      </c>
      <c r="F16" s="4">
        <v>304</v>
      </c>
      <c r="G16" s="4" t="s">
        <v>326</v>
      </c>
      <c r="H16" s="4" t="s">
        <v>31</v>
      </c>
      <c r="I16" s="4" t="s">
        <v>398</v>
      </c>
      <c r="J16" s="4" t="s">
        <v>28</v>
      </c>
      <c r="K16" s="4" t="s">
        <v>402</v>
      </c>
      <c r="L16" s="4" t="s">
        <v>342</v>
      </c>
      <c r="M16" s="4">
        <v>27.015999999999998</v>
      </c>
      <c r="N16" s="4" t="s">
        <v>403</v>
      </c>
      <c r="O16" s="4">
        <v>2E-3</v>
      </c>
      <c r="P16" s="4"/>
      <c r="Q16" s="4">
        <v>37.759</v>
      </c>
      <c r="R16" s="4" t="s">
        <v>404</v>
      </c>
      <c r="S16" s="4">
        <v>3.0000000000000001E-3</v>
      </c>
      <c r="T16" s="4"/>
    </row>
    <row r="17" spans="1:20" s="3" customFormat="1" x14ac:dyDescent="0.3">
      <c r="A17" s="4" t="s">
        <v>405</v>
      </c>
      <c r="B17" s="4" t="s">
        <v>406</v>
      </c>
      <c r="C17" s="4">
        <v>2020</v>
      </c>
      <c r="D17" s="4" t="s">
        <v>407</v>
      </c>
      <c r="E17" s="4" t="s">
        <v>80</v>
      </c>
      <c r="F17" s="4">
        <v>182</v>
      </c>
      <c r="G17" s="4" t="s">
        <v>326</v>
      </c>
      <c r="H17" s="4" t="s">
        <v>408</v>
      </c>
      <c r="I17" s="4" t="s">
        <v>409</v>
      </c>
      <c r="J17" s="4" t="s">
        <v>410</v>
      </c>
      <c r="K17" s="4" t="s">
        <v>411</v>
      </c>
      <c r="L17" s="4" t="s">
        <v>73</v>
      </c>
      <c r="M17" s="4">
        <v>1.05</v>
      </c>
      <c r="N17" s="4" t="s">
        <v>412</v>
      </c>
      <c r="O17" s="4">
        <v>0.02</v>
      </c>
      <c r="P17" s="4"/>
      <c r="Q17" s="4">
        <v>1.0349999999999999</v>
      </c>
      <c r="R17" s="4" t="s">
        <v>413</v>
      </c>
      <c r="S17" s="4">
        <v>4.1000000000000002E-2</v>
      </c>
      <c r="T17" s="4"/>
    </row>
    <row r="18" spans="1:20" s="3" customFormat="1" x14ac:dyDescent="0.3">
      <c r="A18" s="4"/>
      <c r="B18" s="4" t="s">
        <v>406</v>
      </c>
      <c r="C18" s="4">
        <v>2020</v>
      </c>
      <c r="D18" s="4"/>
      <c r="E18" s="4" t="s">
        <v>80</v>
      </c>
      <c r="F18" s="4">
        <v>137</v>
      </c>
      <c r="G18" s="4" t="s">
        <v>326</v>
      </c>
      <c r="H18" s="4" t="s">
        <v>414</v>
      </c>
      <c r="I18" s="4" t="s">
        <v>415</v>
      </c>
      <c r="J18" s="4" t="s">
        <v>416</v>
      </c>
      <c r="K18" s="4" t="s">
        <v>411</v>
      </c>
      <c r="L18" s="4" t="s">
        <v>73</v>
      </c>
      <c r="M18" s="4">
        <v>1.02</v>
      </c>
      <c r="N18" s="4" t="s">
        <v>417</v>
      </c>
      <c r="O18" s="4">
        <v>0.21</v>
      </c>
      <c r="P18" s="4"/>
      <c r="Q18" s="4">
        <v>1.02</v>
      </c>
      <c r="R18" s="4" t="s">
        <v>418</v>
      </c>
      <c r="S18" s="4"/>
      <c r="T18" s="4"/>
    </row>
    <row r="19" spans="1:20" s="3" customFormat="1" x14ac:dyDescent="0.3">
      <c r="A19" s="4"/>
      <c r="B19" s="4" t="s">
        <v>406</v>
      </c>
      <c r="C19" s="4">
        <v>2020</v>
      </c>
      <c r="D19" s="4"/>
      <c r="E19" s="4" t="s">
        <v>80</v>
      </c>
      <c r="F19" s="4">
        <v>172</v>
      </c>
      <c r="G19" s="4" t="s">
        <v>326</v>
      </c>
      <c r="H19" s="4" t="s">
        <v>419</v>
      </c>
      <c r="I19" s="4" t="s">
        <v>420</v>
      </c>
      <c r="J19" s="4" t="s">
        <v>421</v>
      </c>
      <c r="K19" s="4" t="s">
        <v>411</v>
      </c>
      <c r="L19" s="4" t="s">
        <v>73</v>
      </c>
      <c r="M19" s="4">
        <v>1.2</v>
      </c>
      <c r="N19" s="4" t="s">
        <v>422</v>
      </c>
      <c r="O19" s="4">
        <v>0.68</v>
      </c>
      <c r="P19" s="4"/>
      <c r="Q19" s="4">
        <v>1.0029999999999999</v>
      </c>
      <c r="R19" s="4" t="s">
        <v>423</v>
      </c>
      <c r="S19" s="4">
        <v>0.76</v>
      </c>
      <c r="T19" s="4" t="s">
        <v>424</v>
      </c>
    </row>
    <row r="20" spans="1:20" s="3" customFormat="1" x14ac:dyDescent="0.3">
      <c r="A20" s="4"/>
      <c r="B20" s="4" t="s">
        <v>406</v>
      </c>
      <c r="C20" s="4">
        <v>2020</v>
      </c>
      <c r="D20" s="4"/>
      <c r="E20" s="4" t="s">
        <v>80</v>
      </c>
      <c r="F20" s="4">
        <v>172</v>
      </c>
      <c r="G20" s="4" t="s">
        <v>326</v>
      </c>
      <c r="H20" s="4" t="s">
        <v>419</v>
      </c>
      <c r="I20" s="4" t="s">
        <v>425</v>
      </c>
      <c r="J20" s="4" t="s">
        <v>426</v>
      </c>
      <c r="K20" s="4" t="s">
        <v>411</v>
      </c>
      <c r="L20" s="4" t="s">
        <v>73</v>
      </c>
      <c r="M20" s="4">
        <v>1.06</v>
      </c>
      <c r="N20" s="4" t="s">
        <v>427</v>
      </c>
      <c r="O20" s="4">
        <v>0.91</v>
      </c>
      <c r="P20" s="4"/>
      <c r="Q20" s="4">
        <v>0.99</v>
      </c>
      <c r="R20" s="4" t="s">
        <v>428</v>
      </c>
      <c r="S20" s="4"/>
      <c r="T20" s="4"/>
    </row>
    <row r="21" spans="1:20" s="3" customFormat="1" x14ac:dyDescent="0.3">
      <c r="A21" s="4" t="s">
        <v>429</v>
      </c>
      <c r="B21" s="4" t="s">
        <v>430</v>
      </c>
      <c r="C21" s="4">
        <v>2020</v>
      </c>
      <c r="D21" s="4" t="s">
        <v>353</v>
      </c>
      <c r="E21" s="4" t="s">
        <v>359</v>
      </c>
      <c r="F21" s="4">
        <v>103</v>
      </c>
      <c r="G21" s="4" t="s">
        <v>366</v>
      </c>
      <c r="H21" s="4" t="s">
        <v>697</v>
      </c>
      <c r="I21" s="4" t="s">
        <v>326</v>
      </c>
      <c r="J21" s="4" t="s">
        <v>698</v>
      </c>
      <c r="K21" s="4" t="s">
        <v>431</v>
      </c>
      <c r="L21" s="4" t="s">
        <v>73</v>
      </c>
      <c r="M21" s="4">
        <v>7.9340000000000002</v>
      </c>
      <c r="N21" s="4" t="s">
        <v>432</v>
      </c>
      <c r="O21" s="4">
        <v>1E-4</v>
      </c>
      <c r="P21" s="4"/>
      <c r="Q21" s="4">
        <v>14.708</v>
      </c>
      <c r="R21" s="4" t="s">
        <v>433</v>
      </c>
      <c r="S21" s="4">
        <v>1.9E-3</v>
      </c>
      <c r="T21" s="4" t="s">
        <v>434</v>
      </c>
    </row>
    <row r="22" spans="1:20" s="3" customFormat="1" x14ac:dyDescent="0.3">
      <c r="A22" s="4"/>
      <c r="B22" s="4" t="s">
        <v>430</v>
      </c>
      <c r="C22" s="4">
        <v>2020</v>
      </c>
      <c r="D22" s="4"/>
      <c r="E22" s="4" t="s">
        <v>359</v>
      </c>
      <c r="F22" s="4">
        <v>103</v>
      </c>
      <c r="G22" s="4" t="s">
        <v>366</v>
      </c>
      <c r="H22" s="4" t="s">
        <v>697</v>
      </c>
      <c r="I22" s="4" t="s">
        <v>326</v>
      </c>
      <c r="J22" s="4" t="s">
        <v>698</v>
      </c>
      <c r="K22" s="4" t="s">
        <v>435</v>
      </c>
      <c r="L22" s="4" t="s">
        <v>360</v>
      </c>
      <c r="M22" s="4">
        <v>0.40600000000000003</v>
      </c>
      <c r="N22" s="4" t="s">
        <v>436</v>
      </c>
      <c r="O22" s="4">
        <v>1.4E-2</v>
      </c>
      <c r="P22" s="4"/>
      <c r="Q22" s="4">
        <v>0.36899999999999999</v>
      </c>
      <c r="R22" s="4" t="s">
        <v>437</v>
      </c>
      <c r="S22" s="4">
        <v>2.8500000000000001E-2</v>
      </c>
      <c r="T22" s="4" t="s">
        <v>438</v>
      </c>
    </row>
    <row r="23" spans="1:20" s="3" customFormat="1" x14ac:dyDescent="0.3">
      <c r="A23" s="4" t="s">
        <v>439</v>
      </c>
      <c r="B23" s="4" t="s">
        <v>35</v>
      </c>
      <c r="C23" s="4">
        <v>2019</v>
      </c>
      <c r="D23" s="4" t="s">
        <v>243</v>
      </c>
      <c r="E23" s="4" t="s">
        <v>36</v>
      </c>
      <c r="F23" s="4">
        <v>351</v>
      </c>
      <c r="G23" s="4" t="s">
        <v>326</v>
      </c>
      <c r="H23" s="4" t="s">
        <v>440</v>
      </c>
      <c r="I23" s="4" t="s">
        <v>441</v>
      </c>
      <c r="J23" s="4" t="s">
        <v>442</v>
      </c>
      <c r="K23" s="4" t="s">
        <v>326</v>
      </c>
      <c r="L23" s="4" t="s">
        <v>360</v>
      </c>
      <c r="M23" s="4">
        <v>0.85</v>
      </c>
      <c r="N23" s="4" t="s">
        <v>443</v>
      </c>
      <c r="O23" s="4">
        <v>0.56999999999999995</v>
      </c>
      <c r="P23" s="4">
        <v>7</v>
      </c>
      <c r="Q23" s="4">
        <v>0.95</v>
      </c>
      <c r="R23" s="4" t="s">
        <v>444</v>
      </c>
      <c r="S23" s="4">
        <v>0.87</v>
      </c>
      <c r="T23" s="4" t="s">
        <v>445</v>
      </c>
    </row>
    <row r="24" spans="1:20" s="3" customFormat="1" x14ac:dyDescent="0.3">
      <c r="A24" s="4" t="s">
        <v>439</v>
      </c>
      <c r="B24" s="4" t="s">
        <v>35</v>
      </c>
      <c r="C24" s="4">
        <v>2019</v>
      </c>
      <c r="D24" s="4"/>
      <c r="E24" s="4" t="s">
        <v>36</v>
      </c>
      <c r="F24" s="4">
        <v>360</v>
      </c>
      <c r="G24" s="4" t="s">
        <v>326</v>
      </c>
      <c r="H24" s="4" t="s">
        <v>440</v>
      </c>
      <c r="I24" s="4" t="s">
        <v>446</v>
      </c>
      <c r="J24" s="4" t="s">
        <v>447</v>
      </c>
      <c r="K24" s="4" t="s">
        <v>326</v>
      </c>
      <c r="L24" s="4" t="s">
        <v>360</v>
      </c>
      <c r="M24" s="4">
        <v>1.37</v>
      </c>
      <c r="N24" s="4" t="s">
        <v>448</v>
      </c>
      <c r="O24" s="4">
        <v>0.14000000000000001</v>
      </c>
      <c r="P24" s="4"/>
      <c r="Q24" s="4">
        <v>1.41</v>
      </c>
      <c r="R24" s="4" t="s">
        <v>449</v>
      </c>
      <c r="S24" s="4">
        <v>0.15</v>
      </c>
      <c r="T24" s="4"/>
    </row>
    <row r="25" spans="1:20" s="3" customFormat="1" x14ac:dyDescent="0.3">
      <c r="A25" s="4" t="s">
        <v>450</v>
      </c>
      <c r="B25" s="4" t="s">
        <v>43</v>
      </c>
      <c r="C25" s="4">
        <v>2019</v>
      </c>
      <c r="D25" s="4" t="s">
        <v>451</v>
      </c>
      <c r="E25" s="4" t="s">
        <v>44</v>
      </c>
      <c r="F25" s="4">
        <v>246</v>
      </c>
      <c r="G25" s="4" t="s">
        <v>45</v>
      </c>
      <c r="H25" s="4" t="s">
        <v>46</v>
      </c>
      <c r="I25" s="4" t="s">
        <v>452</v>
      </c>
      <c r="J25" s="4" t="s">
        <v>48</v>
      </c>
      <c r="K25" s="4" t="s">
        <v>49</v>
      </c>
      <c r="L25" s="4" t="s">
        <v>271</v>
      </c>
      <c r="M25" s="4">
        <v>3.01</v>
      </c>
      <c r="N25" s="4" t="s">
        <v>453</v>
      </c>
      <c r="O25" s="4" t="s">
        <v>699</v>
      </c>
      <c r="P25" s="4">
        <v>8</v>
      </c>
      <c r="Q25" s="4"/>
      <c r="R25" s="4"/>
      <c r="S25" s="4"/>
      <c r="T25" s="4" t="s">
        <v>454</v>
      </c>
    </row>
    <row r="26" spans="1:20" s="3" customFormat="1" x14ac:dyDescent="0.3">
      <c r="A26" s="4" t="s">
        <v>455</v>
      </c>
      <c r="B26" s="4" t="s">
        <v>53</v>
      </c>
      <c r="C26" s="4">
        <v>2018</v>
      </c>
      <c r="D26" s="4">
        <v>-2016</v>
      </c>
      <c r="E26" s="4" t="s">
        <v>340</v>
      </c>
      <c r="F26" s="4">
        <v>278</v>
      </c>
      <c r="G26" s="4" t="s">
        <v>326</v>
      </c>
      <c r="H26" s="4" t="s">
        <v>456</v>
      </c>
      <c r="I26" s="4" t="s">
        <v>457</v>
      </c>
      <c r="J26" s="4" t="s">
        <v>57</v>
      </c>
      <c r="K26" s="4" t="s">
        <v>458</v>
      </c>
      <c r="L26" s="4" t="s">
        <v>360</v>
      </c>
      <c r="M26" s="4"/>
      <c r="N26" s="4"/>
      <c r="O26" s="4"/>
      <c r="P26" s="4">
        <v>7</v>
      </c>
      <c r="Q26" s="4">
        <v>2.5009999999999999</v>
      </c>
      <c r="R26" s="4" t="s">
        <v>59</v>
      </c>
      <c r="S26" s="4">
        <v>3.0000000000000001E-3</v>
      </c>
      <c r="T26" s="4" t="s">
        <v>459</v>
      </c>
    </row>
    <row r="27" spans="1:20" s="3" customFormat="1" x14ac:dyDescent="0.3">
      <c r="A27" s="4"/>
      <c r="B27" s="4" t="s">
        <v>53</v>
      </c>
      <c r="C27" s="4">
        <v>2018</v>
      </c>
      <c r="D27" s="4"/>
      <c r="E27" s="4" t="s">
        <v>340</v>
      </c>
      <c r="F27" s="4">
        <v>278</v>
      </c>
      <c r="G27" s="4" t="s">
        <v>326</v>
      </c>
      <c r="H27" s="4" t="s">
        <v>456</v>
      </c>
      <c r="I27" s="4" t="s">
        <v>457</v>
      </c>
      <c r="J27" s="4" t="s">
        <v>57</v>
      </c>
      <c r="K27" s="4" t="s">
        <v>460</v>
      </c>
      <c r="L27" s="4" t="s">
        <v>342</v>
      </c>
      <c r="M27" s="4"/>
      <c r="N27" s="4"/>
      <c r="O27" s="4"/>
      <c r="P27" s="4"/>
      <c r="Q27" s="4">
        <v>3.044</v>
      </c>
      <c r="R27" s="4" t="s">
        <v>61</v>
      </c>
      <c r="S27" s="4" t="s">
        <v>62</v>
      </c>
      <c r="T27" s="4"/>
    </row>
    <row r="28" spans="1:20" s="3" customFormat="1" x14ac:dyDescent="0.3">
      <c r="A28" s="4"/>
      <c r="B28" s="4" t="s">
        <v>53</v>
      </c>
      <c r="C28" s="4">
        <v>2018</v>
      </c>
      <c r="D28" s="4"/>
      <c r="E28" s="4" t="s">
        <v>340</v>
      </c>
      <c r="F28" s="4">
        <v>278</v>
      </c>
      <c r="G28" s="4" t="s">
        <v>326</v>
      </c>
      <c r="H28" s="4" t="s">
        <v>456</v>
      </c>
      <c r="I28" s="4" t="s">
        <v>461</v>
      </c>
      <c r="J28" s="4" t="s">
        <v>335</v>
      </c>
      <c r="K28" s="4" t="s">
        <v>460</v>
      </c>
      <c r="L28" s="4" t="s">
        <v>64</v>
      </c>
      <c r="M28" s="4"/>
      <c r="N28" s="4"/>
      <c r="O28" s="4"/>
      <c r="P28" s="4"/>
      <c r="Q28" s="4">
        <v>2.4769999999999999</v>
      </c>
      <c r="R28" s="4" t="s">
        <v>65</v>
      </c>
      <c r="S28" s="4">
        <v>0.01</v>
      </c>
      <c r="T28" s="4"/>
    </row>
    <row r="29" spans="1:20" s="3" customFormat="1" x14ac:dyDescent="0.3">
      <c r="A29" s="4"/>
      <c r="B29" s="4" t="s">
        <v>53</v>
      </c>
      <c r="C29" s="4">
        <v>2018</v>
      </c>
      <c r="D29" s="4"/>
      <c r="E29" s="4" t="s">
        <v>340</v>
      </c>
      <c r="F29" s="4">
        <v>278</v>
      </c>
      <c r="G29" s="4" t="s">
        <v>326</v>
      </c>
      <c r="H29" s="4" t="s">
        <v>456</v>
      </c>
      <c r="I29" s="4" t="s">
        <v>461</v>
      </c>
      <c r="J29" s="4" t="s">
        <v>335</v>
      </c>
      <c r="K29" s="4" t="s">
        <v>460</v>
      </c>
      <c r="L29" s="4" t="s">
        <v>342</v>
      </c>
      <c r="M29" s="4"/>
      <c r="N29" s="4"/>
      <c r="O29" s="4"/>
      <c r="P29" s="4"/>
      <c r="Q29" s="4">
        <v>2.831</v>
      </c>
      <c r="R29" s="4" t="s">
        <v>66</v>
      </c>
      <c r="S29" s="4">
        <v>3.0000000000000001E-3</v>
      </c>
      <c r="T29" s="4"/>
    </row>
    <row r="30" spans="1:20" s="3" customFormat="1" x14ac:dyDescent="0.3">
      <c r="A30" s="4" t="s">
        <v>462</v>
      </c>
      <c r="B30" s="4" t="s">
        <v>67</v>
      </c>
      <c r="C30" s="4">
        <v>2017</v>
      </c>
      <c r="D30" s="4"/>
      <c r="E30" s="4" t="s">
        <v>68</v>
      </c>
      <c r="F30" s="4">
        <v>150</v>
      </c>
      <c r="G30" s="4" t="s">
        <v>326</v>
      </c>
      <c r="H30" s="4" t="s">
        <v>463</v>
      </c>
      <c r="I30" s="4" t="s">
        <v>464</v>
      </c>
      <c r="J30" s="4" t="s">
        <v>465</v>
      </c>
      <c r="K30" s="4" t="s">
        <v>466</v>
      </c>
      <c r="L30" s="4" t="s">
        <v>73</v>
      </c>
      <c r="M30" s="4">
        <v>10.253</v>
      </c>
      <c r="N30" s="4" t="s">
        <v>467</v>
      </c>
      <c r="O30" s="4" t="s">
        <v>468</v>
      </c>
      <c r="P30" s="4">
        <v>8</v>
      </c>
      <c r="Q30" s="4">
        <v>8.4779999999999998</v>
      </c>
      <c r="R30" s="4" t="s">
        <v>469</v>
      </c>
      <c r="S30" s="4" t="s">
        <v>468</v>
      </c>
      <c r="T30" s="4" t="s">
        <v>470</v>
      </c>
    </row>
    <row r="31" spans="1:20" s="3" customFormat="1" x14ac:dyDescent="0.3">
      <c r="A31" s="4"/>
      <c r="B31" s="4" t="s">
        <v>67</v>
      </c>
      <c r="C31" s="4">
        <v>2017</v>
      </c>
      <c r="D31" s="4"/>
      <c r="E31" s="4" t="s">
        <v>68</v>
      </c>
      <c r="F31" s="4">
        <v>150</v>
      </c>
      <c r="G31" s="4" t="s">
        <v>326</v>
      </c>
      <c r="H31" s="4" t="s">
        <v>463</v>
      </c>
      <c r="I31" s="4" t="s">
        <v>471</v>
      </c>
      <c r="J31" s="4" t="s">
        <v>472</v>
      </c>
      <c r="K31" s="4" t="s">
        <v>466</v>
      </c>
      <c r="L31" s="4" t="s">
        <v>73</v>
      </c>
      <c r="M31" s="4">
        <v>0.67</v>
      </c>
      <c r="N31" s="4" t="s">
        <v>473</v>
      </c>
      <c r="O31" s="4">
        <v>4.9000000000000002E-2</v>
      </c>
      <c r="P31" s="4"/>
      <c r="Q31" s="4"/>
      <c r="R31" s="4"/>
      <c r="S31" s="4"/>
      <c r="T31" s="4"/>
    </row>
    <row r="32" spans="1:20" s="3" customFormat="1" x14ac:dyDescent="0.3">
      <c r="A32" s="4"/>
      <c r="B32" s="4" t="s">
        <v>67</v>
      </c>
      <c r="C32" s="4">
        <v>2017</v>
      </c>
      <c r="D32" s="4"/>
      <c r="E32" s="4" t="s">
        <v>68</v>
      </c>
      <c r="F32" s="4">
        <v>150</v>
      </c>
      <c r="G32" s="4" t="s">
        <v>326</v>
      </c>
      <c r="H32" s="4" t="s">
        <v>463</v>
      </c>
      <c r="I32" s="4" t="s">
        <v>474</v>
      </c>
      <c r="J32" s="4" t="s">
        <v>475</v>
      </c>
      <c r="K32" s="4" t="s">
        <v>466</v>
      </c>
      <c r="L32" s="4" t="s">
        <v>73</v>
      </c>
      <c r="M32" s="4">
        <v>0.44</v>
      </c>
      <c r="N32" s="4" t="s">
        <v>476</v>
      </c>
      <c r="O32" s="4" t="s">
        <v>468</v>
      </c>
      <c r="P32" s="4"/>
      <c r="Q32" s="4"/>
      <c r="R32" s="4"/>
      <c r="S32" s="4"/>
      <c r="T32" s="4"/>
    </row>
    <row r="33" spans="1:20" s="3" customFormat="1" x14ac:dyDescent="0.3">
      <c r="A33" s="4"/>
      <c r="B33" s="4" t="s">
        <v>67</v>
      </c>
      <c r="C33" s="4">
        <v>2017</v>
      </c>
      <c r="D33" s="4"/>
      <c r="E33" s="4" t="s">
        <v>68</v>
      </c>
      <c r="F33" s="4">
        <v>150</v>
      </c>
      <c r="G33" s="4" t="s">
        <v>326</v>
      </c>
      <c r="H33" s="4" t="s">
        <v>463</v>
      </c>
      <c r="I33" s="4" t="s">
        <v>477</v>
      </c>
      <c r="J33" s="4" t="s">
        <v>335</v>
      </c>
      <c r="K33" s="4" t="s">
        <v>466</v>
      </c>
      <c r="L33" s="4" t="s">
        <v>73</v>
      </c>
      <c r="M33" s="4">
        <v>0.39</v>
      </c>
      <c r="N33" s="4" t="s">
        <v>478</v>
      </c>
      <c r="O33" s="4">
        <v>2E-3</v>
      </c>
      <c r="P33" s="4"/>
      <c r="Q33" s="4"/>
      <c r="R33" s="4"/>
      <c r="S33" s="4"/>
      <c r="T33" s="4"/>
    </row>
    <row r="34" spans="1:20" s="3" customFormat="1" x14ac:dyDescent="0.3">
      <c r="A34" s="4" t="s">
        <v>479</v>
      </c>
      <c r="B34" s="4" t="s">
        <v>79</v>
      </c>
      <c r="C34" s="4">
        <v>2017</v>
      </c>
      <c r="D34" s="4" t="s">
        <v>480</v>
      </c>
      <c r="E34" s="4" t="s">
        <v>80</v>
      </c>
      <c r="F34" s="4">
        <v>164</v>
      </c>
      <c r="G34" s="4" t="s">
        <v>700</v>
      </c>
      <c r="H34" s="4" t="s">
        <v>701</v>
      </c>
      <c r="I34" s="4" t="s">
        <v>481</v>
      </c>
      <c r="J34" s="4" t="s">
        <v>28</v>
      </c>
      <c r="K34" s="4" t="s">
        <v>482</v>
      </c>
      <c r="L34" s="4" t="s">
        <v>360</v>
      </c>
      <c r="M34" s="4"/>
      <c r="N34" s="4"/>
      <c r="O34" s="4"/>
      <c r="P34" s="4">
        <v>7</v>
      </c>
      <c r="Q34" s="4">
        <v>3.9279999999999999</v>
      </c>
      <c r="R34" s="4" t="s">
        <v>83</v>
      </c>
      <c r="S34" s="4">
        <v>5.0000000000000001E-3</v>
      </c>
      <c r="T34" s="4"/>
    </row>
    <row r="35" spans="1:20" s="3" customFormat="1" x14ac:dyDescent="0.3">
      <c r="A35" s="4" t="s">
        <v>483</v>
      </c>
      <c r="B35" s="4" t="s">
        <v>484</v>
      </c>
      <c r="C35" s="4">
        <v>2017</v>
      </c>
      <c r="D35" s="4" t="s">
        <v>485</v>
      </c>
      <c r="E35" s="4" t="s">
        <v>86</v>
      </c>
      <c r="F35" s="4">
        <v>66</v>
      </c>
      <c r="G35" s="4" t="s">
        <v>326</v>
      </c>
      <c r="H35" s="4" t="s">
        <v>702</v>
      </c>
      <c r="I35" s="4" t="s">
        <v>486</v>
      </c>
      <c r="J35" s="4" t="s">
        <v>335</v>
      </c>
      <c r="K35" s="4" t="s">
        <v>487</v>
      </c>
      <c r="L35" s="4" t="s">
        <v>89</v>
      </c>
      <c r="M35" s="4">
        <v>13.048</v>
      </c>
      <c r="N35" s="4" t="s">
        <v>90</v>
      </c>
      <c r="O35" s="4">
        <v>1.2999999999999999E-2</v>
      </c>
      <c r="P35" s="4">
        <v>8</v>
      </c>
      <c r="Q35" s="4">
        <v>9.891</v>
      </c>
      <c r="R35" s="4" t="s">
        <v>91</v>
      </c>
      <c r="S35" s="4">
        <v>4.1000000000000002E-2</v>
      </c>
      <c r="T35" s="4" t="s">
        <v>488</v>
      </c>
    </row>
    <row r="36" spans="1:20" s="3" customFormat="1" x14ac:dyDescent="0.3">
      <c r="A36" s="4" t="s">
        <v>489</v>
      </c>
      <c r="B36" s="4" t="s">
        <v>93</v>
      </c>
      <c r="C36" s="4">
        <v>2016</v>
      </c>
      <c r="D36" s="4" t="s">
        <v>490</v>
      </c>
      <c r="E36" s="4" t="s">
        <v>491</v>
      </c>
      <c r="F36" s="4">
        <v>291</v>
      </c>
      <c r="G36" s="4" t="s">
        <v>95</v>
      </c>
      <c r="H36" s="4" t="s">
        <v>492</v>
      </c>
      <c r="I36" s="4" t="s">
        <v>97</v>
      </c>
      <c r="J36" s="4" t="s">
        <v>475</v>
      </c>
      <c r="K36" s="4" t="s">
        <v>493</v>
      </c>
      <c r="L36" s="4" t="s">
        <v>89</v>
      </c>
      <c r="M36" s="4">
        <v>0.37</v>
      </c>
      <c r="N36" s="4" t="s">
        <v>494</v>
      </c>
      <c r="O36" s="4">
        <v>0.32100000000000001</v>
      </c>
      <c r="P36" s="4">
        <v>8</v>
      </c>
      <c r="Q36" s="4"/>
      <c r="R36" s="4"/>
      <c r="S36" s="4"/>
      <c r="T36" s="4" t="s">
        <v>495</v>
      </c>
    </row>
    <row r="37" spans="1:20" s="3" customFormat="1" x14ac:dyDescent="0.3">
      <c r="A37" s="4"/>
      <c r="B37" s="4" t="s">
        <v>93</v>
      </c>
      <c r="C37" s="4">
        <v>2016</v>
      </c>
      <c r="D37" s="4"/>
      <c r="E37" s="4" t="s">
        <v>491</v>
      </c>
      <c r="F37" s="4">
        <v>291</v>
      </c>
      <c r="G37" s="4" t="s">
        <v>95</v>
      </c>
      <c r="H37" s="4" t="s">
        <v>492</v>
      </c>
      <c r="I37" s="4" t="s">
        <v>97</v>
      </c>
      <c r="J37" s="4" t="s">
        <v>475</v>
      </c>
      <c r="K37" s="4" t="s">
        <v>493</v>
      </c>
      <c r="L37" s="4" t="s">
        <v>73</v>
      </c>
      <c r="M37" s="4">
        <v>0.44</v>
      </c>
      <c r="N37" s="4" t="s">
        <v>496</v>
      </c>
      <c r="O37" s="4">
        <v>0.12</v>
      </c>
      <c r="P37" s="4"/>
      <c r="Q37" s="4"/>
      <c r="R37" s="4"/>
      <c r="S37" s="4"/>
      <c r="T37" s="4"/>
    </row>
    <row r="38" spans="1:20" s="3" customFormat="1" x14ac:dyDescent="0.3">
      <c r="A38" s="4" t="s">
        <v>497</v>
      </c>
      <c r="B38" s="4" t="s">
        <v>103</v>
      </c>
      <c r="C38" s="4">
        <v>2016</v>
      </c>
      <c r="D38" s="4" t="s">
        <v>498</v>
      </c>
      <c r="E38" s="4" t="s">
        <v>80</v>
      </c>
      <c r="F38" s="4">
        <v>524</v>
      </c>
      <c r="G38" s="4" t="s">
        <v>326</v>
      </c>
      <c r="H38" s="4" t="s">
        <v>703</v>
      </c>
      <c r="I38" s="4" t="s">
        <v>104</v>
      </c>
      <c r="J38" s="4" t="s">
        <v>28</v>
      </c>
      <c r="K38" s="4" t="s">
        <v>326</v>
      </c>
      <c r="L38" s="4" t="s">
        <v>73</v>
      </c>
      <c r="M38" s="4"/>
      <c r="N38" s="4"/>
      <c r="O38" s="4"/>
      <c r="P38" s="4">
        <v>8</v>
      </c>
      <c r="Q38" s="4">
        <v>2.1030000000000002</v>
      </c>
      <c r="R38" s="4" t="s">
        <v>499</v>
      </c>
      <c r="S38" s="4">
        <v>9.0999999999999998E-2</v>
      </c>
      <c r="T38" s="4" t="s">
        <v>500</v>
      </c>
    </row>
    <row r="39" spans="1:20" s="3" customFormat="1" x14ac:dyDescent="0.3">
      <c r="A39" s="4"/>
      <c r="B39" s="4" t="s">
        <v>103</v>
      </c>
      <c r="C39" s="4">
        <v>2016</v>
      </c>
      <c r="D39" s="4"/>
      <c r="E39" s="4" t="s">
        <v>80</v>
      </c>
      <c r="F39" s="4">
        <v>524</v>
      </c>
      <c r="G39" s="4" t="s">
        <v>326</v>
      </c>
      <c r="H39" s="4" t="s">
        <v>703</v>
      </c>
      <c r="I39" s="4" t="s">
        <v>104</v>
      </c>
      <c r="J39" s="4" t="s">
        <v>28</v>
      </c>
      <c r="K39" s="4" t="s">
        <v>326</v>
      </c>
      <c r="L39" s="4" t="s">
        <v>360</v>
      </c>
      <c r="M39" s="4"/>
      <c r="N39" s="4"/>
      <c r="O39" s="4"/>
      <c r="P39" s="4"/>
      <c r="Q39" s="4">
        <v>3.4620000000000002</v>
      </c>
      <c r="R39" s="4" t="s">
        <v>501</v>
      </c>
      <c r="S39" s="4">
        <v>7.0000000000000001E-3</v>
      </c>
      <c r="T39" s="4"/>
    </row>
    <row r="40" spans="1:20" s="3" customFormat="1" x14ac:dyDescent="0.3">
      <c r="A40" s="4"/>
      <c r="B40" s="4" t="s">
        <v>103</v>
      </c>
      <c r="C40" s="4">
        <v>2016</v>
      </c>
      <c r="D40" s="4"/>
      <c r="E40" s="4" t="s">
        <v>80</v>
      </c>
      <c r="F40" s="4">
        <v>524</v>
      </c>
      <c r="G40" s="4" t="s">
        <v>326</v>
      </c>
      <c r="H40" s="4" t="s">
        <v>703</v>
      </c>
      <c r="I40" s="4" t="s">
        <v>502</v>
      </c>
      <c r="J40" s="4" t="s">
        <v>475</v>
      </c>
      <c r="K40" s="4" t="s">
        <v>326</v>
      </c>
      <c r="L40" s="4" t="s">
        <v>360</v>
      </c>
      <c r="M40" s="4"/>
      <c r="N40" s="4"/>
      <c r="O40" s="4"/>
      <c r="P40" s="4"/>
      <c r="Q40" s="4">
        <v>2.4649999999999999</v>
      </c>
      <c r="R40" s="4" t="s">
        <v>503</v>
      </c>
      <c r="S40" s="4">
        <v>2.5999999999999999E-2</v>
      </c>
      <c r="T40" s="4"/>
    </row>
    <row r="41" spans="1:20" x14ac:dyDescent="0.3">
      <c r="A41" s="4"/>
      <c r="B41" s="4" t="s">
        <v>103</v>
      </c>
      <c r="C41" s="4">
        <v>2016</v>
      </c>
      <c r="D41" s="4"/>
      <c r="E41" s="4" t="s">
        <v>80</v>
      </c>
      <c r="F41" s="4">
        <v>524</v>
      </c>
      <c r="G41" s="4" t="s">
        <v>326</v>
      </c>
      <c r="H41" s="4" t="s">
        <v>703</v>
      </c>
      <c r="I41" s="4" t="s">
        <v>502</v>
      </c>
      <c r="J41" s="4" t="s">
        <v>475</v>
      </c>
      <c r="K41" s="4" t="s">
        <v>326</v>
      </c>
      <c r="L41" s="4" t="s">
        <v>73</v>
      </c>
      <c r="M41" s="4"/>
      <c r="N41" s="4"/>
      <c r="O41" s="4"/>
      <c r="P41" s="4"/>
      <c r="Q41" s="4">
        <v>0.57599999999999996</v>
      </c>
      <c r="R41" s="4" t="s">
        <v>504</v>
      </c>
      <c r="S41" s="4">
        <v>0.57599999999999996</v>
      </c>
      <c r="T41" s="4"/>
    </row>
    <row r="42" spans="1:20" x14ac:dyDescent="0.3">
      <c r="A42" s="4"/>
      <c r="B42" s="4" t="s">
        <v>103</v>
      </c>
      <c r="C42" s="4">
        <v>2016</v>
      </c>
      <c r="D42" s="4"/>
      <c r="E42" s="4" t="s">
        <v>80</v>
      </c>
      <c r="F42" s="4">
        <v>642</v>
      </c>
      <c r="G42" s="4" t="s">
        <v>326</v>
      </c>
      <c r="H42" s="4" t="s">
        <v>703</v>
      </c>
      <c r="I42" s="4" t="s">
        <v>120</v>
      </c>
      <c r="J42" s="4" t="s">
        <v>447</v>
      </c>
      <c r="K42" s="4" t="s">
        <v>326</v>
      </c>
      <c r="L42" s="4" t="s">
        <v>73</v>
      </c>
      <c r="M42" s="4"/>
      <c r="N42" s="4"/>
      <c r="O42" s="4"/>
      <c r="P42" s="4"/>
      <c r="Q42" s="4">
        <v>1.71</v>
      </c>
      <c r="R42" s="4" t="s">
        <v>505</v>
      </c>
      <c r="S42" s="4">
        <v>0.44800000000000001</v>
      </c>
      <c r="T42" s="4"/>
    </row>
    <row r="43" spans="1:20" x14ac:dyDescent="0.3">
      <c r="A43" s="4"/>
      <c r="B43" s="4" t="s">
        <v>103</v>
      </c>
      <c r="C43" s="4">
        <v>2016</v>
      </c>
      <c r="D43" s="4"/>
      <c r="E43" s="4" t="s">
        <v>80</v>
      </c>
      <c r="F43" s="4">
        <v>642</v>
      </c>
      <c r="G43" s="4" t="s">
        <v>326</v>
      </c>
      <c r="H43" s="4" t="s">
        <v>703</v>
      </c>
      <c r="I43" s="4" t="s">
        <v>120</v>
      </c>
      <c r="J43" s="4" t="s">
        <v>447</v>
      </c>
      <c r="K43" s="4" t="s">
        <v>326</v>
      </c>
      <c r="L43" s="4" t="s">
        <v>360</v>
      </c>
      <c r="M43" s="4"/>
      <c r="N43" s="4"/>
      <c r="O43" s="4"/>
      <c r="P43" s="4"/>
      <c r="Q43" s="4">
        <v>1.72</v>
      </c>
      <c r="R43" s="4" t="s">
        <v>506</v>
      </c>
      <c r="S43" s="4">
        <v>0.52800000000000002</v>
      </c>
      <c r="T43" s="4"/>
    </row>
    <row r="44" spans="1:20" x14ac:dyDescent="0.3">
      <c r="A44" s="4" t="s">
        <v>507</v>
      </c>
      <c r="B44" s="4" t="s">
        <v>108</v>
      </c>
      <c r="C44" s="4">
        <v>2016</v>
      </c>
      <c r="D44" s="4" t="s">
        <v>508</v>
      </c>
      <c r="E44" s="4" t="s">
        <v>109</v>
      </c>
      <c r="F44" s="4">
        <v>16</v>
      </c>
      <c r="G44" s="4" t="s">
        <v>326</v>
      </c>
      <c r="H44" s="4" t="s">
        <v>509</v>
      </c>
      <c r="I44" s="5">
        <v>45205</v>
      </c>
      <c r="J44" s="4" t="s">
        <v>447</v>
      </c>
      <c r="K44" s="4" t="s">
        <v>326</v>
      </c>
      <c r="L44" s="4" t="s">
        <v>73</v>
      </c>
      <c r="M44" s="4">
        <v>0.03</v>
      </c>
      <c r="N44" s="4" t="s">
        <v>510</v>
      </c>
      <c r="O44" s="4">
        <v>4.1000000000000002E-2</v>
      </c>
      <c r="P44" s="4">
        <v>8</v>
      </c>
      <c r="Q44" s="4"/>
      <c r="R44" s="4"/>
      <c r="S44" s="4"/>
      <c r="T44" s="4" t="s">
        <v>256</v>
      </c>
    </row>
    <row r="45" spans="1:20" x14ac:dyDescent="0.3">
      <c r="A45" s="4"/>
      <c r="B45" s="4" t="s">
        <v>108</v>
      </c>
      <c r="C45" s="4">
        <v>2016</v>
      </c>
      <c r="D45" s="4"/>
      <c r="E45" s="4" t="s">
        <v>257</v>
      </c>
      <c r="F45" s="4">
        <v>349</v>
      </c>
      <c r="G45" s="4" t="s">
        <v>326</v>
      </c>
      <c r="H45" s="4" t="s">
        <v>509</v>
      </c>
      <c r="I45" s="4" t="s">
        <v>511</v>
      </c>
      <c r="J45" s="4" t="s">
        <v>442</v>
      </c>
      <c r="K45" s="4" t="s">
        <v>326</v>
      </c>
      <c r="L45" s="4" t="s">
        <v>73</v>
      </c>
      <c r="M45" s="4">
        <v>0.19</v>
      </c>
      <c r="N45" s="4" t="s">
        <v>512</v>
      </c>
      <c r="O45" s="4">
        <v>2E-3</v>
      </c>
      <c r="P45" s="4">
        <v>7</v>
      </c>
      <c r="Q45" s="4"/>
      <c r="R45" s="4"/>
      <c r="S45" s="4"/>
      <c r="T45" s="4"/>
    </row>
    <row r="46" spans="1:20" x14ac:dyDescent="0.3">
      <c r="A46" s="4"/>
      <c r="B46" s="4" t="s">
        <v>108</v>
      </c>
      <c r="C46" s="4">
        <v>2016</v>
      </c>
      <c r="D46" s="4"/>
      <c r="E46" s="4" t="s">
        <v>109</v>
      </c>
      <c r="F46" s="4">
        <v>16</v>
      </c>
      <c r="G46" s="4" t="s">
        <v>326</v>
      </c>
      <c r="H46" s="4" t="s">
        <v>509</v>
      </c>
      <c r="I46" s="5">
        <v>45057</v>
      </c>
      <c r="J46" s="4" t="s">
        <v>442</v>
      </c>
      <c r="K46" s="4" t="s">
        <v>326</v>
      </c>
      <c r="L46" s="4" t="s">
        <v>73</v>
      </c>
      <c r="M46" s="4">
        <v>0.44</v>
      </c>
      <c r="N46" s="4" t="s">
        <v>513</v>
      </c>
      <c r="O46" s="4">
        <v>5.1999999999999998E-2</v>
      </c>
      <c r="P46" s="4"/>
      <c r="Q46" s="4"/>
      <c r="R46" s="4"/>
      <c r="S46" s="4"/>
      <c r="T46" s="4"/>
    </row>
    <row r="47" spans="1:20" x14ac:dyDescent="0.3">
      <c r="A47" s="4" t="s">
        <v>514</v>
      </c>
      <c r="B47" s="4" t="s">
        <v>515</v>
      </c>
      <c r="C47" s="4">
        <v>2016</v>
      </c>
      <c r="D47" s="4" t="s">
        <v>516</v>
      </c>
      <c r="E47" s="4" t="s">
        <v>517</v>
      </c>
      <c r="F47" s="4">
        <v>98</v>
      </c>
      <c r="G47" s="4" t="s">
        <v>518</v>
      </c>
      <c r="H47" s="4" t="s">
        <v>693</v>
      </c>
      <c r="I47" s="4" t="s">
        <v>519</v>
      </c>
      <c r="J47" s="4" t="s">
        <v>520</v>
      </c>
      <c r="K47" s="4" t="s">
        <v>521</v>
      </c>
      <c r="L47" s="4" t="s">
        <v>73</v>
      </c>
      <c r="M47" s="4">
        <v>0.28999999999999998</v>
      </c>
      <c r="N47" s="4" t="s">
        <v>522</v>
      </c>
      <c r="O47" s="4">
        <v>7.0000000000000001E-3</v>
      </c>
      <c r="P47" s="4"/>
      <c r="Q47" s="4"/>
      <c r="R47" s="4"/>
      <c r="S47" s="4"/>
      <c r="T47" s="4"/>
    </row>
    <row r="48" spans="1:20" x14ac:dyDescent="0.3">
      <c r="A48" s="4"/>
      <c r="B48" s="4" t="s">
        <v>515</v>
      </c>
      <c r="C48" s="4">
        <v>2016</v>
      </c>
      <c r="D48" s="4"/>
      <c r="E48" s="4" t="s">
        <v>517</v>
      </c>
      <c r="F48" s="4">
        <v>98</v>
      </c>
      <c r="G48" s="4" t="s">
        <v>518</v>
      </c>
      <c r="H48" s="4" t="s">
        <v>693</v>
      </c>
      <c r="I48" s="4" t="s">
        <v>519</v>
      </c>
      <c r="J48" s="4" t="s">
        <v>520</v>
      </c>
      <c r="K48" s="4" t="s">
        <v>521</v>
      </c>
      <c r="L48" s="4" t="s">
        <v>271</v>
      </c>
      <c r="M48" s="4">
        <v>0.38</v>
      </c>
      <c r="N48" s="4" t="s">
        <v>523</v>
      </c>
      <c r="O48" s="4">
        <v>2E-3</v>
      </c>
      <c r="P48" s="4"/>
      <c r="Q48" s="4"/>
      <c r="R48" s="4"/>
      <c r="S48" s="4"/>
      <c r="T48" s="4"/>
    </row>
    <row r="49" spans="1:20" x14ac:dyDescent="0.3">
      <c r="A49" s="4"/>
      <c r="B49" s="4" t="s">
        <v>515</v>
      </c>
      <c r="C49" s="4">
        <v>2016</v>
      </c>
      <c r="D49" s="4"/>
      <c r="E49" s="4" t="s">
        <v>517</v>
      </c>
      <c r="F49" s="4">
        <v>101</v>
      </c>
      <c r="G49" s="4" t="s">
        <v>518</v>
      </c>
      <c r="H49" s="4" t="s">
        <v>693</v>
      </c>
      <c r="I49" s="4" t="s">
        <v>524</v>
      </c>
      <c r="J49" s="4" t="s">
        <v>525</v>
      </c>
      <c r="K49" s="4" t="s">
        <v>521</v>
      </c>
      <c r="L49" s="4" t="s">
        <v>73</v>
      </c>
      <c r="M49" s="4">
        <v>0.7</v>
      </c>
      <c r="N49" s="4" t="s">
        <v>526</v>
      </c>
      <c r="O49" s="4" t="s">
        <v>468</v>
      </c>
      <c r="P49" s="4"/>
      <c r="Q49" s="4"/>
      <c r="R49" s="4"/>
      <c r="S49" s="4"/>
      <c r="T49" s="4"/>
    </row>
    <row r="50" spans="1:20" x14ac:dyDescent="0.3">
      <c r="A50" s="4"/>
      <c r="B50" s="4" t="s">
        <v>515</v>
      </c>
      <c r="C50" s="4">
        <v>2016</v>
      </c>
      <c r="D50" s="4"/>
      <c r="E50" s="4" t="s">
        <v>517</v>
      </c>
      <c r="F50" s="4">
        <v>101</v>
      </c>
      <c r="G50" s="4" t="s">
        <v>518</v>
      </c>
      <c r="H50" s="4" t="s">
        <v>693</v>
      </c>
      <c r="I50" s="4" t="s">
        <v>524</v>
      </c>
      <c r="J50" s="4" t="s">
        <v>525</v>
      </c>
      <c r="K50" s="4" t="s">
        <v>521</v>
      </c>
      <c r="L50" s="4" t="s">
        <v>271</v>
      </c>
      <c r="M50" s="4">
        <v>0.54</v>
      </c>
      <c r="N50" s="4" t="s">
        <v>527</v>
      </c>
      <c r="O50" s="4" t="s">
        <v>468</v>
      </c>
      <c r="P50" s="4"/>
      <c r="Q50" s="4"/>
      <c r="R50" s="4"/>
      <c r="S50" s="4"/>
      <c r="T50" s="4"/>
    </row>
    <row r="51" spans="1:20" x14ac:dyDescent="0.3">
      <c r="A51" s="4" t="s">
        <v>528</v>
      </c>
      <c r="B51" s="4" t="s">
        <v>117</v>
      </c>
      <c r="C51" s="4">
        <v>2015</v>
      </c>
      <c r="D51" s="4" t="s">
        <v>529</v>
      </c>
      <c r="E51" s="4" t="s">
        <v>118</v>
      </c>
      <c r="F51" s="4">
        <v>642</v>
      </c>
      <c r="G51" s="4" t="s">
        <v>530</v>
      </c>
      <c r="H51" s="4" t="s">
        <v>703</v>
      </c>
      <c r="I51" s="4" t="s">
        <v>120</v>
      </c>
      <c r="J51" s="4" t="s">
        <v>447</v>
      </c>
      <c r="K51" s="4" t="s">
        <v>326</v>
      </c>
      <c r="L51" s="4" t="s">
        <v>73</v>
      </c>
      <c r="M51" s="4">
        <v>1.31</v>
      </c>
      <c r="N51" s="4" t="s">
        <v>531</v>
      </c>
      <c r="O51" s="4"/>
      <c r="P51" s="4">
        <v>8</v>
      </c>
      <c r="Q51" s="4"/>
      <c r="R51" s="4"/>
      <c r="S51" s="4"/>
      <c r="T51" s="4"/>
    </row>
    <row r="52" spans="1:20" x14ac:dyDescent="0.3">
      <c r="A52" s="4"/>
      <c r="B52" s="4" t="s">
        <v>117</v>
      </c>
      <c r="C52" s="4">
        <v>2015</v>
      </c>
      <c r="D52" s="4"/>
      <c r="E52" s="4" t="s">
        <v>118</v>
      </c>
      <c r="F52" s="4">
        <v>642</v>
      </c>
      <c r="G52" s="4" t="s">
        <v>530</v>
      </c>
      <c r="H52" s="4" t="s">
        <v>703</v>
      </c>
      <c r="I52" s="4" t="s">
        <v>120</v>
      </c>
      <c r="J52" s="4" t="s">
        <v>447</v>
      </c>
      <c r="K52" s="4" t="s">
        <v>326</v>
      </c>
      <c r="L52" s="4" t="s">
        <v>360</v>
      </c>
      <c r="M52" s="4">
        <v>1.54</v>
      </c>
      <c r="N52" s="4" t="s">
        <v>532</v>
      </c>
      <c r="O52" s="4"/>
      <c r="P52" s="4"/>
      <c r="Q52" s="4"/>
      <c r="R52" s="4"/>
      <c r="S52" s="4"/>
      <c r="T52" s="4"/>
    </row>
    <row r="53" spans="1:20" x14ac:dyDescent="0.3">
      <c r="A53" s="4"/>
      <c r="B53" s="4" t="s">
        <v>117</v>
      </c>
      <c r="C53" s="4">
        <v>2015</v>
      </c>
      <c r="D53" s="4"/>
      <c r="E53" s="4" t="s">
        <v>533</v>
      </c>
      <c r="F53" s="4">
        <v>152</v>
      </c>
      <c r="G53" s="4" t="s">
        <v>530</v>
      </c>
      <c r="H53" s="4" t="s">
        <v>703</v>
      </c>
      <c r="I53" s="4" t="s">
        <v>534</v>
      </c>
      <c r="J53" s="4" t="s">
        <v>535</v>
      </c>
      <c r="K53" s="4" t="s">
        <v>326</v>
      </c>
      <c r="L53" s="4" t="s">
        <v>73</v>
      </c>
      <c r="M53" s="4">
        <v>0.01</v>
      </c>
      <c r="N53" s="4" t="s">
        <v>536</v>
      </c>
      <c r="O53" s="4">
        <v>1.7999999999999999E-2</v>
      </c>
      <c r="P53" s="4"/>
      <c r="Q53" s="4"/>
      <c r="R53" s="4"/>
      <c r="S53" s="4"/>
      <c r="T53" s="4"/>
    </row>
    <row r="54" spans="1:20" x14ac:dyDescent="0.3">
      <c r="A54" s="4"/>
      <c r="B54" s="4" t="s">
        <v>117</v>
      </c>
      <c r="C54" s="4">
        <v>2015</v>
      </c>
      <c r="D54" s="4"/>
      <c r="E54" s="4" t="s">
        <v>537</v>
      </c>
      <c r="F54" s="4">
        <v>642</v>
      </c>
      <c r="G54" s="4" t="s">
        <v>530</v>
      </c>
      <c r="H54" s="4" t="s">
        <v>703</v>
      </c>
      <c r="I54" s="4" t="s">
        <v>538</v>
      </c>
      <c r="J54" s="4" t="s">
        <v>475</v>
      </c>
      <c r="K54" s="4" t="s">
        <v>326</v>
      </c>
      <c r="L54" s="4" t="s">
        <v>73</v>
      </c>
      <c r="M54" s="4">
        <v>0.5</v>
      </c>
      <c r="N54" s="4" t="s">
        <v>539</v>
      </c>
      <c r="O54" s="4">
        <v>1.6E-2</v>
      </c>
      <c r="P54" s="4"/>
      <c r="Q54" s="4"/>
      <c r="R54" s="4"/>
      <c r="S54" s="4"/>
      <c r="T54" s="4"/>
    </row>
    <row r="55" spans="1:20" x14ac:dyDescent="0.3">
      <c r="A55" s="4"/>
      <c r="B55" s="4" t="s">
        <v>117</v>
      </c>
      <c r="C55" s="4">
        <v>2015</v>
      </c>
      <c r="D55" s="4"/>
      <c r="E55" s="4" t="s">
        <v>540</v>
      </c>
      <c r="F55" s="4">
        <v>642</v>
      </c>
      <c r="G55" s="4" t="s">
        <v>530</v>
      </c>
      <c r="H55" s="4" t="s">
        <v>703</v>
      </c>
      <c r="I55" s="4" t="s">
        <v>538</v>
      </c>
      <c r="J55" s="4" t="s">
        <v>475</v>
      </c>
      <c r="K55" s="4" t="s">
        <v>326</v>
      </c>
      <c r="L55" s="4" t="s">
        <v>360</v>
      </c>
      <c r="M55" s="4">
        <v>0.98</v>
      </c>
      <c r="N55" s="4" t="s">
        <v>541</v>
      </c>
      <c r="O55" s="4">
        <v>1.4999999999999999E-2</v>
      </c>
      <c r="P55" s="4"/>
      <c r="Q55" s="4"/>
      <c r="R55" s="4"/>
      <c r="S55" s="4"/>
      <c r="T55" s="4"/>
    </row>
    <row r="56" spans="1:20" x14ac:dyDescent="0.3">
      <c r="A56" s="4"/>
      <c r="B56" s="4" t="s">
        <v>117</v>
      </c>
      <c r="C56" s="4">
        <v>2015</v>
      </c>
      <c r="D56" s="4"/>
      <c r="E56" s="4" t="s">
        <v>132</v>
      </c>
      <c r="F56" s="4">
        <v>275</v>
      </c>
      <c r="G56" s="4" t="s">
        <v>530</v>
      </c>
      <c r="H56" s="4" t="s">
        <v>703</v>
      </c>
      <c r="I56" s="4" t="s">
        <v>542</v>
      </c>
      <c r="J56" s="4" t="s">
        <v>28</v>
      </c>
      <c r="K56" s="4" t="s">
        <v>326</v>
      </c>
      <c r="L56" s="4" t="s">
        <v>73</v>
      </c>
      <c r="M56" s="4">
        <v>0.16</v>
      </c>
      <c r="N56" s="4" t="s">
        <v>543</v>
      </c>
      <c r="O56" s="4">
        <v>2E-3</v>
      </c>
      <c r="P56" s="4"/>
      <c r="Q56" s="4"/>
      <c r="R56" s="4"/>
      <c r="S56" s="4"/>
      <c r="T56" s="4"/>
    </row>
    <row r="57" spans="1:20" x14ac:dyDescent="0.3">
      <c r="A57" s="4" t="s">
        <v>544</v>
      </c>
      <c r="B57" s="4" t="s">
        <v>136</v>
      </c>
      <c r="C57" s="4">
        <v>2015</v>
      </c>
      <c r="D57" s="4"/>
      <c r="E57" s="4" t="s">
        <v>545</v>
      </c>
      <c r="F57" s="4">
        <v>53</v>
      </c>
      <c r="G57" s="4" t="s">
        <v>326</v>
      </c>
      <c r="H57" s="4" t="s">
        <v>693</v>
      </c>
      <c r="I57" s="4" t="s">
        <v>138</v>
      </c>
      <c r="J57" s="4" t="s">
        <v>475</v>
      </c>
      <c r="K57" s="4" t="s">
        <v>326</v>
      </c>
      <c r="L57" s="4" t="s">
        <v>73</v>
      </c>
      <c r="M57" s="4">
        <v>0.32</v>
      </c>
      <c r="N57" s="4" t="s">
        <v>546</v>
      </c>
      <c r="O57" s="4">
        <v>0.04</v>
      </c>
      <c r="P57" s="4">
        <v>6</v>
      </c>
      <c r="Q57" s="4"/>
      <c r="R57" s="4"/>
      <c r="S57" s="4"/>
      <c r="T57" s="4"/>
    </row>
    <row r="58" spans="1:20" x14ac:dyDescent="0.3">
      <c r="A58" s="4" t="s">
        <v>547</v>
      </c>
      <c r="B58" s="4" t="s">
        <v>141</v>
      </c>
      <c r="C58" s="4">
        <v>2015</v>
      </c>
      <c r="D58" s="4" t="s">
        <v>548</v>
      </c>
      <c r="E58" s="4" t="s">
        <v>142</v>
      </c>
      <c r="F58" s="4">
        <v>642</v>
      </c>
      <c r="G58" s="4"/>
      <c r="H58" s="4" t="s">
        <v>703</v>
      </c>
      <c r="I58" s="4" t="s">
        <v>143</v>
      </c>
      <c r="J58" s="4" t="s">
        <v>447</v>
      </c>
      <c r="K58" s="4" t="s">
        <v>144</v>
      </c>
      <c r="L58" s="4" t="s">
        <v>73</v>
      </c>
      <c r="M58" s="4">
        <v>1.68</v>
      </c>
      <c r="N58" s="4" t="s">
        <v>549</v>
      </c>
      <c r="O58" s="4">
        <v>0.72899999999999998</v>
      </c>
      <c r="P58" s="4">
        <v>7</v>
      </c>
      <c r="Q58" s="4"/>
      <c r="R58" s="4"/>
      <c r="S58" s="4"/>
      <c r="T58" s="4" t="s">
        <v>550</v>
      </c>
    </row>
    <row r="59" spans="1:20" x14ac:dyDescent="0.3">
      <c r="A59" s="4"/>
      <c r="B59" s="4" t="s">
        <v>141</v>
      </c>
      <c r="C59" s="4">
        <v>2015</v>
      </c>
      <c r="D59" s="4"/>
      <c r="E59" s="4" t="s">
        <v>142</v>
      </c>
      <c r="F59" s="4">
        <v>642</v>
      </c>
      <c r="G59" s="4"/>
      <c r="H59" s="4" t="s">
        <v>703</v>
      </c>
      <c r="I59" s="4" t="s">
        <v>143</v>
      </c>
      <c r="J59" s="4" t="s">
        <v>447</v>
      </c>
      <c r="K59" s="4" t="s">
        <v>144</v>
      </c>
      <c r="L59" s="4" t="s">
        <v>360</v>
      </c>
      <c r="M59" s="4">
        <v>1.74</v>
      </c>
      <c r="N59" s="4" t="s">
        <v>551</v>
      </c>
      <c r="O59" s="4">
        <v>0.79900000000000004</v>
      </c>
      <c r="P59" s="4"/>
      <c r="Q59" s="4"/>
      <c r="R59" s="4"/>
      <c r="S59" s="4"/>
      <c r="T59" s="4"/>
    </row>
    <row r="60" spans="1:20" x14ac:dyDescent="0.3">
      <c r="A60" s="4"/>
      <c r="B60" s="4" t="s">
        <v>141</v>
      </c>
      <c r="C60" s="4">
        <v>2015</v>
      </c>
      <c r="D60" s="4"/>
      <c r="E60" s="4" t="s">
        <v>142</v>
      </c>
      <c r="F60" s="4">
        <v>642</v>
      </c>
      <c r="G60" s="4" t="s">
        <v>704</v>
      </c>
      <c r="H60" s="4" t="s">
        <v>703</v>
      </c>
      <c r="I60" s="4" t="s">
        <v>538</v>
      </c>
      <c r="J60" s="4" t="s">
        <v>475</v>
      </c>
      <c r="K60" s="4" t="s">
        <v>144</v>
      </c>
      <c r="L60" s="4" t="s">
        <v>73</v>
      </c>
      <c r="M60" s="4">
        <v>2.2599999999999998</v>
      </c>
      <c r="N60" s="4" t="s">
        <v>552</v>
      </c>
      <c r="O60" s="4">
        <v>0.33100000000000002</v>
      </c>
      <c r="P60" s="4"/>
      <c r="Q60" s="4"/>
      <c r="R60" s="4"/>
      <c r="S60" s="4"/>
      <c r="T60" s="4"/>
    </row>
    <row r="61" spans="1:20" x14ac:dyDescent="0.3">
      <c r="A61" s="4"/>
      <c r="B61" s="4" t="s">
        <v>141</v>
      </c>
      <c r="C61" s="4">
        <v>2015</v>
      </c>
      <c r="D61" s="4"/>
      <c r="E61" s="4" t="s">
        <v>142</v>
      </c>
      <c r="F61" s="4">
        <v>642</v>
      </c>
      <c r="G61" s="4" t="s">
        <v>704</v>
      </c>
      <c r="H61" s="4" t="s">
        <v>703</v>
      </c>
      <c r="I61" s="4" t="s">
        <v>538</v>
      </c>
      <c r="J61" s="4" t="s">
        <v>475</v>
      </c>
      <c r="K61" s="4" t="s">
        <v>144</v>
      </c>
      <c r="L61" s="4" t="s">
        <v>360</v>
      </c>
      <c r="M61" s="4">
        <v>2.5299999999999998</v>
      </c>
      <c r="N61" s="4" t="s">
        <v>553</v>
      </c>
      <c r="O61" s="4">
        <v>0.371</v>
      </c>
      <c r="P61" s="4"/>
      <c r="Q61" s="4"/>
      <c r="R61" s="4"/>
      <c r="S61" s="4"/>
      <c r="T61" s="4"/>
    </row>
    <row r="62" spans="1:20" x14ac:dyDescent="0.3">
      <c r="A62" s="4" t="s">
        <v>554</v>
      </c>
      <c r="B62" s="4" t="s">
        <v>151</v>
      </c>
      <c r="C62" s="4">
        <v>2015</v>
      </c>
      <c r="D62" s="4"/>
      <c r="E62" s="4" t="s">
        <v>555</v>
      </c>
      <c r="F62" s="4">
        <v>107</v>
      </c>
      <c r="G62" s="4" t="s">
        <v>45</v>
      </c>
      <c r="H62" s="4" t="s">
        <v>693</v>
      </c>
      <c r="I62" s="4" t="s">
        <v>556</v>
      </c>
      <c r="J62" s="4" t="s">
        <v>154</v>
      </c>
      <c r="K62" s="4" t="s">
        <v>270</v>
      </c>
      <c r="L62" s="4" t="s">
        <v>271</v>
      </c>
      <c r="M62" s="4">
        <v>5.0999999999999996</v>
      </c>
      <c r="N62" s="4" t="s">
        <v>265</v>
      </c>
      <c r="O62" s="4" t="s">
        <v>266</v>
      </c>
      <c r="P62" s="4">
        <v>7</v>
      </c>
      <c r="Q62" s="4"/>
      <c r="R62" s="4"/>
      <c r="S62" s="4"/>
      <c r="T62" s="4"/>
    </row>
    <row r="63" spans="1:20" x14ac:dyDescent="0.3">
      <c r="A63" s="4"/>
      <c r="B63" s="4" t="s">
        <v>151</v>
      </c>
      <c r="C63" s="4">
        <v>2015</v>
      </c>
      <c r="D63" s="4"/>
      <c r="E63" s="4" t="s">
        <v>555</v>
      </c>
      <c r="F63" s="4">
        <v>107</v>
      </c>
      <c r="G63" s="4" t="s">
        <v>45</v>
      </c>
      <c r="H63" s="4" t="s">
        <v>693</v>
      </c>
      <c r="I63" s="4" t="s">
        <v>556</v>
      </c>
      <c r="J63" s="4" t="s">
        <v>154</v>
      </c>
      <c r="K63" s="4" t="s">
        <v>270</v>
      </c>
      <c r="L63" s="4" t="s">
        <v>73</v>
      </c>
      <c r="M63" s="4">
        <v>4.4000000000000004</v>
      </c>
      <c r="N63" s="4" t="s">
        <v>267</v>
      </c>
      <c r="O63" s="4" t="s">
        <v>266</v>
      </c>
      <c r="P63" s="4"/>
      <c r="Q63" s="4"/>
      <c r="R63" s="4"/>
      <c r="S63" s="4"/>
      <c r="T63" s="4"/>
    </row>
    <row r="64" spans="1:20" x14ac:dyDescent="0.3">
      <c r="A64" s="4"/>
      <c r="B64" s="4" t="s">
        <v>151</v>
      </c>
      <c r="C64" s="4">
        <v>2015</v>
      </c>
      <c r="D64" s="4"/>
      <c r="E64" s="4" t="s">
        <v>555</v>
      </c>
      <c r="F64" s="4">
        <v>106</v>
      </c>
      <c r="G64" s="4" t="s">
        <v>45</v>
      </c>
      <c r="H64" s="4" t="s">
        <v>693</v>
      </c>
      <c r="I64" s="4" t="s">
        <v>557</v>
      </c>
      <c r="J64" s="4" t="s">
        <v>48</v>
      </c>
      <c r="K64" s="4" t="s">
        <v>270</v>
      </c>
      <c r="L64" s="4" t="s">
        <v>271</v>
      </c>
      <c r="M64" s="4">
        <v>4</v>
      </c>
      <c r="N64" s="4" t="s">
        <v>272</v>
      </c>
      <c r="O64" s="4" t="s">
        <v>266</v>
      </c>
      <c r="P64" s="4"/>
      <c r="Q64" s="4"/>
      <c r="R64" s="4"/>
      <c r="S64" s="4"/>
      <c r="T64" s="4"/>
    </row>
    <row r="65" spans="1:20" x14ac:dyDescent="0.3">
      <c r="A65" s="4"/>
      <c r="B65" s="4" t="s">
        <v>151</v>
      </c>
      <c r="C65" s="4">
        <v>2015</v>
      </c>
      <c r="D65" s="4"/>
      <c r="E65" s="4" t="s">
        <v>555</v>
      </c>
      <c r="F65" s="4">
        <v>106</v>
      </c>
      <c r="G65" s="4" t="s">
        <v>45</v>
      </c>
      <c r="H65" s="4" t="s">
        <v>693</v>
      </c>
      <c r="I65" s="4" t="s">
        <v>557</v>
      </c>
      <c r="J65" s="4" t="s">
        <v>48</v>
      </c>
      <c r="K65" s="4" t="s">
        <v>270</v>
      </c>
      <c r="L65" s="4" t="s">
        <v>73</v>
      </c>
      <c r="M65" s="4">
        <v>4</v>
      </c>
      <c r="N65" s="4" t="s">
        <v>273</v>
      </c>
      <c r="O65" s="4" t="s">
        <v>266</v>
      </c>
      <c r="P65" s="4"/>
      <c r="Q65" s="4"/>
      <c r="R65" s="4"/>
      <c r="S65" s="4"/>
      <c r="T65" s="4"/>
    </row>
    <row r="66" spans="1:20" x14ac:dyDescent="0.3">
      <c r="A66" s="4"/>
      <c r="B66" s="4" t="s">
        <v>151</v>
      </c>
      <c r="C66" s="4">
        <v>2015</v>
      </c>
      <c r="D66" s="4"/>
      <c r="E66" s="4" t="s">
        <v>555</v>
      </c>
      <c r="F66" s="4">
        <v>107</v>
      </c>
      <c r="G66" s="4" t="s">
        <v>45</v>
      </c>
      <c r="H66" s="4" t="s">
        <v>693</v>
      </c>
      <c r="I66" s="4" t="s">
        <v>558</v>
      </c>
      <c r="J66" s="4" t="s">
        <v>559</v>
      </c>
      <c r="K66" s="4" t="s">
        <v>270</v>
      </c>
      <c r="L66" s="4" t="s">
        <v>271</v>
      </c>
      <c r="M66" s="4">
        <v>1.7</v>
      </c>
      <c r="N66" s="4" t="s">
        <v>276</v>
      </c>
      <c r="O66" s="4" t="s">
        <v>277</v>
      </c>
      <c r="P66" s="4"/>
      <c r="Q66" s="4"/>
      <c r="R66" s="4"/>
      <c r="S66" s="4"/>
      <c r="T66" s="4"/>
    </row>
    <row r="67" spans="1:20" x14ac:dyDescent="0.3">
      <c r="A67" s="4"/>
      <c r="B67" s="4" t="s">
        <v>151</v>
      </c>
      <c r="C67" s="4">
        <v>2015</v>
      </c>
      <c r="D67" s="4"/>
      <c r="E67" s="4" t="s">
        <v>555</v>
      </c>
      <c r="F67" s="4">
        <v>107</v>
      </c>
      <c r="G67" s="4" t="s">
        <v>45</v>
      </c>
      <c r="H67" s="4" t="s">
        <v>693</v>
      </c>
      <c r="I67" s="4" t="s">
        <v>558</v>
      </c>
      <c r="J67" s="4" t="s">
        <v>559</v>
      </c>
      <c r="K67" s="4" t="s">
        <v>270</v>
      </c>
      <c r="L67" s="4" t="s">
        <v>73</v>
      </c>
      <c r="M67" s="4">
        <v>1.5</v>
      </c>
      <c r="N67" s="4" t="s">
        <v>278</v>
      </c>
      <c r="O67" s="4" t="s">
        <v>277</v>
      </c>
      <c r="P67" s="4"/>
      <c r="Q67" s="4"/>
      <c r="R67" s="4"/>
      <c r="S67" s="4"/>
      <c r="T67" s="4"/>
    </row>
    <row r="68" spans="1:20" x14ac:dyDescent="0.3">
      <c r="A68" s="4"/>
      <c r="B68" s="4" t="s">
        <v>151</v>
      </c>
      <c r="C68" s="4">
        <v>2015</v>
      </c>
      <c r="D68" s="4"/>
      <c r="E68" s="4" t="s">
        <v>555</v>
      </c>
      <c r="F68" s="4">
        <v>107</v>
      </c>
      <c r="G68" s="4" t="s">
        <v>45</v>
      </c>
      <c r="H68" s="4" t="s">
        <v>693</v>
      </c>
      <c r="I68" s="4" t="s">
        <v>560</v>
      </c>
      <c r="J68" s="4" t="s">
        <v>561</v>
      </c>
      <c r="K68" s="4" t="s">
        <v>270</v>
      </c>
      <c r="L68" s="4" t="s">
        <v>271</v>
      </c>
      <c r="M68" s="4">
        <v>3.3</v>
      </c>
      <c r="N68" s="4" t="s">
        <v>281</v>
      </c>
      <c r="O68" s="4" t="s">
        <v>266</v>
      </c>
      <c r="P68" s="4"/>
      <c r="Q68" s="4"/>
      <c r="R68" s="4"/>
      <c r="S68" s="4"/>
      <c r="T68" s="4"/>
    </row>
    <row r="69" spans="1:20" x14ac:dyDescent="0.3">
      <c r="A69" s="4"/>
      <c r="B69" s="4" t="s">
        <v>151</v>
      </c>
      <c r="C69" s="4">
        <v>2015</v>
      </c>
      <c r="D69" s="4"/>
      <c r="E69" s="4" t="s">
        <v>555</v>
      </c>
      <c r="F69" s="4">
        <v>107</v>
      </c>
      <c r="G69" s="4" t="s">
        <v>45</v>
      </c>
      <c r="H69" s="4" t="s">
        <v>693</v>
      </c>
      <c r="I69" s="4" t="s">
        <v>560</v>
      </c>
      <c r="J69" s="4" t="s">
        <v>561</v>
      </c>
      <c r="K69" s="4" t="s">
        <v>270</v>
      </c>
      <c r="L69" s="4" t="s">
        <v>73</v>
      </c>
      <c r="M69" s="4">
        <v>3.9</v>
      </c>
      <c r="N69" s="4" t="s">
        <v>282</v>
      </c>
      <c r="O69" s="4" t="s">
        <v>266</v>
      </c>
      <c r="P69" s="4"/>
      <c r="Q69" s="4"/>
      <c r="R69" s="4"/>
      <c r="S69" s="4"/>
      <c r="T69" s="4"/>
    </row>
    <row r="70" spans="1:20" x14ac:dyDescent="0.3">
      <c r="A70" s="4" t="s">
        <v>562</v>
      </c>
      <c r="B70" s="4" t="s">
        <v>185</v>
      </c>
      <c r="C70" s="4">
        <v>2015</v>
      </c>
      <c r="D70" s="4" t="s">
        <v>563</v>
      </c>
      <c r="E70" s="4" t="s">
        <v>80</v>
      </c>
      <c r="F70" s="4">
        <v>123</v>
      </c>
      <c r="G70" s="4" t="s">
        <v>326</v>
      </c>
      <c r="H70" s="4" t="s">
        <v>703</v>
      </c>
      <c r="I70" s="4" t="s">
        <v>564</v>
      </c>
      <c r="J70" s="4" t="s">
        <v>565</v>
      </c>
      <c r="K70" s="4" t="s">
        <v>326</v>
      </c>
      <c r="L70" s="4" t="s">
        <v>271</v>
      </c>
      <c r="M70" s="4">
        <v>0.58099999999999996</v>
      </c>
      <c r="N70" s="4" t="s">
        <v>566</v>
      </c>
      <c r="O70" s="4">
        <v>2.9000000000000001E-2</v>
      </c>
      <c r="P70" s="4"/>
      <c r="Q70" s="4">
        <v>0.53400000000000003</v>
      </c>
      <c r="R70" s="4" t="s">
        <v>567</v>
      </c>
      <c r="S70" s="4">
        <v>2E-3</v>
      </c>
      <c r="T70" s="4" t="s">
        <v>568</v>
      </c>
    </row>
    <row r="71" spans="1:20" x14ac:dyDescent="0.3">
      <c r="A71" s="4"/>
      <c r="B71" s="4" t="s">
        <v>185</v>
      </c>
      <c r="C71" s="4">
        <v>2015</v>
      </c>
      <c r="D71" s="4"/>
      <c r="E71" s="4" t="s">
        <v>80</v>
      </c>
      <c r="F71" s="4">
        <v>161</v>
      </c>
      <c r="G71" s="4" t="s">
        <v>326</v>
      </c>
      <c r="H71" s="4" t="s">
        <v>703</v>
      </c>
      <c r="I71" s="4" t="s">
        <v>569</v>
      </c>
      <c r="J71" s="4" t="s">
        <v>570</v>
      </c>
      <c r="K71" s="4" t="s">
        <v>326</v>
      </c>
      <c r="L71" s="4" t="s">
        <v>271</v>
      </c>
      <c r="M71" s="4">
        <v>0.91600000000000004</v>
      </c>
      <c r="N71" s="4" t="s">
        <v>571</v>
      </c>
      <c r="O71" s="4">
        <v>0.749</v>
      </c>
      <c r="P71" s="4"/>
      <c r="Q71" s="4"/>
      <c r="R71" s="4"/>
      <c r="S71" s="4"/>
      <c r="T71" s="4"/>
    </row>
    <row r="72" spans="1:20" x14ac:dyDescent="0.3">
      <c r="A72" s="4" t="s">
        <v>572</v>
      </c>
      <c r="B72" s="4" t="s">
        <v>573</v>
      </c>
      <c r="C72" s="4">
        <v>2014</v>
      </c>
      <c r="D72" s="4" t="s">
        <v>574</v>
      </c>
      <c r="E72" s="4" t="s">
        <v>575</v>
      </c>
      <c r="F72" s="4">
        <v>86</v>
      </c>
      <c r="G72" s="4" t="s">
        <v>323</v>
      </c>
      <c r="H72" s="4" t="s">
        <v>693</v>
      </c>
      <c r="I72" s="4" t="s">
        <v>576</v>
      </c>
      <c r="J72" s="4" t="s">
        <v>577</v>
      </c>
      <c r="K72" s="4" t="s">
        <v>578</v>
      </c>
      <c r="L72" s="4" t="s">
        <v>579</v>
      </c>
      <c r="M72" s="4">
        <v>3.9449999999999998</v>
      </c>
      <c r="N72" s="4" t="s">
        <v>580</v>
      </c>
      <c r="O72" s="4">
        <v>1E-3</v>
      </c>
      <c r="P72" s="4"/>
      <c r="Q72" s="4">
        <v>3.09</v>
      </c>
      <c r="R72" s="4" t="s">
        <v>581</v>
      </c>
      <c r="S72" s="4">
        <v>1.7999999999999999E-2</v>
      </c>
      <c r="T72" s="4" t="s">
        <v>582</v>
      </c>
    </row>
    <row r="73" spans="1:20" x14ac:dyDescent="0.3">
      <c r="A73" s="4" t="s">
        <v>583</v>
      </c>
      <c r="B73" s="4" t="s">
        <v>584</v>
      </c>
      <c r="C73" s="4">
        <v>2014</v>
      </c>
      <c r="D73" s="4" t="s">
        <v>585</v>
      </c>
      <c r="E73" s="4" t="s">
        <v>80</v>
      </c>
      <c r="F73" s="4">
        <v>76</v>
      </c>
      <c r="G73" s="4" t="s">
        <v>705</v>
      </c>
      <c r="H73" s="4" t="s">
        <v>586</v>
      </c>
      <c r="I73" s="4"/>
      <c r="J73" s="4" t="s">
        <v>587</v>
      </c>
      <c r="K73" s="4" t="s">
        <v>706</v>
      </c>
      <c r="L73" s="4" t="s">
        <v>271</v>
      </c>
      <c r="M73" s="4"/>
      <c r="N73" s="4"/>
      <c r="O73" s="4"/>
      <c r="P73" s="4"/>
      <c r="Q73" s="4">
        <v>0.72</v>
      </c>
      <c r="R73" s="4" t="s">
        <v>588</v>
      </c>
      <c r="S73" s="4" t="s">
        <v>589</v>
      </c>
      <c r="T73" s="4"/>
    </row>
    <row r="74" spans="1:20" x14ac:dyDescent="0.3">
      <c r="A74" s="4"/>
      <c r="B74" s="4" t="s">
        <v>584</v>
      </c>
      <c r="C74" s="4">
        <v>2014</v>
      </c>
      <c r="D74" s="4"/>
      <c r="E74" s="4" t="s">
        <v>80</v>
      </c>
      <c r="F74" s="4">
        <v>76</v>
      </c>
      <c r="G74" s="4" t="s">
        <v>705</v>
      </c>
      <c r="H74" s="4" t="s">
        <v>586</v>
      </c>
      <c r="I74" s="4"/>
      <c r="J74" s="4" t="s">
        <v>587</v>
      </c>
      <c r="K74" s="4" t="s">
        <v>706</v>
      </c>
      <c r="L74" s="4" t="s">
        <v>73</v>
      </c>
      <c r="M74" s="4"/>
      <c r="N74" s="4"/>
      <c r="O74" s="4"/>
      <c r="P74" s="4"/>
      <c r="Q74" s="4">
        <v>0.6</v>
      </c>
      <c r="R74" s="4" t="s">
        <v>590</v>
      </c>
      <c r="S74" s="4" t="s">
        <v>591</v>
      </c>
      <c r="T74" s="4"/>
    </row>
    <row r="75" spans="1:20" x14ac:dyDescent="0.3">
      <c r="A75" s="4" t="s">
        <v>592</v>
      </c>
      <c r="B75" s="4" t="s">
        <v>158</v>
      </c>
      <c r="C75" s="4">
        <v>2013</v>
      </c>
      <c r="D75" s="4" t="s">
        <v>593</v>
      </c>
      <c r="E75" s="4" t="s">
        <v>159</v>
      </c>
      <c r="F75" s="4">
        <v>104</v>
      </c>
      <c r="G75" s="4" t="s">
        <v>326</v>
      </c>
      <c r="H75" s="4" t="s">
        <v>707</v>
      </c>
      <c r="I75" s="4" t="s">
        <v>594</v>
      </c>
      <c r="J75" s="4" t="s">
        <v>28</v>
      </c>
      <c r="K75" s="4" t="s">
        <v>595</v>
      </c>
      <c r="L75" s="4" t="s">
        <v>73</v>
      </c>
      <c r="M75" s="4">
        <v>2.0819999999999999</v>
      </c>
      <c r="N75" s="4" t="s">
        <v>596</v>
      </c>
      <c r="O75" s="4">
        <v>0.13350000000000001</v>
      </c>
      <c r="P75" s="4">
        <v>6</v>
      </c>
      <c r="Q75" s="4"/>
      <c r="R75" s="4"/>
      <c r="S75" s="4"/>
      <c r="T75" s="4" t="s">
        <v>597</v>
      </c>
    </row>
    <row r="76" spans="1:20" x14ac:dyDescent="0.3">
      <c r="A76" s="4" t="s">
        <v>598</v>
      </c>
      <c r="B76" s="4" t="s">
        <v>158</v>
      </c>
      <c r="C76" s="4">
        <v>2013</v>
      </c>
      <c r="D76" s="4" t="s">
        <v>599</v>
      </c>
      <c r="E76" s="4" t="s">
        <v>159</v>
      </c>
      <c r="F76" s="4">
        <v>257</v>
      </c>
      <c r="G76" s="4" t="s">
        <v>323</v>
      </c>
      <c r="H76" s="4" t="s">
        <v>600</v>
      </c>
      <c r="I76" s="4"/>
      <c r="J76" s="4" t="s">
        <v>28</v>
      </c>
      <c r="K76" s="4" t="s">
        <v>601</v>
      </c>
      <c r="L76" s="4" t="s">
        <v>73</v>
      </c>
      <c r="M76" s="4">
        <v>1.929</v>
      </c>
      <c r="N76" s="4" t="s">
        <v>166</v>
      </c>
      <c r="O76" s="4">
        <v>3.5499999999999997E-2</v>
      </c>
      <c r="P76" s="4">
        <v>7</v>
      </c>
      <c r="Q76" s="4">
        <v>0.64339999999999997</v>
      </c>
      <c r="R76" s="4" t="s">
        <v>167</v>
      </c>
      <c r="S76" s="4">
        <v>0.42359999999999998</v>
      </c>
      <c r="T76" s="4" t="s">
        <v>602</v>
      </c>
    </row>
    <row r="77" spans="1:20" x14ac:dyDescent="0.3">
      <c r="A77" s="4"/>
      <c r="B77" s="4" t="s">
        <v>158</v>
      </c>
      <c r="C77" s="4">
        <v>2013</v>
      </c>
      <c r="D77" s="4"/>
      <c r="E77" s="4" t="s">
        <v>159</v>
      </c>
      <c r="F77" s="4">
        <v>257</v>
      </c>
      <c r="G77" s="4" t="s">
        <v>323</v>
      </c>
      <c r="H77" s="4" t="s">
        <v>600</v>
      </c>
      <c r="I77" s="4"/>
      <c r="J77" s="4" t="s">
        <v>28</v>
      </c>
      <c r="K77" s="4" t="s">
        <v>601</v>
      </c>
      <c r="L77" s="4" t="s">
        <v>603</v>
      </c>
      <c r="M77" s="4">
        <v>0.32329999999999998</v>
      </c>
      <c r="N77" s="4" t="s">
        <v>169</v>
      </c>
      <c r="O77" s="4">
        <v>0.32329999999999998</v>
      </c>
      <c r="P77" s="4"/>
      <c r="Q77" s="4"/>
      <c r="R77" s="4"/>
      <c r="S77" s="4"/>
      <c r="T77" s="4"/>
    </row>
    <row r="78" spans="1:20" x14ac:dyDescent="0.3">
      <c r="A78" s="4" t="s">
        <v>604</v>
      </c>
      <c r="B78" s="4" t="s">
        <v>171</v>
      </c>
      <c r="C78" s="4">
        <v>2013</v>
      </c>
      <c r="D78" s="4" t="s">
        <v>605</v>
      </c>
      <c r="E78" s="4" t="s">
        <v>159</v>
      </c>
      <c r="F78" s="4">
        <v>192</v>
      </c>
      <c r="G78" s="4" t="s">
        <v>689</v>
      </c>
      <c r="H78" s="4" t="s">
        <v>606</v>
      </c>
      <c r="I78" s="4" t="s">
        <v>607</v>
      </c>
      <c r="J78" s="4" t="s">
        <v>48</v>
      </c>
      <c r="K78" s="4" t="s">
        <v>326</v>
      </c>
      <c r="L78" s="4" t="s">
        <v>360</v>
      </c>
      <c r="M78" s="4">
        <v>1.6679999999999999</v>
      </c>
      <c r="N78" s="4" t="s">
        <v>608</v>
      </c>
      <c r="O78" s="4">
        <v>4.3999999999999997E-2</v>
      </c>
      <c r="P78" s="4">
        <v>7</v>
      </c>
      <c r="Q78" s="4"/>
      <c r="R78" s="4"/>
      <c r="S78" s="4"/>
      <c r="T78" s="4" t="s">
        <v>609</v>
      </c>
    </row>
    <row r="79" spans="1:20" x14ac:dyDescent="0.3">
      <c r="A79" s="4"/>
      <c r="B79" s="4" t="s">
        <v>171</v>
      </c>
      <c r="C79" s="4">
        <v>2013</v>
      </c>
      <c r="D79" s="4"/>
      <c r="E79" s="4" t="s">
        <v>159</v>
      </c>
      <c r="F79" s="4">
        <v>192</v>
      </c>
      <c r="G79" s="4" t="s">
        <v>689</v>
      </c>
      <c r="H79" s="4" t="s">
        <v>606</v>
      </c>
      <c r="I79" s="4" t="s">
        <v>607</v>
      </c>
      <c r="J79" s="4" t="s">
        <v>48</v>
      </c>
      <c r="K79" s="4" t="s">
        <v>326</v>
      </c>
      <c r="L79" s="4" t="s">
        <v>73</v>
      </c>
      <c r="M79" s="4">
        <v>2.1850000000000001</v>
      </c>
      <c r="N79" s="4" t="s">
        <v>610</v>
      </c>
      <c r="O79" s="4">
        <v>5.0000000000000001E-3</v>
      </c>
      <c r="P79" s="4"/>
      <c r="Q79" s="4"/>
      <c r="R79" s="4"/>
      <c r="S79" s="4"/>
      <c r="T79" s="4"/>
    </row>
    <row r="80" spans="1:20" x14ac:dyDescent="0.3">
      <c r="A80" s="4" t="s">
        <v>611</v>
      </c>
      <c r="B80" s="4" t="s">
        <v>175</v>
      </c>
      <c r="C80" s="4">
        <v>2012</v>
      </c>
      <c r="D80" s="4"/>
      <c r="E80" s="4" t="s">
        <v>540</v>
      </c>
      <c r="F80" s="4">
        <v>367</v>
      </c>
      <c r="G80" s="4" t="s">
        <v>705</v>
      </c>
      <c r="H80" s="4" t="s">
        <v>693</v>
      </c>
      <c r="I80" s="4" t="s">
        <v>612</v>
      </c>
      <c r="J80" s="4" t="s">
        <v>28</v>
      </c>
      <c r="K80" s="4" t="s">
        <v>326</v>
      </c>
      <c r="L80" s="4" t="s">
        <v>73</v>
      </c>
      <c r="M80" s="4"/>
      <c r="N80" s="4"/>
      <c r="O80" s="4"/>
      <c r="P80" s="4">
        <v>7</v>
      </c>
      <c r="Q80" s="4">
        <v>2.3039999999999998</v>
      </c>
      <c r="R80" s="4" t="s">
        <v>613</v>
      </c>
      <c r="S80" s="4">
        <v>2E-3</v>
      </c>
      <c r="T80" s="4"/>
    </row>
    <row r="81" spans="1:20" x14ac:dyDescent="0.3">
      <c r="A81" s="4"/>
      <c r="B81" s="4" t="s">
        <v>175</v>
      </c>
      <c r="C81" s="4">
        <v>2012</v>
      </c>
      <c r="D81" s="4"/>
      <c r="E81" s="4" t="s">
        <v>540</v>
      </c>
      <c r="F81" s="4">
        <v>367</v>
      </c>
      <c r="G81" s="4" t="s">
        <v>705</v>
      </c>
      <c r="H81" s="4" t="s">
        <v>693</v>
      </c>
      <c r="I81" s="4" t="s">
        <v>612</v>
      </c>
      <c r="J81" s="4" t="s">
        <v>28</v>
      </c>
      <c r="K81" s="4" t="s">
        <v>326</v>
      </c>
      <c r="L81" s="4" t="s">
        <v>360</v>
      </c>
      <c r="M81" s="4"/>
      <c r="N81" s="4"/>
      <c r="O81" s="4"/>
      <c r="P81" s="4"/>
      <c r="Q81" s="4">
        <v>1.782</v>
      </c>
      <c r="R81" s="4" t="s">
        <v>614</v>
      </c>
      <c r="S81" s="4">
        <v>0.02</v>
      </c>
      <c r="T81" s="4"/>
    </row>
    <row r="82" spans="1:20" x14ac:dyDescent="0.3">
      <c r="A82" s="4" t="s">
        <v>615</v>
      </c>
      <c r="B82" s="4" t="s">
        <v>616</v>
      </c>
      <c r="C82" s="4">
        <v>2012</v>
      </c>
      <c r="D82" s="4" t="s">
        <v>617</v>
      </c>
      <c r="E82" s="4" t="s">
        <v>540</v>
      </c>
      <c r="F82" s="4">
        <v>60</v>
      </c>
      <c r="G82" s="4" t="s">
        <v>689</v>
      </c>
      <c r="H82" s="4" t="s">
        <v>618</v>
      </c>
      <c r="I82" s="4" t="s">
        <v>180</v>
      </c>
      <c r="J82" s="4" t="s">
        <v>335</v>
      </c>
      <c r="K82" s="4" t="s">
        <v>619</v>
      </c>
      <c r="L82" s="4" t="s">
        <v>73</v>
      </c>
      <c r="M82" s="4">
        <v>0.63</v>
      </c>
      <c r="N82" s="4" t="s">
        <v>620</v>
      </c>
      <c r="O82" s="4" t="s">
        <v>468</v>
      </c>
      <c r="P82" s="4">
        <v>6</v>
      </c>
      <c r="Q82" s="4"/>
      <c r="R82" s="4"/>
      <c r="S82" s="4"/>
      <c r="T82" s="4" t="s">
        <v>621</v>
      </c>
    </row>
    <row r="83" spans="1:20" x14ac:dyDescent="0.3">
      <c r="A83" s="4"/>
      <c r="B83" s="4" t="s">
        <v>616</v>
      </c>
      <c r="C83" s="4">
        <v>2012</v>
      </c>
      <c r="D83" s="4"/>
      <c r="E83" s="4" t="s">
        <v>540</v>
      </c>
      <c r="F83" s="4">
        <v>60</v>
      </c>
      <c r="G83" s="4" t="s">
        <v>689</v>
      </c>
      <c r="H83" s="4" t="s">
        <v>618</v>
      </c>
      <c r="I83" s="4" t="s">
        <v>180</v>
      </c>
      <c r="J83" s="4" t="s">
        <v>335</v>
      </c>
      <c r="K83" s="4" t="s">
        <v>619</v>
      </c>
      <c r="L83" s="4" t="s">
        <v>360</v>
      </c>
      <c r="M83" s="4">
        <v>0.3</v>
      </c>
      <c r="N83" s="4" t="s">
        <v>622</v>
      </c>
      <c r="O83" s="4" t="s">
        <v>277</v>
      </c>
      <c r="P83" s="4"/>
      <c r="Q83" s="4"/>
      <c r="R83" s="4"/>
      <c r="S83" s="4"/>
      <c r="T83" s="4"/>
    </row>
    <row r="84" spans="1:20" x14ac:dyDescent="0.3">
      <c r="A84" s="4" t="s">
        <v>623</v>
      </c>
      <c r="B84" s="4" t="s">
        <v>185</v>
      </c>
      <c r="C84" s="4">
        <v>2012</v>
      </c>
      <c r="D84" s="4" t="s">
        <v>291</v>
      </c>
      <c r="E84" s="4" t="s">
        <v>540</v>
      </c>
      <c r="F84" s="4">
        <v>367</v>
      </c>
      <c r="G84" s="4" t="s">
        <v>378</v>
      </c>
      <c r="H84" s="4" t="s">
        <v>624</v>
      </c>
      <c r="I84" s="4" t="s">
        <v>625</v>
      </c>
      <c r="J84" s="4" t="s">
        <v>335</v>
      </c>
      <c r="K84" s="4" t="s">
        <v>189</v>
      </c>
      <c r="L84" s="4" t="s">
        <v>271</v>
      </c>
      <c r="M84" s="4">
        <v>1.381</v>
      </c>
      <c r="N84" s="4" t="s">
        <v>626</v>
      </c>
      <c r="O84" s="4">
        <v>0.32100000000000001</v>
      </c>
      <c r="P84" s="4">
        <v>7</v>
      </c>
      <c r="Q84" s="4">
        <v>2.738</v>
      </c>
      <c r="R84" s="4" t="s">
        <v>191</v>
      </c>
      <c r="S84" s="4">
        <v>3.4000000000000002E-2</v>
      </c>
      <c r="T84" s="4"/>
    </row>
    <row r="85" spans="1:20" x14ac:dyDescent="0.3">
      <c r="A85" s="4" t="s">
        <v>627</v>
      </c>
      <c r="B85" s="4" t="s">
        <v>628</v>
      </c>
      <c r="C85" s="4">
        <v>2011</v>
      </c>
      <c r="D85" s="4" t="s">
        <v>629</v>
      </c>
      <c r="E85" s="4" t="s">
        <v>386</v>
      </c>
      <c r="F85" s="4">
        <v>188</v>
      </c>
      <c r="G85" s="4" t="s">
        <v>326</v>
      </c>
      <c r="H85" s="4" t="s">
        <v>630</v>
      </c>
      <c r="I85" s="4" t="s">
        <v>631</v>
      </c>
      <c r="J85" s="4" t="s">
        <v>632</v>
      </c>
      <c r="K85" s="4" t="s">
        <v>633</v>
      </c>
      <c r="L85" s="4" t="s">
        <v>73</v>
      </c>
      <c r="M85" s="4">
        <v>0.7</v>
      </c>
      <c r="N85" s="4" t="s">
        <v>634</v>
      </c>
      <c r="O85" s="4">
        <v>0.03</v>
      </c>
      <c r="P85" s="4"/>
      <c r="Q85" s="4"/>
      <c r="R85" s="4"/>
      <c r="S85" s="4"/>
      <c r="T85" s="4" t="s">
        <v>635</v>
      </c>
    </row>
    <row r="86" spans="1:20" x14ac:dyDescent="0.3">
      <c r="A86" s="4"/>
      <c r="B86" s="4" t="s">
        <v>628</v>
      </c>
      <c r="C86" s="4">
        <v>2011</v>
      </c>
      <c r="D86" s="4"/>
      <c r="E86" s="4" t="s">
        <v>386</v>
      </c>
      <c r="F86" s="4">
        <v>188</v>
      </c>
      <c r="G86" s="4" t="s">
        <v>326</v>
      </c>
      <c r="H86" s="4" t="s">
        <v>630</v>
      </c>
      <c r="I86" s="4" t="s">
        <v>631</v>
      </c>
      <c r="J86" s="4" t="s">
        <v>632</v>
      </c>
      <c r="K86" s="4" t="s">
        <v>633</v>
      </c>
      <c r="L86" s="4" t="s">
        <v>360</v>
      </c>
      <c r="M86" s="4">
        <v>0.51</v>
      </c>
      <c r="N86" s="4" t="s">
        <v>636</v>
      </c>
      <c r="O86" s="4">
        <v>2.5000000000000001E-2</v>
      </c>
      <c r="P86" s="4"/>
      <c r="Q86" s="4"/>
      <c r="R86" s="4"/>
      <c r="S86" s="4"/>
      <c r="T86" s="4"/>
    </row>
    <row r="87" spans="1:20" x14ac:dyDescent="0.3">
      <c r="A87" s="4"/>
      <c r="B87" s="4" t="s">
        <v>628</v>
      </c>
      <c r="C87" s="4">
        <v>2011</v>
      </c>
      <c r="D87" s="4"/>
      <c r="E87" s="4" t="s">
        <v>637</v>
      </c>
      <c r="F87" s="4">
        <v>59</v>
      </c>
      <c r="G87" s="4" t="s">
        <v>326</v>
      </c>
      <c r="H87" s="4" t="s">
        <v>630</v>
      </c>
      <c r="I87" s="4" t="s">
        <v>638</v>
      </c>
      <c r="J87" s="4" t="s">
        <v>632</v>
      </c>
      <c r="K87" s="4" t="s">
        <v>633</v>
      </c>
      <c r="L87" s="4" t="s">
        <v>360</v>
      </c>
      <c r="M87" s="4">
        <v>0.09</v>
      </c>
      <c r="N87" s="4" t="s">
        <v>639</v>
      </c>
      <c r="O87" s="4">
        <v>0.85</v>
      </c>
      <c r="P87" s="4"/>
      <c r="Q87" s="4"/>
      <c r="R87" s="4"/>
      <c r="S87" s="4"/>
      <c r="T87" s="4"/>
    </row>
    <row r="88" spans="1:20" x14ac:dyDescent="0.3">
      <c r="A88" s="4"/>
      <c r="B88" s="4" t="s">
        <v>628</v>
      </c>
      <c r="C88" s="4">
        <v>2011</v>
      </c>
      <c r="D88" s="4"/>
      <c r="E88" s="4" t="s">
        <v>637</v>
      </c>
      <c r="F88" s="4">
        <v>77</v>
      </c>
      <c r="G88" s="4" t="s">
        <v>326</v>
      </c>
      <c r="H88" s="4" t="s">
        <v>630</v>
      </c>
      <c r="I88" s="4" t="s">
        <v>640</v>
      </c>
      <c r="J88" s="4" t="s">
        <v>632</v>
      </c>
      <c r="K88" s="4" t="s">
        <v>633</v>
      </c>
      <c r="L88" s="4" t="s">
        <v>360</v>
      </c>
      <c r="M88" s="4">
        <v>1.52</v>
      </c>
      <c r="N88" s="4" t="s">
        <v>641</v>
      </c>
      <c r="O88" s="4">
        <v>0.5</v>
      </c>
      <c r="P88" s="4"/>
      <c r="Q88" s="4"/>
      <c r="R88" s="4"/>
      <c r="S88" s="4"/>
      <c r="T88" s="4"/>
    </row>
    <row r="89" spans="1:20" x14ac:dyDescent="0.3">
      <c r="A89" s="4" t="s">
        <v>642</v>
      </c>
      <c r="B89" s="4" t="s">
        <v>158</v>
      </c>
      <c r="C89" s="4">
        <v>2011</v>
      </c>
      <c r="D89" s="4" t="s">
        <v>643</v>
      </c>
      <c r="E89" s="4" t="s">
        <v>142</v>
      </c>
      <c r="F89" s="4">
        <v>117</v>
      </c>
      <c r="G89" s="4" t="s">
        <v>323</v>
      </c>
      <c r="H89" s="4" t="s">
        <v>693</v>
      </c>
      <c r="I89" s="4" t="s">
        <v>193</v>
      </c>
      <c r="J89" s="4" t="s">
        <v>28</v>
      </c>
      <c r="K89" s="4" t="s">
        <v>644</v>
      </c>
      <c r="L89" s="4" t="s">
        <v>73</v>
      </c>
      <c r="M89" s="4">
        <v>0.3397</v>
      </c>
      <c r="N89" s="4" t="s">
        <v>645</v>
      </c>
      <c r="O89" s="4">
        <v>2.0199999999999999E-2</v>
      </c>
      <c r="P89" s="4">
        <v>8</v>
      </c>
      <c r="Q89" s="4">
        <v>0.76229999999999998</v>
      </c>
      <c r="R89" s="4" t="s">
        <v>646</v>
      </c>
      <c r="S89" s="4">
        <v>0.47570000000000001</v>
      </c>
      <c r="T89" s="4" t="s">
        <v>647</v>
      </c>
    </row>
    <row r="90" spans="1:20" x14ac:dyDescent="0.3">
      <c r="A90" s="4"/>
      <c r="B90" s="4" t="s">
        <v>158</v>
      </c>
      <c r="C90" s="4">
        <v>2011</v>
      </c>
      <c r="D90" s="4"/>
      <c r="E90" s="4" t="s">
        <v>142</v>
      </c>
      <c r="F90" s="4">
        <v>117</v>
      </c>
      <c r="G90" s="4" t="s">
        <v>323</v>
      </c>
      <c r="H90" s="4" t="s">
        <v>693</v>
      </c>
      <c r="I90" s="4" t="s">
        <v>193</v>
      </c>
      <c r="J90" s="4" t="s">
        <v>28</v>
      </c>
      <c r="K90" s="4" t="s">
        <v>644</v>
      </c>
      <c r="L90" s="4" t="s">
        <v>360</v>
      </c>
      <c r="M90" s="4">
        <v>0.52439999999999998</v>
      </c>
      <c r="N90" s="4" t="s">
        <v>648</v>
      </c>
      <c r="O90" s="4">
        <v>9.6299999999999997E-2</v>
      </c>
      <c r="P90" s="4"/>
      <c r="Q90" s="4"/>
      <c r="R90" s="4"/>
      <c r="S90" s="4"/>
      <c r="T90" s="4"/>
    </row>
    <row r="91" spans="1:20" x14ac:dyDescent="0.3">
      <c r="A91" s="4" t="s">
        <v>649</v>
      </c>
      <c r="B91" s="4" t="s">
        <v>196</v>
      </c>
      <c r="C91" s="4">
        <v>2009</v>
      </c>
      <c r="D91" s="4" t="s">
        <v>650</v>
      </c>
      <c r="E91" s="4" t="s">
        <v>118</v>
      </c>
      <c r="F91" s="4">
        <v>289</v>
      </c>
      <c r="G91" s="4" t="s">
        <v>326</v>
      </c>
      <c r="H91" s="4" t="s">
        <v>651</v>
      </c>
      <c r="I91" s="4" t="s">
        <v>652</v>
      </c>
      <c r="J91" s="4" t="s">
        <v>447</v>
      </c>
      <c r="K91" s="4" t="s">
        <v>653</v>
      </c>
      <c r="L91" s="4" t="s">
        <v>271</v>
      </c>
      <c r="M91" s="4">
        <v>1.67</v>
      </c>
      <c r="N91" s="4" t="s">
        <v>654</v>
      </c>
      <c r="O91" s="4">
        <v>0.02</v>
      </c>
      <c r="P91" s="4">
        <v>8</v>
      </c>
      <c r="Q91" s="4">
        <v>1.38</v>
      </c>
      <c r="R91" s="4" t="s">
        <v>655</v>
      </c>
      <c r="S91" s="4">
        <v>0.2</v>
      </c>
      <c r="T91" s="4"/>
    </row>
    <row r="92" spans="1:20" x14ac:dyDescent="0.3">
      <c r="A92" s="4" t="s">
        <v>656</v>
      </c>
      <c r="B92" s="4" t="s">
        <v>202</v>
      </c>
      <c r="C92" s="4">
        <v>2009</v>
      </c>
      <c r="D92" s="4" t="s">
        <v>516</v>
      </c>
      <c r="E92" s="4" t="s">
        <v>132</v>
      </c>
      <c r="F92" s="4">
        <v>48</v>
      </c>
      <c r="G92" s="4" t="s">
        <v>326</v>
      </c>
      <c r="H92" s="4" t="s">
        <v>657</v>
      </c>
      <c r="I92" s="4" t="s">
        <v>658</v>
      </c>
      <c r="J92" s="4" t="s">
        <v>154</v>
      </c>
      <c r="K92" s="4" t="s">
        <v>659</v>
      </c>
      <c r="L92" s="4" t="s">
        <v>271</v>
      </c>
      <c r="M92" s="4">
        <v>4.8</v>
      </c>
      <c r="N92" s="4" t="s">
        <v>660</v>
      </c>
      <c r="O92" s="4" t="s">
        <v>468</v>
      </c>
      <c r="P92" s="4">
        <v>7</v>
      </c>
      <c r="Q92" s="4"/>
      <c r="R92" s="4"/>
      <c r="S92" s="4"/>
      <c r="T92" s="4"/>
    </row>
    <row r="93" spans="1:20" x14ac:dyDescent="0.3">
      <c r="A93" s="4"/>
      <c r="B93" s="4" t="s">
        <v>202</v>
      </c>
      <c r="C93" s="4">
        <v>2009</v>
      </c>
      <c r="D93" s="4"/>
      <c r="E93" s="4" t="s">
        <v>207</v>
      </c>
      <c r="F93" s="4">
        <v>48</v>
      </c>
      <c r="G93" s="4" t="s">
        <v>326</v>
      </c>
      <c r="H93" s="4" t="s">
        <v>657</v>
      </c>
      <c r="I93" s="4" t="s">
        <v>658</v>
      </c>
      <c r="J93" s="4" t="s">
        <v>154</v>
      </c>
      <c r="K93" s="4" t="s">
        <v>659</v>
      </c>
      <c r="L93" s="4" t="s">
        <v>271</v>
      </c>
      <c r="M93" s="4">
        <v>7.5</v>
      </c>
      <c r="N93" s="4" t="s">
        <v>661</v>
      </c>
      <c r="O93" s="4" t="s">
        <v>468</v>
      </c>
      <c r="P93" s="4"/>
      <c r="Q93" s="4"/>
      <c r="R93" s="4"/>
      <c r="S93" s="4"/>
      <c r="T93" s="4"/>
    </row>
    <row r="94" spans="1:20" x14ac:dyDescent="0.3">
      <c r="A94" s="4"/>
      <c r="B94" s="4" t="s">
        <v>202</v>
      </c>
      <c r="C94" s="4">
        <v>2009</v>
      </c>
      <c r="D94" s="4"/>
      <c r="E94" s="4" t="s">
        <v>132</v>
      </c>
      <c r="F94" s="4">
        <v>48</v>
      </c>
      <c r="G94" s="4" t="s">
        <v>326</v>
      </c>
      <c r="H94" s="4" t="s">
        <v>657</v>
      </c>
      <c r="I94" s="4" t="s">
        <v>662</v>
      </c>
      <c r="J94" s="4" t="s">
        <v>210</v>
      </c>
      <c r="K94" s="4" t="s">
        <v>659</v>
      </c>
      <c r="L94" s="4" t="s">
        <v>271</v>
      </c>
      <c r="M94" s="4">
        <v>4.9000000000000004</v>
      </c>
      <c r="N94" s="4" t="s">
        <v>663</v>
      </c>
      <c r="O94" s="4" t="s">
        <v>277</v>
      </c>
      <c r="P94" s="4"/>
      <c r="Q94" s="4"/>
      <c r="R94" s="4"/>
      <c r="S94" s="4"/>
      <c r="T94" s="4"/>
    </row>
    <row r="95" spans="1:20" x14ac:dyDescent="0.3">
      <c r="A95" s="4"/>
      <c r="B95" s="4" t="s">
        <v>202</v>
      </c>
      <c r="C95" s="4">
        <v>2009</v>
      </c>
      <c r="D95" s="4"/>
      <c r="E95" s="4" t="s">
        <v>207</v>
      </c>
      <c r="F95" s="4">
        <v>45</v>
      </c>
      <c r="G95" s="4" t="s">
        <v>326</v>
      </c>
      <c r="H95" s="4" t="s">
        <v>657</v>
      </c>
      <c r="I95" s="6">
        <v>12724</v>
      </c>
      <c r="J95" s="4" t="s">
        <v>210</v>
      </c>
      <c r="K95" s="4" t="s">
        <v>659</v>
      </c>
      <c r="L95" s="4" t="s">
        <v>271</v>
      </c>
      <c r="M95" s="4">
        <v>7.3</v>
      </c>
      <c r="N95" s="4" t="s">
        <v>664</v>
      </c>
      <c r="O95" s="4"/>
      <c r="P95" s="4"/>
      <c r="Q95" s="4"/>
      <c r="R95" s="4"/>
      <c r="S95" s="4"/>
      <c r="T95" s="4"/>
    </row>
    <row r="96" spans="1:20" x14ac:dyDescent="0.3">
      <c r="A96" s="4"/>
      <c r="B96" s="4" t="s">
        <v>202</v>
      </c>
      <c r="C96" s="4">
        <v>2009</v>
      </c>
      <c r="D96" s="4"/>
      <c r="E96" s="4" t="s">
        <v>132</v>
      </c>
      <c r="F96" s="4">
        <v>48</v>
      </c>
      <c r="G96" s="4" t="s">
        <v>326</v>
      </c>
      <c r="H96" s="4" t="s">
        <v>657</v>
      </c>
      <c r="I96" s="4" t="s">
        <v>665</v>
      </c>
      <c r="J96" s="4" t="s">
        <v>215</v>
      </c>
      <c r="K96" s="4" t="s">
        <v>659</v>
      </c>
      <c r="L96" s="4" t="s">
        <v>271</v>
      </c>
      <c r="M96" s="4">
        <v>2.7</v>
      </c>
      <c r="N96" s="4" t="s">
        <v>666</v>
      </c>
      <c r="O96" s="4" t="s">
        <v>277</v>
      </c>
      <c r="P96" s="4"/>
      <c r="Q96" s="4"/>
      <c r="R96" s="4"/>
      <c r="S96" s="4"/>
      <c r="T96" s="4"/>
    </row>
    <row r="97" spans="1:20" x14ac:dyDescent="0.3">
      <c r="A97" s="4"/>
      <c r="B97" s="4" t="s">
        <v>202</v>
      </c>
      <c r="C97" s="4">
        <v>2009</v>
      </c>
      <c r="D97" s="4"/>
      <c r="E97" s="4" t="s">
        <v>207</v>
      </c>
      <c r="F97" s="4">
        <v>45</v>
      </c>
      <c r="G97" s="4" t="s">
        <v>326</v>
      </c>
      <c r="H97" s="4" t="s">
        <v>657</v>
      </c>
      <c r="I97" s="4" t="s">
        <v>667</v>
      </c>
      <c r="J97" s="4" t="s">
        <v>215</v>
      </c>
      <c r="K97" s="4" t="s">
        <v>659</v>
      </c>
      <c r="L97" s="4" t="s">
        <v>271</v>
      </c>
      <c r="M97" s="4">
        <v>2.2000000000000002</v>
      </c>
      <c r="N97" s="4" t="s">
        <v>668</v>
      </c>
      <c r="O97" s="4" t="s">
        <v>277</v>
      </c>
      <c r="P97" s="4"/>
      <c r="Q97" s="4"/>
      <c r="R97" s="4"/>
      <c r="S97" s="4"/>
      <c r="T97" s="4"/>
    </row>
    <row r="98" spans="1:20" x14ac:dyDescent="0.3">
      <c r="A98" s="4"/>
      <c r="B98" s="4" t="s">
        <v>202</v>
      </c>
      <c r="C98" s="4">
        <v>2009</v>
      </c>
      <c r="D98" s="4"/>
      <c r="E98" s="4" t="s">
        <v>132</v>
      </c>
      <c r="F98" s="4">
        <v>48</v>
      </c>
      <c r="G98" s="4" t="s">
        <v>326</v>
      </c>
      <c r="H98" s="4" t="s">
        <v>657</v>
      </c>
      <c r="I98" s="4" t="s">
        <v>669</v>
      </c>
      <c r="J98" s="4" t="s">
        <v>220</v>
      </c>
      <c r="K98" s="4" t="s">
        <v>659</v>
      </c>
      <c r="L98" s="4" t="s">
        <v>271</v>
      </c>
      <c r="M98" s="4">
        <v>3.1</v>
      </c>
      <c r="N98" s="4" t="s">
        <v>670</v>
      </c>
      <c r="O98" s="4" t="s">
        <v>277</v>
      </c>
      <c r="P98" s="4"/>
      <c r="Q98" s="4"/>
      <c r="R98" s="4"/>
      <c r="S98" s="4"/>
      <c r="T98" s="4"/>
    </row>
    <row r="99" spans="1:20" x14ac:dyDescent="0.3">
      <c r="A99" s="4"/>
      <c r="B99" s="4" t="s">
        <v>202</v>
      </c>
      <c r="C99" s="4">
        <v>2009</v>
      </c>
      <c r="D99" s="4"/>
      <c r="E99" s="4" t="s">
        <v>207</v>
      </c>
      <c r="F99" s="4">
        <v>45</v>
      </c>
      <c r="G99" s="4" t="s">
        <v>326</v>
      </c>
      <c r="H99" s="4" t="s">
        <v>657</v>
      </c>
      <c r="I99" s="4" t="s">
        <v>671</v>
      </c>
      <c r="J99" s="4" t="s">
        <v>220</v>
      </c>
      <c r="K99" s="4" t="s">
        <v>659</v>
      </c>
      <c r="L99" s="4" t="s">
        <v>271</v>
      </c>
      <c r="M99" s="4">
        <v>3.9</v>
      </c>
      <c r="N99" s="4" t="s">
        <v>672</v>
      </c>
      <c r="O99" s="4" t="s">
        <v>277</v>
      </c>
      <c r="P99" s="4"/>
      <c r="Q99" s="4"/>
      <c r="R99" s="4"/>
      <c r="S99" s="4"/>
      <c r="T99" s="4"/>
    </row>
    <row r="100" spans="1:20" x14ac:dyDescent="0.3">
      <c r="A100" s="4" t="s">
        <v>673</v>
      </c>
      <c r="B100" s="4" t="s">
        <v>674</v>
      </c>
      <c r="C100" s="4">
        <v>2008</v>
      </c>
      <c r="D100" s="4"/>
      <c r="E100" s="4" t="s">
        <v>540</v>
      </c>
      <c r="F100" s="4">
        <v>257</v>
      </c>
      <c r="G100" s="4" t="s">
        <v>378</v>
      </c>
      <c r="H100" s="4" t="s">
        <v>708</v>
      </c>
      <c r="I100" s="4" t="s">
        <v>675</v>
      </c>
      <c r="J100" s="4" t="s">
        <v>215</v>
      </c>
      <c r="K100" s="4" t="s">
        <v>676</v>
      </c>
      <c r="L100" s="4" t="s">
        <v>73</v>
      </c>
      <c r="M100" s="4">
        <v>0.995</v>
      </c>
      <c r="N100" s="4" t="s">
        <v>677</v>
      </c>
      <c r="O100" s="4">
        <v>0.14599999999999999</v>
      </c>
      <c r="P100" s="4">
        <v>7</v>
      </c>
      <c r="Q100" s="4"/>
      <c r="R100" s="4"/>
      <c r="S100" s="4"/>
      <c r="T100" s="4"/>
    </row>
    <row r="101" spans="1:20" x14ac:dyDescent="0.3">
      <c r="A101" s="4" t="s">
        <v>678</v>
      </c>
      <c r="B101" s="4" t="s">
        <v>679</v>
      </c>
      <c r="C101" s="4">
        <v>2007</v>
      </c>
      <c r="D101" s="4" t="s">
        <v>680</v>
      </c>
      <c r="E101" s="4" t="s">
        <v>142</v>
      </c>
      <c r="F101" s="4">
        <v>45</v>
      </c>
      <c r="G101" s="4" t="s">
        <v>681</v>
      </c>
      <c r="H101" s="4" t="s">
        <v>463</v>
      </c>
      <c r="I101" s="4" t="s">
        <v>233</v>
      </c>
      <c r="J101" s="4" t="s">
        <v>335</v>
      </c>
      <c r="K101" s="4" t="s">
        <v>709</v>
      </c>
      <c r="L101" s="4" t="s">
        <v>360</v>
      </c>
      <c r="M101" s="4">
        <v>6.28</v>
      </c>
      <c r="N101" s="4" t="s">
        <v>682</v>
      </c>
      <c r="O101" s="4">
        <v>3.9899999999999998E-2</v>
      </c>
      <c r="P101" s="4">
        <v>7</v>
      </c>
      <c r="Q101" s="4"/>
      <c r="R101" s="4"/>
      <c r="S101" s="4"/>
      <c r="T101" s="4"/>
    </row>
    <row r="102" spans="1:20" x14ac:dyDescent="0.3">
      <c r="A102" s="4"/>
      <c r="B102" s="4" t="s">
        <v>679</v>
      </c>
      <c r="C102" s="4">
        <v>2007</v>
      </c>
      <c r="D102" s="4"/>
      <c r="E102" s="4" t="s">
        <v>142</v>
      </c>
      <c r="F102" s="4">
        <v>45</v>
      </c>
      <c r="G102" s="4" t="s">
        <v>681</v>
      </c>
      <c r="H102" s="4" t="s">
        <v>463</v>
      </c>
      <c r="I102" s="4" t="s">
        <v>233</v>
      </c>
      <c r="J102" s="4" t="s">
        <v>335</v>
      </c>
      <c r="K102" s="4" t="s">
        <v>709</v>
      </c>
      <c r="L102" s="4" t="s">
        <v>73</v>
      </c>
      <c r="M102" s="4">
        <v>1.23</v>
      </c>
      <c r="N102" s="4" t="s">
        <v>494</v>
      </c>
      <c r="O102" s="4">
        <v>1.2200000000000001E-2</v>
      </c>
      <c r="P102" s="4"/>
      <c r="Q102" s="4"/>
      <c r="R102" s="4"/>
      <c r="S102" s="4"/>
      <c r="T102" s="4"/>
    </row>
    <row r="103" spans="1:20" x14ac:dyDescent="0.3">
      <c r="A103" s="4" t="s">
        <v>294</v>
      </c>
      <c r="B103" s="4" t="s">
        <v>236</v>
      </c>
      <c r="C103" s="4">
        <v>2001</v>
      </c>
      <c r="D103" s="4" t="s">
        <v>683</v>
      </c>
      <c r="E103" s="4" t="s">
        <v>142</v>
      </c>
      <c r="F103" s="4">
        <v>112</v>
      </c>
      <c r="G103" s="4" t="s">
        <v>326</v>
      </c>
      <c r="H103" s="4" t="s">
        <v>693</v>
      </c>
      <c r="I103" s="4" t="s">
        <v>684</v>
      </c>
      <c r="J103" s="4" t="s">
        <v>57</v>
      </c>
      <c r="K103" s="4" t="s">
        <v>326</v>
      </c>
      <c r="L103" s="4" t="s">
        <v>73</v>
      </c>
      <c r="M103" s="4"/>
      <c r="N103" s="4"/>
      <c r="O103" s="4"/>
      <c r="P103" s="4">
        <v>6</v>
      </c>
      <c r="Q103" s="4">
        <v>0.19</v>
      </c>
      <c r="R103" s="4" t="s">
        <v>685</v>
      </c>
      <c r="S103" s="4">
        <v>0.01</v>
      </c>
      <c r="T103" s="4" t="s">
        <v>686</v>
      </c>
    </row>
    <row r="104" spans="1:20" x14ac:dyDescent="0.3">
      <c r="A104" s="4" t="s">
        <v>294</v>
      </c>
      <c r="B104" s="4" t="s">
        <v>236</v>
      </c>
      <c r="C104" s="4">
        <v>2001</v>
      </c>
      <c r="D104" s="4"/>
      <c r="E104" s="4" t="s">
        <v>142</v>
      </c>
      <c r="F104" s="4">
        <v>112</v>
      </c>
      <c r="G104" s="4"/>
      <c r="H104" s="4" t="s">
        <v>693</v>
      </c>
      <c r="I104" s="4" t="s">
        <v>684</v>
      </c>
      <c r="J104" s="4" t="s">
        <v>57</v>
      </c>
      <c r="K104" s="4"/>
      <c r="L104" s="4" t="s">
        <v>360</v>
      </c>
      <c r="M104" s="4"/>
      <c r="N104" s="4"/>
      <c r="O104" s="4"/>
      <c r="P104" s="4"/>
      <c r="Q104" s="4">
        <v>0.3</v>
      </c>
      <c r="R104" s="4" t="s">
        <v>687</v>
      </c>
      <c r="S104" s="4">
        <v>4.0000000000000001E-3</v>
      </c>
      <c r="T104" s="4"/>
    </row>
    <row r="105" spans="1:20" x14ac:dyDescent="0.3">
      <c r="A105" s="4"/>
      <c r="B105" s="4"/>
      <c r="C105" s="4"/>
      <c r="D105" s="4"/>
      <c r="E105" s="4"/>
      <c r="F105" s="4"/>
      <c r="G105" s="4"/>
      <c r="H105" s="4"/>
      <c r="I105" s="4"/>
      <c r="J105" s="4"/>
      <c r="K105" s="4"/>
      <c r="L105" s="4"/>
      <c r="M105" s="4"/>
      <c r="N105" s="4"/>
      <c r="O105" s="4"/>
      <c r="P105" s="4"/>
      <c r="Q105" s="4"/>
      <c r="R105" s="4"/>
      <c r="S105" s="4"/>
      <c r="T105" s="4"/>
    </row>
    <row r="106" spans="1:20" x14ac:dyDescent="0.3">
      <c r="A106" s="4"/>
      <c r="B106" s="4"/>
      <c r="C106" s="4"/>
      <c r="D106" s="4"/>
      <c r="E106" s="4"/>
      <c r="F106" s="4"/>
      <c r="G106" s="4"/>
      <c r="H106" s="4"/>
      <c r="I106" s="4"/>
      <c r="J106" s="4"/>
      <c r="K106" s="4"/>
      <c r="L106" s="4"/>
      <c r="M106" s="4"/>
      <c r="N106" s="4"/>
      <c r="O106" s="4"/>
      <c r="P106" s="4"/>
      <c r="Q106" s="4"/>
      <c r="R106" s="4"/>
      <c r="S106" s="4"/>
      <c r="T106" s="4"/>
    </row>
    <row r="107" spans="1:20" x14ac:dyDescent="0.3">
      <c r="A107" s="4"/>
      <c r="B107" s="4"/>
      <c r="C107" s="4"/>
      <c r="D107" s="4"/>
      <c r="E107" s="4"/>
      <c r="F107" s="4"/>
      <c r="G107" s="4"/>
      <c r="H107" s="4"/>
      <c r="I107" s="4"/>
      <c r="J107" s="4"/>
      <c r="K107" s="4"/>
      <c r="L107" s="4"/>
      <c r="M107" s="4"/>
      <c r="N107" s="4"/>
      <c r="O107" s="4"/>
      <c r="P107" s="4"/>
      <c r="Q107" s="4"/>
      <c r="R107" s="4"/>
      <c r="S107" s="4"/>
      <c r="T107" s="4"/>
    </row>
    <row r="108" spans="1:20" x14ac:dyDescent="0.3">
      <c r="A108" s="4"/>
      <c r="B108" s="4"/>
      <c r="C108" s="4"/>
      <c r="D108" s="4"/>
      <c r="E108" s="4"/>
      <c r="F108" s="4"/>
      <c r="G108" s="4"/>
      <c r="H108" s="4"/>
      <c r="I108" s="4"/>
      <c r="J108" s="4"/>
      <c r="K108" s="4"/>
      <c r="L108" s="4"/>
      <c r="M108" s="4"/>
      <c r="N108" s="4"/>
      <c r="O108" s="4"/>
      <c r="P108" s="4"/>
      <c r="Q108" s="4"/>
      <c r="R108" s="4"/>
      <c r="S108" s="4"/>
      <c r="T108" s="4"/>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美美 崔</dc:creator>
  <cp:lastModifiedBy>美美 崔</cp:lastModifiedBy>
  <dcterms:created xsi:type="dcterms:W3CDTF">2023-09-13T07:28:40Z</dcterms:created>
  <dcterms:modified xsi:type="dcterms:W3CDTF">2023-10-17T00:33:33Z</dcterms:modified>
</cp:coreProperties>
</file>