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 - 공주대학교\Kongju University\연구\논문투고\2023\salt_PL1_PL6\PeerJ\Raw_data\upload\"/>
    </mc:Choice>
  </mc:AlternateContent>
  <xr:revisionPtr revIDLastSave="8" documentId="13_ncr:1_{5868D13F-D63A-4388-B08D-7C24BAB53377}" xr6:coauthVersionLast="36" xr6:coauthVersionMax="36" xr10:uidLastSave="{33CDF8A2-A2F1-438B-B783-855F1A115071}"/>
  <bookViews>
    <workbookView xWindow="0" yWindow="0" windowWidth="46080" windowHeight="22080" xr2:uid="{62F40FE8-572A-44CA-9150-65EC5B4492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0" i="1" l="1"/>
  <c r="I409" i="1"/>
  <c r="I408" i="1"/>
  <c r="K408" i="1" s="1"/>
  <c r="I407" i="1"/>
  <c r="I406" i="1"/>
  <c r="I405" i="1"/>
  <c r="I404" i="1"/>
  <c r="I403" i="1"/>
  <c r="I402" i="1"/>
  <c r="K402" i="1" s="1"/>
  <c r="I401" i="1"/>
  <c r="I400" i="1"/>
  <c r="I399" i="1"/>
  <c r="I398" i="1"/>
  <c r="I397" i="1"/>
  <c r="K396" i="1"/>
  <c r="I396" i="1"/>
  <c r="J396" i="1" s="1"/>
  <c r="I395" i="1"/>
  <c r="I394" i="1"/>
  <c r="I393" i="1"/>
  <c r="I392" i="1"/>
  <c r="I391" i="1"/>
  <c r="I390" i="1"/>
  <c r="I389" i="1"/>
  <c r="I388" i="1"/>
  <c r="I387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E135" i="1"/>
  <c r="G135" i="1" s="1"/>
  <c r="H135" i="1" s="1"/>
  <c r="I135" i="1" s="1"/>
  <c r="E134" i="1"/>
  <c r="G134" i="1" s="1"/>
  <c r="H134" i="1" s="1"/>
  <c r="I134" i="1" s="1"/>
  <c r="E133" i="1"/>
  <c r="G133" i="1" s="1"/>
  <c r="H133" i="1" s="1"/>
  <c r="I133" i="1" s="1"/>
  <c r="E132" i="1"/>
  <c r="G132" i="1" s="1"/>
  <c r="H132" i="1" s="1"/>
  <c r="I132" i="1" s="1"/>
  <c r="E131" i="1"/>
  <c r="G131" i="1" s="1"/>
  <c r="H131" i="1" s="1"/>
  <c r="I131" i="1" s="1"/>
  <c r="E130" i="1"/>
  <c r="G130" i="1" s="1"/>
  <c r="H130" i="1" s="1"/>
  <c r="I130" i="1" s="1"/>
  <c r="E129" i="1"/>
  <c r="G129" i="1" s="1"/>
  <c r="H129" i="1" s="1"/>
  <c r="I129" i="1" s="1"/>
  <c r="E128" i="1"/>
  <c r="G128" i="1" s="1"/>
  <c r="H128" i="1" s="1"/>
  <c r="I128" i="1" s="1"/>
  <c r="E127" i="1"/>
  <c r="G127" i="1" s="1"/>
  <c r="H127" i="1" s="1"/>
  <c r="I127" i="1" s="1"/>
  <c r="E126" i="1"/>
  <c r="G126" i="1" s="1"/>
  <c r="H126" i="1" s="1"/>
  <c r="I126" i="1" s="1"/>
  <c r="E125" i="1"/>
  <c r="G125" i="1" s="1"/>
  <c r="H125" i="1" s="1"/>
  <c r="I125" i="1" s="1"/>
  <c r="E124" i="1"/>
  <c r="G124" i="1" s="1"/>
  <c r="H124" i="1" s="1"/>
  <c r="I124" i="1" s="1"/>
  <c r="E123" i="1"/>
  <c r="G123" i="1" s="1"/>
  <c r="H123" i="1" s="1"/>
  <c r="I123" i="1" s="1"/>
  <c r="E122" i="1"/>
  <c r="E121" i="1"/>
  <c r="G121" i="1" s="1"/>
  <c r="H121" i="1" s="1"/>
  <c r="I121" i="1" s="1"/>
  <c r="E120" i="1"/>
  <c r="G120" i="1" s="1"/>
  <c r="H120" i="1" s="1"/>
  <c r="I120" i="1" s="1"/>
  <c r="E119" i="1"/>
  <c r="G119" i="1" s="1"/>
  <c r="H119" i="1" s="1"/>
  <c r="I119" i="1" s="1"/>
  <c r="E118" i="1"/>
  <c r="G118" i="1" s="1"/>
  <c r="H118" i="1" s="1"/>
  <c r="I118" i="1" s="1"/>
  <c r="E117" i="1"/>
  <c r="G117" i="1" s="1"/>
  <c r="H117" i="1" s="1"/>
  <c r="I117" i="1" s="1"/>
  <c r="E116" i="1"/>
  <c r="G116" i="1" s="1"/>
  <c r="H116" i="1" s="1"/>
  <c r="I116" i="1" s="1"/>
  <c r="E115" i="1"/>
  <c r="G115" i="1" s="1"/>
  <c r="H115" i="1" s="1"/>
  <c r="I115" i="1" s="1"/>
  <c r="E114" i="1"/>
  <c r="G114" i="1" s="1"/>
  <c r="H114" i="1" s="1"/>
  <c r="I114" i="1" s="1"/>
  <c r="E113" i="1"/>
  <c r="G113" i="1" s="1"/>
  <c r="H113" i="1" s="1"/>
  <c r="I113" i="1" s="1"/>
  <c r="E112" i="1"/>
  <c r="G112" i="1" s="1"/>
  <c r="H112" i="1" s="1"/>
  <c r="I112" i="1" s="1"/>
  <c r="J202" i="1" l="1"/>
  <c r="K399" i="1"/>
  <c r="K405" i="1"/>
  <c r="J340" i="1"/>
  <c r="J377" i="1"/>
  <c r="K205" i="1"/>
  <c r="K258" i="1"/>
  <c r="J296" i="1"/>
  <c r="K346" i="1"/>
  <c r="J193" i="1"/>
  <c r="J343" i="1"/>
  <c r="K355" i="1"/>
  <c r="J380" i="1"/>
  <c r="K146" i="1"/>
  <c r="K158" i="1"/>
  <c r="J171" i="1"/>
  <c r="K183" i="1"/>
  <c r="K221" i="1"/>
  <c r="K358" i="1"/>
  <c r="K371" i="1"/>
  <c r="J315" i="1"/>
  <c r="J208" i="1"/>
  <c r="J283" i="1"/>
  <c r="K393" i="1"/>
  <c r="K308" i="1"/>
  <c r="K137" i="1"/>
  <c r="K265" i="1"/>
  <c r="K277" i="1"/>
  <c r="K155" i="1"/>
  <c r="K168" i="1"/>
  <c r="K340" i="1"/>
  <c r="J349" i="1"/>
  <c r="K180" i="1"/>
  <c r="K343" i="1"/>
  <c r="K368" i="1"/>
  <c r="K227" i="1"/>
  <c r="J321" i="1"/>
  <c r="K333" i="1"/>
  <c r="J277" i="1"/>
  <c r="J333" i="1"/>
  <c r="K380" i="1"/>
  <c r="J146" i="1"/>
  <c r="F112" i="1"/>
  <c r="J137" i="1"/>
  <c r="K230" i="1"/>
  <c r="K243" i="1"/>
  <c r="J371" i="1"/>
  <c r="J183" i="1"/>
  <c r="J268" i="1"/>
  <c r="K349" i="1"/>
  <c r="J362" i="1"/>
  <c r="J246" i="1"/>
  <c r="K327" i="1"/>
  <c r="K174" i="1"/>
  <c r="J305" i="1"/>
  <c r="K152" i="1"/>
  <c r="K305" i="1"/>
  <c r="K365" i="1"/>
  <c r="K190" i="1"/>
  <c r="K202" i="1"/>
  <c r="K212" i="1"/>
  <c r="K224" i="1"/>
  <c r="K296" i="1"/>
  <c r="K330" i="1"/>
  <c r="K177" i="1"/>
  <c r="K199" i="1"/>
  <c r="K208" i="1"/>
  <c r="K252" i="1"/>
  <c r="K274" i="1"/>
  <c r="K283" i="1"/>
  <c r="K337" i="1"/>
  <c r="J358" i="1"/>
  <c r="K390" i="1"/>
  <c r="J155" i="1"/>
  <c r="J230" i="1"/>
  <c r="J190" i="1"/>
  <c r="J199" i="1"/>
  <c r="J212" i="1"/>
  <c r="J265" i="1"/>
  <c r="J274" i="1"/>
  <c r="J287" i="1"/>
  <c r="K318" i="1"/>
  <c r="J221" i="1"/>
  <c r="K233" i="1"/>
  <c r="K255" i="1"/>
  <c r="K287" i="1"/>
  <c r="F115" i="1"/>
  <c r="F121" i="1"/>
  <c r="K149" i="1"/>
  <c r="K299" i="1"/>
  <c r="K352" i="1"/>
  <c r="K362" i="1"/>
  <c r="K140" i="1"/>
  <c r="K162" i="1"/>
  <c r="K171" i="1"/>
  <c r="K193" i="1"/>
  <c r="K215" i="1"/>
  <c r="K237" i="1"/>
  <c r="K246" i="1"/>
  <c r="K268" i="1"/>
  <c r="K290" i="1"/>
  <c r="K383" i="1"/>
  <c r="K280" i="1"/>
  <c r="K312" i="1"/>
  <c r="K321" i="1"/>
  <c r="K374" i="1"/>
  <c r="J162" i="1"/>
  <c r="J174" i="1"/>
  <c r="J227" i="1"/>
  <c r="J237" i="1"/>
  <c r="J249" i="1"/>
  <c r="K302" i="1"/>
  <c r="K143" i="1"/>
  <c r="K165" i="1"/>
  <c r="K196" i="1"/>
  <c r="K218" i="1"/>
  <c r="K240" i="1"/>
  <c r="K249" i="1"/>
  <c r="J258" i="1"/>
  <c r="K271" i="1"/>
  <c r="K293" i="1"/>
  <c r="J302" i="1"/>
  <c r="J312" i="1"/>
  <c r="J324" i="1"/>
  <c r="K387" i="1"/>
  <c r="J152" i="1"/>
  <c r="J165" i="1"/>
  <c r="K187" i="1"/>
  <c r="J240" i="1"/>
  <c r="K262" i="1"/>
  <c r="K315" i="1"/>
  <c r="K324" i="1"/>
  <c r="K377" i="1"/>
  <c r="J127" i="1"/>
  <c r="K127" i="1"/>
  <c r="K130" i="1"/>
  <c r="J130" i="1"/>
  <c r="K118" i="1"/>
  <c r="J118" i="1"/>
  <c r="K115" i="1"/>
  <c r="J115" i="1"/>
  <c r="J124" i="1"/>
  <c r="K124" i="1"/>
  <c r="K112" i="1"/>
  <c r="J112" i="1"/>
  <c r="K133" i="1"/>
  <c r="J133" i="1"/>
  <c r="G122" i="1"/>
  <c r="H122" i="1" s="1"/>
  <c r="I122" i="1" s="1"/>
  <c r="K121" i="1" s="1"/>
  <c r="J149" i="1"/>
  <c r="J187" i="1"/>
  <c r="J224" i="1"/>
  <c r="J262" i="1"/>
  <c r="J299" i="1"/>
  <c r="J337" i="1"/>
  <c r="J374" i="1"/>
  <c r="J352" i="1"/>
  <c r="J390" i="1"/>
  <c r="J143" i="1"/>
  <c r="J180" i="1"/>
  <c r="J218" i="1"/>
  <c r="J255" i="1"/>
  <c r="J293" i="1"/>
  <c r="J330" i="1"/>
  <c r="J368" i="1"/>
  <c r="J405" i="1"/>
  <c r="F118" i="1"/>
  <c r="J158" i="1"/>
  <c r="J196" i="1"/>
  <c r="J233" i="1"/>
  <c r="J271" i="1"/>
  <c r="J308" i="1"/>
  <c r="J346" i="1"/>
  <c r="J383" i="1"/>
  <c r="J399" i="1"/>
  <c r="J168" i="1"/>
  <c r="J205" i="1"/>
  <c r="J243" i="1"/>
  <c r="J280" i="1"/>
  <c r="J318" i="1"/>
  <c r="J355" i="1"/>
  <c r="J393" i="1"/>
  <c r="J408" i="1"/>
  <c r="J387" i="1"/>
  <c r="J140" i="1"/>
  <c r="J177" i="1"/>
  <c r="J215" i="1"/>
  <c r="J252" i="1"/>
  <c r="J290" i="1"/>
  <c r="J327" i="1"/>
  <c r="J365" i="1"/>
  <c r="J402" i="1"/>
  <c r="J121" i="1" l="1"/>
  <c r="F45" i="1" l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G33" i="1"/>
  <c r="F33" i="1"/>
  <c r="F32" i="1"/>
  <c r="G32" i="1" s="1"/>
  <c r="F31" i="1"/>
  <c r="G31" i="1" s="1"/>
  <c r="F30" i="1"/>
  <c r="G30" i="1" s="1"/>
</calcChain>
</file>

<file path=xl/sharedStrings.xml><?xml version="1.0" encoding="utf-8"?>
<sst xmlns="http://schemas.openxmlformats.org/spreadsheetml/2006/main" count="824" uniqueCount="143">
  <si>
    <t>Rep. 2</t>
  </si>
  <si>
    <t>Rep. 3</t>
  </si>
  <si>
    <t>Rep. 4</t>
  </si>
  <si>
    <t>Rep. 5</t>
  </si>
  <si>
    <t>Rep. 6</t>
  </si>
  <si>
    <t>Rep. 7</t>
  </si>
  <si>
    <t>Rep. 8</t>
  </si>
  <si>
    <t>Rep. 9</t>
  </si>
  <si>
    <t>Rep. 10</t>
  </si>
  <si>
    <t>Average</t>
    <phoneticPr fontId="1" type="noConversion"/>
  </si>
  <si>
    <t>Standard Error</t>
    <phoneticPr fontId="1" type="noConversion"/>
  </si>
  <si>
    <t>PL1</t>
  </si>
  <si>
    <t>PL6</t>
  </si>
  <si>
    <t>control</t>
    <phoneticPr fontId="1" type="noConversion"/>
  </si>
  <si>
    <t>Shoot</t>
    <phoneticPr fontId="1" type="noConversion"/>
  </si>
  <si>
    <t>Root</t>
    <phoneticPr fontId="1" type="noConversion"/>
  </si>
  <si>
    <t>Concentration of salt treatment(mM)</t>
    <phoneticPr fontId="1" type="noConversion"/>
  </si>
  <si>
    <t>Sample name</t>
    <phoneticPr fontId="1" type="noConversion"/>
  </si>
  <si>
    <t xml:space="preserve">Rep. 1 </t>
    <phoneticPr fontId="1" type="noConversion"/>
  </si>
  <si>
    <t>(cm)</t>
    <phoneticPr fontId="1" type="noConversion"/>
  </si>
  <si>
    <t>K+</t>
    <phoneticPr fontId="1" type="noConversion"/>
  </si>
  <si>
    <t>Na+</t>
    <phoneticPr fontId="1" type="noConversion"/>
  </si>
  <si>
    <t>0h</t>
    <phoneticPr fontId="1" type="noConversion"/>
  </si>
  <si>
    <t>3h</t>
    <phoneticPr fontId="1" type="noConversion"/>
  </si>
  <si>
    <t>24h</t>
    <phoneticPr fontId="1" type="noConversion"/>
  </si>
  <si>
    <t>48h</t>
    <phoneticPr fontId="1" type="noConversion"/>
  </si>
  <si>
    <t>chlorophyll a</t>
    <phoneticPr fontId="1" type="noConversion"/>
  </si>
  <si>
    <t>chlorophyll b</t>
    <phoneticPr fontId="1" type="noConversion"/>
  </si>
  <si>
    <t>Total chlorophyll</t>
    <phoneticPr fontId="1" type="noConversion"/>
  </si>
  <si>
    <t>Times</t>
    <phoneticPr fontId="1" type="noConversion"/>
  </si>
  <si>
    <t>Catalase</t>
    <phoneticPr fontId="1" type="noConversion"/>
  </si>
  <si>
    <t>Peroxide</t>
    <phoneticPr fontId="1" type="noConversion"/>
  </si>
  <si>
    <t>Total supoeroxide dismutase</t>
    <phoneticPr fontId="1" type="noConversion"/>
  </si>
  <si>
    <t>Total antioxidant activity</t>
    <phoneticPr fontId="1" type="noConversion"/>
  </si>
  <si>
    <t>TRAESCS1B02095800</t>
    <phoneticPr fontId="1" type="noConversion"/>
  </si>
  <si>
    <t>Well</t>
  </si>
  <si>
    <t>Sample</t>
  </si>
  <si>
    <t>Target-Cq</t>
    <phoneticPr fontId="1" type="noConversion"/>
  </si>
  <si>
    <t>Actin-Cq</t>
    <phoneticPr fontId="1" type="noConversion"/>
  </si>
  <si>
    <t>delta cq</t>
    <phoneticPr fontId="1" type="noConversion"/>
  </si>
  <si>
    <t>average delta cq</t>
    <phoneticPr fontId="1" type="noConversion"/>
  </si>
  <si>
    <t>delta delta cq</t>
    <phoneticPr fontId="1" type="noConversion"/>
  </si>
  <si>
    <t>2^dd cq</t>
    <phoneticPr fontId="1" type="noConversion"/>
  </si>
  <si>
    <t xml:space="preserve">log2 expression </t>
    <phoneticPr fontId="1" type="noConversion"/>
  </si>
  <si>
    <t>aveage log2</t>
    <phoneticPr fontId="1" type="noConversion"/>
  </si>
  <si>
    <t>standard error</t>
    <phoneticPr fontId="1" type="noConversion"/>
  </si>
  <si>
    <t>A01</t>
  </si>
  <si>
    <t>PL1 0h</t>
    <phoneticPr fontId="1" type="noConversion"/>
  </si>
  <si>
    <t>A02</t>
  </si>
  <si>
    <t>A03</t>
  </si>
  <si>
    <t>B01</t>
  </si>
  <si>
    <t>PL1 3h</t>
    <phoneticPr fontId="1" type="noConversion"/>
  </si>
  <si>
    <t>B02</t>
  </si>
  <si>
    <t>B03</t>
  </si>
  <si>
    <t>C01</t>
  </si>
  <si>
    <t>PL1 24h</t>
    <phoneticPr fontId="1" type="noConversion"/>
  </si>
  <si>
    <t>C02</t>
  </si>
  <si>
    <t>C03</t>
  </si>
  <si>
    <t>D01</t>
  </si>
  <si>
    <t>PL1 48h</t>
    <phoneticPr fontId="1" type="noConversion"/>
  </si>
  <si>
    <t>D02</t>
  </si>
  <si>
    <t>D03</t>
  </si>
  <si>
    <t>E01</t>
  </si>
  <si>
    <t>PL6 0h</t>
  </si>
  <si>
    <t>E02</t>
  </si>
  <si>
    <t>E03</t>
  </si>
  <si>
    <t>F01</t>
  </si>
  <si>
    <t>PL6 3h</t>
  </si>
  <si>
    <t>F02</t>
  </si>
  <si>
    <t>F03</t>
  </si>
  <si>
    <t>G01</t>
  </si>
  <si>
    <t>PL6 24h</t>
  </si>
  <si>
    <t>G02</t>
  </si>
  <si>
    <t>G03</t>
  </si>
  <si>
    <t>H01</t>
  </si>
  <si>
    <t>PL6 48h</t>
  </si>
  <si>
    <t>H02</t>
  </si>
  <si>
    <t>H03</t>
  </si>
  <si>
    <t>TRAESCS1B02G038700</t>
    <phoneticPr fontId="1" type="noConversion"/>
  </si>
  <si>
    <t>TRAESCS1B02g138100</t>
    <phoneticPr fontId="1" type="noConversion"/>
  </si>
  <si>
    <t>A07</t>
  </si>
  <si>
    <t>A08</t>
  </si>
  <si>
    <t>A09</t>
  </si>
  <si>
    <t>B07</t>
  </si>
  <si>
    <t>B08</t>
  </si>
  <si>
    <t>B09</t>
  </si>
  <si>
    <t>C07</t>
  </si>
  <si>
    <t>C08</t>
  </si>
  <si>
    <t>C09</t>
  </si>
  <si>
    <t>D07</t>
  </si>
  <si>
    <t>D08</t>
  </si>
  <si>
    <t>D09</t>
  </si>
  <si>
    <t>E07</t>
  </si>
  <si>
    <t>E08</t>
  </si>
  <si>
    <t>E09</t>
  </si>
  <si>
    <t>F07</t>
  </si>
  <si>
    <t>F08</t>
  </si>
  <si>
    <t>F09</t>
  </si>
  <si>
    <t>G07</t>
  </si>
  <si>
    <t>G08</t>
  </si>
  <si>
    <t>G09</t>
  </si>
  <si>
    <t>H07</t>
  </si>
  <si>
    <t>H08</t>
  </si>
  <si>
    <t>H09</t>
  </si>
  <si>
    <t>TRAESCS2A02G102200</t>
  </si>
  <si>
    <t>TRAESCS2A02G046200</t>
  </si>
  <si>
    <t>TRAESCS1B02G048900</t>
  </si>
  <si>
    <t>TRAESCS1B02G071800</t>
  </si>
  <si>
    <t>TRAESCS7D02G246600</t>
  </si>
  <si>
    <t>A04</t>
  </si>
  <si>
    <t>A05</t>
  </si>
  <si>
    <t>A06</t>
  </si>
  <si>
    <t>B04</t>
  </si>
  <si>
    <t>B05</t>
  </si>
  <si>
    <t>B06</t>
  </si>
  <si>
    <t>C04</t>
  </si>
  <si>
    <t>C05</t>
  </si>
  <si>
    <t>C06</t>
  </si>
  <si>
    <t>D04</t>
  </si>
  <si>
    <t>D05</t>
  </si>
  <si>
    <t>D06</t>
  </si>
  <si>
    <t>E04</t>
  </si>
  <si>
    <t>E05</t>
  </si>
  <si>
    <t>E06</t>
  </si>
  <si>
    <t>F04</t>
  </si>
  <si>
    <t>F05</t>
  </si>
  <si>
    <t>F06</t>
  </si>
  <si>
    <t>G04</t>
  </si>
  <si>
    <t>G05</t>
  </si>
  <si>
    <t>G06</t>
  </si>
  <si>
    <t>H04</t>
  </si>
  <si>
    <t>H05</t>
  </si>
  <si>
    <t>H06</t>
  </si>
  <si>
    <t>TRAESCS6B02G466700</t>
  </si>
  <si>
    <t>TRAESCS1B02G105100</t>
    <phoneticPr fontId="1" type="noConversion"/>
  </si>
  <si>
    <t>TRAESCS6B02G017900</t>
  </si>
  <si>
    <t>TRAESCS5D02G537600</t>
  </si>
  <si>
    <t>Supplementary data 1. Raw Data for Figures 1, 2, 7, and 8</t>
    <phoneticPr fontId="1" type="noConversion"/>
  </si>
  <si>
    <t>Supplementary data 1-2. Raw data for Figure 2A-2B</t>
    <phoneticPr fontId="1" type="noConversion"/>
  </si>
  <si>
    <t>Supplementary data 1-1. Raw data for Figure 1D</t>
    <phoneticPr fontId="1" type="noConversion"/>
  </si>
  <si>
    <t xml:space="preserve">Supplementary data 1-4. Raw data for Figure 7 </t>
    <phoneticPr fontId="1" type="noConversion"/>
  </si>
  <si>
    <t>Supplementary data 1-3. Raw data for Figure 2E</t>
    <phoneticPr fontId="1" type="noConversion"/>
  </si>
  <si>
    <t xml:space="preserve">Supplementary data 1-5. Raw data for Figure 8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</si>
</sst>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"/>
    <numFmt numFmtId="177" formatCode="0.0_ 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 applyAlignment="1">
      <alignment vertical="center"/>
    </xf>
    <xf numFmtId="177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1F1BB-39E6-42F7-9B3F-1C7837463D00}">
  <dimension ref="A1:O411"/>
  <sheetViews>
    <sheetView tabSelected="1" zoomScale="70" zoomScaleNormal="70" workbookViewId="0">
      <selection activeCell="V57" sqref="V57"/>
    </sheetView>
  </sheetViews>
  <sheetFormatPr defaultRowHeight="17.399999999999999" x14ac:dyDescent="0.4"/>
  <cols>
    <col min="1" max="1" width="51" bestFit="1" customWidth="1"/>
    <col min="2" max="2" width="35.796875" bestFit="1" customWidth="1"/>
    <col min="3" max="3" width="12.69921875" bestFit="1" customWidth="1"/>
    <col min="14" max="14" width="8.09765625" bestFit="1" customWidth="1"/>
    <col min="15" max="15" width="13.296875" bestFit="1" customWidth="1"/>
  </cols>
  <sheetData>
    <row r="1" spans="1:15" x14ac:dyDescent="0.4">
      <c r="A1" s="11" t="s">
        <v>137</v>
      </c>
    </row>
    <row r="2" spans="1:15" x14ac:dyDescent="0.4">
      <c r="A2" s="7" t="s">
        <v>139</v>
      </c>
      <c r="O2" t="s">
        <v>19</v>
      </c>
    </row>
    <row r="3" spans="1:15" x14ac:dyDescent="0.4">
      <c r="A3" s="2"/>
      <c r="B3" s="2" t="s">
        <v>16</v>
      </c>
      <c r="C3" s="2" t="s">
        <v>17</v>
      </c>
      <c r="D3" s="2" t="s">
        <v>18</v>
      </c>
      <c r="E3" s="2" t="s">
        <v>0</v>
      </c>
      <c r="F3" s="2" t="s">
        <v>1</v>
      </c>
      <c r="G3" s="2" t="s">
        <v>2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2" t="s">
        <v>10</v>
      </c>
    </row>
    <row r="4" spans="1:15" x14ac:dyDescent="0.4">
      <c r="A4" s="12" t="s">
        <v>14</v>
      </c>
      <c r="B4" s="2" t="s">
        <v>13</v>
      </c>
      <c r="C4" s="2" t="s">
        <v>11</v>
      </c>
      <c r="D4" s="2">
        <v>11</v>
      </c>
      <c r="E4" s="2">
        <v>12.2</v>
      </c>
      <c r="F4" s="2">
        <v>11.1</v>
      </c>
      <c r="G4" s="2">
        <v>11.6</v>
      </c>
      <c r="H4" s="2">
        <v>11.2</v>
      </c>
      <c r="I4" s="2">
        <v>11.1</v>
      </c>
      <c r="J4" s="2">
        <v>11.3</v>
      </c>
      <c r="K4" s="2">
        <v>10.4</v>
      </c>
      <c r="L4" s="2">
        <v>11.3</v>
      </c>
      <c r="M4" s="2">
        <v>11.3</v>
      </c>
      <c r="N4" s="2">
        <v>11.249999999999998</v>
      </c>
      <c r="O4" s="2">
        <v>0.14399999999999999</v>
      </c>
    </row>
    <row r="5" spans="1:15" x14ac:dyDescent="0.4">
      <c r="A5" s="12"/>
      <c r="B5" s="2" t="s">
        <v>13</v>
      </c>
      <c r="C5" s="2" t="s">
        <v>12</v>
      </c>
      <c r="D5" s="2">
        <v>12.5</v>
      </c>
      <c r="E5" s="2">
        <v>13.5</v>
      </c>
      <c r="F5" s="2">
        <v>13.9</v>
      </c>
      <c r="G5" s="2">
        <v>14.1</v>
      </c>
      <c r="H5" s="2">
        <v>14.2</v>
      </c>
      <c r="I5" s="2">
        <v>14.3</v>
      </c>
      <c r="J5" s="2">
        <v>13.6</v>
      </c>
      <c r="K5" s="2">
        <v>12.8</v>
      </c>
      <c r="L5" s="2">
        <v>15</v>
      </c>
      <c r="M5" s="2">
        <v>13.8</v>
      </c>
      <c r="N5" s="2">
        <v>13.77</v>
      </c>
      <c r="O5" s="2">
        <v>0.23</v>
      </c>
    </row>
    <row r="6" spans="1:15" x14ac:dyDescent="0.4">
      <c r="A6" s="12"/>
      <c r="B6" s="2">
        <v>50</v>
      </c>
      <c r="C6" s="2" t="s">
        <v>11</v>
      </c>
      <c r="D6" s="2">
        <v>9</v>
      </c>
      <c r="E6" s="2">
        <v>9.1</v>
      </c>
      <c r="F6" s="2">
        <v>8.9</v>
      </c>
      <c r="G6" s="2">
        <v>9</v>
      </c>
      <c r="H6" s="2">
        <v>8.6999999999999993</v>
      </c>
      <c r="I6" s="2">
        <v>8.1999999999999993</v>
      </c>
      <c r="J6" s="2">
        <v>8.3000000000000007</v>
      </c>
      <c r="K6" s="2">
        <v>8.9</v>
      </c>
      <c r="L6" s="2">
        <v>8.6999999999999993</v>
      </c>
      <c r="M6" s="2">
        <v>9</v>
      </c>
      <c r="N6" s="2">
        <v>8.7800000000000011</v>
      </c>
      <c r="O6" s="2">
        <v>9.8000000000000004E-2</v>
      </c>
    </row>
    <row r="7" spans="1:15" x14ac:dyDescent="0.4">
      <c r="A7" s="12"/>
      <c r="B7" s="2">
        <v>50</v>
      </c>
      <c r="C7" s="2" t="s">
        <v>12</v>
      </c>
      <c r="D7" s="2">
        <v>14</v>
      </c>
      <c r="E7" s="2">
        <v>14.5</v>
      </c>
      <c r="F7" s="2">
        <v>13.5</v>
      </c>
      <c r="G7" s="2">
        <v>14.2</v>
      </c>
      <c r="H7" s="2">
        <v>14.1</v>
      </c>
      <c r="I7" s="2">
        <v>13.7</v>
      </c>
      <c r="J7" s="2">
        <v>13.9</v>
      </c>
      <c r="K7" s="2">
        <v>13.2</v>
      </c>
      <c r="L7" s="2">
        <v>12.9</v>
      </c>
      <c r="M7" s="2">
        <v>12.7</v>
      </c>
      <c r="N7" s="2">
        <v>13.670000000000002</v>
      </c>
      <c r="O7" s="2">
        <v>0.186</v>
      </c>
    </row>
    <row r="8" spans="1:15" x14ac:dyDescent="0.4">
      <c r="A8" s="12"/>
      <c r="B8" s="2">
        <v>100</v>
      </c>
      <c r="C8" s="2" t="s">
        <v>11</v>
      </c>
      <c r="D8" s="2">
        <v>6.5</v>
      </c>
      <c r="E8" s="2">
        <v>6.8</v>
      </c>
      <c r="F8" s="2">
        <v>7</v>
      </c>
      <c r="G8" s="2">
        <v>6</v>
      </c>
      <c r="H8" s="2">
        <v>5.8</v>
      </c>
      <c r="I8" s="2">
        <v>6</v>
      </c>
      <c r="J8" s="2">
        <v>5.3</v>
      </c>
      <c r="K8" s="2">
        <v>6.2</v>
      </c>
      <c r="L8" s="2">
        <v>4.8</v>
      </c>
      <c r="M8" s="2">
        <v>6.5</v>
      </c>
      <c r="N8" s="2">
        <v>6.09</v>
      </c>
      <c r="O8" s="2">
        <v>0.21299999999999999</v>
      </c>
    </row>
    <row r="9" spans="1:15" x14ac:dyDescent="0.4">
      <c r="A9" s="12"/>
      <c r="B9" s="2">
        <v>100</v>
      </c>
      <c r="C9" s="2" t="s">
        <v>12</v>
      </c>
      <c r="D9" s="2">
        <v>9.8000000000000007</v>
      </c>
      <c r="E9" s="2">
        <v>10.199999999999999</v>
      </c>
      <c r="F9" s="2">
        <v>10.1</v>
      </c>
      <c r="G9" s="2">
        <v>9.4</v>
      </c>
      <c r="H9" s="2">
        <v>10.199999999999999</v>
      </c>
      <c r="I9" s="2">
        <v>9.6</v>
      </c>
      <c r="J9" s="2">
        <v>9.5</v>
      </c>
      <c r="K9" s="2">
        <v>9.3000000000000007</v>
      </c>
      <c r="L9" s="2">
        <v>9.1999999999999993</v>
      </c>
      <c r="M9" s="2">
        <v>9.6</v>
      </c>
      <c r="N9" s="2">
        <v>9.6900000000000013</v>
      </c>
      <c r="O9" s="2">
        <v>0.11700000000000001</v>
      </c>
    </row>
    <row r="10" spans="1:15" x14ac:dyDescent="0.4">
      <c r="A10" s="12"/>
      <c r="B10" s="2">
        <v>150</v>
      </c>
      <c r="C10" s="2" t="s">
        <v>11</v>
      </c>
      <c r="D10" s="2">
        <v>4.2</v>
      </c>
      <c r="E10" s="2">
        <v>4.2</v>
      </c>
      <c r="F10" s="2">
        <v>4.2</v>
      </c>
      <c r="G10" s="2">
        <v>5.0999999999999996</v>
      </c>
      <c r="H10" s="2">
        <v>3.6</v>
      </c>
      <c r="I10" s="2">
        <v>4.5999999999999996</v>
      </c>
      <c r="J10" s="2">
        <v>4.5</v>
      </c>
      <c r="K10" s="2">
        <v>4.8</v>
      </c>
      <c r="L10" s="2">
        <v>4.5999999999999996</v>
      </c>
      <c r="M10" s="2">
        <v>4.7</v>
      </c>
      <c r="N10" s="2">
        <v>4.4500000000000011</v>
      </c>
      <c r="O10" s="2">
        <v>0.13200000000000001</v>
      </c>
    </row>
    <row r="11" spans="1:15" x14ac:dyDescent="0.4">
      <c r="A11" s="12"/>
      <c r="B11" s="2">
        <v>150</v>
      </c>
      <c r="C11" s="2" t="s">
        <v>12</v>
      </c>
      <c r="D11" s="2">
        <v>7.2</v>
      </c>
      <c r="E11" s="2">
        <v>6.7</v>
      </c>
      <c r="F11" s="2">
        <v>7.2</v>
      </c>
      <c r="G11" s="2">
        <v>6.8</v>
      </c>
      <c r="H11" s="2">
        <v>6.3</v>
      </c>
      <c r="I11" s="2">
        <v>6.5</v>
      </c>
      <c r="J11" s="2">
        <v>7.2</v>
      </c>
      <c r="K11" s="2">
        <v>6.3</v>
      </c>
      <c r="L11" s="2">
        <v>6.1</v>
      </c>
      <c r="M11" s="2">
        <v>6.1</v>
      </c>
      <c r="N11" s="2">
        <v>6.6400000000000006</v>
      </c>
      <c r="O11" s="2">
        <v>0.14599999999999999</v>
      </c>
    </row>
    <row r="12" spans="1:15" x14ac:dyDescent="0.4">
      <c r="A12" s="12"/>
      <c r="B12" s="2">
        <v>200</v>
      </c>
      <c r="C12" s="2" t="s">
        <v>11</v>
      </c>
      <c r="D12" s="2">
        <v>2.5</v>
      </c>
      <c r="E12" s="2">
        <v>2.6</v>
      </c>
      <c r="F12" s="2">
        <v>2.2000000000000002</v>
      </c>
      <c r="G12" s="2">
        <v>3.1</v>
      </c>
      <c r="H12" s="2">
        <v>2.1</v>
      </c>
      <c r="I12" s="2">
        <v>1.6</v>
      </c>
      <c r="J12" s="2">
        <v>2.2999999999999998</v>
      </c>
      <c r="K12" s="2">
        <v>3.3</v>
      </c>
      <c r="L12" s="2">
        <v>1.6</v>
      </c>
      <c r="M12" s="2">
        <v>1.2</v>
      </c>
      <c r="N12" s="2">
        <v>2.25</v>
      </c>
      <c r="O12" s="2">
        <v>0.21</v>
      </c>
    </row>
    <row r="13" spans="1:15" x14ac:dyDescent="0.4">
      <c r="A13" s="12"/>
      <c r="B13" s="2">
        <v>200</v>
      </c>
      <c r="C13" s="2" t="s">
        <v>12</v>
      </c>
      <c r="D13" s="2">
        <v>4</v>
      </c>
      <c r="E13" s="2">
        <v>3.8</v>
      </c>
      <c r="F13" s="2">
        <v>4.0999999999999996</v>
      </c>
      <c r="G13" s="2">
        <v>4.2</v>
      </c>
      <c r="H13" s="2">
        <v>4.0999999999999996</v>
      </c>
      <c r="I13" s="2">
        <v>3.2</v>
      </c>
      <c r="J13" s="2">
        <v>3.4</v>
      </c>
      <c r="K13" s="2">
        <v>3.5</v>
      </c>
      <c r="L13" s="2">
        <v>3.7</v>
      </c>
      <c r="M13" s="2">
        <v>3.3</v>
      </c>
      <c r="N13" s="2">
        <v>3.7299999999999991</v>
      </c>
      <c r="O13" s="2">
        <v>0.11600000000000001</v>
      </c>
    </row>
    <row r="14" spans="1:15" x14ac:dyDescent="0.4">
      <c r="A14" s="12"/>
      <c r="B14" s="2">
        <v>250</v>
      </c>
      <c r="C14" s="2" t="s">
        <v>11</v>
      </c>
      <c r="D14" s="2">
        <v>2.5</v>
      </c>
      <c r="E14" s="2">
        <v>1.2</v>
      </c>
      <c r="F14" s="2">
        <v>1.7</v>
      </c>
      <c r="G14" s="2">
        <v>1</v>
      </c>
      <c r="H14" s="2">
        <v>0.7</v>
      </c>
      <c r="I14" s="2">
        <v>0.6</v>
      </c>
      <c r="J14" s="2">
        <v>0.4</v>
      </c>
      <c r="K14" s="2">
        <v>0.4</v>
      </c>
      <c r="L14" s="2">
        <v>0.3</v>
      </c>
      <c r="M14" s="2">
        <v>0.3</v>
      </c>
      <c r="N14" s="2">
        <v>0.91000000000000014</v>
      </c>
      <c r="O14" s="2">
        <v>0.22800000000000001</v>
      </c>
    </row>
    <row r="15" spans="1:15" x14ac:dyDescent="0.4">
      <c r="A15" s="12"/>
      <c r="B15" s="2">
        <v>250</v>
      </c>
      <c r="C15" s="2" t="s">
        <v>12</v>
      </c>
      <c r="D15" s="2">
        <v>2.2999999999999998</v>
      </c>
      <c r="E15" s="2">
        <v>1.8</v>
      </c>
      <c r="F15" s="2">
        <v>2.1</v>
      </c>
      <c r="G15" s="2">
        <v>2.5</v>
      </c>
      <c r="H15" s="2">
        <v>2</v>
      </c>
      <c r="I15" s="2">
        <v>1.8</v>
      </c>
      <c r="J15" s="2">
        <v>2.1</v>
      </c>
      <c r="K15" s="2">
        <v>2</v>
      </c>
      <c r="L15" s="2">
        <v>1.9</v>
      </c>
      <c r="M15" s="2">
        <v>1.5</v>
      </c>
      <c r="N15" s="2">
        <v>2</v>
      </c>
      <c r="O15" s="3">
        <v>8.8999999999999996E-2</v>
      </c>
    </row>
    <row r="16" spans="1:15" x14ac:dyDescent="0.4">
      <c r="A16" s="12" t="s">
        <v>15</v>
      </c>
      <c r="B16" s="2" t="s">
        <v>13</v>
      </c>
      <c r="C16" s="2" t="s">
        <v>11</v>
      </c>
      <c r="D16" s="2">
        <v>8.1999999999999993</v>
      </c>
      <c r="E16" s="2">
        <v>9.4</v>
      </c>
      <c r="F16" s="2">
        <v>8.1</v>
      </c>
      <c r="G16" s="2">
        <v>7.2</v>
      </c>
      <c r="H16" s="2">
        <v>8.3000000000000007</v>
      </c>
      <c r="I16" s="2">
        <v>7.3</v>
      </c>
      <c r="J16" s="2">
        <v>7.8</v>
      </c>
      <c r="K16" s="2">
        <v>7.5</v>
      </c>
      <c r="L16" s="2">
        <v>7.6</v>
      </c>
      <c r="M16" s="2">
        <v>7.4</v>
      </c>
      <c r="N16" s="2">
        <v>7.88</v>
      </c>
      <c r="O16" s="3">
        <v>0.20805999999999999</v>
      </c>
    </row>
    <row r="17" spans="1:15" x14ac:dyDescent="0.4">
      <c r="A17" s="12"/>
      <c r="B17" s="2" t="s">
        <v>13</v>
      </c>
      <c r="C17" s="2" t="s">
        <v>12</v>
      </c>
      <c r="D17" s="2">
        <v>10.1</v>
      </c>
      <c r="E17" s="2">
        <v>7.2</v>
      </c>
      <c r="F17" s="2">
        <v>9.3000000000000007</v>
      </c>
      <c r="G17" s="2">
        <v>10.199999999999999</v>
      </c>
      <c r="H17" s="2">
        <v>9.3000000000000007</v>
      </c>
      <c r="I17" s="2">
        <v>9.6</v>
      </c>
      <c r="J17" s="2">
        <v>10.1</v>
      </c>
      <c r="K17" s="2">
        <v>6.7</v>
      </c>
      <c r="L17" s="2">
        <v>8.6</v>
      </c>
      <c r="M17" s="2">
        <v>8.1999999999999993</v>
      </c>
      <c r="N17" s="2">
        <v>8.93</v>
      </c>
      <c r="O17" s="3">
        <v>0.38988600000000001</v>
      </c>
    </row>
    <row r="18" spans="1:15" x14ac:dyDescent="0.4">
      <c r="A18" s="12"/>
      <c r="B18" s="2">
        <v>50</v>
      </c>
      <c r="C18" s="2" t="s">
        <v>11</v>
      </c>
      <c r="D18" s="2">
        <v>5</v>
      </c>
      <c r="E18" s="2">
        <v>5.0999999999999996</v>
      </c>
      <c r="F18" s="2">
        <v>5.0999999999999996</v>
      </c>
      <c r="G18" s="2">
        <v>8.1</v>
      </c>
      <c r="H18" s="2">
        <v>5.2</v>
      </c>
      <c r="I18" s="2">
        <v>5.3</v>
      </c>
      <c r="J18" s="2">
        <v>7</v>
      </c>
      <c r="K18" s="2">
        <v>6.2</v>
      </c>
      <c r="L18" s="2">
        <v>6.9</v>
      </c>
      <c r="M18" s="2">
        <v>6.7</v>
      </c>
      <c r="N18" s="2">
        <v>6.0600000000000005</v>
      </c>
      <c r="O18" s="3">
        <v>0.34097899999999998</v>
      </c>
    </row>
    <row r="19" spans="1:15" x14ac:dyDescent="0.4">
      <c r="A19" s="12"/>
      <c r="B19" s="2">
        <v>50</v>
      </c>
      <c r="C19" s="2" t="s">
        <v>12</v>
      </c>
      <c r="D19" s="2">
        <v>7.9</v>
      </c>
      <c r="E19" s="2">
        <v>8.9</v>
      </c>
      <c r="F19" s="2">
        <v>7</v>
      </c>
      <c r="G19" s="2">
        <v>7.1</v>
      </c>
      <c r="H19" s="2">
        <v>8</v>
      </c>
      <c r="I19" s="2">
        <v>7.5</v>
      </c>
      <c r="J19" s="2">
        <v>8.1</v>
      </c>
      <c r="K19" s="2">
        <v>7.3</v>
      </c>
      <c r="L19" s="2">
        <v>7.5</v>
      </c>
      <c r="M19" s="2">
        <v>7.2</v>
      </c>
      <c r="N19" s="2">
        <v>7.65</v>
      </c>
      <c r="O19" s="3">
        <v>0.18393799999999999</v>
      </c>
    </row>
    <row r="20" spans="1:15" x14ac:dyDescent="0.4">
      <c r="A20" s="12"/>
      <c r="B20" s="2">
        <v>100</v>
      </c>
      <c r="C20" s="2" t="s">
        <v>11</v>
      </c>
      <c r="D20" s="2">
        <v>3.5</v>
      </c>
      <c r="E20" s="2">
        <v>3.4</v>
      </c>
      <c r="F20" s="2">
        <v>4.2</v>
      </c>
      <c r="G20" s="2">
        <v>3.3</v>
      </c>
      <c r="H20" s="2">
        <v>3.6</v>
      </c>
      <c r="I20" s="2">
        <v>3.3</v>
      </c>
      <c r="J20" s="2">
        <v>3.5</v>
      </c>
      <c r="K20" s="2">
        <v>4.0999999999999996</v>
      </c>
      <c r="L20" s="2">
        <v>3.2</v>
      </c>
      <c r="M20" s="2">
        <v>4.2</v>
      </c>
      <c r="N20" s="2">
        <v>3.6300000000000012</v>
      </c>
      <c r="O20" s="3">
        <v>0.122972</v>
      </c>
    </row>
    <row r="21" spans="1:15" x14ac:dyDescent="0.4">
      <c r="A21" s="12"/>
      <c r="B21" s="2">
        <v>100</v>
      </c>
      <c r="C21" s="2" t="s">
        <v>12</v>
      </c>
      <c r="D21" s="2">
        <v>5.2</v>
      </c>
      <c r="E21" s="2">
        <v>5</v>
      </c>
      <c r="F21" s="2">
        <v>5</v>
      </c>
      <c r="G21" s="2">
        <v>5.2</v>
      </c>
      <c r="H21" s="2">
        <v>4.9000000000000004</v>
      </c>
      <c r="I21" s="2">
        <v>5.2</v>
      </c>
      <c r="J21" s="2">
        <v>4.5</v>
      </c>
      <c r="K21" s="2">
        <v>4.0999999999999996</v>
      </c>
      <c r="L21" s="2">
        <v>5.2</v>
      </c>
      <c r="M21" s="2">
        <v>5.0999999999999996</v>
      </c>
      <c r="N21" s="2">
        <v>4.9400000000000004</v>
      </c>
      <c r="O21" s="3">
        <v>0.115662</v>
      </c>
    </row>
    <row r="22" spans="1:15" x14ac:dyDescent="0.4">
      <c r="A22" s="12"/>
      <c r="B22" s="2">
        <v>150</v>
      </c>
      <c r="C22" s="2" t="s">
        <v>11</v>
      </c>
      <c r="D22" s="2">
        <v>2.8</v>
      </c>
      <c r="E22" s="2">
        <v>3.1</v>
      </c>
      <c r="F22" s="2">
        <v>2.5</v>
      </c>
      <c r="G22" s="2">
        <v>2.9</v>
      </c>
      <c r="H22" s="2">
        <v>2.1</v>
      </c>
      <c r="I22" s="2">
        <v>2.8</v>
      </c>
      <c r="J22" s="2">
        <v>2.4</v>
      </c>
      <c r="K22" s="2">
        <v>2.6</v>
      </c>
      <c r="L22" s="2">
        <v>2.5</v>
      </c>
      <c r="M22" s="2">
        <v>2.6</v>
      </c>
      <c r="N22" s="2">
        <v>2.63</v>
      </c>
      <c r="O22" s="3">
        <v>8.9505000000000001E-2</v>
      </c>
    </row>
    <row r="23" spans="1:15" x14ac:dyDescent="0.4">
      <c r="A23" s="12"/>
      <c r="B23" s="2">
        <v>150</v>
      </c>
      <c r="C23" s="2" t="s">
        <v>12</v>
      </c>
      <c r="D23" s="2">
        <v>3.5</v>
      </c>
      <c r="E23" s="2">
        <v>3.8</v>
      </c>
      <c r="F23" s="2">
        <v>4.2</v>
      </c>
      <c r="G23" s="2">
        <v>4.0999999999999996</v>
      </c>
      <c r="H23" s="2">
        <v>3.5</v>
      </c>
      <c r="I23" s="2">
        <v>3.7</v>
      </c>
      <c r="J23" s="2">
        <v>3.9</v>
      </c>
      <c r="K23" s="2">
        <v>3</v>
      </c>
      <c r="L23" s="2">
        <v>3.3</v>
      </c>
      <c r="M23" s="2">
        <v>3.5</v>
      </c>
      <c r="N23" s="2">
        <v>3.65</v>
      </c>
      <c r="O23" s="3">
        <v>0.11570999999999999</v>
      </c>
    </row>
    <row r="24" spans="1:15" x14ac:dyDescent="0.4">
      <c r="A24" s="12"/>
      <c r="B24" s="2">
        <v>200</v>
      </c>
      <c r="C24" s="2" t="s">
        <v>11</v>
      </c>
      <c r="D24" s="2">
        <v>1.9</v>
      </c>
      <c r="E24" s="2">
        <v>2.1</v>
      </c>
      <c r="F24" s="2">
        <v>1.7</v>
      </c>
      <c r="G24" s="2">
        <v>2.8</v>
      </c>
      <c r="H24" s="2">
        <v>1.7</v>
      </c>
      <c r="I24" s="2">
        <v>1.7</v>
      </c>
      <c r="J24" s="2">
        <v>1.7</v>
      </c>
      <c r="K24" s="2">
        <v>2.1</v>
      </c>
      <c r="L24" s="2">
        <v>1.9</v>
      </c>
      <c r="M24" s="2">
        <v>1.6</v>
      </c>
      <c r="N24" s="2">
        <v>1.92</v>
      </c>
      <c r="O24" s="3">
        <v>0.112349</v>
      </c>
    </row>
    <row r="25" spans="1:15" x14ac:dyDescent="0.4">
      <c r="A25" s="12"/>
      <c r="B25" s="2">
        <v>200</v>
      </c>
      <c r="C25" s="2" t="s">
        <v>12</v>
      </c>
      <c r="D25" s="2">
        <v>2.2000000000000002</v>
      </c>
      <c r="E25" s="2">
        <v>2.5</v>
      </c>
      <c r="F25" s="2">
        <v>2.4</v>
      </c>
      <c r="G25" s="2">
        <v>2.7</v>
      </c>
      <c r="H25" s="2">
        <v>2.1</v>
      </c>
      <c r="I25" s="2">
        <v>2.4</v>
      </c>
      <c r="J25" s="2">
        <v>2.6</v>
      </c>
      <c r="K25" s="2">
        <v>2.5</v>
      </c>
      <c r="L25" s="2">
        <v>2.1</v>
      </c>
      <c r="M25" s="2">
        <v>2.6</v>
      </c>
      <c r="N25" s="2">
        <v>2.4100000000000006</v>
      </c>
      <c r="O25" s="3">
        <v>6.7412E-2</v>
      </c>
    </row>
    <row r="26" spans="1:15" x14ac:dyDescent="0.4">
      <c r="A26" s="12"/>
      <c r="B26" s="2">
        <v>250</v>
      </c>
      <c r="C26" s="2" t="s">
        <v>11</v>
      </c>
      <c r="D26" s="2">
        <v>0.7</v>
      </c>
      <c r="E26" s="2">
        <v>0.4</v>
      </c>
      <c r="F26" s="2">
        <v>0.7</v>
      </c>
      <c r="G26" s="2">
        <v>0.6</v>
      </c>
      <c r="H26" s="2">
        <v>0.5</v>
      </c>
      <c r="I26" s="2">
        <v>0.7</v>
      </c>
      <c r="J26" s="2">
        <v>0.7</v>
      </c>
      <c r="K26" s="2">
        <v>1.2</v>
      </c>
      <c r="L26" s="2">
        <v>0.5</v>
      </c>
      <c r="M26" s="2">
        <v>0.8</v>
      </c>
      <c r="N26" s="2">
        <v>0.67999999999999994</v>
      </c>
      <c r="O26" s="3">
        <v>6.9601999999999997E-2</v>
      </c>
    </row>
    <row r="27" spans="1:15" x14ac:dyDescent="0.4">
      <c r="A27" s="12"/>
      <c r="B27" s="2">
        <v>250</v>
      </c>
      <c r="C27" s="2" t="s">
        <v>12</v>
      </c>
      <c r="D27" s="2">
        <v>2.2000000000000002</v>
      </c>
      <c r="E27" s="2">
        <v>0.9</v>
      </c>
      <c r="F27" s="2">
        <v>1.2</v>
      </c>
      <c r="G27" s="2">
        <v>1.5</v>
      </c>
      <c r="H27" s="2">
        <v>1.1000000000000001</v>
      </c>
      <c r="I27" s="2">
        <v>1.6</v>
      </c>
      <c r="J27" s="2">
        <v>1.7</v>
      </c>
      <c r="K27" s="2">
        <v>1.3</v>
      </c>
      <c r="L27" s="2">
        <v>1</v>
      </c>
      <c r="M27" s="2">
        <v>1.2</v>
      </c>
      <c r="N27" s="2">
        <v>1.3699999999999999</v>
      </c>
      <c r="O27" s="3">
        <v>0.122972</v>
      </c>
    </row>
    <row r="28" spans="1:15" s="7" customFormat="1" x14ac:dyDescent="0.4">
      <c r="A28" s="7" t="s">
        <v>138</v>
      </c>
    </row>
    <row r="29" spans="1:15" x14ac:dyDescent="0.4">
      <c r="A29" s="2"/>
      <c r="B29" s="2" t="s">
        <v>29</v>
      </c>
      <c r="C29" s="2" t="s">
        <v>17</v>
      </c>
      <c r="D29" s="2" t="s">
        <v>18</v>
      </c>
      <c r="E29" s="2" t="s">
        <v>0</v>
      </c>
      <c r="F29" s="2" t="s">
        <v>9</v>
      </c>
      <c r="G29" s="2" t="s">
        <v>10</v>
      </c>
      <c r="H29" s="5"/>
      <c r="I29" s="5"/>
      <c r="J29" s="5"/>
      <c r="K29" s="5"/>
      <c r="L29" s="5"/>
      <c r="M29" s="5"/>
      <c r="N29" s="5"/>
    </row>
    <row r="30" spans="1:15" x14ac:dyDescent="0.4">
      <c r="A30" s="12" t="s">
        <v>21</v>
      </c>
      <c r="B30" s="2" t="s">
        <v>22</v>
      </c>
      <c r="C30" s="2" t="s">
        <v>11</v>
      </c>
      <c r="D30" s="8">
        <v>300.89800000000002</v>
      </c>
      <c r="E30" s="8">
        <v>294.44900000000001</v>
      </c>
      <c r="F30" s="8">
        <f t="shared" ref="F30:F45" si="0">AVERAGE(D30:E30)</f>
        <v>297.67349999999999</v>
      </c>
      <c r="G30" s="8">
        <f t="shared" ref="G30:G45" si="1">_xlfn.STDEV.S(D30:F30)/SQRT(2)</f>
        <v>2.2800658159360268</v>
      </c>
      <c r="H30" s="4"/>
      <c r="I30" s="4"/>
      <c r="J30" s="4"/>
      <c r="K30" s="4"/>
      <c r="L30" s="4"/>
      <c r="M30" s="5"/>
      <c r="N30" s="5"/>
    </row>
    <row r="31" spans="1:15" x14ac:dyDescent="0.4">
      <c r="A31" s="12"/>
      <c r="B31" s="2" t="s">
        <v>22</v>
      </c>
      <c r="C31" s="2" t="s">
        <v>12</v>
      </c>
      <c r="D31" s="8">
        <v>537.65200000000004</v>
      </c>
      <c r="E31" s="8">
        <v>529.55700000000002</v>
      </c>
      <c r="F31" s="8">
        <f t="shared" si="0"/>
        <v>533.60450000000003</v>
      </c>
      <c r="G31" s="8">
        <f t="shared" si="1"/>
        <v>2.8620146968525604</v>
      </c>
      <c r="H31" s="4"/>
      <c r="I31" s="5"/>
      <c r="J31" s="5"/>
      <c r="K31" s="5"/>
      <c r="L31" s="5"/>
      <c r="M31" s="5"/>
      <c r="N31" s="5"/>
    </row>
    <row r="32" spans="1:15" x14ac:dyDescent="0.4">
      <c r="A32" s="12"/>
      <c r="B32" s="2" t="s">
        <v>23</v>
      </c>
      <c r="C32" s="2" t="s">
        <v>11</v>
      </c>
      <c r="D32" s="8">
        <v>971.65</v>
      </c>
      <c r="E32" s="8">
        <v>971.68</v>
      </c>
      <c r="F32" s="8">
        <f t="shared" si="0"/>
        <v>971.66499999999996</v>
      </c>
      <c r="G32" s="8">
        <f t="shared" si="1"/>
        <v>1.0606601717788565E-2</v>
      </c>
      <c r="H32" s="4"/>
      <c r="I32" s="5"/>
      <c r="J32" s="5"/>
      <c r="K32" s="5"/>
      <c r="L32" s="5"/>
      <c r="M32" s="5"/>
      <c r="N32" s="5"/>
    </row>
    <row r="33" spans="1:14" x14ac:dyDescent="0.4">
      <c r="A33" s="12"/>
      <c r="B33" s="2" t="s">
        <v>23</v>
      </c>
      <c r="C33" s="2" t="s">
        <v>12</v>
      </c>
      <c r="D33" s="8">
        <v>970.81299999999999</v>
      </c>
      <c r="E33" s="8">
        <v>990.96400000000006</v>
      </c>
      <c r="F33" s="8">
        <f t="shared" si="0"/>
        <v>980.88850000000002</v>
      </c>
      <c r="G33" s="8">
        <f t="shared" si="1"/>
        <v>7.124454373845083</v>
      </c>
      <c r="H33" s="4"/>
      <c r="I33" s="5"/>
      <c r="J33" s="5"/>
      <c r="K33" s="5"/>
      <c r="L33" s="5"/>
      <c r="M33" s="5"/>
      <c r="N33" s="5"/>
    </row>
    <row r="34" spans="1:14" x14ac:dyDescent="0.4">
      <c r="A34" s="12"/>
      <c r="B34" s="2" t="s">
        <v>24</v>
      </c>
      <c r="C34" s="2" t="s">
        <v>11</v>
      </c>
      <c r="D34" s="8">
        <v>9037.1830000000009</v>
      </c>
      <c r="E34" s="8">
        <v>8932.4930000000004</v>
      </c>
      <c r="F34" s="8">
        <f t="shared" si="0"/>
        <v>8984.8379999999997</v>
      </c>
      <c r="G34" s="8">
        <f t="shared" si="1"/>
        <v>37.013504461210005</v>
      </c>
      <c r="H34" s="4"/>
      <c r="I34" s="5"/>
      <c r="J34" s="5"/>
      <c r="K34" s="5"/>
      <c r="L34" s="5"/>
      <c r="M34" s="5"/>
      <c r="N34" s="5"/>
    </row>
    <row r="35" spans="1:14" x14ac:dyDescent="0.4">
      <c r="A35" s="12"/>
      <c r="B35" s="2" t="s">
        <v>24</v>
      </c>
      <c r="C35" s="2" t="s">
        <v>12</v>
      </c>
      <c r="D35" s="8">
        <v>6713.2719999999999</v>
      </c>
      <c r="E35" s="8">
        <v>6757.0360000000001</v>
      </c>
      <c r="F35" s="8">
        <f t="shared" si="0"/>
        <v>6735.1540000000005</v>
      </c>
      <c r="G35" s="8">
        <f t="shared" si="1"/>
        <v>15.472910585924076</v>
      </c>
      <c r="H35" s="4"/>
      <c r="I35" s="5"/>
      <c r="J35" s="5"/>
      <c r="K35" s="5"/>
      <c r="L35" s="5"/>
      <c r="M35" s="5"/>
      <c r="N35" s="5"/>
    </row>
    <row r="36" spans="1:14" x14ac:dyDescent="0.4">
      <c r="A36" s="12"/>
      <c r="B36" s="2" t="s">
        <v>25</v>
      </c>
      <c r="C36" s="2" t="s">
        <v>11</v>
      </c>
      <c r="D36" s="8">
        <v>13974.74</v>
      </c>
      <c r="E36" s="8">
        <v>14163.447</v>
      </c>
      <c r="F36" s="8">
        <f t="shared" si="0"/>
        <v>14069.093499999999</v>
      </c>
      <c r="G36" s="8">
        <f t="shared" si="1"/>
        <v>66.717999678685032</v>
      </c>
      <c r="H36" s="4"/>
      <c r="I36" s="5"/>
      <c r="J36" s="5"/>
      <c r="K36" s="5"/>
      <c r="L36" s="5"/>
      <c r="M36" s="5"/>
      <c r="N36" s="5"/>
    </row>
    <row r="37" spans="1:14" x14ac:dyDescent="0.4">
      <c r="A37" s="12"/>
      <c r="B37" s="2" t="s">
        <v>25</v>
      </c>
      <c r="C37" s="2" t="s">
        <v>12</v>
      </c>
      <c r="D37" s="8">
        <v>10980.491</v>
      </c>
      <c r="E37" s="8">
        <v>10989.848</v>
      </c>
      <c r="F37" s="8">
        <f t="shared" si="0"/>
        <v>10985.1695</v>
      </c>
      <c r="G37" s="8">
        <f t="shared" si="1"/>
        <v>3.3081990757812521</v>
      </c>
      <c r="H37" s="4"/>
      <c r="I37" s="5"/>
      <c r="J37" s="5"/>
      <c r="K37" s="5"/>
      <c r="L37" s="5"/>
      <c r="M37" s="5"/>
      <c r="N37" s="5"/>
    </row>
    <row r="38" spans="1:14" x14ac:dyDescent="0.4">
      <c r="A38" s="12" t="s">
        <v>20</v>
      </c>
      <c r="B38" s="2" t="s">
        <v>22</v>
      </c>
      <c r="C38" s="2" t="s">
        <v>11</v>
      </c>
      <c r="D38" s="8">
        <v>18612.429</v>
      </c>
      <c r="E38" s="8">
        <v>18077.478999999999</v>
      </c>
      <c r="F38" s="8">
        <f t="shared" si="0"/>
        <v>18344.953999999998</v>
      </c>
      <c r="G38" s="8">
        <f t="shared" si="1"/>
        <v>189.13338629787205</v>
      </c>
      <c r="H38" s="4"/>
      <c r="I38" s="5"/>
      <c r="J38" s="5"/>
      <c r="K38" s="5"/>
      <c r="L38" s="5"/>
      <c r="M38" s="5"/>
      <c r="N38" s="5"/>
    </row>
    <row r="39" spans="1:14" x14ac:dyDescent="0.4">
      <c r="A39" s="12"/>
      <c r="B39" s="2" t="s">
        <v>22</v>
      </c>
      <c r="C39" s="2" t="s">
        <v>12</v>
      </c>
      <c r="D39" s="8">
        <v>13278.674999999999</v>
      </c>
      <c r="E39" s="8">
        <v>13603.504999999999</v>
      </c>
      <c r="F39" s="8">
        <f t="shared" si="0"/>
        <v>13441.09</v>
      </c>
      <c r="G39" s="8">
        <f t="shared" si="1"/>
        <v>114.84474786641309</v>
      </c>
      <c r="H39" s="4"/>
      <c r="I39" s="5"/>
      <c r="J39" s="5"/>
      <c r="K39" s="5"/>
      <c r="L39" s="5"/>
      <c r="M39" s="5"/>
      <c r="N39" s="5"/>
    </row>
    <row r="40" spans="1:14" x14ac:dyDescent="0.4">
      <c r="A40" s="12"/>
      <c r="B40" s="2" t="s">
        <v>23</v>
      </c>
      <c r="C40" s="2" t="s">
        <v>11</v>
      </c>
      <c r="D40" s="8">
        <v>17513.761999999999</v>
      </c>
      <c r="E40" s="8">
        <v>16989.333999999999</v>
      </c>
      <c r="F40" s="8">
        <f t="shared" si="0"/>
        <v>17251.547999999999</v>
      </c>
      <c r="G40" s="8">
        <f t="shared" si="1"/>
        <v>185.41329752204931</v>
      </c>
      <c r="H40" s="4"/>
      <c r="I40" s="5"/>
      <c r="J40" s="5"/>
      <c r="K40" s="5"/>
      <c r="L40" s="5"/>
      <c r="M40" s="5"/>
      <c r="N40" s="5"/>
    </row>
    <row r="41" spans="1:14" x14ac:dyDescent="0.4">
      <c r="A41" s="12"/>
      <c r="B41" s="2" t="s">
        <v>23</v>
      </c>
      <c r="C41" s="2" t="s">
        <v>12</v>
      </c>
      <c r="D41" s="8">
        <v>11577.620999999999</v>
      </c>
      <c r="E41" s="8">
        <v>11627.299000000001</v>
      </c>
      <c r="F41" s="8">
        <f t="shared" si="0"/>
        <v>11602.46</v>
      </c>
      <c r="G41" s="8">
        <f t="shared" si="1"/>
        <v>17.563825337893256</v>
      </c>
      <c r="H41" s="4"/>
      <c r="I41" s="5"/>
      <c r="J41" s="5"/>
      <c r="K41" s="5"/>
      <c r="L41" s="5"/>
      <c r="M41" s="5"/>
      <c r="N41" s="5"/>
    </row>
    <row r="42" spans="1:14" x14ac:dyDescent="0.4">
      <c r="A42" s="12"/>
      <c r="B42" s="2" t="s">
        <v>24</v>
      </c>
      <c r="C42" s="2" t="s">
        <v>11</v>
      </c>
      <c r="D42" s="8">
        <v>15972.017</v>
      </c>
      <c r="E42" s="8">
        <v>16039.162</v>
      </c>
      <c r="F42" s="8">
        <f t="shared" si="0"/>
        <v>16005.5895</v>
      </c>
      <c r="G42" s="8">
        <f t="shared" si="1"/>
        <v>23.739342411385518</v>
      </c>
      <c r="H42" s="4"/>
      <c r="I42" s="5"/>
      <c r="J42" s="5"/>
      <c r="K42" s="5"/>
      <c r="L42" s="5"/>
      <c r="M42" s="5"/>
      <c r="N42" s="5"/>
    </row>
    <row r="43" spans="1:14" x14ac:dyDescent="0.4">
      <c r="A43" s="12"/>
      <c r="B43" s="2" t="s">
        <v>24</v>
      </c>
      <c r="C43" s="2" t="s">
        <v>12</v>
      </c>
      <c r="D43" s="8">
        <v>11455.791999999999</v>
      </c>
      <c r="E43" s="8">
        <v>11400.963</v>
      </c>
      <c r="F43" s="8">
        <f t="shared" si="0"/>
        <v>11428.377499999999</v>
      </c>
      <c r="G43" s="8">
        <f t="shared" si="1"/>
        <v>19.384978852838508</v>
      </c>
      <c r="H43" s="4"/>
      <c r="I43" s="5"/>
      <c r="J43" s="5"/>
      <c r="K43" s="5"/>
      <c r="L43" s="5"/>
      <c r="M43" s="5"/>
      <c r="N43" s="5"/>
    </row>
    <row r="44" spans="1:14" x14ac:dyDescent="0.4">
      <c r="A44" s="12"/>
      <c r="B44" s="2" t="s">
        <v>25</v>
      </c>
      <c r="C44" s="2" t="s">
        <v>11</v>
      </c>
      <c r="D44" s="8">
        <v>13636.642</v>
      </c>
      <c r="E44" s="8">
        <v>13773.269</v>
      </c>
      <c r="F44" s="8">
        <f t="shared" si="0"/>
        <v>13704.9555</v>
      </c>
      <c r="G44" s="8">
        <f t="shared" si="1"/>
        <v>48.304939096587354</v>
      </c>
      <c r="H44" s="4"/>
      <c r="I44" s="5"/>
      <c r="J44" s="5"/>
      <c r="K44" s="5"/>
      <c r="L44" s="5"/>
      <c r="M44" s="5"/>
      <c r="N44" s="5"/>
    </row>
    <row r="45" spans="1:14" x14ac:dyDescent="0.4">
      <c r="A45" s="12"/>
      <c r="B45" s="2" t="s">
        <v>25</v>
      </c>
      <c r="C45" s="2" t="s">
        <v>12</v>
      </c>
      <c r="D45" s="8">
        <v>10477.916999999999</v>
      </c>
      <c r="E45" s="8">
        <v>10518.242</v>
      </c>
      <c r="F45" s="8">
        <f t="shared" si="0"/>
        <v>10498.0795</v>
      </c>
      <c r="G45" s="8">
        <f t="shared" si="1"/>
        <v>14.257040475674021</v>
      </c>
      <c r="H45" s="4"/>
      <c r="I45" s="5"/>
      <c r="J45" s="5"/>
      <c r="K45" s="5"/>
      <c r="L45" s="5"/>
      <c r="M45" s="5"/>
      <c r="N45" s="5"/>
    </row>
    <row r="46" spans="1:14" x14ac:dyDescent="0.4">
      <c r="A46" s="4"/>
      <c r="B46" s="4"/>
      <c r="C46" s="4"/>
      <c r="D46" s="5"/>
      <c r="E46" s="5"/>
      <c r="F46" s="5"/>
      <c r="G46" s="5"/>
      <c r="H46" s="4"/>
      <c r="I46" s="5"/>
      <c r="J46" s="5"/>
      <c r="K46" s="5"/>
      <c r="L46" s="5"/>
      <c r="M46" s="5"/>
      <c r="N46" s="5"/>
    </row>
    <row r="47" spans="1:14" x14ac:dyDescent="0.4">
      <c r="A47" s="7" t="s">
        <v>141</v>
      </c>
      <c r="C47" s="5"/>
      <c r="D47" s="5"/>
      <c r="E47" s="5"/>
      <c r="F47" s="4"/>
      <c r="G47" s="4"/>
      <c r="H47" s="4"/>
      <c r="I47" s="5"/>
      <c r="J47" s="5"/>
      <c r="K47" s="5"/>
      <c r="L47" s="5"/>
      <c r="M47" s="5"/>
      <c r="N47" s="5"/>
    </row>
    <row r="48" spans="1:14" x14ac:dyDescent="0.4">
      <c r="A48" s="2"/>
      <c r="B48" s="2" t="s">
        <v>29</v>
      </c>
      <c r="C48" s="2" t="s">
        <v>17</v>
      </c>
      <c r="D48" s="2" t="s">
        <v>18</v>
      </c>
      <c r="E48" s="2" t="s">
        <v>0</v>
      </c>
      <c r="F48" s="2" t="s">
        <v>1</v>
      </c>
      <c r="G48" s="1" t="s">
        <v>2</v>
      </c>
      <c r="H48" s="2" t="s">
        <v>9</v>
      </c>
      <c r="I48" s="2" t="s">
        <v>10</v>
      </c>
      <c r="J48" s="5"/>
      <c r="K48" s="5"/>
      <c r="L48" s="5"/>
      <c r="M48" s="5"/>
      <c r="N48" s="5"/>
    </row>
    <row r="49" spans="1:9" x14ac:dyDescent="0.4">
      <c r="A49" s="12" t="s">
        <v>26</v>
      </c>
      <c r="B49" s="2" t="s">
        <v>22</v>
      </c>
      <c r="C49" s="2" t="s">
        <v>11</v>
      </c>
      <c r="D49" s="1">
        <v>3.7730879999999996</v>
      </c>
      <c r="E49" s="1">
        <v>3.538116</v>
      </c>
      <c r="F49" s="1">
        <v>3.5446719999999998</v>
      </c>
      <c r="G49" s="1">
        <v>3.6261080000000003</v>
      </c>
      <c r="H49" s="1">
        <v>3.6204960000000002</v>
      </c>
      <c r="I49" s="1">
        <v>1.4552519999999995</v>
      </c>
    </row>
    <row r="50" spans="1:9" x14ac:dyDescent="0.4">
      <c r="A50" s="12"/>
      <c r="B50" s="2" t="s">
        <v>22</v>
      </c>
      <c r="C50" s="2" t="s">
        <v>12</v>
      </c>
      <c r="D50" s="1">
        <v>3.1964040000000002</v>
      </c>
      <c r="E50" s="1">
        <v>3.1847400000000006</v>
      </c>
      <c r="F50" s="1">
        <v>3.2013120000000002</v>
      </c>
      <c r="G50" s="1">
        <v>3.1958759999999997</v>
      </c>
      <c r="H50" s="1">
        <v>3.1945830000000002</v>
      </c>
      <c r="I50" s="1">
        <v>3.5018088183107962E-3</v>
      </c>
    </row>
    <row r="51" spans="1:9" x14ac:dyDescent="0.4">
      <c r="A51" s="12"/>
      <c r="B51" s="2" t="s">
        <v>23</v>
      </c>
      <c r="C51" s="2" t="s">
        <v>11</v>
      </c>
      <c r="D51" s="1">
        <v>4.2728280000000005</v>
      </c>
      <c r="E51" s="1">
        <v>4.1505840000000003</v>
      </c>
      <c r="F51" s="1">
        <v>3.7406759999999997</v>
      </c>
      <c r="G51" s="1">
        <v>3.7380159999999996</v>
      </c>
      <c r="H51" s="1">
        <v>3.9755259999999999</v>
      </c>
      <c r="I51" s="1">
        <v>1.6050234999999995</v>
      </c>
    </row>
    <row r="52" spans="1:9" x14ac:dyDescent="0.4">
      <c r="A52" s="12"/>
      <c r="B52" s="2" t="s">
        <v>23</v>
      </c>
      <c r="C52" s="2" t="s">
        <v>12</v>
      </c>
      <c r="D52" s="1">
        <v>3.6713840000000002</v>
      </c>
      <c r="E52" s="1">
        <v>4.6453319999999998</v>
      </c>
      <c r="F52" s="1">
        <v>3.6685319999999999</v>
      </c>
      <c r="G52" s="1">
        <v>4.5258599999999998</v>
      </c>
      <c r="H52" s="1">
        <v>4.127777</v>
      </c>
      <c r="I52" s="1">
        <v>0.26544519104515724</v>
      </c>
    </row>
    <row r="53" spans="1:9" x14ac:dyDescent="0.4">
      <c r="A53" s="12"/>
      <c r="B53" s="2" t="s">
        <v>24</v>
      </c>
      <c r="C53" s="2" t="s">
        <v>11</v>
      </c>
      <c r="D53" s="1">
        <v>3.5329160000000002</v>
      </c>
      <c r="E53" s="1">
        <v>3.3268079999999998</v>
      </c>
      <c r="F53" s="1">
        <v>3.5392640000000006</v>
      </c>
      <c r="G53" s="1">
        <v>3.2319599999999999</v>
      </c>
      <c r="H53" s="1">
        <v>3.407737</v>
      </c>
      <c r="I53" s="1">
        <v>1.4423912499999996</v>
      </c>
    </row>
    <row r="54" spans="1:9" x14ac:dyDescent="0.4">
      <c r="A54" s="12"/>
      <c r="B54" s="2" t="s">
        <v>24</v>
      </c>
      <c r="C54" s="2" t="s">
        <v>12</v>
      </c>
      <c r="D54" s="1">
        <v>3.5407919999999997</v>
      </c>
      <c r="E54" s="1">
        <v>3.9115679999999999</v>
      </c>
      <c r="F54" s="1">
        <v>3.8926520000000004</v>
      </c>
      <c r="G54" s="1">
        <v>3.6561960000000004</v>
      </c>
      <c r="H54" s="1">
        <v>3.7503020000000005</v>
      </c>
      <c r="I54" s="1">
        <v>9.0838971350406722E-2</v>
      </c>
    </row>
    <row r="55" spans="1:9" x14ac:dyDescent="0.4">
      <c r="A55" s="12"/>
      <c r="B55" s="2" t="s">
        <v>25</v>
      </c>
      <c r="C55" s="2" t="s">
        <v>11</v>
      </c>
      <c r="D55" s="1">
        <v>3.890104</v>
      </c>
      <c r="E55" s="1">
        <v>3.9365839999999994</v>
      </c>
      <c r="F55" s="1">
        <v>3.8727239999999994</v>
      </c>
      <c r="G55" s="1">
        <v>4.0843880000000006</v>
      </c>
      <c r="H55" s="1">
        <v>3.9459499999999998</v>
      </c>
      <c r="I55" s="1">
        <v>1.6476214999999999</v>
      </c>
    </row>
    <row r="56" spans="1:9" x14ac:dyDescent="0.4">
      <c r="A56" s="12"/>
      <c r="B56" s="2" t="s">
        <v>25</v>
      </c>
      <c r="C56" s="2" t="s">
        <v>12</v>
      </c>
      <c r="D56" s="1">
        <v>3.6396320000000006</v>
      </c>
      <c r="E56" s="1">
        <v>3.9241640000000002</v>
      </c>
      <c r="F56" s="1">
        <v>3.9578879999999996</v>
      </c>
      <c r="G56" s="1">
        <v>3.6962520000000003</v>
      </c>
      <c r="H56" s="1">
        <v>3.8044840000000004</v>
      </c>
      <c r="I56" s="1">
        <v>7.9972097917544366E-2</v>
      </c>
    </row>
    <row r="57" spans="1:9" x14ac:dyDescent="0.4">
      <c r="A57" s="12" t="s">
        <v>27</v>
      </c>
      <c r="B57" s="2" t="s">
        <v>22</v>
      </c>
      <c r="C57" s="2" t="s">
        <v>11</v>
      </c>
      <c r="D57" s="1">
        <v>1.5918799999999995</v>
      </c>
      <c r="E57" s="1">
        <v>1.3657809999999997</v>
      </c>
      <c r="F57" s="1">
        <v>1.4549999999999996</v>
      </c>
      <c r="G57" s="1">
        <v>1.408347</v>
      </c>
      <c r="H57" s="1">
        <v>1.4552519999999995</v>
      </c>
      <c r="I57" s="1">
        <v>4.9051344488878795E-2</v>
      </c>
    </row>
    <row r="58" spans="1:9" x14ac:dyDescent="0.4">
      <c r="A58" s="12"/>
      <c r="B58" s="2" t="s">
        <v>22</v>
      </c>
      <c r="C58" s="2" t="s">
        <v>12</v>
      </c>
      <c r="D58" s="1">
        <v>1.403537</v>
      </c>
      <c r="E58" s="1">
        <v>1.3223329999999995</v>
      </c>
      <c r="F58" s="1">
        <v>1.42004</v>
      </c>
      <c r="G58" s="1">
        <v>1.3079970000000001</v>
      </c>
      <c r="H58" s="1">
        <v>1.36347675</v>
      </c>
      <c r="I58" s="1">
        <v>2.8247471427766811E-2</v>
      </c>
    </row>
    <row r="59" spans="1:9" x14ac:dyDescent="0.4">
      <c r="A59" s="12"/>
      <c r="B59" s="2" t="s">
        <v>23</v>
      </c>
      <c r="C59" s="2" t="s">
        <v>11</v>
      </c>
      <c r="D59" s="1">
        <v>1.8027949999999995</v>
      </c>
      <c r="E59" s="1">
        <v>1.6548539999999996</v>
      </c>
      <c r="F59" s="1">
        <v>1.4898929999999997</v>
      </c>
      <c r="G59" s="1">
        <v>1.4725519999999994</v>
      </c>
      <c r="H59" s="1">
        <v>1.6050234999999995</v>
      </c>
      <c r="I59" s="1">
        <v>7.7674735964040023E-2</v>
      </c>
    </row>
    <row r="60" spans="1:9" x14ac:dyDescent="0.4">
      <c r="A60" s="12"/>
      <c r="B60" s="2" t="s">
        <v>23</v>
      </c>
      <c r="C60" s="2" t="s">
        <v>12</v>
      </c>
      <c r="D60" s="1">
        <v>1.4444299999999999</v>
      </c>
      <c r="E60" s="1">
        <v>1.9511449999999995</v>
      </c>
      <c r="F60" s="1">
        <v>1.4964169999999999</v>
      </c>
      <c r="G60" s="1">
        <v>1.8755009999999994</v>
      </c>
      <c r="H60" s="1">
        <v>1.6918732499999996</v>
      </c>
      <c r="I60" s="1">
        <v>0.12921954784808112</v>
      </c>
    </row>
    <row r="61" spans="1:9" x14ac:dyDescent="0.4">
      <c r="A61" s="12"/>
      <c r="B61" s="2" t="s">
        <v>24</v>
      </c>
      <c r="C61" s="2" t="s">
        <v>11</v>
      </c>
      <c r="D61" s="1">
        <v>1.4308649999999998</v>
      </c>
      <c r="E61" s="1">
        <v>1.4669579999999995</v>
      </c>
      <c r="F61" s="1">
        <v>1.4997919999999993</v>
      </c>
      <c r="G61" s="1">
        <v>1.3719499999999998</v>
      </c>
      <c r="H61" s="1">
        <v>1.4423912499999996</v>
      </c>
      <c r="I61" s="1">
        <v>2.7375773119600259E-2</v>
      </c>
    </row>
    <row r="62" spans="1:9" x14ac:dyDescent="0.4">
      <c r="A62" s="12"/>
      <c r="B62" s="2" t="s">
        <v>24</v>
      </c>
      <c r="C62" s="2" t="s">
        <v>12</v>
      </c>
      <c r="D62" s="1">
        <v>1.4727419999999996</v>
      </c>
      <c r="E62" s="1">
        <v>1.6726599999999998</v>
      </c>
      <c r="F62" s="1">
        <v>1.6104549999999993</v>
      </c>
      <c r="G62" s="1">
        <v>1.6578609999999996</v>
      </c>
      <c r="H62" s="1">
        <v>1.6034294999999996</v>
      </c>
      <c r="I62" s="1">
        <v>4.5537741333425877E-2</v>
      </c>
    </row>
    <row r="63" spans="1:9" x14ac:dyDescent="0.4">
      <c r="A63" s="12"/>
      <c r="B63" s="2" t="s">
        <v>25</v>
      </c>
      <c r="C63" s="2" t="s">
        <v>11</v>
      </c>
      <c r="D63" s="1">
        <v>1.6480699999999999</v>
      </c>
      <c r="E63" s="1">
        <v>1.5594500000000002</v>
      </c>
      <c r="F63" s="1">
        <v>1.6036250000000001</v>
      </c>
      <c r="G63" s="1">
        <v>1.7793409999999994</v>
      </c>
      <c r="H63" s="1">
        <v>1.6476214999999999</v>
      </c>
      <c r="I63" s="1">
        <v>4.7486957206689745E-2</v>
      </c>
    </row>
    <row r="64" spans="1:9" x14ac:dyDescent="0.4">
      <c r="A64" s="12"/>
      <c r="B64" s="2" t="s">
        <v>25</v>
      </c>
      <c r="C64" s="2" t="s">
        <v>12</v>
      </c>
      <c r="D64" s="1">
        <v>1.6049639999999998</v>
      </c>
      <c r="E64" s="1">
        <v>1.8227729999999995</v>
      </c>
      <c r="F64" s="1">
        <v>1.8326079999999996</v>
      </c>
      <c r="G64" s="1">
        <v>1.6470029999999996</v>
      </c>
      <c r="H64" s="1">
        <v>1.7268369999999997</v>
      </c>
      <c r="I64" s="1">
        <v>5.8890941735550421E-2</v>
      </c>
    </row>
    <row r="65" spans="1:9" x14ac:dyDescent="0.4">
      <c r="A65" s="12" t="s">
        <v>28</v>
      </c>
      <c r="B65" s="2" t="s">
        <v>22</v>
      </c>
      <c r="C65" s="2" t="s">
        <v>11</v>
      </c>
      <c r="D65" s="1">
        <v>5.2177679999999995</v>
      </c>
      <c r="E65" s="1">
        <v>4.7720970000000005</v>
      </c>
      <c r="F65" s="1">
        <v>4.863372</v>
      </c>
      <c r="G65" s="1">
        <v>4.8989550000000008</v>
      </c>
      <c r="H65" s="1">
        <v>4.9380480000000002</v>
      </c>
      <c r="I65" s="1">
        <v>9.6991314227099529E-2</v>
      </c>
    </row>
    <row r="66" spans="1:9" x14ac:dyDescent="0.4">
      <c r="A66" s="12"/>
      <c r="B66" s="2" t="s">
        <v>22</v>
      </c>
      <c r="C66" s="2" t="s">
        <v>12</v>
      </c>
      <c r="D66" s="1">
        <v>4.4725409999999997</v>
      </c>
      <c r="E66" s="1">
        <v>4.3838730000000004</v>
      </c>
      <c r="F66" s="1">
        <v>4.4930519999999996</v>
      </c>
      <c r="G66" s="1">
        <v>4.3811730000000004</v>
      </c>
      <c r="H66" s="1">
        <v>4.43265975</v>
      </c>
      <c r="I66" s="1">
        <v>2.9252877868040386E-2</v>
      </c>
    </row>
    <row r="67" spans="1:9" x14ac:dyDescent="0.4">
      <c r="A67" s="12"/>
      <c r="B67" s="2" t="s">
        <v>23</v>
      </c>
      <c r="C67" s="2" t="s">
        <v>11</v>
      </c>
      <c r="D67" s="1">
        <v>5.9089229999999997</v>
      </c>
      <c r="E67" s="1">
        <v>5.6482380000000001</v>
      </c>
      <c r="F67" s="1">
        <v>5.0889690000000005</v>
      </c>
      <c r="G67" s="1">
        <v>5.0698679999999996</v>
      </c>
      <c r="H67" s="1">
        <v>5.4289994999999998</v>
      </c>
      <c r="I67" s="1">
        <v>0.20876387398146734</v>
      </c>
    </row>
    <row r="68" spans="1:9" x14ac:dyDescent="0.4">
      <c r="A68" s="12"/>
      <c r="B68" s="2" t="s">
        <v>23</v>
      </c>
      <c r="C68" s="2" t="s">
        <v>12</v>
      </c>
      <c r="D68" s="1">
        <v>4.9777139999999997</v>
      </c>
      <c r="E68" s="1">
        <v>6.4156769999999996</v>
      </c>
      <c r="F68" s="1">
        <v>5.024349</v>
      </c>
      <c r="G68" s="1">
        <v>6.2264610000000005</v>
      </c>
      <c r="H68" s="1">
        <v>5.6610502499999997</v>
      </c>
      <c r="I68" s="1">
        <v>0.38313267505599363</v>
      </c>
    </row>
    <row r="69" spans="1:9" x14ac:dyDescent="0.4">
      <c r="A69" s="12"/>
      <c r="B69" s="2" t="s">
        <v>24</v>
      </c>
      <c r="C69" s="2" t="s">
        <v>11</v>
      </c>
      <c r="D69" s="1">
        <v>4.8288809999999991</v>
      </c>
      <c r="E69" s="1">
        <v>4.6608659999999995</v>
      </c>
      <c r="F69" s="1">
        <v>4.9006559999999997</v>
      </c>
      <c r="G69" s="1">
        <v>4.4774099999999999</v>
      </c>
      <c r="H69" s="1">
        <v>4.7169532499999995</v>
      </c>
      <c r="I69" s="1">
        <v>9.4340372150858526E-2</v>
      </c>
    </row>
    <row r="70" spans="1:9" x14ac:dyDescent="0.4">
      <c r="A70" s="12"/>
      <c r="B70" s="2" t="s">
        <v>24</v>
      </c>
      <c r="C70" s="2" t="s">
        <v>12</v>
      </c>
      <c r="D70" s="1">
        <v>4.8764339999999997</v>
      </c>
      <c r="E70" s="1">
        <v>5.4305279999999998</v>
      </c>
      <c r="F70" s="1">
        <v>5.3528070000000003</v>
      </c>
      <c r="G70" s="1">
        <v>5.1657569999999993</v>
      </c>
      <c r="H70" s="1">
        <v>5.2063814999999991</v>
      </c>
      <c r="I70" s="1">
        <v>0.12321991967920617</v>
      </c>
    </row>
    <row r="71" spans="1:9" x14ac:dyDescent="0.4">
      <c r="A71" s="12"/>
      <c r="B71" s="2" t="s">
        <v>25</v>
      </c>
      <c r="C71" s="2" t="s">
        <v>11</v>
      </c>
      <c r="D71" s="1">
        <v>5.3860740000000007</v>
      </c>
      <c r="E71" s="1">
        <v>5.3474339999999998</v>
      </c>
      <c r="F71" s="1">
        <v>5.3267489999999995</v>
      </c>
      <c r="G71" s="1">
        <v>5.7016289999999996</v>
      </c>
      <c r="H71" s="1">
        <v>5.4404715000000001</v>
      </c>
      <c r="I71" s="1">
        <v>8.7916205950609519E-2</v>
      </c>
    </row>
    <row r="72" spans="1:9" x14ac:dyDescent="0.4">
      <c r="A72" s="12"/>
      <c r="B72" s="2" t="s">
        <v>25</v>
      </c>
      <c r="C72" s="2" t="s">
        <v>12</v>
      </c>
      <c r="D72" s="1">
        <v>5.0991960000000001</v>
      </c>
      <c r="E72" s="1">
        <v>5.5856370000000002</v>
      </c>
      <c r="F72" s="1">
        <v>5.6280959999999993</v>
      </c>
      <c r="G72" s="1">
        <v>5.1947549999999998</v>
      </c>
      <c r="H72" s="1">
        <v>5.3769210000000003</v>
      </c>
      <c r="I72" s="1">
        <v>0.13446402135329724</v>
      </c>
    </row>
    <row r="74" spans="1:9" x14ac:dyDescent="0.4">
      <c r="A74" s="7" t="s">
        <v>140</v>
      </c>
    </row>
    <row r="75" spans="1:9" x14ac:dyDescent="0.4">
      <c r="A75" s="2"/>
      <c r="B75" s="2" t="s">
        <v>29</v>
      </c>
      <c r="C75" s="2" t="s">
        <v>17</v>
      </c>
      <c r="D75" s="2" t="s">
        <v>18</v>
      </c>
      <c r="E75" s="2" t="s">
        <v>0</v>
      </c>
      <c r="F75" s="2" t="s">
        <v>1</v>
      </c>
      <c r="G75" s="2" t="s">
        <v>9</v>
      </c>
      <c r="H75" s="2" t="s">
        <v>10</v>
      </c>
    </row>
    <row r="76" spans="1:9" x14ac:dyDescent="0.4">
      <c r="A76" s="12" t="s">
        <v>30</v>
      </c>
      <c r="B76" s="2" t="s">
        <v>22</v>
      </c>
      <c r="C76" s="2" t="s">
        <v>11</v>
      </c>
      <c r="D76" s="1">
        <v>1.2480487804878053</v>
      </c>
      <c r="E76" s="1">
        <v>1.6311707317073179</v>
      </c>
      <c r="F76" s="1">
        <v>2.0389049919484705</v>
      </c>
      <c r="G76" s="1">
        <v>1.6393748347145312</v>
      </c>
      <c r="H76" s="1">
        <v>0.2283373726755322</v>
      </c>
    </row>
    <row r="77" spans="1:9" x14ac:dyDescent="0.4">
      <c r="A77" s="12"/>
      <c r="B77" s="2" t="s">
        <v>23</v>
      </c>
      <c r="C77" s="2" t="s">
        <v>11</v>
      </c>
      <c r="D77" s="1">
        <v>1.5818292682926838</v>
      </c>
      <c r="E77" s="1">
        <v>1.6979268292682927</v>
      </c>
      <c r="F77" s="1">
        <v>1.8</v>
      </c>
      <c r="G77" s="1">
        <v>1.6932520325203255</v>
      </c>
      <c r="H77" s="1">
        <v>6.302382442881567E-2</v>
      </c>
    </row>
    <row r="78" spans="1:9" x14ac:dyDescent="0.4">
      <c r="A78" s="12"/>
      <c r="B78" s="2" t="s">
        <v>24</v>
      </c>
      <c r="C78" s="2" t="s">
        <v>11</v>
      </c>
      <c r="D78" s="1">
        <v>1.352536585365854</v>
      </c>
      <c r="E78" s="1">
        <v>1.515073170731708</v>
      </c>
      <c r="F78" s="1">
        <v>1.8041626409017719</v>
      </c>
      <c r="G78" s="1">
        <v>1.5572574656664446</v>
      </c>
      <c r="H78" s="1">
        <v>0.13206836558400215</v>
      </c>
    </row>
    <row r="79" spans="1:9" x14ac:dyDescent="0.4">
      <c r="A79" s="12"/>
      <c r="B79" s="2" t="s">
        <v>25</v>
      </c>
      <c r="C79" s="2" t="s">
        <v>11</v>
      </c>
      <c r="D79" s="1">
        <v>1.1145365853658544</v>
      </c>
      <c r="E79" s="1">
        <v>1.1900000000000004</v>
      </c>
      <c r="F79" s="1">
        <v>2.3273027375201303</v>
      </c>
      <c r="G79" s="1">
        <v>1.5439464409619952</v>
      </c>
      <c r="H79" s="1">
        <v>0.39228348476368385</v>
      </c>
    </row>
    <row r="80" spans="1:9" x14ac:dyDescent="0.4">
      <c r="A80" s="12"/>
      <c r="B80" s="2" t="s">
        <v>22</v>
      </c>
      <c r="C80" s="2" t="s">
        <v>12</v>
      </c>
      <c r="D80" s="1">
        <v>1.2596585365853663</v>
      </c>
      <c r="E80" s="1">
        <v>1.5789268292682928</v>
      </c>
      <c r="F80" s="1">
        <v>1.5224718196457332</v>
      </c>
      <c r="G80" s="1">
        <v>1.4536857284997975</v>
      </c>
      <c r="H80" s="1">
        <v>9.8372939079675162E-2</v>
      </c>
    </row>
    <row r="81" spans="1:8" x14ac:dyDescent="0.4">
      <c r="A81" s="12"/>
      <c r="B81" s="2" t="s">
        <v>23</v>
      </c>
      <c r="C81" s="2" t="s">
        <v>12</v>
      </c>
      <c r="D81" s="1">
        <v>1.3019512195121954</v>
      </c>
      <c r="E81" s="1">
        <v>1.351707317073171</v>
      </c>
      <c r="F81" s="1">
        <v>2.1270531400966202</v>
      </c>
      <c r="G81" s="1">
        <v>1.5935705588939957</v>
      </c>
      <c r="H81" s="1">
        <v>0.26712772578305694</v>
      </c>
    </row>
    <row r="82" spans="1:8" x14ac:dyDescent="0.4">
      <c r="A82" s="12"/>
      <c r="B82" s="2" t="s">
        <v>24</v>
      </c>
      <c r="C82" s="2" t="s">
        <v>12</v>
      </c>
      <c r="D82" s="1">
        <v>2.0060162601626002</v>
      </c>
      <c r="E82" s="1">
        <v>1.88341463414635</v>
      </c>
      <c r="F82" s="1">
        <v>2.5286902844873902</v>
      </c>
      <c r="G82" s="1">
        <v>2.1393737262654469</v>
      </c>
      <c r="H82" s="1">
        <v>0.19784954431317361</v>
      </c>
    </row>
    <row r="83" spans="1:8" x14ac:dyDescent="0.4">
      <c r="A83" s="12"/>
      <c r="B83" s="2" t="s">
        <v>25</v>
      </c>
      <c r="C83" s="2" t="s">
        <v>12</v>
      </c>
      <c r="D83" s="1">
        <v>2.1478048780487797</v>
      </c>
      <c r="E83" s="1">
        <v>1.8188617886178877</v>
      </c>
      <c r="F83" s="1">
        <v>2.1685721953837938</v>
      </c>
      <c r="G83" s="1">
        <v>2.0450796206834871</v>
      </c>
      <c r="H83" s="1">
        <v>0.11326767856964329</v>
      </c>
    </row>
    <row r="84" spans="1:8" x14ac:dyDescent="0.4">
      <c r="A84" s="12" t="s">
        <v>31</v>
      </c>
      <c r="B84" s="2" t="s">
        <v>22</v>
      </c>
      <c r="C84" s="2" t="s">
        <v>11</v>
      </c>
      <c r="D84" s="1">
        <v>7.3</v>
      </c>
      <c r="E84" s="1">
        <v>10.399999999999997</v>
      </c>
      <c r="F84" s="1">
        <v>14.4</v>
      </c>
      <c r="G84" s="1">
        <v>10.699999999999998</v>
      </c>
      <c r="H84" s="1">
        <v>2.0550750189064506</v>
      </c>
    </row>
    <row r="85" spans="1:8" x14ac:dyDescent="0.4">
      <c r="A85" s="12"/>
      <c r="B85" s="2" t="s">
        <v>23</v>
      </c>
      <c r="C85" s="2" t="s">
        <v>11</v>
      </c>
      <c r="D85" s="1">
        <v>9.8000000000000007</v>
      </c>
      <c r="E85" s="1">
        <v>11.839999999999998</v>
      </c>
      <c r="F85" s="1">
        <v>14.44</v>
      </c>
      <c r="G85" s="1">
        <v>12.026666666666666</v>
      </c>
      <c r="H85" s="1">
        <v>1.3427004298965746</v>
      </c>
    </row>
    <row r="86" spans="1:8" x14ac:dyDescent="0.4">
      <c r="A86" s="12"/>
      <c r="B86" s="2" t="s">
        <v>24</v>
      </c>
      <c r="C86" s="2" t="s">
        <v>11</v>
      </c>
      <c r="D86" s="1">
        <v>9.1999999999999993</v>
      </c>
      <c r="E86" s="1">
        <v>15.333333333333334</v>
      </c>
      <c r="F86" s="1">
        <v>17.466666666666701</v>
      </c>
      <c r="G86" s="1">
        <v>14.000000000000009</v>
      </c>
      <c r="H86" s="1">
        <v>2.4777528648473659</v>
      </c>
    </row>
    <row r="87" spans="1:8" x14ac:dyDescent="0.4">
      <c r="A87" s="12"/>
      <c r="B87" s="2" t="s">
        <v>25</v>
      </c>
      <c r="C87" s="2" t="s">
        <v>11</v>
      </c>
      <c r="D87" s="1">
        <v>9.6666666666666607</v>
      </c>
      <c r="E87" s="1">
        <v>17.499999999999996</v>
      </c>
      <c r="F87" s="1">
        <v>19.1666666666667</v>
      </c>
      <c r="G87" s="1">
        <v>15.444444444444452</v>
      </c>
      <c r="H87" s="1">
        <v>2.9286789673549398</v>
      </c>
    </row>
    <row r="88" spans="1:8" x14ac:dyDescent="0.4">
      <c r="A88" s="12"/>
      <c r="B88" s="2" t="s">
        <v>22</v>
      </c>
      <c r="C88" s="2" t="s">
        <v>12</v>
      </c>
      <c r="D88" s="1">
        <v>11.2</v>
      </c>
      <c r="E88" s="1">
        <v>14.4</v>
      </c>
      <c r="F88" s="1">
        <v>15.8</v>
      </c>
      <c r="G88" s="1">
        <v>13.800000000000002</v>
      </c>
      <c r="H88" s="1">
        <v>1.3613718571108027</v>
      </c>
    </row>
    <row r="89" spans="1:8" x14ac:dyDescent="0.4">
      <c r="A89" s="12"/>
      <c r="B89" s="2" t="s">
        <v>23</v>
      </c>
      <c r="C89" s="2" t="s">
        <v>12</v>
      </c>
      <c r="D89" s="1">
        <v>12.888888888888884</v>
      </c>
      <c r="E89" s="1">
        <v>15.703703703703709</v>
      </c>
      <c r="F89" s="1">
        <v>21.629629629629623</v>
      </c>
      <c r="G89" s="1">
        <v>16.740740740740737</v>
      </c>
      <c r="H89" s="1">
        <v>2.5759607616286395</v>
      </c>
    </row>
    <row r="90" spans="1:8" x14ac:dyDescent="0.4">
      <c r="A90" s="12"/>
      <c r="B90" s="2" t="s">
        <v>24</v>
      </c>
      <c r="C90" s="2" t="s">
        <v>12</v>
      </c>
      <c r="D90" s="1">
        <v>17.866666666666699</v>
      </c>
      <c r="E90" s="1">
        <v>25.599999999999991</v>
      </c>
      <c r="F90" s="1">
        <v>26.2</v>
      </c>
      <c r="G90" s="1">
        <v>23.222222222222229</v>
      </c>
      <c r="H90" s="1">
        <v>2.6833735906802971</v>
      </c>
    </row>
    <row r="91" spans="1:8" x14ac:dyDescent="0.4">
      <c r="A91" s="12"/>
      <c r="B91" s="2" t="s">
        <v>25</v>
      </c>
      <c r="C91" s="2" t="s">
        <v>12</v>
      </c>
      <c r="D91" s="1">
        <v>18</v>
      </c>
      <c r="E91" s="1">
        <v>23.235294117647101</v>
      </c>
      <c r="F91" s="1">
        <v>26.352941176470601</v>
      </c>
      <c r="G91" s="1">
        <v>22.529411764705902</v>
      </c>
      <c r="H91" s="1">
        <v>2.43697961942918</v>
      </c>
    </row>
    <row r="92" spans="1:8" x14ac:dyDescent="0.4">
      <c r="A92" s="12" t="s">
        <v>32</v>
      </c>
      <c r="B92" s="2" t="s">
        <v>22</v>
      </c>
      <c r="C92" s="2" t="s">
        <v>11</v>
      </c>
      <c r="D92" s="1">
        <v>1.2884864165588614</v>
      </c>
      <c r="E92" s="1">
        <v>1.241914618369987</v>
      </c>
      <c r="F92" s="1">
        <v>1.2605433376455371</v>
      </c>
      <c r="G92" s="1">
        <v>1.2636481241914619</v>
      </c>
      <c r="H92" s="1">
        <v>1.3533450794951616E-2</v>
      </c>
    </row>
    <row r="93" spans="1:8" x14ac:dyDescent="0.4">
      <c r="A93" s="12"/>
      <c r="B93" s="2" t="s">
        <v>23</v>
      </c>
      <c r="C93" s="2" t="s">
        <v>11</v>
      </c>
      <c r="D93" s="1">
        <v>1.2673174173821005</v>
      </c>
      <c r="E93" s="1">
        <v>1.2701399506056683</v>
      </c>
      <c r="F93" s="1">
        <v>1.2475596848171231</v>
      </c>
      <c r="G93" s="1">
        <v>1.2616723509349639</v>
      </c>
      <c r="H93" s="1">
        <v>7.1032195086635705E-3</v>
      </c>
    </row>
    <row r="94" spans="1:8" x14ac:dyDescent="0.4">
      <c r="A94" s="12"/>
      <c r="B94" s="2" t="s">
        <v>24</v>
      </c>
      <c r="C94" s="2" t="s">
        <v>11</v>
      </c>
      <c r="D94" s="1">
        <v>1.1678231212513228</v>
      </c>
      <c r="E94" s="1">
        <v>1.2031047865459248</v>
      </c>
      <c r="F94" s="1">
        <v>1.171351287780783</v>
      </c>
      <c r="G94" s="1">
        <v>1.1807597318593437</v>
      </c>
      <c r="H94" s="1">
        <v>1.1218854538597523E-2</v>
      </c>
    </row>
    <row r="95" spans="1:8" x14ac:dyDescent="0.4">
      <c r="A95" s="12"/>
      <c r="B95" s="2" t="s">
        <v>25</v>
      </c>
      <c r="C95" s="2" t="s">
        <v>11</v>
      </c>
      <c r="D95" s="1">
        <v>1.2177662785683481</v>
      </c>
      <c r="E95" s="1">
        <v>1.2143165157395428</v>
      </c>
      <c r="F95" s="1">
        <v>1.1729193617938762</v>
      </c>
      <c r="G95" s="1">
        <v>1.2016673853672557</v>
      </c>
      <c r="H95" s="1">
        <v>1.4408468116879946E-2</v>
      </c>
    </row>
    <row r="96" spans="1:8" x14ac:dyDescent="0.4">
      <c r="A96" s="12"/>
      <c r="B96" s="2" t="s">
        <v>22</v>
      </c>
      <c r="C96" s="2" t="s">
        <v>12</v>
      </c>
      <c r="D96" s="1">
        <v>1.2560672703751601</v>
      </c>
      <c r="E96" s="1">
        <v>1.2809055627425601</v>
      </c>
      <c r="F96" s="1">
        <v>1.2015523932729599</v>
      </c>
      <c r="G96" s="1">
        <v>1.2595084087968951</v>
      </c>
      <c r="H96" s="1">
        <v>2.3435180223647982E-2</v>
      </c>
    </row>
    <row r="97" spans="1:11" x14ac:dyDescent="0.4">
      <c r="A97" s="12"/>
      <c r="B97" s="2" t="s">
        <v>23</v>
      </c>
      <c r="C97" s="2" t="s">
        <v>12</v>
      </c>
      <c r="D97" s="1">
        <v>1.2857866021711006</v>
      </c>
      <c r="E97" s="1">
        <v>1.299285674109905</v>
      </c>
      <c r="F97" s="1">
        <v>1.2891613701558018</v>
      </c>
      <c r="G97" s="1">
        <v>1.2914112154789359</v>
      </c>
      <c r="H97" s="1">
        <v>4.0559663372113572E-3</v>
      </c>
    </row>
    <row r="98" spans="1:11" x14ac:dyDescent="0.4">
      <c r="A98" s="12"/>
      <c r="B98" s="2" t="s">
        <v>24</v>
      </c>
      <c r="C98" s="2" t="s">
        <v>12</v>
      </c>
      <c r="D98" s="1">
        <v>1.2950228092871245</v>
      </c>
      <c r="E98" s="1">
        <v>1.2745965820113023</v>
      </c>
      <c r="F98" s="1">
        <v>1.2514883910941601</v>
      </c>
      <c r="G98" s="1">
        <v>1.2737025941308622</v>
      </c>
      <c r="H98" s="1">
        <v>1.2575250860291131E-2</v>
      </c>
    </row>
    <row r="99" spans="1:11" x14ac:dyDescent="0.4">
      <c r="A99" s="12"/>
      <c r="B99" s="2" t="s">
        <v>25</v>
      </c>
      <c r="C99" s="2" t="s">
        <v>12</v>
      </c>
      <c r="D99" s="1">
        <v>1.304010349288486</v>
      </c>
      <c r="E99" s="1">
        <v>1.2951395305858431</v>
      </c>
      <c r="F99" s="1">
        <v>1.2884864165588616</v>
      </c>
      <c r="G99" s="1">
        <v>1.2958787654777302</v>
      </c>
      <c r="H99" s="1">
        <v>4.4965903014585525E-3</v>
      </c>
    </row>
    <row r="100" spans="1:11" x14ac:dyDescent="0.4">
      <c r="A100" s="12" t="s">
        <v>33</v>
      </c>
      <c r="B100" s="2" t="s">
        <v>22</v>
      </c>
      <c r="C100" s="2" t="s">
        <v>11</v>
      </c>
      <c r="D100" s="1">
        <v>3.2858112695179904</v>
      </c>
      <c r="E100" s="1">
        <v>3.5354273192111028</v>
      </c>
      <c r="F100" s="1">
        <v>3.4448398576512456</v>
      </c>
      <c r="G100" s="1">
        <v>3.4220261487934462</v>
      </c>
      <c r="H100" s="1">
        <v>7.2955219255798537E-2</v>
      </c>
    </row>
    <row r="101" spans="1:11" x14ac:dyDescent="0.4">
      <c r="A101" s="13"/>
      <c r="B101" s="2" t="s">
        <v>23</v>
      </c>
      <c r="C101" s="2" t="s">
        <v>11</v>
      </c>
      <c r="D101" s="1">
        <v>3.52911392405063</v>
      </c>
      <c r="E101" s="1">
        <v>3.2982218458933099</v>
      </c>
      <c r="F101" s="1">
        <v>3.5977450130095399</v>
      </c>
      <c r="G101" s="1">
        <v>3.4750269276511596</v>
      </c>
      <c r="H101" s="1">
        <v>9.0595408813897174E-2</v>
      </c>
    </row>
    <row r="102" spans="1:11" x14ac:dyDescent="0.4">
      <c r="A102" s="13"/>
      <c r="B102" s="2" t="s">
        <v>24</v>
      </c>
      <c r="C102" s="2" t="s">
        <v>11</v>
      </c>
      <c r="D102" s="1">
        <v>2.8792385484830456</v>
      </c>
      <c r="E102" s="1">
        <v>3.2031767041694241</v>
      </c>
      <c r="F102" s="1">
        <v>3.2266666666666666</v>
      </c>
      <c r="G102" s="1">
        <v>3.1030273064397123</v>
      </c>
      <c r="H102" s="1">
        <v>0.11209965912135365</v>
      </c>
    </row>
    <row r="103" spans="1:11" x14ac:dyDescent="0.4">
      <c r="A103" s="13"/>
      <c r="B103" s="2" t="s">
        <v>25</v>
      </c>
      <c r="C103" s="2" t="s">
        <v>11</v>
      </c>
      <c r="D103" s="1">
        <v>2.863905325443787</v>
      </c>
      <c r="E103" s="1">
        <v>3.2159468438538208</v>
      </c>
      <c r="F103" s="1">
        <v>3.2461435278336683</v>
      </c>
      <c r="G103" s="1">
        <v>3.108665232377092</v>
      </c>
      <c r="H103" s="1">
        <v>0.12269001448412556</v>
      </c>
    </row>
    <row r="104" spans="1:11" x14ac:dyDescent="0.4">
      <c r="A104" s="13"/>
      <c r="B104" s="2" t="s">
        <v>22</v>
      </c>
      <c r="C104" s="2" t="s">
        <v>12</v>
      </c>
      <c r="D104" s="1">
        <v>3.30150068212824</v>
      </c>
      <c r="E104" s="1">
        <v>3.7403400309119008</v>
      </c>
      <c r="F104" s="1">
        <v>3.6173393124065765</v>
      </c>
      <c r="G104" s="1">
        <v>3.5530600084822392</v>
      </c>
      <c r="H104" s="1">
        <v>0.13069540312620651</v>
      </c>
    </row>
    <row r="105" spans="1:11" x14ac:dyDescent="0.4">
      <c r="A105" s="13"/>
      <c r="B105" s="2" t="s">
        <v>23</v>
      </c>
      <c r="C105" s="2" t="s">
        <v>12</v>
      </c>
      <c r="D105" s="1">
        <v>3.0402010050251254</v>
      </c>
      <c r="E105" s="1">
        <v>3.3425414364640882</v>
      </c>
      <c r="F105" s="1">
        <v>3.3634468380820013</v>
      </c>
      <c r="G105" s="1">
        <v>3.2487297598570719</v>
      </c>
      <c r="H105" s="1">
        <v>0.10443888188477034</v>
      </c>
    </row>
    <row r="106" spans="1:11" x14ac:dyDescent="0.4">
      <c r="A106" s="13"/>
      <c r="B106" s="2" t="s">
        <v>24</v>
      </c>
      <c r="C106" s="2" t="s">
        <v>12</v>
      </c>
      <c r="D106" s="1">
        <v>3.8854206807964</v>
      </c>
      <c r="E106" s="1">
        <v>4.0385130111524203</v>
      </c>
      <c r="F106" s="1">
        <v>4.6020424194815401</v>
      </c>
      <c r="G106" s="1">
        <v>4.175325370476787</v>
      </c>
      <c r="H106" s="1">
        <v>0.21788750563609119</v>
      </c>
    </row>
    <row r="107" spans="1:11" x14ac:dyDescent="0.4">
      <c r="A107" s="13"/>
      <c r="B107" s="2" t="s">
        <v>25</v>
      </c>
      <c r="C107" s="2" t="s">
        <v>12</v>
      </c>
      <c r="D107" s="1">
        <v>3.6813151563752999</v>
      </c>
      <c r="E107" s="1">
        <v>4.5888888888888903</v>
      </c>
      <c r="F107" s="1">
        <v>4.2139180171591999</v>
      </c>
      <c r="G107" s="1">
        <v>4.1613740208077967</v>
      </c>
      <c r="H107" s="1">
        <v>0.26330791458644937</v>
      </c>
    </row>
    <row r="109" spans="1:11" x14ac:dyDescent="0.4">
      <c r="A109" s="7" t="s">
        <v>142</v>
      </c>
    </row>
    <row r="110" spans="1:11" x14ac:dyDescent="0.4">
      <c r="A110" s="2" t="s">
        <v>34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4">
      <c r="A111" s="2" t="s">
        <v>35</v>
      </c>
      <c r="B111" s="2" t="s">
        <v>36</v>
      </c>
      <c r="C111" s="2" t="s">
        <v>37</v>
      </c>
      <c r="D111" s="2" t="s">
        <v>38</v>
      </c>
      <c r="E111" s="2" t="s">
        <v>39</v>
      </c>
      <c r="F111" s="2" t="s">
        <v>40</v>
      </c>
      <c r="G111" s="2" t="s">
        <v>41</v>
      </c>
      <c r="H111" s="2" t="s">
        <v>42</v>
      </c>
      <c r="I111" s="2" t="s">
        <v>43</v>
      </c>
      <c r="J111" s="2" t="s">
        <v>44</v>
      </c>
      <c r="K111" s="2" t="s">
        <v>45</v>
      </c>
    </row>
    <row r="112" spans="1:11" x14ac:dyDescent="0.4">
      <c r="A112" s="2" t="s">
        <v>46</v>
      </c>
      <c r="B112" s="2" t="s">
        <v>47</v>
      </c>
      <c r="C112" s="2">
        <v>25.33585905</v>
      </c>
      <c r="D112" s="2">
        <v>25.184404229999998</v>
      </c>
      <c r="E112" s="2">
        <f t="shared" ref="E112:E135" si="2">C112-D112</f>
        <v>0.15145482000000143</v>
      </c>
      <c r="F112" s="2">
        <f>AVERAGE(E112:E114)</f>
        <v>-2.2225976666665776E-2</v>
      </c>
      <c r="G112" s="2">
        <f>E112-$H$4</f>
        <v>-11.048545179999998</v>
      </c>
      <c r="H112" s="9">
        <f>2^-G112</f>
        <v>2118.0855999474634</v>
      </c>
      <c r="I112" s="9">
        <f>LOG(H112,2)</f>
        <v>11.048545179999998</v>
      </c>
      <c r="J112" s="9">
        <f>AVERAGE(I112:I114)</f>
        <v>11.222225976666664</v>
      </c>
      <c r="K112" s="9">
        <f>_xlfn.STDEV.S(I112:I114)/SQRT(3)</f>
        <v>8.6884597200945005E-2</v>
      </c>
    </row>
    <row r="113" spans="1:11" x14ac:dyDescent="0.4">
      <c r="A113" s="2" t="s">
        <v>48</v>
      </c>
      <c r="B113" s="2" t="s">
        <v>47</v>
      </c>
      <c r="C113" s="2">
        <v>25.197029950000001</v>
      </c>
      <c r="D113" s="2">
        <v>25.30129681</v>
      </c>
      <c r="E113" s="2">
        <f t="shared" si="2"/>
        <v>-0.10426685999999918</v>
      </c>
      <c r="F113" s="2"/>
      <c r="G113" s="2">
        <f t="shared" ref="G113:G114" si="3">E113-$H$4</f>
        <v>-11.304266859999998</v>
      </c>
      <c r="H113" s="9">
        <f t="shared" ref="H113:H135" si="4">2^-G113</f>
        <v>2528.8519456380163</v>
      </c>
      <c r="I113" s="9">
        <f t="shared" ref="I113:I135" si="5">LOG(H113,2)</f>
        <v>11.304266859999998</v>
      </c>
      <c r="J113" s="9"/>
      <c r="K113" s="2"/>
    </row>
    <row r="114" spans="1:11" x14ac:dyDescent="0.4">
      <c r="A114" s="2" t="s">
        <v>49</v>
      </c>
      <c r="B114" s="2" t="s">
        <v>47</v>
      </c>
      <c r="C114" s="2">
        <v>25.20402374</v>
      </c>
      <c r="D114" s="2">
        <v>25.31788963</v>
      </c>
      <c r="E114" s="2">
        <f t="shared" si="2"/>
        <v>-0.11386588999999958</v>
      </c>
      <c r="F114" s="2"/>
      <c r="G114" s="2">
        <f t="shared" si="3"/>
        <v>-11.313865889999999</v>
      </c>
      <c r="H114" s="9">
        <f t="shared" si="4"/>
        <v>2545.733864667739</v>
      </c>
      <c r="I114" s="9">
        <f t="shared" si="5"/>
        <v>11.313865889999999</v>
      </c>
      <c r="J114" s="9"/>
      <c r="K114" s="2"/>
    </row>
    <row r="115" spans="1:11" x14ac:dyDescent="0.4">
      <c r="A115" s="2" t="s">
        <v>50</v>
      </c>
      <c r="B115" s="2" t="s">
        <v>51</v>
      </c>
      <c r="C115" s="2">
        <v>25.12638235</v>
      </c>
      <c r="D115" s="2">
        <v>25.465279070000001</v>
      </c>
      <c r="E115" s="2">
        <f t="shared" si="2"/>
        <v>-0.33889672000000104</v>
      </c>
      <c r="F115" s="2">
        <f>AVERAGE(E115:E117)</f>
        <v>-0.28475986000000003</v>
      </c>
      <c r="G115" s="2">
        <f>E115-$H$7</f>
        <v>-14.438896720000001</v>
      </c>
      <c r="H115" s="9">
        <f t="shared" si="4"/>
        <v>22209.614326160463</v>
      </c>
      <c r="I115" s="9">
        <f t="shared" si="5"/>
        <v>14.438896720000001</v>
      </c>
      <c r="J115" s="9">
        <f>AVERAGE(I115:I117)</f>
        <v>14.384759860000001</v>
      </c>
      <c r="K115" s="9">
        <f>_xlfn.STDEV.S(I115:I117)/SQRT(3)</f>
        <v>5.6140535145417177E-2</v>
      </c>
    </row>
    <row r="116" spans="1:11" x14ac:dyDescent="0.4">
      <c r="A116" s="2" t="s">
        <v>52</v>
      </c>
      <c r="B116" s="2" t="s">
        <v>51</v>
      </c>
      <c r="C116" s="2">
        <v>25.15703753</v>
      </c>
      <c r="D116" s="2">
        <v>25.499918040000001</v>
      </c>
      <c r="E116" s="2">
        <f t="shared" si="2"/>
        <v>-0.34288051000000053</v>
      </c>
      <c r="F116" s="2"/>
      <c r="G116" s="2">
        <f t="shared" ref="G116:G117" si="6">E116-$H$7</f>
        <v>-14.44288051</v>
      </c>
      <c r="H116" s="9">
        <f t="shared" si="4"/>
        <v>22271.027659927397</v>
      </c>
      <c r="I116" s="9">
        <f t="shared" si="5"/>
        <v>14.442880510000002</v>
      </c>
      <c r="J116" s="9"/>
      <c r="K116" s="2"/>
    </row>
    <row r="117" spans="1:11" x14ac:dyDescent="0.4">
      <c r="A117" s="2" t="s">
        <v>53</v>
      </c>
      <c r="B117" s="2" t="s">
        <v>51</v>
      </c>
      <c r="C117" s="2">
        <v>25.24903162</v>
      </c>
      <c r="D117" s="2">
        <v>25.421533969999999</v>
      </c>
      <c r="E117" s="2">
        <f t="shared" si="2"/>
        <v>-0.17250234999999847</v>
      </c>
      <c r="F117" s="2"/>
      <c r="G117" s="2">
        <f t="shared" si="6"/>
        <v>-14.272502349999998</v>
      </c>
      <c r="H117" s="9">
        <f t="shared" si="4"/>
        <v>19790.251826207201</v>
      </c>
      <c r="I117" s="9">
        <f t="shared" si="5"/>
        <v>14.272502349999998</v>
      </c>
      <c r="J117" s="9"/>
      <c r="K117" s="2"/>
    </row>
    <row r="118" spans="1:11" x14ac:dyDescent="0.4">
      <c r="A118" s="2" t="s">
        <v>54</v>
      </c>
      <c r="B118" s="2" t="s">
        <v>55</v>
      </c>
      <c r="C118" s="2">
        <v>25.1455096</v>
      </c>
      <c r="D118" s="2">
        <v>24.78219283</v>
      </c>
      <c r="E118" s="2">
        <f t="shared" si="2"/>
        <v>0.36331677000000084</v>
      </c>
      <c r="F118" s="2">
        <f>AVERAGE(E118:E120)</f>
        <v>0.35189122666666722</v>
      </c>
      <c r="G118" s="2">
        <f>E118-$H$10</f>
        <v>-3.2366832299999992</v>
      </c>
      <c r="H118" s="9">
        <f t="shared" si="4"/>
        <v>9.4262453312307795</v>
      </c>
      <c r="I118" s="9">
        <f t="shared" si="5"/>
        <v>3.2366832299999992</v>
      </c>
      <c r="J118" s="9">
        <f>AVERAGE(I118:I120)</f>
        <v>3.2481087733333323</v>
      </c>
      <c r="K118" s="9">
        <f>_xlfn.STDEV.S(I118:I120)/SQRT(3)</f>
        <v>1.0973195105280996E-2</v>
      </c>
    </row>
    <row r="119" spans="1:11" x14ac:dyDescent="0.4">
      <c r="A119" s="2" t="s">
        <v>56</v>
      </c>
      <c r="B119" s="2" t="s">
        <v>55</v>
      </c>
      <c r="C119" s="2">
        <v>25.156511829999999</v>
      </c>
      <c r="D119" s="2">
        <v>24.826560690000001</v>
      </c>
      <c r="E119" s="2">
        <f t="shared" si="2"/>
        <v>0.32995113999999859</v>
      </c>
      <c r="F119" s="2"/>
      <c r="G119" s="2">
        <f t="shared" ref="G119:G120" si="7">E119-$H$10</f>
        <v>-3.2700488600000015</v>
      </c>
      <c r="H119" s="9">
        <f t="shared" si="4"/>
        <v>9.646789325459812</v>
      </c>
      <c r="I119" s="9">
        <f t="shared" si="5"/>
        <v>3.2700488600000011</v>
      </c>
      <c r="J119" s="9"/>
      <c r="K119" s="2"/>
    </row>
    <row r="120" spans="1:11" x14ac:dyDescent="0.4">
      <c r="A120" s="2" t="s">
        <v>57</v>
      </c>
      <c r="B120" s="2" t="s">
        <v>55</v>
      </c>
      <c r="C120" s="2">
        <v>25.237400310000002</v>
      </c>
      <c r="D120" s="2">
        <v>24.874994539999999</v>
      </c>
      <c r="E120" s="2">
        <f t="shared" si="2"/>
        <v>0.36240577000000229</v>
      </c>
      <c r="F120" s="2"/>
      <c r="G120" s="2">
        <f t="shared" si="7"/>
        <v>-3.2375942299999978</v>
      </c>
      <c r="H120" s="9">
        <f t="shared" si="4"/>
        <v>9.4321994802939866</v>
      </c>
      <c r="I120" s="9">
        <f t="shared" si="5"/>
        <v>3.2375942299999978</v>
      </c>
      <c r="J120" s="9"/>
      <c r="K120" s="2"/>
    </row>
    <row r="121" spans="1:11" x14ac:dyDescent="0.4">
      <c r="A121" s="2" t="s">
        <v>58</v>
      </c>
      <c r="B121" s="2" t="s">
        <v>59</v>
      </c>
      <c r="C121" s="2">
        <v>25.124084459999999</v>
      </c>
      <c r="D121" s="2">
        <v>25.535293119999999</v>
      </c>
      <c r="E121" s="2">
        <f t="shared" si="2"/>
        <v>-0.41120865999999978</v>
      </c>
      <c r="F121" s="2">
        <f>AVERAGE(E121:E123)</f>
        <v>-0.4209397199999998</v>
      </c>
      <c r="G121" s="2">
        <f>E121-$H$13</f>
        <v>-4.5112086599999994</v>
      </c>
      <c r="H121" s="9">
        <f t="shared" si="4"/>
        <v>22.803899763579832</v>
      </c>
      <c r="I121" s="9">
        <f t="shared" si="5"/>
        <v>4.5112086599999994</v>
      </c>
      <c r="J121" s="9">
        <f>AVERAGE(I121:I123)</f>
        <v>4.5209397199999994</v>
      </c>
      <c r="K121" s="9">
        <f>_xlfn.STDEV.S(I121:I123)/SQRT(3)</f>
        <v>6.3489955555862967E-2</v>
      </c>
    </row>
    <row r="122" spans="1:11" x14ac:dyDescent="0.4">
      <c r="A122" s="2" t="s">
        <v>60</v>
      </c>
      <c r="B122" s="2" t="s">
        <v>59</v>
      </c>
      <c r="C122" s="2">
        <v>25.149765439999999</v>
      </c>
      <c r="D122" s="2">
        <v>25.465926249999999</v>
      </c>
      <c r="E122" s="2">
        <f t="shared" si="2"/>
        <v>-0.31616080999999951</v>
      </c>
      <c r="F122" s="2"/>
      <c r="G122" s="2">
        <f t="shared" ref="G122:G123" si="8">E122-$H$13</f>
        <v>-4.4161608099999992</v>
      </c>
      <c r="H122" s="9">
        <f t="shared" si="4"/>
        <v>21.349950354394377</v>
      </c>
      <c r="I122" s="9">
        <f t="shared" si="5"/>
        <v>4.4161608099999992</v>
      </c>
      <c r="J122" s="9"/>
      <c r="K122" s="2"/>
    </row>
    <row r="123" spans="1:11" x14ac:dyDescent="0.4">
      <c r="A123" s="2" t="s">
        <v>61</v>
      </c>
      <c r="B123" s="2" t="s">
        <v>59</v>
      </c>
      <c r="C123" s="2">
        <v>25.11623981</v>
      </c>
      <c r="D123" s="2">
        <v>25.6516895</v>
      </c>
      <c r="E123" s="2">
        <f t="shared" si="2"/>
        <v>-0.53544969000000009</v>
      </c>
      <c r="F123" s="2"/>
      <c r="G123" s="2">
        <f t="shared" si="8"/>
        <v>-4.6354496899999997</v>
      </c>
      <c r="H123" s="9">
        <f t="shared" si="4"/>
        <v>24.854750052028052</v>
      </c>
      <c r="I123" s="9">
        <f t="shared" si="5"/>
        <v>4.6354496899999997</v>
      </c>
      <c r="J123" s="9"/>
      <c r="K123" s="9"/>
    </row>
    <row r="124" spans="1:11" x14ac:dyDescent="0.4">
      <c r="A124" s="2" t="s">
        <v>62</v>
      </c>
      <c r="B124" s="2" t="s">
        <v>63</v>
      </c>
      <c r="C124" s="2">
        <v>24.103401779999999</v>
      </c>
      <c r="D124" s="2">
        <v>25.416392829999999</v>
      </c>
      <c r="E124" s="2">
        <f t="shared" si="2"/>
        <v>-1.3129910500000008</v>
      </c>
      <c r="F124" s="2"/>
      <c r="G124" s="2">
        <f>E124-$H$4</f>
        <v>-12.51299105</v>
      </c>
      <c r="H124" s="9">
        <f t="shared" si="4"/>
        <v>5845.0151547787736</v>
      </c>
      <c r="I124" s="9">
        <f t="shared" si="5"/>
        <v>12.51299105</v>
      </c>
      <c r="J124" s="9">
        <f>AVERAGE(I124:I126)</f>
        <v>12.577254926666667</v>
      </c>
      <c r="K124" s="9">
        <f>_xlfn.STDEV.S(I124:I126)/SQRT(3)</f>
        <v>0.1112339608572542</v>
      </c>
    </row>
    <row r="125" spans="1:11" x14ac:dyDescent="0.4">
      <c r="A125" s="2" t="s">
        <v>64</v>
      </c>
      <c r="B125" s="2" t="s">
        <v>63</v>
      </c>
      <c r="C125" s="2">
        <v>24.127612989999999</v>
      </c>
      <c r="D125" s="2">
        <v>25.352550409999999</v>
      </c>
      <c r="E125" s="2">
        <f t="shared" si="2"/>
        <v>-1.2249374199999998</v>
      </c>
      <c r="F125" s="2"/>
      <c r="G125" s="2">
        <f t="shared" ref="G125:G126" si="9">E125-$H$4</f>
        <v>-12.424937419999999</v>
      </c>
      <c r="H125" s="9">
        <f t="shared" si="4"/>
        <v>5498.938437933999</v>
      </c>
      <c r="I125" s="9">
        <f t="shared" si="5"/>
        <v>12.424937419999999</v>
      </c>
      <c r="J125" s="9"/>
      <c r="K125" s="9"/>
    </row>
    <row r="126" spans="1:11" x14ac:dyDescent="0.4">
      <c r="A126" s="2" t="s">
        <v>65</v>
      </c>
      <c r="B126" s="2" t="s">
        <v>63</v>
      </c>
      <c r="C126" s="2">
        <v>24.112994919999998</v>
      </c>
      <c r="D126" s="2">
        <v>25.706831229999999</v>
      </c>
      <c r="E126" s="2">
        <f t="shared" si="2"/>
        <v>-1.5938363100000004</v>
      </c>
      <c r="F126" s="2"/>
      <c r="G126" s="2">
        <f t="shared" si="9"/>
        <v>-12.79383631</v>
      </c>
      <c r="H126" s="9">
        <f t="shared" si="4"/>
        <v>7101.1467695284055</v>
      </c>
      <c r="I126" s="9">
        <f t="shared" si="5"/>
        <v>12.79383631</v>
      </c>
      <c r="J126" s="9"/>
      <c r="K126" s="9"/>
    </row>
    <row r="127" spans="1:11" x14ac:dyDescent="0.4">
      <c r="A127" s="2" t="s">
        <v>66</v>
      </c>
      <c r="B127" s="2" t="s">
        <v>67</v>
      </c>
      <c r="C127" s="2">
        <v>24.865478329999998</v>
      </c>
      <c r="D127" s="2">
        <v>25.95956322</v>
      </c>
      <c r="E127" s="2">
        <f t="shared" si="2"/>
        <v>-1.0940848900000013</v>
      </c>
      <c r="F127" s="2"/>
      <c r="G127" s="2">
        <f>E127-$H$7</f>
        <v>-15.194084890000001</v>
      </c>
      <c r="H127" s="9">
        <f t="shared" si="4"/>
        <v>37486.535820205478</v>
      </c>
      <c r="I127" s="9">
        <f t="shared" si="5"/>
        <v>15.194084890000001</v>
      </c>
      <c r="J127" s="9">
        <f>AVERAGE(I127:I129)</f>
        <v>15.183070409999999</v>
      </c>
      <c r="K127" s="9">
        <f>_xlfn.STDEV.S(I127:I129)/SQRT(3)</f>
        <v>7.1793329926417441E-3</v>
      </c>
    </row>
    <row r="128" spans="1:11" x14ac:dyDescent="0.4">
      <c r="A128" s="2" t="s">
        <v>68</v>
      </c>
      <c r="B128" s="2" t="s">
        <v>67</v>
      </c>
      <c r="C128" s="2">
        <v>24.847233859999999</v>
      </c>
      <c r="D128" s="2">
        <v>25.9168196</v>
      </c>
      <c r="E128" s="2">
        <f t="shared" si="2"/>
        <v>-1.0695857400000008</v>
      </c>
      <c r="F128" s="2"/>
      <c r="G128" s="2">
        <f t="shared" ref="G128:G129" si="10">E128-$H$7</f>
        <v>-15.16958574</v>
      </c>
      <c r="H128" s="9">
        <f t="shared" si="4"/>
        <v>36855.332150548937</v>
      </c>
      <c r="I128" s="9">
        <f t="shared" si="5"/>
        <v>15.16958574</v>
      </c>
      <c r="J128" s="9"/>
      <c r="K128" s="2"/>
    </row>
    <row r="129" spans="1:11" x14ac:dyDescent="0.4">
      <c r="A129" s="2" t="s">
        <v>69</v>
      </c>
      <c r="B129" s="2" t="s">
        <v>67</v>
      </c>
      <c r="C129" s="2">
        <v>24.916500070000001</v>
      </c>
      <c r="D129" s="2">
        <v>26.00204067</v>
      </c>
      <c r="E129" s="2">
        <f t="shared" si="2"/>
        <v>-1.0855405999999981</v>
      </c>
      <c r="F129" s="2"/>
      <c r="G129" s="2">
        <f t="shared" si="10"/>
        <v>-15.185540599999998</v>
      </c>
      <c r="H129" s="9">
        <f t="shared" si="4"/>
        <v>37265.179798572783</v>
      </c>
      <c r="I129" s="9">
        <f t="shared" si="5"/>
        <v>15.1855406</v>
      </c>
      <c r="J129" s="9"/>
      <c r="K129" s="9"/>
    </row>
    <row r="130" spans="1:11" x14ac:dyDescent="0.4">
      <c r="A130" s="2" t="s">
        <v>70</v>
      </c>
      <c r="B130" s="2" t="s">
        <v>71</v>
      </c>
      <c r="C130" s="2">
        <v>24.34830333</v>
      </c>
      <c r="D130" s="2">
        <v>25.195843270000001</v>
      </c>
      <c r="E130" s="2">
        <f t="shared" si="2"/>
        <v>-0.84753994000000077</v>
      </c>
      <c r="F130" s="2"/>
      <c r="G130" s="2">
        <f>E130-$H$10</f>
        <v>-4.4475399400000004</v>
      </c>
      <c r="H130" s="9">
        <f t="shared" si="4"/>
        <v>21.819406273523885</v>
      </c>
      <c r="I130" s="9">
        <f t="shared" si="5"/>
        <v>4.4475399400000004</v>
      </c>
      <c r="J130" s="9">
        <f>AVERAGE(I130:I132)</f>
        <v>4.5159822933333329</v>
      </c>
      <c r="K130" s="9">
        <f>_xlfn.STDEV.S(I130:I132)/SQRT(3)</f>
        <v>3.7070431082124482E-2</v>
      </c>
    </row>
    <row r="131" spans="1:11" x14ac:dyDescent="0.4">
      <c r="A131" s="2" t="s">
        <v>72</v>
      </c>
      <c r="B131" s="2" t="s">
        <v>71</v>
      </c>
      <c r="C131" s="2">
        <v>24.335395810000001</v>
      </c>
      <c r="D131" s="2">
        <v>25.26091358</v>
      </c>
      <c r="E131" s="2">
        <f t="shared" si="2"/>
        <v>-0.92551776999999902</v>
      </c>
      <c r="F131" s="2"/>
      <c r="G131" s="2">
        <f t="shared" ref="G131:G132" si="11">E131-$H$10</f>
        <v>-4.5255177699999987</v>
      </c>
      <c r="H131" s="9">
        <f t="shared" si="4"/>
        <v>23.031201483797584</v>
      </c>
      <c r="I131" s="9">
        <f t="shared" si="5"/>
        <v>4.5255177699999987</v>
      </c>
      <c r="J131" s="9"/>
      <c r="K131" s="2"/>
    </row>
    <row r="132" spans="1:11" x14ac:dyDescent="0.4">
      <c r="A132" s="2" t="s">
        <v>73</v>
      </c>
      <c r="B132" s="2" t="s">
        <v>71</v>
      </c>
      <c r="C132" s="2">
        <v>24.319323749999999</v>
      </c>
      <c r="D132" s="2">
        <v>25.29421292</v>
      </c>
      <c r="E132" s="2">
        <f t="shared" si="2"/>
        <v>-0.97488917000000086</v>
      </c>
      <c r="F132" s="2"/>
      <c r="G132" s="2">
        <f t="shared" si="11"/>
        <v>-4.5748891700000005</v>
      </c>
      <c r="H132" s="9">
        <f t="shared" si="4"/>
        <v>23.833008452128691</v>
      </c>
      <c r="I132" s="9">
        <f t="shared" si="5"/>
        <v>4.5748891700000005</v>
      </c>
      <c r="J132" s="9"/>
      <c r="K132" s="9"/>
    </row>
    <row r="133" spans="1:11" x14ac:dyDescent="0.4">
      <c r="A133" s="2" t="s">
        <v>74</v>
      </c>
      <c r="B133" s="2" t="s">
        <v>75</v>
      </c>
      <c r="C133" s="2">
        <v>24.32070161</v>
      </c>
      <c r="D133" s="2">
        <v>26.066897910000002</v>
      </c>
      <c r="E133" s="2">
        <f t="shared" si="2"/>
        <v>-1.7461963000000011</v>
      </c>
      <c r="F133" s="2"/>
      <c r="G133" s="2">
        <f>E133-$H$13</f>
        <v>-5.8461963000000008</v>
      </c>
      <c r="H133" s="9">
        <f t="shared" si="4"/>
        <v>57.528155127037948</v>
      </c>
      <c r="I133" s="9">
        <f t="shared" si="5"/>
        <v>5.8461963000000017</v>
      </c>
      <c r="J133" s="9">
        <f>AVERAGE(I133:I135)</f>
        <v>5.8058694766666674</v>
      </c>
      <c r="K133" s="9">
        <f>_xlfn.STDEV.S(I133:I135)/SQRT(3)</f>
        <v>3.521664426425155E-2</v>
      </c>
    </row>
    <row r="134" spans="1:11" x14ac:dyDescent="0.4">
      <c r="A134" s="2" t="s">
        <v>76</v>
      </c>
      <c r="B134" s="2" t="s">
        <v>75</v>
      </c>
      <c r="C134" s="2">
        <v>24.358378049999999</v>
      </c>
      <c r="D134" s="2">
        <v>25.994074650000002</v>
      </c>
      <c r="E134" s="2">
        <f t="shared" si="2"/>
        <v>-1.6356966000000028</v>
      </c>
      <c r="F134" s="2"/>
      <c r="G134" s="2">
        <f t="shared" ref="G134:G135" si="12">E134-$H$13</f>
        <v>-5.7356966000000025</v>
      </c>
      <c r="H134" s="9">
        <f t="shared" si="4"/>
        <v>53.286441973652849</v>
      </c>
      <c r="I134" s="9">
        <f t="shared" si="5"/>
        <v>5.7356966000000025</v>
      </c>
      <c r="J134" s="9"/>
      <c r="K134" s="2"/>
    </row>
    <row r="135" spans="1:11" x14ac:dyDescent="0.4">
      <c r="A135" s="2" t="s">
        <v>77</v>
      </c>
      <c r="B135" s="2" t="s">
        <v>75</v>
      </c>
      <c r="C135" s="2">
        <v>24.314983680000001</v>
      </c>
      <c r="D135" s="2">
        <v>26.050699210000001</v>
      </c>
      <c r="E135" s="2">
        <f t="shared" si="2"/>
        <v>-1.7357155300000002</v>
      </c>
      <c r="F135" s="2"/>
      <c r="G135" s="2">
        <f t="shared" si="12"/>
        <v>-5.8357155299999999</v>
      </c>
      <c r="H135" s="9">
        <f t="shared" si="4"/>
        <v>57.111743794385191</v>
      </c>
      <c r="I135" s="9">
        <f t="shared" si="5"/>
        <v>5.8357155299999999</v>
      </c>
      <c r="J135" s="9"/>
      <c r="K135" s="2"/>
    </row>
    <row r="136" spans="1:11" x14ac:dyDescent="0.4">
      <c r="A136" s="2" t="s">
        <v>78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4">
      <c r="A137" s="2" t="s">
        <v>46</v>
      </c>
      <c r="B137" s="2" t="s">
        <v>47</v>
      </c>
      <c r="C137" s="2">
        <v>33.092331728460501</v>
      </c>
      <c r="D137" s="2">
        <v>25.368746081803302</v>
      </c>
      <c r="E137" s="2">
        <v>7.7235856466571988</v>
      </c>
      <c r="F137" s="2">
        <v>7.6879023070525028</v>
      </c>
      <c r="G137" s="2">
        <v>3.5683339604696052E-2</v>
      </c>
      <c r="H137" s="2">
        <v>0.97556956799888805</v>
      </c>
      <c r="I137" s="9">
        <f>LOG(H137,2)</f>
        <v>-3.5683339604695871E-2</v>
      </c>
      <c r="J137" s="9">
        <f>AVERAGE(I137:I139)</f>
        <v>3.9782991715734778E-16</v>
      </c>
      <c r="K137" s="9">
        <f>_xlfn.STDEV.S(I137:I139)/SQRT(3)</f>
        <v>0.14444020359497312</v>
      </c>
    </row>
    <row r="138" spans="1:11" x14ac:dyDescent="0.4">
      <c r="A138" s="2" t="s">
        <v>48</v>
      </c>
      <c r="B138" s="2" t="s">
        <v>47</v>
      </c>
      <c r="C138" s="2">
        <v>32.755976690137302</v>
      </c>
      <c r="D138" s="2">
        <v>25.334177893893099</v>
      </c>
      <c r="E138" s="2">
        <v>7.4217987962442038</v>
      </c>
      <c r="F138" s="2"/>
      <c r="G138" s="2">
        <v>-0.26610351080829897</v>
      </c>
      <c r="H138" s="2">
        <v>1.2025555270274331</v>
      </c>
      <c r="I138" s="9">
        <f t="shared" ref="I138:I160" si="13">LOG(H138,2)</f>
        <v>0.26610351080829892</v>
      </c>
      <c r="J138" s="9"/>
      <c r="K138" s="2"/>
    </row>
    <row r="139" spans="1:11" x14ac:dyDescent="0.4">
      <c r="A139" s="2" t="s">
        <v>49</v>
      </c>
      <c r="B139" s="2" t="s">
        <v>47</v>
      </c>
      <c r="C139" s="2">
        <v>33.323177829653403</v>
      </c>
      <c r="D139" s="2">
        <v>25.404855351397298</v>
      </c>
      <c r="E139" s="2">
        <v>7.9183224782561048</v>
      </c>
      <c r="F139" s="2"/>
      <c r="G139" s="2">
        <v>0.23042017120360203</v>
      </c>
      <c r="H139" s="2">
        <v>0.85238660612561068</v>
      </c>
      <c r="I139" s="9">
        <f t="shared" si="13"/>
        <v>-0.23042017120360184</v>
      </c>
      <c r="J139" s="9"/>
      <c r="K139" s="2"/>
    </row>
    <row r="140" spans="1:11" x14ac:dyDescent="0.4">
      <c r="A140" s="2" t="s">
        <v>50</v>
      </c>
      <c r="B140" s="2" t="s">
        <v>51</v>
      </c>
      <c r="C140" s="2">
        <v>33.283187035313297</v>
      </c>
      <c r="D140" s="2">
        <v>25.592583663111501</v>
      </c>
      <c r="E140" s="2">
        <v>7.6906033722017959</v>
      </c>
      <c r="F140" s="2">
        <v>6.8515971732111325</v>
      </c>
      <c r="G140" s="2">
        <v>0.83900619899066342</v>
      </c>
      <c r="H140" s="2">
        <v>0.55902852343679899</v>
      </c>
      <c r="I140" s="9">
        <f t="shared" si="13"/>
        <v>-0.83900619899066342</v>
      </c>
      <c r="J140" s="9">
        <f>AVERAGE(I140:I142)</f>
        <v>0</v>
      </c>
      <c r="K140" s="9">
        <f>_xlfn.STDEV.S(I140:I142)/SQRT(3)</f>
        <v>0.43302587346195787</v>
      </c>
    </row>
    <row r="141" spans="1:11" x14ac:dyDescent="0.4">
      <c r="A141" s="2" t="s">
        <v>52</v>
      </c>
      <c r="B141" s="2" t="s">
        <v>51</v>
      </c>
      <c r="C141" s="2">
        <v>31.899212789488601</v>
      </c>
      <c r="D141" s="2">
        <v>25.653090944355199</v>
      </c>
      <c r="E141" s="2">
        <v>6.246121845133402</v>
      </c>
      <c r="F141" s="2"/>
      <c r="G141" s="2">
        <v>-0.60547532807773052</v>
      </c>
      <c r="H141" s="2">
        <v>1.5214799561965411</v>
      </c>
      <c r="I141" s="9">
        <f t="shared" si="13"/>
        <v>0.60547532807773052</v>
      </c>
      <c r="J141" s="9"/>
      <c r="K141" s="2"/>
    </row>
    <row r="142" spans="1:11" x14ac:dyDescent="0.4">
      <c r="A142" s="2" t="s">
        <v>53</v>
      </c>
      <c r="B142" s="2" t="s">
        <v>51</v>
      </c>
      <c r="C142" s="2">
        <v>32.218294874898298</v>
      </c>
      <c r="D142" s="2">
        <v>25.600228572600098</v>
      </c>
      <c r="E142" s="2">
        <v>6.6180663022981996</v>
      </c>
      <c r="F142" s="2"/>
      <c r="G142" s="2">
        <v>-0.2335308709129329</v>
      </c>
      <c r="H142" s="2">
        <v>1.1757088763985597</v>
      </c>
      <c r="I142" s="9">
        <f t="shared" si="13"/>
        <v>0.23353087091293281</v>
      </c>
      <c r="J142" s="9"/>
      <c r="K142" s="2"/>
    </row>
    <row r="143" spans="1:11" x14ac:dyDescent="0.4">
      <c r="A143" s="2" t="s">
        <v>54</v>
      </c>
      <c r="B143" s="2" t="s">
        <v>55</v>
      </c>
      <c r="C143" s="2">
        <v>32.089890619715902</v>
      </c>
      <c r="D143" s="2">
        <v>25.030791258647898</v>
      </c>
      <c r="E143" s="2">
        <v>7.0590993610680037</v>
      </c>
      <c r="F143" s="2">
        <v>7.2336306715171341</v>
      </c>
      <c r="G143" s="2">
        <v>-0.17453131044913039</v>
      </c>
      <c r="H143" s="2">
        <v>1.1285976967603735</v>
      </c>
      <c r="I143" s="9">
        <f t="shared" si="13"/>
        <v>0.17453131044913031</v>
      </c>
      <c r="J143" s="9">
        <f>AVERAGE(I143:I145)</f>
        <v>-2.8449465006019636E-16</v>
      </c>
      <c r="K143" s="9">
        <f>_xlfn.STDEV.S(I143:I145)/SQRT(3)</f>
        <v>9.7044824513102868E-2</v>
      </c>
    </row>
    <row r="144" spans="1:11" x14ac:dyDescent="0.4">
      <c r="A144" s="2" t="s">
        <v>56</v>
      </c>
      <c r="B144" s="2" t="s">
        <v>55</v>
      </c>
      <c r="C144" s="2">
        <v>32.396745103152398</v>
      </c>
      <c r="D144" s="2">
        <v>25.002315041642099</v>
      </c>
      <c r="E144" s="2">
        <v>7.3944300615102989</v>
      </c>
      <c r="F144" s="2"/>
      <c r="G144" s="2">
        <v>0.16079938999316479</v>
      </c>
      <c r="H144" s="2">
        <v>0.89452927945341487</v>
      </c>
      <c r="I144" s="9">
        <f t="shared" si="13"/>
        <v>-0.1607993899931647</v>
      </c>
      <c r="J144" s="9"/>
      <c r="K144" s="2"/>
    </row>
    <row r="145" spans="1:11" x14ac:dyDescent="0.4">
      <c r="A145" s="2" t="s">
        <v>57</v>
      </c>
      <c r="B145" s="2" t="s">
        <v>55</v>
      </c>
      <c r="C145" s="2">
        <v>32.350208463775502</v>
      </c>
      <c r="D145" s="2">
        <v>25.102845871802401</v>
      </c>
      <c r="E145" s="2">
        <v>7.2473625919731006</v>
      </c>
      <c r="F145" s="2"/>
      <c r="G145" s="2">
        <v>1.3731920455966495E-2</v>
      </c>
      <c r="H145" s="2">
        <v>0.99052691313792007</v>
      </c>
      <c r="I145" s="9">
        <f t="shared" si="13"/>
        <v>-1.3731920455966461E-2</v>
      </c>
      <c r="J145" s="9"/>
      <c r="K145" s="2"/>
    </row>
    <row r="146" spans="1:11" x14ac:dyDescent="0.4">
      <c r="A146" s="2" t="s">
        <v>58</v>
      </c>
      <c r="B146" s="2" t="s">
        <v>59</v>
      </c>
      <c r="C146" s="2">
        <v>33.135709780516997</v>
      </c>
      <c r="D146" s="2">
        <v>25.681835419714101</v>
      </c>
      <c r="E146" s="2">
        <v>7.4538743608028959</v>
      </c>
      <c r="F146" s="2">
        <v>7.056299931536266</v>
      </c>
      <c r="G146" s="2">
        <v>0.39757442926662989</v>
      </c>
      <c r="H146" s="2">
        <v>0.75913352506375265</v>
      </c>
      <c r="I146" s="9">
        <f t="shared" si="13"/>
        <v>-0.39757442926662995</v>
      </c>
      <c r="J146" s="9">
        <f>AVERAGE(I146:I148)</f>
        <v>0</v>
      </c>
      <c r="K146" s="9">
        <f>_xlfn.STDEV.S(I146:I148)/SQRT(3)</f>
        <v>0.44006962144586081</v>
      </c>
    </row>
    <row r="147" spans="1:11" x14ac:dyDescent="0.4">
      <c r="A147" s="2" t="s">
        <v>60</v>
      </c>
      <c r="B147" s="2" t="s">
        <v>59</v>
      </c>
      <c r="C147" s="2">
        <v>33.193432333409</v>
      </c>
      <c r="D147" s="2">
        <v>25.655894069152499</v>
      </c>
      <c r="E147" s="2">
        <v>7.5375382642565008</v>
      </c>
      <c r="F147" s="2"/>
      <c r="G147" s="2">
        <v>0.48123833272023475</v>
      </c>
      <c r="H147" s="2">
        <v>0.71636247257897478</v>
      </c>
      <c r="I147" s="9">
        <f t="shared" si="13"/>
        <v>-0.4812383327202347</v>
      </c>
      <c r="J147" s="9"/>
      <c r="K147" s="2"/>
    </row>
    <row r="148" spans="1:11" x14ac:dyDescent="0.4">
      <c r="A148" s="2" t="s">
        <v>61</v>
      </c>
      <c r="B148" s="2" t="s">
        <v>59</v>
      </c>
      <c r="C148" s="2">
        <v>31.7874048706168</v>
      </c>
      <c r="D148" s="2">
        <v>25.609917701067399</v>
      </c>
      <c r="E148" s="2">
        <v>6.1774871695494014</v>
      </c>
      <c r="F148" s="2"/>
      <c r="G148" s="2">
        <v>-0.87881276198686464</v>
      </c>
      <c r="H148" s="2">
        <v>1.8388614229428419</v>
      </c>
      <c r="I148" s="9">
        <f t="shared" si="13"/>
        <v>0.87881276198686453</v>
      </c>
      <c r="J148" s="9"/>
      <c r="K148" s="9"/>
    </row>
    <row r="149" spans="1:11" x14ac:dyDescent="0.4">
      <c r="A149" s="2" t="s">
        <v>62</v>
      </c>
      <c r="B149" s="2" t="s">
        <v>63</v>
      </c>
      <c r="C149" s="2">
        <v>30.9587230052507</v>
      </c>
      <c r="D149" s="2">
        <v>25.445201770508699</v>
      </c>
      <c r="E149" s="2">
        <v>5.5135212347420008</v>
      </c>
      <c r="F149" s="2"/>
      <c r="G149" s="2">
        <v>-2.1743810723105019</v>
      </c>
      <c r="H149" s="2">
        <v>4.5139206957635505</v>
      </c>
      <c r="I149" s="9">
        <f t="shared" si="13"/>
        <v>2.1743810723105019</v>
      </c>
      <c r="J149" s="9">
        <f>AVERAGE(I149:I151)</f>
        <v>2.2587624053250699</v>
      </c>
      <c r="K149" s="9">
        <f>_xlfn.STDEV.S(I149:I151)/SQRT(3)</f>
        <v>4.7342310802031946E-2</v>
      </c>
    </row>
    <row r="150" spans="1:11" x14ac:dyDescent="0.4">
      <c r="A150" s="2" t="s">
        <v>64</v>
      </c>
      <c r="B150" s="2" t="s">
        <v>63</v>
      </c>
      <c r="C150" s="2">
        <v>30.802564367125399</v>
      </c>
      <c r="D150" s="2">
        <v>25.452813601702299</v>
      </c>
      <c r="E150" s="2">
        <v>5.3497507654230994</v>
      </c>
      <c r="F150" s="2"/>
      <c r="G150" s="2">
        <v>-2.3381515416294034</v>
      </c>
      <c r="H150" s="2">
        <v>5.0565435085492814</v>
      </c>
      <c r="I150" s="9">
        <f t="shared" si="13"/>
        <v>2.3381515416294034</v>
      </c>
      <c r="J150" s="9"/>
      <c r="K150" s="9"/>
    </row>
    <row r="151" spans="1:11" x14ac:dyDescent="0.4">
      <c r="A151" s="2" t="s">
        <v>65</v>
      </c>
      <c r="B151" s="2" t="s">
        <v>63</v>
      </c>
      <c r="C151" s="2">
        <v>31.159415863562099</v>
      </c>
      <c r="D151" s="2">
        <v>25.735268158544901</v>
      </c>
      <c r="E151" s="2">
        <v>5.424147705017198</v>
      </c>
      <c r="F151" s="2"/>
      <c r="G151" s="2">
        <v>-2.2637546020353048</v>
      </c>
      <c r="H151" s="2">
        <v>4.8023967676251136</v>
      </c>
      <c r="I151" s="9">
        <f t="shared" si="13"/>
        <v>2.2637546020353048</v>
      </c>
      <c r="J151" s="9"/>
      <c r="K151" s="9"/>
    </row>
    <row r="152" spans="1:11" x14ac:dyDescent="0.4">
      <c r="A152" s="2" t="s">
        <v>66</v>
      </c>
      <c r="B152" s="2" t="s">
        <v>67</v>
      </c>
      <c r="C152" s="2">
        <v>31.7853908098697</v>
      </c>
      <c r="D152" s="2">
        <v>26.0590481524099</v>
      </c>
      <c r="E152" s="2">
        <v>5.7263426574597993</v>
      </c>
      <c r="F152" s="2"/>
      <c r="G152" s="2">
        <v>-1.1252545157513332</v>
      </c>
      <c r="H152" s="2">
        <v>2.1814002672059796</v>
      </c>
      <c r="I152" s="9">
        <f t="shared" si="13"/>
        <v>1.1252545157513332</v>
      </c>
      <c r="J152" s="9">
        <f>AVERAGE(I152:I154)</f>
        <v>1.1099761830201669</v>
      </c>
      <c r="K152" s="9">
        <f>_xlfn.STDEV.S(I152:I154)/SQRT(3)</f>
        <v>0.15351954459567602</v>
      </c>
    </row>
    <row r="153" spans="1:11" x14ac:dyDescent="0.4">
      <c r="A153" s="2" t="s">
        <v>68</v>
      </c>
      <c r="B153" s="2" t="s">
        <v>67</v>
      </c>
      <c r="C153" s="2">
        <v>32.042196362692799</v>
      </c>
      <c r="D153" s="2">
        <v>26.027361958268902</v>
      </c>
      <c r="E153" s="2">
        <v>6.0148344044238975</v>
      </c>
      <c r="F153" s="2"/>
      <c r="G153" s="2">
        <v>-0.83676276878723499</v>
      </c>
      <c r="H153" s="2">
        <v>1.7860379913532487</v>
      </c>
      <c r="I153" s="9">
        <f t="shared" si="13"/>
        <v>0.83676276878723499</v>
      </c>
      <c r="J153" s="9"/>
      <c r="K153" s="2"/>
    </row>
    <row r="154" spans="1:11" x14ac:dyDescent="0.4">
      <c r="A154" s="2" t="s">
        <v>69</v>
      </c>
      <c r="B154" s="2" t="s">
        <v>67</v>
      </c>
      <c r="C154" s="2">
        <v>31.525423574479401</v>
      </c>
      <c r="D154" s="2">
        <v>26.041737665790201</v>
      </c>
      <c r="E154" s="2">
        <v>5.4836859086891998</v>
      </c>
      <c r="F154" s="2"/>
      <c r="G154" s="2">
        <v>-1.3679112645219327</v>
      </c>
      <c r="H154" s="2">
        <v>2.5809662291860334</v>
      </c>
      <c r="I154" s="9">
        <f t="shared" si="13"/>
        <v>1.3679112645219327</v>
      </c>
      <c r="J154" s="9"/>
      <c r="K154" s="9"/>
    </row>
    <row r="155" spans="1:11" x14ac:dyDescent="0.4">
      <c r="A155" s="2" t="s">
        <v>70</v>
      </c>
      <c r="B155" s="2" t="s">
        <v>71</v>
      </c>
      <c r="C155" s="2">
        <v>30.729256057889501</v>
      </c>
      <c r="D155" s="2">
        <v>25.372969612324901</v>
      </c>
      <c r="E155" s="2">
        <v>5.3562864455645993</v>
      </c>
      <c r="F155" s="2"/>
      <c r="G155" s="2">
        <v>-1.8773442259525348</v>
      </c>
      <c r="H155" s="2">
        <v>3.6739811537750731</v>
      </c>
      <c r="I155" s="9">
        <f t="shared" si="13"/>
        <v>1.877344225952535</v>
      </c>
      <c r="J155" s="9">
        <f>AVERAGE(I155:I157)</f>
        <v>1.7323939793716006</v>
      </c>
      <c r="K155" s="9">
        <f>_xlfn.STDEV.S(I155:I157)/SQRT(3)</f>
        <v>0.10837019674664726</v>
      </c>
    </row>
    <row r="156" spans="1:11" x14ac:dyDescent="0.4">
      <c r="A156" s="2" t="s">
        <v>72</v>
      </c>
      <c r="B156" s="2" t="s">
        <v>71</v>
      </c>
      <c r="C156" s="2">
        <v>31.089728435560101</v>
      </c>
      <c r="D156" s="2">
        <v>25.376466026643399</v>
      </c>
      <c r="E156" s="2">
        <v>5.7132624089167017</v>
      </c>
      <c r="F156" s="2"/>
      <c r="G156" s="2">
        <v>-1.5203682626004325</v>
      </c>
      <c r="H156" s="2">
        <v>2.8686426528315234</v>
      </c>
      <c r="I156" s="9">
        <f t="shared" si="13"/>
        <v>1.5203682626004325</v>
      </c>
      <c r="J156" s="9"/>
      <c r="K156" s="2"/>
    </row>
    <row r="157" spans="1:11" x14ac:dyDescent="0.4">
      <c r="A157" s="2" t="s">
        <v>73</v>
      </c>
      <c r="B157" s="2" t="s">
        <v>71</v>
      </c>
      <c r="C157" s="2">
        <v>30.9773777311492</v>
      </c>
      <c r="D157" s="2">
        <v>25.543216509193901</v>
      </c>
      <c r="E157" s="2">
        <v>5.4341612219552999</v>
      </c>
      <c r="F157" s="2"/>
      <c r="G157" s="2">
        <v>-1.7994694495618342</v>
      </c>
      <c r="H157" s="2">
        <v>3.480921910343624</v>
      </c>
      <c r="I157" s="9">
        <f t="shared" si="13"/>
        <v>1.799469449561834</v>
      </c>
      <c r="J157" s="9"/>
      <c r="K157" s="9"/>
    </row>
    <row r="158" spans="1:11" x14ac:dyDescent="0.4">
      <c r="A158" s="2" t="s">
        <v>74</v>
      </c>
      <c r="B158" s="2" t="s">
        <v>75</v>
      </c>
      <c r="C158" s="2">
        <v>30.098052096582201</v>
      </c>
      <c r="D158" s="2">
        <v>26.2218788363963</v>
      </c>
      <c r="E158" s="2">
        <v>3.8761732601859009</v>
      </c>
      <c r="F158" s="2"/>
      <c r="G158" s="2">
        <v>-3.1801266713503651</v>
      </c>
      <c r="H158" s="2">
        <v>9.0638668720662618</v>
      </c>
      <c r="I158" s="9">
        <f t="shared" si="13"/>
        <v>3.1801266713503651</v>
      </c>
      <c r="J158" s="9">
        <f>AVERAGE(I158:I160)</f>
        <v>1.7645982042785324</v>
      </c>
      <c r="K158" s="9">
        <f>_xlfn.STDEV.S(I158:I160)/SQRT(3)</f>
        <v>0.72410961440250143</v>
      </c>
    </row>
    <row r="159" spans="1:11" x14ac:dyDescent="0.4">
      <c r="A159" s="2" t="s">
        <v>76</v>
      </c>
      <c r="B159" s="2" t="s">
        <v>75</v>
      </c>
      <c r="C159" s="2">
        <v>32.448883016070099</v>
      </c>
      <c r="D159" s="2">
        <v>26.1844386218288</v>
      </c>
      <c r="E159" s="2">
        <v>6.2644443942412984</v>
      </c>
      <c r="F159" s="2"/>
      <c r="G159" s="2">
        <v>-0.7918555372949676</v>
      </c>
      <c r="H159" s="2">
        <v>1.7312997605333422</v>
      </c>
      <c r="I159" s="9">
        <f t="shared" si="13"/>
        <v>0.79185553729496749</v>
      </c>
      <c r="J159" s="9"/>
      <c r="K159" s="2"/>
    </row>
    <row r="160" spans="1:11" x14ac:dyDescent="0.4">
      <c r="A160" s="2" t="s">
        <v>77</v>
      </c>
      <c r="B160" s="2" t="s">
        <v>75</v>
      </c>
      <c r="C160" s="2">
        <v>31.888368437389801</v>
      </c>
      <c r="D160" s="2">
        <v>26.153880910043799</v>
      </c>
      <c r="E160" s="2">
        <v>5.7344875273460012</v>
      </c>
      <c r="F160" s="2"/>
      <c r="G160" s="2">
        <v>-1.3218124041902648</v>
      </c>
      <c r="H160" s="2">
        <v>2.4997995313366914</v>
      </c>
      <c r="I160" s="9">
        <f t="shared" si="13"/>
        <v>1.321812404190265</v>
      </c>
      <c r="J160" s="9"/>
      <c r="K160" s="2"/>
    </row>
    <row r="161" spans="1:11" x14ac:dyDescent="0.4">
      <c r="A161" s="2" t="s">
        <v>79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4">
      <c r="A162" s="2" t="s">
        <v>80</v>
      </c>
      <c r="B162" s="2" t="s">
        <v>47</v>
      </c>
      <c r="C162" s="2">
        <v>28.845675488112899</v>
      </c>
      <c r="D162" s="2">
        <v>25.463202564938602</v>
      </c>
      <c r="E162" s="2">
        <v>3.3824729231742978</v>
      </c>
      <c r="F162" s="2">
        <v>3.4257763920327995</v>
      </c>
      <c r="G162" s="2">
        <v>-4.330346885850167E-2</v>
      </c>
      <c r="H162" s="2">
        <v>1.0304706888742043</v>
      </c>
      <c r="I162" s="9">
        <f>LOG(H162,2)</f>
        <v>4.3303468858501552E-2</v>
      </c>
      <c r="J162" s="9">
        <f>AVERAGE(I162:I164)</f>
        <v>4.6259292692714858E-17</v>
      </c>
      <c r="K162" s="9">
        <f>_xlfn.STDEV.S(I162:I164)/SQRT(3)</f>
        <v>3.1843167953363415E-2</v>
      </c>
    </row>
    <row r="163" spans="1:11" x14ac:dyDescent="0.4">
      <c r="A163" s="2" t="s">
        <v>81</v>
      </c>
      <c r="B163" s="2" t="s">
        <v>47</v>
      </c>
      <c r="C163" s="2">
        <v>28.892684929159302</v>
      </c>
      <c r="D163" s="2">
        <v>25.48569897406</v>
      </c>
      <c r="E163" s="2">
        <v>3.4069859550993016</v>
      </c>
      <c r="F163" s="2"/>
      <c r="G163" s="2">
        <v>-1.8790436933497912E-2</v>
      </c>
      <c r="H163" s="2">
        <v>1.0131097271282337</v>
      </c>
      <c r="I163" s="9">
        <f t="shared" ref="I163:I185" si="14">LOG(H163,2)</f>
        <v>1.8790436933497922E-2</v>
      </c>
      <c r="J163" s="9"/>
      <c r="K163" s="2"/>
    </row>
    <row r="164" spans="1:11" x14ac:dyDescent="0.4">
      <c r="A164" s="2" t="s">
        <v>82</v>
      </c>
      <c r="B164" s="2" t="s">
        <v>47</v>
      </c>
      <c r="C164" s="2">
        <v>29.004135690583499</v>
      </c>
      <c r="D164" s="2">
        <v>25.516265392758701</v>
      </c>
      <c r="E164" s="2">
        <v>3.4878702978247986</v>
      </c>
      <c r="F164" s="2"/>
      <c r="G164" s="2">
        <v>6.2093905791999138E-2</v>
      </c>
      <c r="H164" s="2">
        <v>0.95787286773611813</v>
      </c>
      <c r="I164" s="9">
        <f t="shared" si="14"/>
        <v>-6.2093905791999332E-2</v>
      </c>
      <c r="J164" s="9"/>
      <c r="K164" s="2"/>
    </row>
    <row r="165" spans="1:11" x14ac:dyDescent="0.4">
      <c r="A165" s="2" t="s">
        <v>83</v>
      </c>
      <c r="B165" s="2" t="s">
        <v>51</v>
      </c>
      <c r="C165" s="2">
        <v>27.4765262866791</v>
      </c>
      <c r="D165" s="2">
        <v>25.6807285833052</v>
      </c>
      <c r="E165" s="2">
        <v>1.7957977033738999</v>
      </c>
      <c r="F165" s="2">
        <v>1.7958223617096998</v>
      </c>
      <c r="G165" s="2">
        <v>-2.4658335799898623E-5</v>
      </c>
      <c r="H165" s="2">
        <v>1.0000170920020035</v>
      </c>
      <c r="I165" s="9">
        <f t="shared" si="14"/>
        <v>2.4658335799758456E-5</v>
      </c>
      <c r="J165" s="9">
        <f>AVERAGE(I165:I167)</f>
        <v>-7.4014868308343765E-17</v>
      </c>
      <c r="K165" s="9">
        <f>_xlfn.STDEV.S(I165:I167)/SQRT(3)</f>
        <v>4.5883781731151208E-2</v>
      </c>
    </row>
    <row r="166" spans="1:11" x14ac:dyDescent="0.4">
      <c r="A166" s="2" t="s">
        <v>84</v>
      </c>
      <c r="B166" s="2" t="s">
        <v>51</v>
      </c>
      <c r="C166" s="2">
        <v>27.4992885947708</v>
      </c>
      <c r="D166" s="2">
        <v>25.623980865560501</v>
      </c>
      <c r="E166" s="2">
        <v>1.8753077292102986</v>
      </c>
      <c r="F166" s="2"/>
      <c r="G166" s="2">
        <v>7.9485367500598869E-2</v>
      </c>
      <c r="H166" s="2">
        <v>0.94639518088588004</v>
      </c>
      <c r="I166" s="9">
        <f t="shared" si="14"/>
        <v>-7.9485367500598911E-2</v>
      </c>
      <c r="J166" s="9"/>
      <c r="K166" s="2"/>
    </row>
    <row r="167" spans="1:11" x14ac:dyDescent="0.4">
      <c r="A167" s="2" t="s">
        <v>85</v>
      </c>
      <c r="B167" s="2" t="s">
        <v>51</v>
      </c>
      <c r="C167" s="2">
        <v>27.484702397029501</v>
      </c>
      <c r="D167" s="2">
        <v>25.7683407444846</v>
      </c>
      <c r="E167" s="2">
        <v>1.7163616525449008</v>
      </c>
      <c r="F167" s="2"/>
      <c r="G167" s="2">
        <v>-7.9460709164798971E-2</v>
      </c>
      <c r="H167" s="2">
        <v>1.0566229926848176</v>
      </c>
      <c r="I167" s="9">
        <f t="shared" si="14"/>
        <v>7.9460709164798929E-2</v>
      </c>
      <c r="J167" s="9"/>
      <c r="K167" s="2"/>
    </row>
    <row r="168" spans="1:11" x14ac:dyDescent="0.4">
      <c r="A168" s="2" t="s">
        <v>86</v>
      </c>
      <c r="B168" s="2" t="s">
        <v>55</v>
      </c>
      <c r="C168" s="2">
        <v>28.5482227585311</v>
      </c>
      <c r="D168" s="2">
        <v>25.0349549264613</v>
      </c>
      <c r="E168" s="2">
        <v>3.5132678320698005</v>
      </c>
      <c r="F168" s="2">
        <v>3.5247003923328002</v>
      </c>
      <c r="G168" s="2">
        <v>-1.1432560262999658E-2</v>
      </c>
      <c r="H168" s="2">
        <v>1.0079559284452841</v>
      </c>
      <c r="I168" s="9">
        <f t="shared" si="14"/>
        <v>1.1432560262999672E-2</v>
      </c>
      <c r="J168" s="9">
        <f>AVERAGE(I168:I170)</f>
        <v>0</v>
      </c>
      <c r="K168" s="9">
        <f>_xlfn.STDEV.S(I168:I170)/SQRT(3)</f>
        <v>1.4230132531551762E-2</v>
      </c>
    </row>
    <row r="169" spans="1:11" x14ac:dyDescent="0.4">
      <c r="A169" s="2" t="s">
        <v>87</v>
      </c>
      <c r="B169" s="2" t="s">
        <v>55</v>
      </c>
      <c r="C169" s="2">
        <v>28.561364216546799</v>
      </c>
      <c r="D169" s="2">
        <v>25.053518818746799</v>
      </c>
      <c r="E169" s="2">
        <v>3.5078453978000006</v>
      </c>
      <c r="F169" s="2"/>
      <c r="G169" s="2">
        <v>-1.6854994532799594E-2</v>
      </c>
      <c r="H169" s="2">
        <v>1.0117515046402321</v>
      </c>
      <c r="I169" s="9">
        <f t="shared" si="14"/>
        <v>1.6854994532799573E-2</v>
      </c>
      <c r="J169" s="9"/>
      <c r="K169" s="2"/>
    </row>
    <row r="170" spans="1:11" x14ac:dyDescent="0.4">
      <c r="A170" s="2" t="s">
        <v>88</v>
      </c>
      <c r="B170" s="2" t="s">
        <v>55</v>
      </c>
      <c r="C170" s="2">
        <v>28.651380087064201</v>
      </c>
      <c r="D170" s="2">
        <v>25.098392139935601</v>
      </c>
      <c r="E170" s="2">
        <v>3.5529879471285994</v>
      </c>
      <c r="F170" s="2"/>
      <c r="G170" s="2">
        <v>2.8287554795799252E-2</v>
      </c>
      <c r="H170" s="2">
        <v>0.98058353675984355</v>
      </c>
      <c r="I170" s="9">
        <f t="shared" si="14"/>
        <v>-2.8287554795799221E-2</v>
      </c>
      <c r="J170" s="9"/>
      <c r="K170" s="2"/>
    </row>
    <row r="171" spans="1:11" x14ac:dyDescent="0.4">
      <c r="A171" s="2" t="s">
        <v>89</v>
      </c>
      <c r="B171" s="2" t="s">
        <v>59</v>
      </c>
      <c r="C171" s="2">
        <v>27.186460301101199</v>
      </c>
      <c r="D171" s="2">
        <v>25.59347768584</v>
      </c>
      <c r="E171" s="2">
        <v>1.5929826152611994</v>
      </c>
      <c r="F171" s="2">
        <v>1.6327708286292004</v>
      </c>
      <c r="G171" s="2">
        <v>-3.978821336800098E-2</v>
      </c>
      <c r="H171" s="2">
        <v>1.0279629113363533</v>
      </c>
      <c r="I171" s="9">
        <f t="shared" si="14"/>
        <v>3.9788213368001056E-2</v>
      </c>
      <c r="J171" s="9">
        <f>AVERAGE(I171:I173)</f>
        <v>1.4340380734741606E-16</v>
      </c>
      <c r="K171" s="9">
        <f>_xlfn.STDEV.S(I171:I173)/SQRT(3)</f>
        <v>8.3864560418460604E-2</v>
      </c>
    </row>
    <row r="172" spans="1:11" x14ac:dyDescent="0.4">
      <c r="A172" s="2" t="s">
        <v>90</v>
      </c>
      <c r="B172" s="2" t="s">
        <v>59</v>
      </c>
      <c r="C172" s="2">
        <v>27.388151925560301</v>
      </c>
      <c r="D172" s="2">
        <v>25.594375449116399</v>
      </c>
      <c r="E172" s="2">
        <v>1.7937764764439024</v>
      </c>
      <c r="F172" s="2"/>
      <c r="G172" s="2">
        <v>0.16100564781470195</v>
      </c>
      <c r="H172" s="2">
        <v>0.89440140040281091</v>
      </c>
      <c r="I172" s="9">
        <f t="shared" si="14"/>
        <v>-0.16100564781470197</v>
      </c>
      <c r="J172" s="9"/>
      <c r="K172" s="2"/>
    </row>
    <row r="173" spans="1:11" x14ac:dyDescent="0.4">
      <c r="A173" s="2" t="s">
        <v>91</v>
      </c>
      <c r="B173" s="2" t="s">
        <v>59</v>
      </c>
      <c r="C173" s="2">
        <v>27.229299139897499</v>
      </c>
      <c r="D173" s="2">
        <v>25.717745745715</v>
      </c>
      <c r="E173" s="2">
        <v>1.5115533941824992</v>
      </c>
      <c r="F173" s="2"/>
      <c r="G173" s="2">
        <v>-0.12121743444670119</v>
      </c>
      <c r="H173" s="2">
        <v>1.0876523030119809</v>
      </c>
      <c r="I173" s="9">
        <f t="shared" si="14"/>
        <v>0.12121743444670134</v>
      </c>
      <c r="J173" s="9"/>
      <c r="K173" s="9"/>
    </row>
    <row r="174" spans="1:11" x14ac:dyDescent="0.4">
      <c r="A174" s="2" t="s">
        <v>92</v>
      </c>
      <c r="B174" s="2" t="s">
        <v>63</v>
      </c>
      <c r="C174" s="2">
        <v>25.6431700473916</v>
      </c>
      <c r="D174" s="2">
        <v>25.511304895542999</v>
      </c>
      <c r="E174" s="2">
        <v>0.1318651518486007</v>
      </c>
      <c r="F174" s="2"/>
      <c r="G174" s="2">
        <v>-3.2939112401841988</v>
      </c>
      <c r="H174" s="2">
        <v>9.8076754582036543</v>
      </c>
      <c r="I174" s="9">
        <f t="shared" si="14"/>
        <v>3.2939112401841988</v>
      </c>
      <c r="J174" s="9">
        <f>AVERAGE(I174:I176)</f>
        <v>3.3619366917353646</v>
      </c>
      <c r="K174" s="9">
        <f>_xlfn.STDEV.S(I174:I176)/SQRT(3)</f>
        <v>3.4060251149788785E-2</v>
      </c>
    </row>
    <row r="175" spans="1:11" x14ac:dyDescent="0.4">
      <c r="A175" s="2" t="s">
        <v>93</v>
      </c>
      <c r="B175" s="2" t="s">
        <v>63</v>
      </c>
      <c r="C175" s="2">
        <v>25.6821769195525</v>
      </c>
      <c r="D175" s="2">
        <v>25.6492345668666</v>
      </c>
      <c r="E175" s="2">
        <v>3.2942352685900289E-2</v>
      </c>
      <c r="F175" s="2"/>
      <c r="G175" s="2">
        <v>-3.3928340393468992</v>
      </c>
      <c r="H175" s="2">
        <v>10.503760632119848</v>
      </c>
      <c r="I175" s="9">
        <f t="shared" si="14"/>
        <v>3.3928340393468992</v>
      </c>
      <c r="J175" s="9"/>
      <c r="K175" s="9"/>
    </row>
    <row r="176" spans="1:11" x14ac:dyDescent="0.4">
      <c r="A176" s="2" t="s">
        <v>94</v>
      </c>
      <c r="B176" s="2" t="s">
        <v>63</v>
      </c>
      <c r="C176" s="2">
        <v>25.723114079971701</v>
      </c>
      <c r="D176" s="2">
        <v>25.696402483613898</v>
      </c>
      <c r="E176" s="2">
        <v>2.6711596357802847E-2</v>
      </c>
      <c r="F176" s="2"/>
      <c r="G176" s="2">
        <v>-3.3990647956749966</v>
      </c>
      <c r="H176" s="2">
        <v>10.549222701899604</v>
      </c>
      <c r="I176" s="9">
        <f t="shared" si="14"/>
        <v>3.3990647956749966</v>
      </c>
      <c r="J176" s="9"/>
      <c r="K176" s="9"/>
    </row>
    <row r="177" spans="1:11" x14ac:dyDescent="0.4">
      <c r="A177" s="2" t="s">
        <v>95</v>
      </c>
      <c r="B177" s="2" t="s">
        <v>67</v>
      </c>
      <c r="C177" s="2">
        <v>26.009925042147</v>
      </c>
      <c r="D177" s="2">
        <v>26.0978868479454</v>
      </c>
      <c r="E177" s="2">
        <v>-8.7961805798400405E-2</v>
      </c>
      <c r="F177" s="2"/>
      <c r="G177" s="2">
        <v>-1.8837841675081002</v>
      </c>
      <c r="H177" s="2">
        <v>3.6904178292151077</v>
      </c>
      <c r="I177" s="9">
        <f t="shared" si="14"/>
        <v>1.8837841675081002</v>
      </c>
      <c r="J177" s="9">
        <f>AVERAGE(I177:I179)</f>
        <v>1.9836350793372663</v>
      </c>
      <c r="K177" s="9">
        <f>_xlfn.STDEV.S(I177:I179)/SQRT(3)</f>
        <v>5.8693380465288741E-2</v>
      </c>
    </row>
    <row r="178" spans="1:11" x14ac:dyDescent="0.4">
      <c r="A178" s="2" t="s">
        <v>96</v>
      </c>
      <c r="B178" s="2" t="s">
        <v>67</v>
      </c>
      <c r="C178" s="2">
        <v>25.822089602334401</v>
      </c>
      <c r="D178" s="2">
        <v>26.1132794857322</v>
      </c>
      <c r="E178" s="2">
        <v>-0.29118988339779861</v>
      </c>
      <c r="F178" s="2"/>
      <c r="G178" s="2">
        <v>-2.0870122451074984</v>
      </c>
      <c r="H178" s="2">
        <v>4.2486728071260744</v>
      </c>
      <c r="I178" s="9">
        <f t="shared" si="14"/>
        <v>2.0870122451074984</v>
      </c>
      <c r="J178" s="9"/>
      <c r="K178" s="2"/>
    </row>
    <row r="179" spans="1:11" x14ac:dyDescent="0.4">
      <c r="A179" s="2" t="s">
        <v>97</v>
      </c>
      <c r="B179" s="2" t="s">
        <v>67</v>
      </c>
      <c r="C179" s="2">
        <v>25.926654474745899</v>
      </c>
      <c r="D179" s="2">
        <v>26.1109409384324</v>
      </c>
      <c r="E179" s="2">
        <v>-0.18428646368650092</v>
      </c>
      <c r="F179" s="2"/>
      <c r="G179" s="2">
        <v>-1.9801088253962007</v>
      </c>
      <c r="H179" s="2">
        <v>3.9452284032837746</v>
      </c>
      <c r="I179" s="9">
        <f t="shared" si="14"/>
        <v>1.9801088253962007</v>
      </c>
      <c r="J179" s="9"/>
      <c r="K179" s="9"/>
    </row>
    <row r="180" spans="1:11" x14ac:dyDescent="0.4">
      <c r="A180" s="2" t="s">
        <v>98</v>
      </c>
      <c r="B180" s="2" t="s">
        <v>71</v>
      </c>
      <c r="C180" s="2">
        <v>25.906616842390001</v>
      </c>
      <c r="D180" s="2">
        <v>25.488140129985599</v>
      </c>
      <c r="E180" s="2">
        <v>0.41847671240440221</v>
      </c>
      <c r="F180" s="2"/>
      <c r="G180" s="2">
        <v>-3.106223679928398</v>
      </c>
      <c r="H180" s="2">
        <v>8.6112560107031531</v>
      </c>
      <c r="I180" s="9">
        <f t="shared" si="14"/>
        <v>3.1062236799283984</v>
      </c>
      <c r="J180" s="9">
        <f>AVERAGE(I180:I182)</f>
        <v>3.2004633169232997</v>
      </c>
      <c r="K180" s="9">
        <f>_xlfn.STDEV.S(I180:I182)/SQRT(3)</f>
        <v>8.5797646100834971E-2</v>
      </c>
    </row>
    <row r="181" spans="1:11" x14ac:dyDescent="0.4">
      <c r="A181" s="2" t="s">
        <v>99</v>
      </c>
      <c r="B181" s="2" t="s">
        <v>71</v>
      </c>
      <c r="C181" s="2">
        <v>25.858973973201199</v>
      </c>
      <c r="D181" s="2">
        <v>25.457667842618299</v>
      </c>
      <c r="E181" s="2">
        <v>0.4013061305828991</v>
      </c>
      <c r="F181" s="2"/>
      <c r="G181" s="2">
        <v>-3.1233942617499011</v>
      </c>
      <c r="H181" s="2">
        <v>8.714357269244422</v>
      </c>
      <c r="I181" s="9">
        <f t="shared" si="14"/>
        <v>3.1233942617499011</v>
      </c>
      <c r="J181" s="9"/>
      <c r="K181" s="2"/>
    </row>
    <row r="182" spans="1:11" x14ac:dyDescent="0.4">
      <c r="A182" s="2" t="s">
        <v>100</v>
      </c>
      <c r="B182" s="2" t="s">
        <v>71</v>
      </c>
      <c r="C182" s="2">
        <v>25.737626225404501</v>
      </c>
      <c r="D182" s="2">
        <v>25.584697842163301</v>
      </c>
      <c r="E182" s="2">
        <v>0.15292838324119984</v>
      </c>
      <c r="F182" s="2"/>
      <c r="G182" s="2">
        <v>-3.3717720090916004</v>
      </c>
      <c r="H182" s="2">
        <v>10.351529241436284</v>
      </c>
      <c r="I182" s="9">
        <f t="shared" si="14"/>
        <v>3.3717720090916004</v>
      </c>
      <c r="J182" s="9"/>
      <c r="K182" s="9"/>
    </row>
    <row r="183" spans="1:11" x14ac:dyDescent="0.4">
      <c r="A183" s="2" t="s">
        <v>101</v>
      </c>
      <c r="B183" s="2" t="s">
        <v>75</v>
      </c>
      <c r="C183" s="2">
        <v>25.1589584362826</v>
      </c>
      <c r="D183" s="2">
        <v>26.299429053350501</v>
      </c>
      <c r="E183" s="2">
        <v>-1.1404706170679013</v>
      </c>
      <c r="F183" s="2"/>
      <c r="G183" s="2">
        <v>-2.773241445697102</v>
      </c>
      <c r="H183" s="2">
        <v>6.8364219572170475</v>
      </c>
      <c r="I183" s="9">
        <f t="shared" si="14"/>
        <v>2.773241445697102</v>
      </c>
      <c r="J183" s="9">
        <f>AVERAGE(I183:I185)</f>
        <v>2.6452490738155352</v>
      </c>
      <c r="K183" s="9">
        <f>_xlfn.STDEV.S(I183:I185)/SQRT(3)</f>
        <v>8.0180132895125808E-2</v>
      </c>
    </row>
    <row r="184" spans="1:11" x14ac:dyDescent="0.4">
      <c r="A184" s="2" t="s">
        <v>102</v>
      </c>
      <c r="B184" s="2" t="s">
        <v>75</v>
      </c>
      <c r="C184" s="2">
        <v>25.287220621799499</v>
      </c>
      <c r="D184" s="2">
        <v>26.319368837215499</v>
      </c>
      <c r="E184" s="2">
        <v>-1.0321482154160009</v>
      </c>
      <c r="F184" s="2"/>
      <c r="G184" s="2">
        <v>-2.6649190440452015</v>
      </c>
      <c r="H184" s="2">
        <v>6.3419172100700916</v>
      </c>
      <c r="I184" s="9">
        <f t="shared" si="14"/>
        <v>2.6649190440452015</v>
      </c>
      <c r="J184" s="9"/>
      <c r="K184" s="2"/>
    </row>
    <row r="185" spans="1:11" x14ac:dyDescent="0.4">
      <c r="A185" s="2" t="s">
        <v>103</v>
      </c>
      <c r="B185" s="2" t="s">
        <v>75</v>
      </c>
      <c r="C185" s="2">
        <v>25.307180870651401</v>
      </c>
      <c r="D185" s="2">
        <v>26.171996773726502</v>
      </c>
      <c r="E185" s="2">
        <v>-0.86481590307510103</v>
      </c>
      <c r="F185" s="2"/>
      <c r="G185" s="2">
        <v>-2.4975867317043017</v>
      </c>
      <c r="H185" s="2">
        <v>5.6473996556864563</v>
      </c>
      <c r="I185" s="9">
        <f t="shared" si="14"/>
        <v>2.4975867317043017</v>
      </c>
      <c r="J185" s="9"/>
      <c r="K185" s="2"/>
    </row>
    <row r="186" spans="1:11" x14ac:dyDescent="0.4">
      <c r="A186" s="2" t="s">
        <v>104</v>
      </c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4">
      <c r="A187" s="2" t="s">
        <v>46</v>
      </c>
      <c r="B187" s="2" t="s">
        <v>47</v>
      </c>
      <c r="C187" s="2">
        <v>28.370856998863999</v>
      </c>
      <c r="D187" s="2">
        <v>25.463202564938602</v>
      </c>
      <c r="E187" s="2">
        <v>2.9076544339253978</v>
      </c>
      <c r="F187" s="2">
        <v>2.8913817540936315</v>
      </c>
      <c r="G187" s="2">
        <v>1.6272679831766279E-2</v>
      </c>
      <c r="H187" s="2">
        <v>0.98878401136494321</v>
      </c>
      <c r="I187" s="9">
        <f>LOG(H187,2)</f>
        <v>-1.6272679831766231E-2</v>
      </c>
      <c r="J187" s="9">
        <f>AVERAGE(I187:I189)</f>
        <v>-1.4340380734741606E-16</v>
      </c>
      <c r="K187" s="9">
        <f>_xlfn.STDEV.S(I187:I189)/SQRT(3)</f>
        <v>5.1394760280495423E-2</v>
      </c>
    </row>
    <row r="188" spans="1:11" x14ac:dyDescent="0.4">
      <c r="A188" s="2" t="s">
        <v>48</v>
      </c>
      <c r="B188" s="2" t="s">
        <v>47</v>
      </c>
      <c r="C188" s="2">
        <v>28.456840145081799</v>
      </c>
      <c r="D188" s="2">
        <v>25.48569897406</v>
      </c>
      <c r="E188" s="2">
        <v>2.9711411710217988</v>
      </c>
      <c r="F188" s="2"/>
      <c r="G188" s="2">
        <v>7.9759416928167237E-2</v>
      </c>
      <c r="H188" s="2">
        <v>0.94621542395991576</v>
      </c>
      <c r="I188" s="9">
        <f t="shared" ref="I188:I210" si="15">LOG(H188,2)</f>
        <v>-7.9759416928167293E-2</v>
      </c>
      <c r="J188" s="9"/>
      <c r="K188" s="2"/>
    </row>
    <row r="189" spans="1:11" x14ac:dyDescent="0.4">
      <c r="A189" s="2" t="s">
        <v>49</v>
      </c>
      <c r="B189" s="2" t="s">
        <v>47</v>
      </c>
      <c r="C189" s="2">
        <v>28.311615050092399</v>
      </c>
      <c r="D189" s="2">
        <v>25.516265392758701</v>
      </c>
      <c r="E189" s="2">
        <v>2.7953496573336984</v>
      </c>
      <c r="F189" s="2"/>
      <c r="G189" s="2">
        <v>-9.6032096759933072E-2</v>
      </c>
      <c r="H189" s="2">
        <v>1.0688297700346352</v>
      </c>
      <c r="I189" s="9">
        <f t="shared" si="15"/>
        <v>9.6032096759933086E-2</v>
      </c>
      <c r="J189" s="9"/>
      <c r="K189" s="2"/>
    </row>
    <row r="190" spans="1:11" x14ac:dyDescent="0.4">
      <c r="A190" s="2" t="s">
        <v>50</v>
      </c>
      <c r="B190" s="2" t="s">
        <v>51</v>
      </c>
      <c r="C190" s="2">
        <v>28.391456872268201</v>
      </c>
      <c r="D190" s="2">
        <v>25.6807285833052</v>
      </c>
      <c r="E190" s="2">
        <v>2.7107282889630007</v>
      </c>
      <c r="F190" s="2">
        <v>2.7912361697005657</v>
      </c>
      <c r="G190" s="2">
        <v>-8.0507880737564985E-2</v>
      </c>
      <c r="H190" s="2">
        <v>1.0573902145768885</v>
      </c>
      <c r="I190" s="9">
        <f t="shared" si="15"/>
        <v>8.0507880737564944E-2</v>
      </c>
      <c r="J190" s="9">
        <f>AVERAGE(I190:I192)</f>
        <v>2.1626219333844196E-16</v>
      </c>
      <c r="K190" s="9">
        <f>_xlfn.STDEV.S(I190:I192)/SQRT(3)</f>
        <v>5.2007518759181914E-2</v>
      </c>
    </row>
    <row r="191" spans="1:11" x14ac:dyDescent="0.4">
      <c r="A191" s="2" t="s">
        <v>52</v>
      </c>
      <c r="B191" s="2" t="s">
        <v>51</v>
      </c>
      <c r="C191" s="2">
        <v>28.512507866120298</v>
      </c>
      <c r="D191" s="2">
        <v>25.623980865560501</v>
      </c>
      <c r="E191" s="2">
        <v>2.8885270005597974</v>
      </c>
      <c r="F191" s="2"/>
      <c r="G191" s="2">
        <v>9.7290830859231736E-2</v>
      </c>
      <c r="H191" s="2">
        <v>0.93478673641603149</v>
      </c>
      <c r="I191" s="9">
        <f t="shared" si="15"/>
        <v>-9.7290830859231528E-2</v>
      </c>
      <c r="J191" s="9"/>
      <c r="K191" s="2"/>
    </row>
    <row r="192" spans="1:11" x14ac:dyDescent="0.4">
      <c r="A192" s="2" t="s">
        <v>53</v>
      </c>
      <c r="B192" s="2" t="s">
        <v>51</v>
      </c>
      <c r="C192" s="2">
        <v>28.542793964063499</v>
      </c>
      <c r="D192" s="2">
        <v>25.7683407444846</v>
      </c>
      <c r="E192" s="2">
        <v>2.7744532195788985</v>
      </c>
      <c r="F192" s="2"/>
      <c r="G192" s="2">
        <v>-1.6782950121667195E-2</v>
      </c>
      <c r="H192" s="2">
        <v>1.0117009816819251</v>
      </c>
      <c r="I192" s="9">
        <f t="shared" si="15"/>
        <v>1.6782950121667233E-2</v>
      </c>
      <c r="J192" s="9"/>
      <c r="K192" s="2"/>
    </row>
    <row r="193" spans="1:11" x14ac:dyDescent="0.4">
      <c r="A193" s="2" t="s">
        <v>54</v>
      </c>
      <c r="B193" s="2" t="s">
        <v>55</v>
      </c>
      <c r="C193" s="2">
        <v>28.263087826126199</v>
      </c>
      <c r="D193" s="2">
        <v>25.0349549264613</v>
      </c>
      <c r="E193" s="2">
        <v>3.2281328996648995</v>
      </c>
      <c r="F193" s="2">
        <v>3.3378726430599657</v>
      </c>
      <c r="G193" s="2">
        <v>-0.1097397433950662</v>
      </c>
      <c r="H193" s="2">
        <v>1.0790335654645693</v>
      </c>
      <c r="I193" s="9">
        <f t="shared" si="15"/>
        <v>0.10973974339506626</v>
      </c>
      <c r="J193" s="9">
        <f>AVERAGE(I193:I195)</f>
        <v>-9.0205620750793969E-17</v>
      </c>
      <c r="K193" s="9">
        <f>_xlfn.STDEV.S(I193:I195)/SQRT(3)</f>
        <v>7.7197315570746494E-2</v>
      </c>
    </row>
    <row r="194" spans="1:11" x14ac:dyDescent="0.4">
      <c r="A194" s="2" t="s">
        <v>56</v>
      </c>
      <c r="B194" s="2" t="s">
        <v>55</v>
      </c>
      <c r="C194" s="2">
        <v>28.540315403770698</v>
      </c>
      <c r="D194" s="2">
        <v>25.053518818746799</v>
      </c>
      <c r="E194" s="2">
        <v>3.4867965850238996</v>
      </c>
      <c r="F194" s="2"/>
      <c r="G194" s="2">
        <v>0.14892394196393388</v>
      </c>
      <c r="H194" s="2">
        <v>0.90192292597635959</v>
      </c>
      <c r="I194" s="9">
        <f t="shared" si="15"/>
        <v>-0.14892394196393374</v>
      </c>
      <c r="J194" s="9"/>
      <c r="K194" s="2"/>
    </row>
    <row r="195" spans="1:11" x14ac:dyDescent="0.4">
      <c r="A195" s="2" t="s">
        <v>57</v>
      </c>
      <c r="B195" s="2" t="s">
        <v>55</v>
      </c>
      <c r="C195" s="2">
        <v>28.3970805844267</v>
      </c>
      <c r="D195" s="2">
        <v>25.098392139935601</v>
      </c>
      <c r="E195" s="2">
        <v>3.2986884444910984</v>
      </c>
      <c r="F195" s="2"/>
      <c r="G195" s="2">
        <v>-3.9184198568867235E-2</v>
      </c>
      <c r="H195" s="2">
        <v>1.027532622997873</v>
      </c>
      <c r="I195" s="9">
        <f t="shared" si="15"/>
        <v>3.9184198568867214E-2</v>
      </c>
      <c r="J195" s="9"/>
      <c r="K195" s="2"/>
    </row>
    <row r="196" spans="1:11" x14ac:dyDescent="0.4">
      <c r="A196" s="2" t="s">
        <v>58</v>
      </c>
      <c r="B196" s="2" t="s">
        <v>59</v>
      </c>
      <c r="C196" s="2">
        <v>28.404690358051798</v>
      </c>
      <c r="D196" s="2">
        <v>25.59347768584</v>
      </c>
      <c r="E196" s="2">
        <v>2.8112126722117985</v>
      </c>
      <c r="F196" s="2">
        <v>2.8848246843509657</v>
      </c>
      <c r="G196" s="2">
        <v>-7.3612012139167238E-2</v>
      </c>
      <c r="H196" s="2">
        <v>1.0523481058417536</v>
      </c>
      <c r="I196" s="9">
        <f t="shared" si="15"/>
        <v>7.3612012139167099E-2</v>
      </c>
      <c r="J196" s="9">
        <f>AVERAGE(I196:I198)</f>
        <v>-1.3415194880887307E-16</v>
      </c>
      <c r="K196" s="9">
        <f>_xlfn.STDEV.S(I196:I198)/SQRT(3)</f>
        <v>3.6850954323717947E-2</v>
      </c>
    </row>
    <row r="197" spans="1:11" x14ac:dyDescent="0.4">
      <c r="A197" s="2" t="s">
        <v>60</v>
      </c>
      <c r="B197" s="2" t="s">
        <v>59</v>
      </c>
      <c r="C197" s="2">
        <v>28.519157687620599</v>
      </c>
      <c r="D197" s="2">
        <v>25.594375449116399</v>
      </c>
      <c r="E197" s="2">
        <v>2.9247822385041999</v>
      </c>
      <c r="F197" s="2"/>
      <c r="G197" s="2">
        <v>3.9957554153234209E-2</v>
      </c>
      <c r="H197" s="2">
        <v>0.97268356452748983</v>
      </c>
      <c r="I197" s="9">
        <f t="shared" si="15"/>
        <v>-3.9957554153234112E-2</v>
      </c>
      <c r="J197" s="9"/>
      <c r="K197" s="2"/>
    </row>
    <row r="198" spans="1:11" x14ac:dyDescent="0.4">
      <c r="A198" s="2" t="s">
        <v>61</v>
      </c>
      <c r="B198" s="2" t="s">
        <v>59</v>
      </c>
      <c r="C198" s="2">
        <v>28.636224888051899</v>
      </c>
      <c r="D198" s="2">
        <v>25.717745745715</v>
      </c>
      <c r="E198" s="2">
        <v>2.9184791423368992</v>
      </c>
      <c r="F198" s="2"/>
      <c r="G198" s="2">
        <v>3.3654457985933472E-2</v>
      </c>
      <c r="H198" s="2">
        <v>0.97694248987755361</v>
      </c>
      <c r="I198" s="9">
        <f t="shared" si="15"/>
        <v>-3.3654457985933389E-2</v>
      </c>
      <c r="J198" s="9"/>
      <c r="K198" s="9"/>
    </row>
    <row r="199" spans="1:11" x14ac:dyDescent="0.4">
      <c r="A199" s="2" t="s">
        <v>62</v>
      </c>
      <c r="B199" s="2" t="s">
        <v>63</v>
      </c>
      <c r="C199" s="2">
        <v>28.0849075548714</v>
      </c>
      <c r="D199" s="2">
        <v>25.511304895542999</v>
      </c>
      <c r="E199" s="2">
        <v>2.5736026593284009</v>
      </c>
      <c r="F199" s="2"/>
      <c r="G199" s="2">
        <v>-0.31777909476523059</v>
      </c>
      <c r="H199" s="2">
        <v>1.2464103295118381</v>
      </c>
      <c r="I199" s="9">
        <f t="shared" si="15"/>
        <v>0.31777909476523053</v>
      </c>
      <c r="J199" s="9">
        <f>AVERAGE(I199:I201)</f>
        <v>0.37266749053506354</v>
      </c>
      <c r="K199" s="9">
        <f>_xlfn.STDEV.S(I199:I201)/SQRT(3)</f>
        <v>7.2701422107942823E-2</v>
      </c>
    </row>
    <row r="200" spans="1:11" x14ac:dyDescent="0.4">
      <c r="A200" s="2" t="s">
        <v>64</v>
      </c>
      <c r="B200" s="2" t="s">
        <v>63</v>
      </c>
      <c r="C200" s="2">
        <v>28.2571105429261</v>
      </c>
      <c r="D200" s="2">
        <v>25.6492345668666</v>
      </c>
      <c r="E200" s="2">
        <v>2.6078759760594998</v>
      </c>
      <c r="F200" s="2"/>
      <c r="G200" s="2">
        <v>-0.28350577803413168</v>
      </c>
      <c r="H200" s="2">
        <v>1.2171489902570631</v>
      </c>
      <c r="I200" s="9">
        <f t="shared" si="15"/>
        <v>0.28350577803413174</v>
      </c>
      <c r="J200" s="9"/>
      <c r="K200" s="9"/>
    </row>
    <row r="201" spans="1:11" x14ac:dyDescent="0.4">
      <c r="A201" s="2" t="s">
        <v>65</v>
      </c>
      <c r="B201" s="2" t="s">
        <v>63</v>
      </c>
      <c r="C201" s="2">
        <v>28.071066638901701</v>
      </c>
      <c r="D201" s="2">
        <v>25.696402483613898</v>
      </c>
      <c r="E201" s="2">
        <v>2.3746641552878032</v>
      </c>
      <c r="F201" s="2"/>
      <c r="G201" s="2">
        <v>-0.51671759880582835</v>
      </c>
      <c r="H201" s="2">
        <v>1.4306964400906397</v>
      </c>
      <c r="I201" s="9">
        <f t="shared" si="15"/>
        <v>0.51671759880582824</v>
      </c>
      <c r="J201" s="9"/>
      <c r="K201" s="9"/>
    </row>
    <row r="202" spans="1:11" x14ac:dyDescent="0.4">
      <c r="A202" s="2" t="s">
        <v>66</v>
      </c>
      <c r="B202" s="2" t="s">
        <v>67</v>
      </c>
      <c r="C202" s="2">
        <v>28.5952383628292</v>
      </c>
      <c r="D202" s="2">
        <v>26.0978868479454</v>
      </c>
      <c r="E202" s="2">
        <v>2.4973515148837997</v>
      </c>
      <c r="F202" s="2"/>
      <c r="G202" s="2">
        <v>-0.29388465481676596</v>
      </c>
      <c r="H202" s="2">
        <v>1.2259368410273126</v>
      </c>
      <c r="I202" s="9">
        <f t="shared" si="15"/>
        <v>0.29388465481676596</v>
      </c>
      <c r="J202" s="9">
        <f>AVERAGE(I202:I204)</f>
        <v>0.27701967739393296</v>
      </c>
      <c r="K202" s="9">
        <f>_xlfn.STDEV.S(I202:I204)/SQRT(3)</f>
        <v>1.3909875531580535E-2</v>
      </c>
    </row>
    <row r="203" spans="1:11" x14ac:dyDescent="0.4">
      <c r="A203" s="2" t="s">
        <v>68</v>
      </c>
      <c r="B203" s="2" t="s">
        <v>67</v>
      </c>
      <c r="C203" s="2">
        <v>28.655089189970099</v>
      </c>
      <c r="D203" s="2">
        <v>26.1132794857322</v>
      </c>
      <c r="E203" s="2">
        <v>2.5418097042378989</v>
      </c>
      <c r="F203" s="2"/>
      <c r="G203" s="2">
        <v>-0.24942646546266678</v>
      </c>
      <c r="H203" s="2">
        <v>1.1887344469900962</v>
      </c>
      <c r="I203" s="9">
        <f t="shared" si="15"/>
        <v>0.24942646546266672</v>
      </c>
      <c r="J203" s="9"/>
      <c r="K203" s="2"/>
    </row>
    <row r="204" spans="1:11" x14ac:dyDescent="0.4">
      <c r="A204" s="2" t="s">
        <v>69</v>
      </c>
      <c r="B204" s="2" t="s">
        <v>67</v>
      </c>
      <c r="C204" s="2">
        <v>28.614429196230599</v>
      </c>
      <c r="D204" s="2">
        <v>26.1109409384324</v>
      </c>
      <c r="E204" s="2">
        <v>2.5034882577981996</v>
      </c>
      <c r="F204" s="2"/>
      <c r="G204" s="2">
        <v>-0.28774791190236604</v>
      </c>
      <c r="H204" s="2">
        <v>1.2207331902509069</v>
      </c>
      <c r="I204" s="9">
        <f t="shared" si="15"/>
        <v>0.28774791190236615</v>
      </c>
      <c r="J204" s="9"/>
      <c r="K204" s="9"/>
    </row>
    <row r="205" spans="1:11" x14ac:dyDescent="0.4">
      <c r="A205" s="2" t="s">
        <v>70</v>
      </c>
      <c r="B205" s="2" t="s">
        <v>71</v>
      </c>
      <c r="C205" s="2">
        <v>28.447518461289601</v>
      </c>
      <c r="D205" s="2">
        <v>25.488140129985599</v>
      </c>
      <c r="E205" s="2">
        <v>2.9593783313040021</v>
      </c>
      <c r="F205" s="2"/>
      <c r="G205" s="2">
        <v>-0.3784943117559636</v>
      </c>
      <c r="H205" s="2">
        <v>1.2999844008529622</v>
      </c>
      <c r="I205" s="9">
        <f t="shared" si="15"/>
        <v>0.3784943117559636</v>
      </c>
      <c r="J205" s="9">
        <f>AVERAGE(I205:I207)</f>
        <v>0.50835762520543171</v>
      </c>
      <c r="K205" s="9">
        <f>_xlfn.STDEV.S(I205:I207)/SQRT(3)</f>
        <v>0.11498214763807599</v>
      </c>
    </row>
    <row r="206" spans="1:11" x14ac:dyDescent="0.4">
      <c r="A206" s="2" t="s">
        <v>72</v>
      </c>
      <c r="B206" s="2" t="s">
        <v>71</v>
      </c>
      <c r="C206" s="2">
        <v>28.3866115477832</v>
      </c>
      <c r="D206" s="2">
        <v>25.457667842618299</v>
      </c>
      <c r="E206" s="2">
        <v>2.928943705164901</v>
      </c>
      <c r="F206" s="2"/>
      <c r="G206" s="2">
        <v>-0.40892893789506468</v>
      </c>
      <c r="H206" s="2">
        <v>1.3276997589316808</v>
      </c>
      <c r="I206" s="9">
        <f t="shared" si="15"/>
        <v>0.40892893789506474</v>
      </c>
      <c r="J206" s="9"/>
      <c r="K206" s="2"/>
    </row>
    <row r="207" spans="1:11" x14ac:dyDescent="0.4">
      <c r="A207" s="2" t="s">
        <v>73</v>
      </c>
      <c r="B207" s="2" t="s">
        <v>71</v>
      </c>
      <c r="C207" s="2">
        <v>28.184920859258</v>
      </c>
      <c r="D207" s="2">
        <v>25.584697842163301</v>
      </c>
      <c r="E207" s="2">
        <v>2.6002230170946987</v>
      </c>
      <c r="F207" s="2"/>
      <c r="G207" s="2">
        <v>-0.73764962596526695</v>
      </c>
      <c r="H207" s="2">
        <v>1.6674570785542699</v>
      </c>
      <c r="I207" s="9">
        <f t="shared" si="15"/>
        <v>0.73764962596526684</v>
      </c>
      <c r="J207" s="9"/>
      <c r="K207" s="9"/>
    </row>
    <row r="208" spans="1:11" x14ac:dyDescent="0.4">
      <c r="A208" s="2" t="s">
        <v>74</v>
      </c>
      <c r="B208" s="2" t="s">
        <v>75</v>
      </c>
      <c r="C208" s="2">
        <v>28.377069349801999</v>
      </c>
      <c r="D208" s="2">
        <v>26.299429053350501</v>
      </c>
      <c r="E208" s="2">
        <v>2.0776402964514986</v>
      </c>
      <c r="F208" s="2"/>
      <c r="G208" s="2">
        <v>-0.80718438789946712</v>
      </c>
      <c r="H208" s="2">
        <v>1.7497931530013655</v>
      </c>
      <c r="I208" s="9">
        <f t="shared" si="15"/>
        <v>0.80718438789946712</v>
      </c>
      <c r="J208" s="9">
        <f>AVERAGE(I208:I210)</f>
        <v>1.0641378940419661</v>
      </c>
      <c r="K208" s="9">
        <f>_xlfn.STDEV.S(I208:I210)/SQRT(3)</f>
        <v>0.19778669896158749</v>
      </c>
    </row>
    <row r="209" spans="1:11" x14ac:dyDescent="0.4">
      <c r="A209" s="2" t="s">
        <v>76</v>
      </c>
      <c r="B209" s="2" t="s">
        <v>75</v>
      </c>
      <c r="C209" s="2">
        <v>28.2720398247302</v>
      </c>
      <c r="D209" s="2">
        <v>26.319368837215499</v>
      </c>
      <c r="E209" s="2">
        <v>1.9526709875147006</v>
      </c>
      <c r="F209" s="2"/>
      <c r="G209" s="2">
        <v>-0.93215369683626514</v>
      </c>
      <c r="H209" s="2">
        <v>1.9081223711848332</v>
      </c>
      <c r="I209" s="9">
        <f t="shared" si="15"/>
        <v>0.93215369683626514</v>
      </c>
      <c r="J209" s="9"/>
      <c r="K209" s="2"/>
    </row>
    <row r="210" spans="1:11" x14ac:dyDescent="0.4">
      <c r="A210" s="2" t="s">
        <v>77</v>
      </c>
      <c r="B210" s="2" t="s">
        <v>75</v>
      </c>
      <c r="C210" s="2">
        <v>27.603745860687301</v>
      </c>
      <c r="D210" s="2">
        <v>26.171996773726502</v>
      </c>
      <c r="E210" s="2">
        <v>1.4317490869607994</v>
      </c>
      <c r="F210" s="2"/>
      <c r="G210" s="2">
        <v>-1.4530755973901663</v>
      </c>
      <c r="H210" s="2">
        <v>2.7379110892886471</v>
      </c>
      <c r="I210" s="9">
        <f t="shared" si="15"/>
        <v>1.4530755973901661</v>
      </c>
      <c r="J210" s="9"/>
      <c r="K210" s="2"/>
    </row>
    <row r="211" spans="1:11" x14ac:dyDescent="0.4">
      <c r="A211" s="2" t="s">
        <v>105</v>
      </c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4">
      <c r="A212" s="2" t="s">
        <v>80</v>
      </c>
      <c r="B212" s="2" t="s">
        <v>47</v>
      </c>
      <c r="C212" s="2">
        <v>29.491700950858899</v>
      </c>
      <c r="D212" s="2">
        <v>24.9807185309053</v>
      </c>
      <c r="E212" s="2">
        <v>4.5109824199535993</v>
      </c>
      <c r="F212" s="2">
        <v>7.9784673646775666</v>
      </c>
      <c r="G212" s="2">
        <v>-3.4674849447239673</v>
      </c>
      <c r="H212" s="2">
        <v>11.061575243914747</v>
      </c>
      <c r="I212" s="9">
        <f>LOG(H212,2)</f>
        <v>3.4674849447239673</v>
      </c>
      <c r="J212" s="9">
        <f>AVERAGE(I212:I214)</f>
        <v>0</v>
      </c>
      <c r="K212" s="9">
        <f>_xlfn.STDEV.S(I212:I214)/SQRT(3)</f>
        <v>2.2304362082690505</v>
      </c>
    </row>
    <row r="213" spans="1:11" x14ac:dyDescent="0.4">
      <c r="A213" s="2" t="s">
        <v>81</v>
      </c>
      <c r="B213" s="2" t="s">
        <v>47</v>
      </c>
      <c r="C213" s="2">
        <v>32.301162056198798</v>
      </c>
      <c r="D213" s="2">
        <v>25.019373613909</v>
      </c>
      <c r="E213" s="2">
        <v>7.2817884422897983</v>
      </c>
      <c r="F213" s="2"/>
      <c r="G213" s="2">
        <v>-0.6966789223877683</v>
      </c>
      <c r="H213" s="2">
        <v>1.6207694908282577</v>
      </c>
      <c r="I213" s="9">
        <f t="shared" ref="I213:I235" si="16">LOG(H213,2)</f>
        <v>0.6966789223877683</v>
      </c>
      <c r="J213" s="9"/>
      <c r="K213" s="2"/>
    </row>
    <row r="214" spans="1:11" x14ac:dyDescent="0.4">
      <c r="A214" s="2" t="s">
        <v>82</v>
      </c>
      <c r="B214" s="2" t="s">
        <v>47</v>
      </c>
      <c r="C214" s="2">
        <v>37.543915533501902</v>
      </c>
      <c r="D214" s="2">
        <v>25.4012843017126</v>
      </c>
      <c r="E214" s="2">
        <v>12.142631231789302</v>
      </c>
      <c r="F214" s="2"/>
      <c r="G214" s="2">
        <v>4.1641638671117356</v>
      </c>
      <c r="H214" s="2">
        <v>5.5777849884464555E-2</v>
      </c>
      <c r="I214" s="9">
        <f t="shared" si="16"/>
        <v>-4.1641638671117356</v>
      </c>
      <c r="J214" s="9"/>
      <c r="K214" s="2"/>
    </row>
    <row r="215" spans="1:11" x14ac:dyDescent="0.4">
      <c r="A215" s="2" t="s">
        <v>83</v>
      </c>
      <c r="B215" s="2" t="s">
        <v>51</v>
      </c>
      <c r="C215" s="2">
        <v>28.752624292697799</v>
      </c>
      <c r="D215" s="2">
        <v>25.169518804503902</v>
      </c>
      <c r="E215" s="2">
        <v>3.5831054881938975</v>
      </c>
      <c r="F215" s="2">
        <v>3.485842274361231</v>
      </c>
      <c r="G215" s="2">
        <v>9.7263213832666562E-2</v>
      </c>
      <c r="H215" s="2">
        <v>0.93480463089580434</v>
      </c>
      <c r="I215" s="9">
        <f t="shared" si="16"/>
        <v>-9.7263213832666548E-2</v>
      </c>
      <c r="J215" s="9">
        <f>AVERAGE(I215:I217)</f>
        <v>-1.7578531223231644E-16</v>
      </c>
      <c r="K215" s="9">
        <f>_xlfn.STDEV.S(I215:I217)/SQRT(3)</f>
        <v>6.2530086792694867E-2</v>
      </c>
    </row>
    <row r="216" spans="1:11" x14ac:dyDescent="0.4">
      <c r="A216" s="2" t="s">
        <v>84</v>
      </c>
      <c r="B216" s="2" t="s">
        <v>51</v>
      </c>
      <c r="C216" s="2">
        <v>28.655059880680898</v>
      </c>
      <c r="D216" s="2">
        <v>25.1497688512429</v>
      </c>
      <c r="E216" s="2">
        <v>3.5052910294379984</v>
      </c>
      <c r="F216" s="2"/>
      <c r="G216" s="2">
        <v>1.9448755076767466E-2</v>
      </c>
      <c r="H216" s="2">
        <v>0.98660960996060176</v>
      </c>
      <c r="I216" s="9">
        <f t="shared" si="16"/>
        <v>-1.9448755076767632E-2</v>
      </c>
      <c r="J216" s="9"/>
      <c r="K216" s="2"/>
    </row>
    <row r="217" spans="1:11" x14ac:dyDescent="0.4">
      <c r="A217" s="2" t="s">
        <v>85</v>
      </c>
      <c r="B217" s="2" t="s">
        <v>51</v>
      </c>
      <c r="C217" s="2">
        <v>28.581557757924799</v>
      </c>
      <c r="D217" s="2">
        <v>25.212427452473001</v>
      </c>
      <c r="E217" s="2">
        <v>3.3691303054517974</v>
      </c>
      <c r="F217" s="2"/>
      <c r="G217" s="2">
        <v>-0.11671196890943358</v>
      </c>
      <c r="H217" s="2">
        <v>1.0842609167760284</v>
      </c>
      <c r="I217" s="9">
        <f t="shared" si="16"/>
        <v>0.11671196890943365</v>
      </c>
      <c r="J217" s="9"/>
      <c r="K217" s="2"/>
    </row>
    <row r="218" spans="1:11" x14ac:dyDescent="0.4">
      <c r="A218" s="2" t="s">
        <v>86</v>
      </c>
      <c r="B218" s="2" t="s">
        <v>55</v>
      </c>
      <c r="C218" s="2">
        <v>32.923841770932803</v>
      </c>
      <c r="D218" s="2">
        <v>24.183570581751098</v>
      </c>
      <c r="E218" s="2">
        <v>8.7402711891817049</v>
      </c>
      <c r="F218" s="2">
        <v>10.0378397994167</v>
      </c>
      <c r="G218" s="2">
        <v>-1.297568610234995</v>
      </c>
      <c r="H218" s="2">
        <v>2.4581425991651189</v>
      </c>
      <c r="I218" s="9">
        <f t="shared" si="16"/>
        <v>1.2975686102349948</v>
      </c>
      <c r="J218" s="9">
        <f>AVERAGE(I218:I220)</f>
        <v>-6.6613381477509392E-16</v>
      </c>
      <c r="K218" s="9">
        <f>_xlfn.STDEV.S(I218:I220)/SQRT(3)</f>
        <v>0.77737699479557942</v>
      </c>
    </row>
    <row r="219" spans="1:11" x14ac:dyDescent="0.4">
      <c r="A219" s="2" t="s">
        <v>87</v>
      </c>
      <c r="B219" s="2" t="s">
        <v>55</v>
      </c>
      <c r="C219" s="2">
        <v>34.123041404081597</v>
      </c>
      <c r="D219" s="2">
        <v>24.178159675586301</v>
      </c>
      <c r="E219" s="2">
        <v>9.9448817284952966</v>
      </c>
      <c r="F219" s="2"/>
      <c r="G219" s="2">
        <v>-9.2958070921403291E-2</v>
      </c>
      <c r="H219" s="2">
        <v>1.0665547830755442</v>
      </c>
      <c r="I219" s="9">
        <f t="shared" si="16"/>
        <v>9.2958070921403374E-2</v>
      </c>
      <c r="J219" s="9"/>
      <c r="K219" s="2"/>
    </row>
    <row r="220" spans="1:11" x14ac:dyDescent="0.4">
      <c r="A220" s="2" t="s">
        <v>88</v>
      </c>
      <c r="B220" s="2" t="s">
        <v>55</v>
      </c>
      <c r="C220" s="2">
        <v>35.751470806252101</v>
      </c>
      <c r="D220" s="2">
        <v>24.323104325679001</v>
      </c>
      <c r="E220" s="2">
        <v>11.4283664805731</v>
      </c>
      <c r="F220" s="2"/>
      <c r="G220" s="2">
        <v>1.3905266811564001</v>
      </c>
      <c r="H220" s="2">
        <v>0.3814255307326348</v>
      </c>
      <c r="I220" s="9">
        <f t="shared" si="16"/>
        <v>-1.3905266811564001</v>
      </c>
      <c r="J220" s="9"/>
      <c r="K220" s="2"/>
    </row>
    <row r="221" spans="1:11" x14ac:dyDescent="0.4">
      <c r="A221" s="2" t="s">
        <v>89</v>
      </c>
      <c r="B221" s="2" t="s">
        <v>59</v>
      </c>
      <c r="C221" s="2">
        <v>32.930584191744302</v>
      </c>
      <c r="D221" s="2">
        <v>25.031698943708999</v>
      </c>
      <c r="E221" s="2">
        <v>7.8988852480353025</v>
      </c>
      <c r="F221" s="2">
        <v>8.6529574205463664</v>
      </c>
      <c r="G221" s="2">
        <v>-0.75407217251106395</v>
      </c>
      <c r="H221" s="2">
        <v>1.6865465898606007</v>
      </c>
      <c r="I221" s="9">
        <f t="shared" si="16"/>
        <v>0.75407217251106395</v>
      </c>
      <c r="J221" s="9">
        <f>AVERAGE(I221:I223)</f>
        <v>-6.6613381477509392E-16</v>
      </c>
      <c r="K221" s="9">
        <f>_xlfn.STDEV.S(I221:I223)/SQRT(3)</f>
        <v>0.86135086389211624</v>
      </c>
    </row>
    <row r="222" spans="1:11" x14ac:dyDescent="0.4">
      <c r="A222" s="2" t="s">
        <v>90</v>
      </c>
      <c r="B222" s="2" t="s">
        <v>59</v>
      </c>
      <c r="C222" s="2">
        <v>32.724322405441697</v>
      </c>
      <c r="D222" s="2">
        <v>25.0357115066851</v>
      </c>
      <c r="E222" s="2">
        <v>7.6886108987565969</v>
      </c>
      <c r="F222" s="2"/>
      <c r="G222" s="2">
        <v>-0.96434652178976954</v>
      </c>
      <c r="H222" s="2">
        <v>1.951179521759653</v>
      </c>
      <c r="I222" s="9">
        <f t="shared" si="16"/>
        <v>0.96434652178976954</v>
      </c>
      <c r="J222" s="9"/>
      <c r="K222" s="2"/>
    </row>
    <row r="223" spans="1:11" x14ac:dyDescent="0.4">
      <c r="A223" s="2" t="s">
        <v>91</v>
      </c>
      <c r="B223" s="2" t="s">
        <v>59</v>
      </c>
      <c r="C223" s="2">
        <v>35.514177386060801</v>
      </c>
      <c r="D223" s="2">
        <v>25.1428012712136</v>
      </c>
      <c r="E223" s="2">
        <v>10.371376114847202</v>
      </c>
      <c r="F223" s="2"/>
      <c r="G223" s="2">
        <v>1.7184186943008353</v>
      </c>
      <c r="H223" s="2">
        <v>0.30388161645475559</v>
      </c>
      <c r="I223" s="9">
        <f t="shared" si="16"/>
        <v>-1.7184186943008355</v>
      </c>
      <c r="J223" s="9"/>
      <c r="K223" s="9"/>
    </row>
    <row r="224" spans="1:11" x14ac:dyDescent="0.4">
      <c r="A224" s="2" t="s">
        <v>92</v>
      </c>
      <c r="B224" s="2" t="s">
        <v>63</v>
      </c>
      <c r="C224" s="2">
        <v>25.591608771620201</v>
      </c>
      <c r="D224" s="2">
        <v>25.039782591208699</v>
      </c>
      <c r="E224" s="2">
        <v>0.55182618041150278</v>
      </c>
      <c r="F224" s="2"/>
      <c r="G224" s="2">
        <v>-7.4266411842660638</v>
      </c>
      <c r="H224" s="2">
        <v>172.04488428301539</v>
      </c>
      <c r="I224" s="9">
        <f t="shared" si="16"/>
        <v>7.4266411842660629</v>
      </c>
      <c r="J224" s="9">
        <f>AVERAGE(I224:I226)</f>
        <v>7.3841455750859977</v>
      </c>
      <c r="K224" s="9">
        <f>_xlfn.STDEV.S(I224:I226)/SQRT(3)</f>
        <v>9.6757501280530275E-2</v>
      </c>
    </row>
    <row r="225" spans="1:11" x14ac:dyDescent="0.4">
      <c r="A225" s="2" t="s">
        <v>93</v>
      </c>
      <c r="B225" s="2" t="s">
        <v>63</v>
      </c>
      <c r="C225" s="2">
        <v>25.7911704959986</v>
      </c>
      <c r="D225" s="2">
        <v>25.012102783899799</v>
      </c>
      <c r="E225" s="2">
        <v>0.77906771209880077</v>
      </c>
      <c r="F225" s="2"/>
      <c r="G225" s="2">
        <v>-7.1993996525787658</v>
      </c>
      <c r="H225" s="2">
        <v>146.97221729295021</v>
      </c>
      <c r="I225" s="9">
        <f t="shared" si="16"/>
        <v>7.1993996525787649</v>
      </c>
      <c r="J225" s="9"/>
      <c r="K225" s="9"/>
    </row>
    <row r="226" spans="1:11" x14ac:dyDescent="0.4">
      <c r="A226" s="2" t="s">
        <v>94</v>
      </c>
      <c r="B226" s="2" t="s">
        <v>63</v>
      </c>
      <c r="C226" s="2">
        <v>25.783233335140501</v>
      </c>
      <c r="D226" s="2">
        <v>25.331161858876101</v>
      </c>
      <c r="E226" s="2">
        <v>0.45207147626440047</v>
      </c>
      <c r="F226" s="2"/>
      <c r="G226" s="2">
        <v>-7.5263958884131661</v>
      </c>
      <c r="H226" s="2">
        <v>184.36179235280591</v>
      </c>
      <c r="I226" s="9">
        <f t="shared" si="16"/>
        <v>7.5263958884131661</v>
      </c>
      <c r="J226" s="9"/>
      <c r="K226" s="9"/>
    </row>
    <row r="227" spans="1:11" x14ac:dyDescent="0.4">
      <c r="A227" s="2" t="s">
        <v>95</v>
      </c>
      <c r="B227" s="2" t="s">
        <v>67</v>
      </c>
      <c r="C227" s="2">
        <v>26.2740862896392</v>
      </c>
      <c r="D227" s="2">
        <v>25.423601671845301</v>
      </c>
      <c r="E227" s="2">
        <v>0.85048461779389939</v>
      </c>
      <c r="F227" s="2"/>
      <c r="G227" s="2">
        <v>-2.6353576565673316</v>
      </c>
      <c r="H227" s="2">
        <v>6.2132911376573698</v>
      </c>
      <c r="I227" s="9">
        <f t="shared" si="16"/>
        <v>2.6353576565673316</v>
      </c>
      <c r="J227" s="9">
        <f>AVERAGE(I227:I229)</f>
        <v>2.6551128440024647</v>
      </c>
      <c r="K227" s="9">
        <f>_xlfn.STDEV.S(I227:I229)/SQRT(3)</f>
        <v>2.6827556052052656E-2</v>
      </c>
    </row>
    <row r="228" spans="1:11" x14ac:dyDescent="0.4">
      <c r="A228" s="2" t="s">
        <v>96</v>
      </c>
      <c r="B228" s="2" t="s">
        <v>67</v>
      </c>
      <c r="C228" s="2">
        <v>26.125015446514301</v>
      </c>
      <c r="D228" s="2">
        <v>25.347366071819501</v>
      </c>
      <c r="E228" s="2">
        <v>0.77764937469479989</v>
      </c>
      <c r="F228" s="2"/>
      <c r="G228" s="2">
        <v>-2.7081928996664311</v>
      </c>
      <c r="H228" s="2">
        <v>6.535025654761677</v>
      </c>
      <c r="I228" s="9">
        <f t="shared" si="16"/>
        <v>2.7081928996664311</v>
      </c>
      <c r="J228" s="9"/>
      <c r="K228" s="2"/>
    </row>
    <row r="229" spans="1:11" x14ac:dyDescent="0.4">
      <c r="A229" s="2" t="s">
        <v>97</v>
      </c>
      <c r="B229" s="2" t="s">
        <v>67</v>
      </c>
      <c r="C229" s="2">
        <v>26.1594345449851</v>
      </c>
      <c r="D229" s="2">
        <v>25.295380246397499</v>
      </c>
      <c r="E229" s="2">
        <v>0.8640542985876003</v>
      </c>
      <c r="F229" s="2"/>
      <c r="G229" s="2">
        <v>-2.6217879757736307</v>
      </c>
      <c r="H229" s="2">
        <v>6.1551242325245275</v>
      </c>
      <c r="I229" s="9">
        <f t="shared" si="16"/>
        <v>2.6217879757736307</v>
      </c>
      <c r="J229" s="9"/>
      <c r="K229" s="9"/>
    </row>
    <row r="230" spans="1:11" x14ac:dyDescent="0.4">
      <c r="A230" s="2" t="s">
        <v>98</v>
      </c>
      <c r="B230" s="2" t="s">
        <v>71</v>
      </c>
      <c r="C230" s="2">
        <v>26.016244884548499</v>
      </c>
      <c r="D230" s="2">
        <v>24.708656291324601</v>
      </c>
      <c r="E230" s="2">
        <v>1.3075885932238975</v>
      </c>
      <c r="F230" s="2"/>
      <c r="G230" s="2">
        <v>-8.7302512061928024</v>
      </c>
      <c r="H230" s="2">
        <v>424.68554848351584</v>
      </c>
      <c r="I230" s="9">
        <f t="shared" si="16"/>
        <v>8.7302512061928024</v>
      </c>
      <c r="J230" s="9">
        <f>AVERAGE(I230:I232)</f>
        <v>8.7617302509170329</v>
      </c>
      <c r="K230" s="9">
        <f>_xlfn.STDEV.S(I230:I232)/SQRT(3)</f>
        <v>7.2419852000556117E-2</v>
      </c>
    </row>
    <row r="231" spans="1:11" x14ac:dyDescent="0.4">
      <c r="A231" s="2" t="s">
        <v>99</v>
      </c>
      <c r="B231" s="2" t="s">
        <v>71</v>
      </c>
      <c r="C231" s="2">
        <v>25.9928684012188</v>
      </c>
      <c r="D231" s="2">
        <v>24.610061831521801</v>
      </c>
      <c r="E231" s="2">
        <v>1.3828065696969993</v>
      </c>
      <c r="F231" s="2"/>
      <c r="G231" s="2">
        <v>-8.6550332297197006</v>
      </c>
      <c r="H231" s="2">
        <v>403.11096878632463</v>
      </c>
      <c r="I231" s="9">
        <f t="shared" si="16"/>
        <v>8.6550332297197006</v>
      </c>
      <c r="J231" s="9"/>
      <c r="K231" s="2"/>
    </row>
    <row r="232" spans="1:11" x14ac:dyDescent="0.4">
      <c r="A232" s="2" t="s">
        <v>100</v>
      </c>
      <c r="B232" s="2" t="s">
        <v>71</v>
      </c>
      <c r="C232" s="2">
        <v>25.806948913903401</v>
      </c>
      <c r="D232" s="2">
        <v>24.669015431325299</v>
      </c>
      <c r="E232" s="2">
        <v>1.1379334825781022</v>
      </c>
      <c r="F232" s="2"/>
      <c r="G232" s="2">
        <v>-8.8999063168385977</v>
      </c>
      <c r="H232" s="2">
        <v>477.68187180496841</v>
      </c>
      <c r="I232" s="9">
        <f t="shared" si="16"/>
        <v>8.8999063168385977</v>
      </c>
      <c r="J232" s="9"/>
      <c r="K232" s="9"/>
    </row>
    <row r="233" spans="1:11" x14ac:dyDescent="0.4">
      <c r="A233" s="2" t="s">
        <v>101</v>
      </c>
      <c r="B233" s="2" t="s">
        <v>75</v>
      </c>
      <c r="C233" s="2">
        <v>26.085223996959101</v>
      </c>
      <c r="D233" s="2">
        <v>25.4363430514748</v>
      </c>
      <c r="E233" s="2">
        <v>0.64888094548430075</v>
      </c>
      <c r="F233" s="2"/>
      <c r="G233" s="2">
        <v>-8.0040764750620657</v>
      </c>
      <c r="H233" s="2">
        <v>256.72437579730843</v>
      </c>
      <c r="I233" s="9">
        <f t="shared" si="16"/>
        <v>8.0040764750620657</v>
      </c>
      <c r="J233" s="9">
        <f>AVERAGE(I233:I235)</f>
        <v>8.2004512093069994</v>
      </c>
      <c r="K233" s="9">
        <f>_xlfn.STDEV.S(I233:I235)/SQRT(3)</f>
        <v>9.8202318738694505E-2</v>
      </c>
    </row>
    <row r="234" spans="1:11" x14ac:dyDescent="0.4">
      <c r="A234" s="2" t="s">
        <v>102</v>
      </c>
      <c r="B234" s="2" t="s">
        <v>75</v>
      </c>
      <c r="C234" s="2">
        <v>26.017370760138601</v>
      </c>
      <c r="D234" s="2">
        <v>25.660083915071201</v>
      </c>
      <c r="E234" s="2">
        <v>0.35728684506739938</v>
      </c>
      <c r="F234" s="2"/>
      <c r="G234" s="2">
        <v>-8.295670575478967</v>
      </c>
      <c r="H234" s="2">
        <v>314.22857603798985</v>
      </c>
      <c r="I234" s="9">
        <f t="shared" si="16"/>
        <v>8.295670575478967</v>
      </c>
      <c r="J234" s="9"/>
      <c r="K234" s="2"/>
    </row>
    <row r="235" spans="1:11" x14ac:dyDescent="0.4">
      <c r="A235" s="2" t="s">
        <v>103</v>
      </c>
      <c r="B235" s="2" t="s">
        <v>75</v>
      </c>
      <c r="C235" s="2">
        <v>25.981509755084801</v>
      </c>
      <c r="D235" s="2">
        <v>25.6301589119184</v>
      </c>
      <c r="E235" s="2">
        <v>0.35135084316640075</v>
      </c>
      <c r="F235" s="2"/>
      <c r="G235" s="2">
        <v>-8.3016065773799657</v>
      </c>
      <c r="H235" s="2">
        <v>315.52414022209018</v>
      </c>
      <c r="I235" s="9">
        <f t="shared" si="16"/>
        <v>8.3016065773799657</v>
      </c>
      <c r="J235" s="9"/>
      <c r="K235" s="2"/>
    </row>
    <row r="236" spans="1:11" x14ac:dyDescent="0.4">
      <c r="A236" s="2" t="s">
        <v>106</v>
      </c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4">
      <c r="A237" s="2" t="s">
        <v>80</v>
      </c>
      <c r="B237" s="2" t="s">
        <v>47</v>
      </c>
      <c r="C237" s="2">
        <v>28.757810862527201</v>
      </c>
      <c r="D237" s="2">
        <v>25.329847875701098</v>
      </c>
      <c r="E237" s="2">
        <v>3.4279629868261026</v>
      </c>
      <c r="F237" s="2">
        <v>3.4019631427478672</v>
      </c>
      <c r="G237" s="2">
        <v>2.5999844078235412E-2</v>
      </c>
      <c r="H237" s="2">
        <v>0.98213970140983453</v>
      </c>
      <c r="I237" s="9">
        <f>LOG(H237,2)</f>
        <v>-2.599984407823535E-2</v>
      </c>
      <c r="J237" s="9">
        <f>AVERAGE(I237:I239)</f>
        <v>2.0238440553062748E-17</v>
      </c>
      <c r="K237" s="9">
        <f>_xlfn.STDEV.S(I237:I239)/SQRT(3)</f>
        <v>1.325985155413925E-2</v>
      </c>
    </row>
    <row r="238" spans="1:11" x14ac:dyDescent="0.4">
      <c r="A238" s="2" t="s">
        <v>81</v>
      </c>
      <c r="B238" s="2" t="s">
        <v>47</v>
      </c>
      <c r="C238" s="2">
        <v>28.9543232101413</v>
      </c>
      <c r="D238" s="2">
        <v>25.569885149169401</v>
      </c>
      <c r="E238" s="2">
        <v>3.3844380609718989</v>
      </c>
      <c r="F238" s="2"/>
      <c r="G238" s="2">
        <v>-1.7525081775968232E-2</v>
      </c>
      <c r="H238" s="2">
        <v>1.0122215410843998</v>
      </c>
      <c r="I238" s="9">
        <f t="shared" ref="I238:I260" si="17">LOG(H238,2)</f>
        <v>1.7525081775968319E-2</v>
      </c>
      <c r="J238" s="9"/>
      <c r="K238" s="2"/>
    </row>
    <row r="239" spans="1:11" x14ac:dyDescent="0.4">
      <c r="A239" s="2" t="s">
        <v>82</v>
      </c>
      <c r="B239" s="2" t="s">
        <v>47</v>
      </c>
      <c r="C239" s="2">
        <v>28.954129209316399</v>
      </c>
      <c r="D239" s="2">
        <v>25.560640828870799</v>
      </c>
      <c r="E239" s="2">
        <v>3.3934883804456</v>
      </c>
      <c r="F239" s="2"/>
      <c r="G239" s="2">
        <v>-8.4747623022671803E-3</v>
      </c>
      <c r="H239" s="2">
        <v>1.0058915448802934</v>
      </c>
      <c r="I239" s="9">
        <f t="shared" si="17"/>
        <v>8.4747623022670918E-3</v>
      </c>
      <c r="J239" s="9"/>
      <c r="K239" s="2"/>
    </row>
    <row r="240" spans="1:11" x14ac:dyDescent="0.4">
      <c r="A240" s="2" t="s">
        <v>83</v>
      </c>
      <c r="B240" s="2" t="s">
        <v>51</v>
      </c>
      <c r="C240" s="2">
        <v>28.576024433824202</v>
      </c>
      <c r="D240" s="2">
        <v>25.488395001344902</v>
      </c>
      <c r="E240" s="2">
        <v>3.0876294324793001</v>
      </c>
      <c r="F240" s="2">
        <v>3.1183999279697332</v>
      </c>
      <c r="G240" s="2">
        <v>-3.0770495490433092E-2</v>
      </c>
      <c r="H240" s="2">
        <v>1.0215575599984743</v>
      </c>
      <c r="I240" s="9">
        <f t="shared" si="17"/>
        <v>3.0770495490432957E-2</v>
      </c>
      <c r="J240" s="9">
        <f>AVERAGE(I240:I242)</f>
        <v>0</v>
      </c>
      <c r="K240" s="9">
        <f>_xlfn.STDEV.S(I240:I242)/SQRT(3)</f>
        <v>7.1899918129673779E-2</v>
      </c>
    </row>
    <row r="241" spans="1:11" x14ac:dyDescent="0.4">
      <c r="A241" s="2" t="s">
        <v>84</v>
      </c>
      <c r="B241" s="2" t="s">
        <v>51</v>
      </c>
      <c r="C241" s="2">
        <v>28.694824380920799</v>
      </c>
      <c r="D241" s="2">
        <v>25.439389391656398</v>
      </c>
      <c r="E241" s="2">
        <v>3.2554349892644012</v>
      </c>
      <c r="F241" s="2"/>
      <c r="G241" s="2">
        <v>0.13703506129466803</v>
      </c>
      <c r="H241" s="2">
        <v>0.90938615105016274</v>
      </c>
      <c r="I241" s="9">
        <f t="shared" si="17"/>
        <v>-0.13703506129466794</v>
      </c>
      <c r="J241" s="9"/>
      <c r="K241" s="2"/>
    </row>
    <row r="242" spans="1:11" x14ac:dyDescent="0.4">
      <c r="A242" s="2" t="s">
        <v>85</v>
      </c>
      <c r="B242" s="2" t="s">
        <v>51</v>
      </c>
      <c r="C242" s="2">
        <v>28.565163019505999</v>
      </c>
      <c r="D242" s="2">
        <v>25.5530276573405</v>
      </c>
      <c r="E242" s="2">
        <v>3.0121353621654983</v>
      </c>
      <c r="F242" s="2"/>
      <c r="G242" s="2">
        <v>-0.10626456580423493</v>
      </c>
      <c r="H242" s="2">
        <v>1.0764375070687542</v>
      </c>
      <c r="I242" s="9">
        <f t="shared" si="17"/>
        <v>0.10626456580423502</v>
      </c>
      <c r="J242" s="9"/>
      <c r="K242" s="2"/>
    </row>
    <row r="243" spans="1:11" x14ac:dyDescent="0.4">
      <c r="A243" s="2" t="s">
        <v>86</v>
      </c>
      <c r="B243" s="2" t="s">
        <v>55</v>
      </c>
      <c r="C243" s="2">
        <v>29.015216118486599</v>
      </c>
      <c r="D243" s="2">
        <v>24.615106373609301</v>
      </c>
      <c r="E243" s="2">
        <v>4.4001097448772981</v>
      </c>
      <c r="F243" s="2">
        <v>4.4253713447902321</v>
      </c>
      <c r="G243" s="2">
        <v>-2.5261599912933974E-2</v>
      </c>
      <c r="H243" s="2">
        <v>1.0176642056172907</v>
      </c>
      <c r="I243" s="9">
        <f t="shared" si="17"/>
        <v>2.5261599912934071E-2</v>
      </c>
      <c r="J243" s="9">
        <f>AVERAGE(I243:I245)</f>
        <v>1.1102230246251565E-16</v>
      </c>
      <c r="K243" s="9">
        <f>_xlfn.STDEV.S(I243:I245)/SQRT(3)</f>
        <v>4.0603745900091054E-2</v>
      </c>
    </row>
    <row r="244" spans="1:11" x14ac:dyDescent="0.4">
      <c r="A244" s="2" t="s">
        <v>87</v>
      </c>
      <c r="B244" s="2" t="s">
        <v>55</v>
      </c>
      <c r="C244" s="2">
        <v>29.072271030438099</v>
      </c>
      <c r="D244" s="2">
        <v>24.701107356804499</v>
      </c>
      <c r="E244" s="2">
        <v>4.3711636736335997</v>
      </c>
      <c r="F244" s="2"/>
      <c r="G244" s="2">
        <v>-5.4207671156632387E-2</v>
      </c>
      <c r="H244" s="2">
        <v>1.0382887179969813</v>
      </c>
      <c r="I244" s="9">
        <f t="shared" si="17"/>
        <v>5.4207671156632532E-2</v>
      </c>
      <c r="J244" s="9"/>
      <c r="K244" s="2"/>
    </row>
    <row r="245" spans="1:11" x14ac:dyDescent="0.4">
      <c r="A245" s="2" t="s">
        <v>88</v>
      </c>
      <c r="B245" s="2" t="s">
        <v>55</v>
      </c>
      <c r="C245" s="2">
        <v>29.308289916626599</v>
      </c>
      <c r="D245" s="2">
        <v>24.8034493007668</v>
      </c>
      <c r="E245" s="2">
        <v>4.5048406158597984</v>
      </c>
      <c r="F245" s="2"/>
      <c r="G245" s="2">
        <v>7.9469271069566361E-2</v>
      </c>
      <c r="H245" s="2">
        <v>0.94640574006111067</v>
      </c>
      <c r="I245" s="9">
        <f t="shared" si="17"/>
        <v>-7.9469271069566277E-2</v>
      </c>
      <c r="J245" s="9"/>
      <c r="K245" s="2"/>
    </row>
    <row r="246" spans="1:11" x14ac:dyDescent="0.4">
      <c r="A246" s="2" t="s">
        <v>89</v>
      </c>
      <c r="B246" s="2" t="s">
        <v>59</v>
      </c>
      <c r="C246" s="2">
        <v>28.831566527454601</v>
      </c>
      <c r="D246" s="2">
        <v>25.225490020043399</v>
      </c>
      <c r="E246" s="2">
        <v>3.6060765074112027</v>
      </c>
      <c r="F246" s="2">
        <v>3.5021809095816345</v>
      </c>
      <c r="G246" s="2">
        <v>0.10389559782956814</v>
      </c>
      <c r="H246" s="2">
        <v>0.9305169931245203</v>
      </c>
      <c r="I246" s="9">
        <f t="shared" si="17"/>
        <v>-0.10389559782956821</v>
      </c>
      <c r="J246" s="9">
        <f>AVERAGE(I246:I248)</f>
        <v>-1.5265566588595902E-16</v>
      </c>
      <c r="K246" s="9">
        <f>_xlfn.STDEV.S(I246:I248)/SQRT(3)</f>
        <v>5.3910403726815347E-2</v>
      </c>
    </row>
    <row r="247" spans="1:11" x14ac:dyDescent="0.4">
      <c r="A247" s="2" t="s">
        <v>90</v>
      </c>
      <c r="B247" s="2" t="s">
        <v>59</v>
      </c>
      <c r="C247" s="2">
        <v>28.885277246048702</v>
      </c>
      <c r="D247" s="2">
        <v>25.410078690188701</v>
      </c>
      <c r="E247" s="2">
        <v>3.4751985558600005</v>
      </c>
      <c r="F247" s="2"/>
      <c r="G247" s="2">
        <v>-2.6982353721634045E-2</v>
      </c>
      <c r="H247" s="2">
        <v>1.0188787341577745</v>
      </c>
      <c r="I247" s="9">
        <f t="shared" si="17"/>
        <v>2.6982353721634052E-2</v>
      </c>
      <c r="J247" s="9"/>
      <c r="K247" s="2"/>
    </row>
    <row r="248" spans="1:11" x14ac:dyDescent="0.4">
      <c r="A248" s="2" t="s">
        <v>91</v>
      </c>
      <c r="B248" s="2" t="s">
        <v>59</v>
      </c>
      <c r="C248" s="2">
        <v>28.9670403327485</v>
      </c>
      <c r="D248" s="2">
        <v>25.541772667274799</v>
      </c>
      <c r="E248" s="2">
        <v>3.4252676654737009</v>
      </c>
      <c r="F248" s="2"/>
      <c r="G248" s="2">
        <v>-7.6913244107933654E-2</v>
      </c>
      <c r="H248" s="2">
        <v>1.0547588876550325</v>
      </c>
      <c r="I248" s="9">
        <f t="shared" si="17"/>
        <v>7.6913244107933695E-2</v>
      </c>
      <c r="J248" s="9"/>
      <c r="K248" s="9"/>
    </row>
    <row r="249" spans="1:11" x14ac:dyDescent="0.4">
      <c r="A249" s="2" t="s">
        <v>92</v>
      </c>
      <c r="B249" s="2" t="s">
        <v>63</v>
      </c>
      <c r="C249" s="2">
        <v>27.5547684620952</v>
      </c>
      <c r="D249" s="2">
        <v>25.3281977983738</v>
      </c>
      <c r="E249" s="2">
        <v>2.2265706637214002</v>
      </c>
      <c r="F249" s="2"/>
      <c r="G249" s="2">
        <v>-1.1753924790264669</v>
      </c>
      <c r="H249" s="2">
        <v>2.2585431530659394</v>
      </c>
      <c r="I249" s="9">
        <f t="shared" si="17"/>
        <v>1.1753924790264669</v>
      </c>
      <c r="J249" s="9">
        <f>AVERAGE(I249:I251)</f>
        <v>1.2652915225030341</v>
      </c>
      <c r="K249" s="9">
        <f>_xlfn.STDEV.S(I249:I251)/SQRT(3)</f>
        <v>0.11211186909692193</v>
      </c>
    </row>
    <row r="250" spans="1:11" x14ac:dyDescent="0.4">
      <c r="A250" s="2" t="s">
        <v>93</v>
      </c>
      <c r="B250" s="2" t="s">
        <v>63</v>
      </c>
      <c r="C250" s="2">
        <v>27.5898845808718</v>
      </c>
      <c r="D250" s="2">
        <v>25.320269719545301</v>
      </c>
      <c r="E250" s="2">
        <v>2.2696148613264988</v>
      </c>
      <c r="F250" s="2"/>
      <c r="G250" s="2">
        <v>-1.1323482814213683</v>
      </c>
      <c r="H250" s="2">
        <v>2.1921526772255189</v>
      </c>
      <c r="I250" s="9">
        <f t="shared" si="17"/>
        <v>1.1323482814213683</v>
      </c>
      <c r="J250" s="9"/>
      <c r="K250" s="9"/>
    </row>
    <row r="251" spans="1:11" x14ac:dyDescent="0.4">
      <c r="A251" s="2" t="s">
        <v>94</v>
      </c>
      <c r="B251" s="2" t="s">
        <v>63</v>
      </c>
      <c r="C251" s="2">
        <v>27.5017080517107</v>
      </c>
      <c r="D251" s="2">
        <v>25.5878787160241</v>
      </c>
      <c r="E251" s="2">
        <v>1.9138293356866001</v>
      </c>
      <c r="F251" s="2"/>
      <c r="G251" s="2">
        <v>-1.4881338070612671</v>
      </c>
      <c r="H251" s="2">
        <v>2.8052586713149901</v>
      </c>
      <c r="I251" s="9">
        <f t="shared" si="17"/>
        <v>1.4881338070612671</v>
      </c>
      <c r="J251" s="9"/>
      <c r="K251" s="9"/>
    </row>
    <row r="252" spans="1:11" x14ac:dyDescent="0.4">
      <c r="A252" s="2" t="s">
        <v>95</v>
      </c>
      <c r="B252" s="2" t="s">
        <v>67</v>
      </c>
      <c r="C252" s="2">
        <v>27.919846604724199</v>
      </c>
      <c r="D252" s="2">
        <v>25.6624060674053</v>
      </c>
      <c r="E252" s="2">
        <v>2.2574405373188995</v>
      </c>
      <c r="F252" s="2"/>
      <c r="G252" s="2">
        <v>-0.86095939065083371</v>
      </c>
      <c r="H252" s="2">
        <v>1.8162457105744843</v>
      </c>
      <c r="I252" s="9">
        <f t="shared" si="17"/>
        <v>0.86095939065083382</v>
      </c>
      <c r="J252" s="9">
        <f>AVERAGE(I252:I254)</f>
        <v>0.59987714913556545</v>
      </c>
      <c r="K252" s="9">
        <f>_xlfn.STDEV.S(I252:I254)/SQRT(3)</f>
        <v>0.18339735463908294</v>
      </c>
    </row>
    <row r="253" spans="1:11" x14ac:dyDescent="0.4">
      <c r="A253" s="2" t="s">
        <v>96</v>
      </c>
      <c r="B253" s="2" t="s">
        <v>67</v>
      </c>
      <c r="C253" s="2">
        <v>28.365412191059001</v>
      </c>
      <c r="D253" s="2">
        <v>25.4932321413573</v>
      </c>
      <c r="E253" s="2">
        <v>2.8721800497017007</v>
      </c>
      <c r="F253" s="2"/>
      <c r="G253" s="2">
        <v>-0.24621987826803249</v>
      </c>
      <c r="H253" s="2">
        <v>1.1860952560438447</v>
      </c>
      <c r="I253" s="9">
        <f t="shared" si="17"/>
        <v>0.24621987826803246</v>
      </c>
      <c r="J253" s="9"/>
      <c r="K253" s="2"/>
    </row>
    <row r="254" spans="1:11" x14ac:dyDescent="0.4">
      <c r="A254" s="2" t="s">
        <v>97</v>
      </c>
      <c r="B254" s="2" t="s">
        <v>67</v>
      </c>
      <c r="C254" s="2">
        <v>28.149504033244401</v>
      </c>
      <c r="D254" s="2">
        <v>25.723556283762498</v>
      </c>
      <c r="E254" s="2">
        <v>2.4259477494819031</v>
      </c>
      <c r="F254" s="2"/>
      <c r="G254" s="2">
        <v>-0.69245217848783014</v>
      </c>
      <c r="H254" s="2">
        <v>1.6160279814317748</v>
      </c>
      <c r="I254" s="9">
        <f t="shared" si="17"/>
        <v>0.69245217848783014</v>
      </c>
      <c r="J254" s="9"/>
      <c r="K254" s="9"/>
    </row>
    <row r="255" spans="1:11" x14ac:dyDescent="0.4">
      <c r="A255" s="2" t="s">
        <v>98</v>
      </c>
      <c r="B255" s="2" t="s">
        <v>71</v>
      </c>
      <c r="C255" s="2">
        <v>27.581408635158699</v>
      </c>
      <c r="D255" s="2">
        <v>25.2645046330321</v>
      </c>
      <c r="E255" s="2">
        <v>2.3169040021265985</v>
      </c>
      <c r="F255" s="2"/>
      <c r="G255" s="2">
        <v>-2.1084673426636336</v>
      </c>
      <c r="H255" s="2">
        <v>4.3123292780271614</v>
      </c>
      <c r="I255" s="9">
        <f t="shared" si="17"/>
        <v>2.1084673426636336</v>
      </c>
      <c r="J255" s="9">
        <f>AVERAGE(I255:I257)</f>
        <v>1.9503851465888005</v>
      </c>
      <c r="K255" s="9">
        <f>_xlfn.STDEV.S(I255:I257)/SQRT(3)</f>
        <v>9.0574442937039742E-2</v>
      </c>
    </row>
    <row r="256" spans="1:11" x14ac:dyDescent="0.4">
      <c r="A256" s="2" t="s">
        <v>99</v>
      </c>
      <c r="B256" s="2" t="s">
        <v>71</v>
      </c>
      <c r="C256" s="2">
        <v>27.6445795586733</v>
      </c>
      <c r="D256" s="2">
        <v>25.167159726843501</v>
      </c>
      <c r="E256" s="2">
        <v>2.4774198318297991</v>
      </c>
      <c r="F256" s="2"/>
      <c r="G256" s="2">
        <v>-1.947951512960433</v>
      </c>
      <c r="H256" s="2">
        <v>3.858263065126128</v>
      </c>
      <c r="I256" s="9">
        <f t="shared" si="17"/>
        <v>1.947951512960433</v>
      </c>
      <c r="J256" s="9"/>
      <c r="K256" s="2"/>
    </row>
    <row r="257" spans="1:11" x14ac:dyDescent="0.4">
      <c r="A257" s="2" t="s">
        <v>100</v>
      </c>
      <c r="B257" s="2" t="s">
        <v>71</v>
      </c>
      <c r="C257" s="2">
        <v>27.864462997421398</v>
      </c>
      <c r="D257" s="2">
        <v>25.233828236773501</v>
      </c>
      <c r="E257" s="2">
        <v>2.6306347606478973</v>
      </c>
      <c r="F257" s="2"/>
      <c r="G257" s="2">
        <v>-1.7947365841423348</v>
      </c>
      <c r="H257" s="2">
        <v>3.4695212049152779</v>
      </c>
      <c r="I257" s="9">
        <f t="shared" si="17"/>
        <v>1.7947365841423348</v>
      </c>
      <c r="J257" s="9"/>
      <c r="K257" s="9"/>
    </row>
    <row r="258" spans="1:11" x14ac:dyDescent="0.4">
      <c r="A258" s="2" t="s">
        <v>101</v>
      </c>
      <c r="B258" s="2" t="s">
        <v>75</v>
      </c>
      <c r="C258" s="2">
        <v>28.193366327478198</v>
      </c>
      <c r="D258" s="2">
        <v>26.040301615484299</v>
      </c>
      <c r="E258" s="2">
        <v>2.153064711993899</v>
      </c>
      <c r="F258" s="2"/>
      <c r="G258" s="2">
        <v>-1.3491161975877355</v>
      </c>
      <c r="H258" s="2">
        <v>2.5475601280552782</v>
      </c>
      <c r="I258" s="9">
        <f t="shared" si="17"/>
        <v>1.3491161975877353</v>
      </c>
      <c r="J258" s="9">
        <f>AVERAGE(I258:I260)</f>
        <v>1.5146258348138346</v>
      </c>
      <c r="K258" s="9">
        <f>_xlfn.STDEV.S(I258:I260)/SQRT(3)</f>
        <v>8.4123074655750182E-2</v>
      </c>
    </row>
    <row r="259" spans="1:11" x14ac:dyDescent="0.4">
      <c r="A259" s="2" t="s">
        <v>102</v>
      </c>
      <c r="B259" s="2" t="s">
        <v>75</v>
      </c>
      <c r="C259" s="2">
        <v>28.0501874391366</v>
      </c>
      <c r="D259" s="2">
        <v>26.1192147727456</v>
      </c>
      <c r="E259" s="2">
        <v>1.9309726663909998</v>
      </c>
      <c r="F259" s="2"/>
      <c r="G259" s="2">
        <v>-1.5712082431906347</v>
      </c>
      <c r="H259" s="2">
        <v>2.9715347311411904</v>
      </c>
      <c r="I259" s="9">
        <f t="shared" si="17"/>
        <v>1.5712082431906347</v>
      </c>
      <c r="J259" s="9"/>
      <c r="K259" s="2"/>
    </row>
    <row r="260" spans="1:11" x14ac:dyDescent="0.4">
      <c r="A260" s="2" t="s">
        <v>103</v>
      </c>
      <c r="B260" s="2" t="s">
        <v>75</v>
      </c>
      <c r="C260" s="2">
        <v>28.064496206788601</v>
      </c>
      <c r="D260" s="2">
        <v>26.185868360870099</v>
      </c>
      <c r="E260" s="2">
        <v>1.8786278459185013</v>
      </c>
      <c r="F260" s="2"/>
      <c r="G260" s="2">
        <v>-1.6235530636631332</v>
      </c>
      <c r="H260" s="2">
        <v>3.0813297122250551</v>
      </c>
      <c r="I260" s="9">
        <f t="shared" si="17"/>
        <v>1.6235530636631335</v>
      </c>
      <c r="J260" s="9"/>
      <c r="K260" s="2"/>
    </row>
    <row r="261" spans="1:11" x14ac:dyDescent="0.4">
      <c r="A261" s="2" t="s">
        <v>107</v>
      </c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x14ac:dyDescent="0.4">
      <c r="A262" s="2" t="s">
        <v>80</v>
      </c>
      <c r="B262" s="2" t="s">
        <v>47</v>
      </c>
      <c r="C262" s="2">
        <v>36.343120825375003</v>
      </c>
      <c r="D262" s="2">
        <v>25.245796231292498</v>
      </c>
      <c r="E262" s="2">
        <v>11.097324594082504</v>
      </c>
      <c r="F262" s="2">
        <v>10.588345837616769</v>
      </c>
      <c r="G262" s="2">
        <v>0.50897875646573532</v>
      </c>
      <c r="H262" s="2">
        <v>0.7027196975015565</v>
      </c>
      <c r="I262" s="9">
        <f>LOG(H262,2)</f>
        <v>-0.5089787564657352</v>
      </c>
      <c r="J262" s="9">
        <f>AVERAGE(I262:I264)</f>
        <v>-5.9211894646675012E-16</v>
      </c>
      <c r="K262" s="9">
        <f>_xlfn.STDEV.S(I262:I264)/SQRT(3)</f>
        <v>0.46101422372654111</v>
      </c>
    </row>
    <row r="263" spans="1:11" x14ac:dyDescent="0.4">
      <c r="A263" s="2" t="s">
        <v>81</v>
      </c>
      <c r="B263" s="2" t="s">
        <v>47</v>
      </c>
      <c r="C263" s="2">
        <v>36.242713227004401</v>
      </c>
      <c r="D263" s="2">
        <v>25.2430431206182</v>
      </c>
      <c r="E263" s="2">
        <v>10.999670106386201</v>
      </c>
      <c r="F263" s="2"/>
      <c r="G263" s="2">
        <v>0.41132426876943207</v>
      </c>
      <c r="H263" s="2">
        <v>0.75193284777330505</v>
      </c>
      <c r="I263" s="9">
        <f t="shared" ref="I263:I285" si="18">LOG(H263,2)</f>
        <v>-0.41132426876943207</v>
      </c>
      <c r="J263" s="9"/>
      <c r="K263" s="2"/>
    </row>
    <row r="264" spans="1:11" x14ac:dyDescent="0.4">
      <c r="A264" s="2" t="s">
        <v>82</v>
      </c>
      <c r="B264" s="2" t="s">
        <v>47</v>
      </c>
      <c r="C264" s="2">
        <v>34.992769092128803</v>
      </c>
      <c r="D264" s="2">
        <v>25.3247262797472</v>
      </c>
      <c r="E264" s="2">
        <v>9.6680428123816036</v>
      </c>
      <c r="F264" s="2"/>
      <c r="G264" s="2">
        <v>-0.92030302523516561</v>
      </c>
      <c r="H264" s="2">
        <v>1.8925127571452942</v>
      </c>
      <c r="I264" s="9">
        <f t="shared" si="18"/>
        <v>0.92030302523516549</v>
      </c>
      <c r="J264" s="9"/>
      <c r="K264" s="2"/>
    </row>
    <row r="265" spans="1:11" x14ac:dyDescent="0.4">
      <c r="A265" s="2" t="s">
        <v>83</v>
      </c>
      <c r="B265" s="2" t="s">
        <v>51</v>
      </c>
      <c r="C265" s="2">
        <v>36.522643997508801</v>
      </c>
      <c r="D265" s="2">
        <v>25.450917524602598</v>
      </c>
      <c r="E265" s="2">
        <v>11.071726472906203</v>
      </c>
      <c r="F265" s="2">
        <v>10.244632768722102</v>
      </c>
      <c r="G265" s="2">
        <v>0.82709370418410089</v>
      </c>
      <c r="H265" s="2">
        <v>0.56366359448741898</v>
      </c>
      <c r="I265" s="9">
        <f t="shared" si="18"/>
        <v>-0.82709370418410089</v>
      </c>
      <c r="J265" s="9">
        <f>AVERAGE(I265:I267)</f>
        <v>0</v>
      </c>
      <c r="K265" s="9">
        <f>_xlfn.STDEV.S(I265:I267)/SQRT(3)</f>
        <v>1.1017817552389655</v>
      </c>
    </row>
    <row r="266" spans="1:11" x14ac:dyDescent="0.4">
      <c r="A266" s="2" t="s">
        <v>84</v>
      </c>
      <c r="B266" s="2" t="s">
        <v>51</v>
      </c>
      <c r="C266" s="2">
        <v>37.144891860227403</v>
      </c>
      <c r="D266" s="2">
        <v>25.544991054495998</v>
      </c>
      <c r="E266" s="2">
        <v>11.599900805731405</v>
      </c>
      <c r="F266" s="2"/>
      <c r="G266" s="2">
        <v>1.3552680370093029</v>
      </c>
      <c r="H266" s="2">
        <v>0.39086219688334733</v>
      </c>
      <c r="I266" s="9">
        <f t="shared" si="18"/>
        <v>-1.3552680370093029</v>
      </c>
      <c r="J266" s="9"/>
      <c r="K266" s="2"/>
    </row>
    <row r="267" spans="1:11" x14ac:dyDescent="0.4">
      <c r="A267" s="2" t="s">
        <v>85</v>
      </c>
      <c r="B267" s="2" t="s">
        <v>51</v>
      </c>
      <c r="C267" s="2">
        <v>33.731250653234298</v>
      </c>
      <c r="D267" s="2">
        <v>25.6689796257056</v>
      </c>
      <c r="E267" s="2">
        <v>8.0622710275286984</v>
      </c>
      <c r="F267" s="2"/>
      <c r="G267" s="2">
        <v>-2.1823617411934038</v>
      </c>
      <c r="H267" s="2">
        <v>4.5389598953695849</v>
      </c>
      <c r="I267" s="9">
        <f t="shared" si="18"/>
        <v>2.1823617411934038</v>
      </c>
      <c r="J267" s="9"/>
      <c r="K267" s="2"/>
    </row>
    <row r="268" spans="1:11" x14ac:dyDescent="0.4">
      <c r="A268" s="2" t="s">
        <v>86</v>
      </c>
      <c r="B268" s="2" t="s">
        <v>55</v>
      </c>
      <c r="C268" s="2">
        <v>35.950225554493301</v>
      </c>
      <c r="D268" s="2">
        <v>24.561459998001499</v>
      </c>
      <c r="E268" s="2">
        <v>11.388765556491801</v>
      </c>
      <c r="F268" s="2">
        <v>9.8120429540110319</v>
      </c>
      <c r="G268" s="2">
        <v>1.5767226024807695</v>
      </c>
      <c r="H268" s="2">
        <v>0.33524260124343813</v>
      </c>
      <c r="I268" s="9">
        <f t="shared" si="18"/>
        <v>-1.5767226024807695</v>
      </c>
      <c r="J268" s="9">
        <f>AVERAGE(I268:I270)</f>
        <v>0</v>
      </c>
      <c r="K268" s="9">
        <f>_xlfn.STDEV.S(I268:I270)/SQRT(3)</f>
        <v>1.2224762328409922</v>
      </c>
    </row>
    <row r="269" spans="1:11" x14ac:dyDescent="0.4">
      <c r="A269" s="2" t="s">
        <v>87</v>
      </c>
      <c r="B269" s="2" t="s">
        <v>55</v>
      </c>
      <c r="C269" s="2">
        <v>35.638867768419097</v>
      </c>
      <c r="D269" s="2">
        <v>24.9969142609519</v>
      </c>
      <c r="E269" s="2">
        <v>10.641953507467196</v>
      </c>
      <c r="F269" s="2"/>
      <c r="G269" s="2">
        <v>0.82991055345616438</v>
      </c>
      <c r="H269" s="2">
        <v>0.56256412002467382</v>
      </c>
      <c r="I269" s="9">
        <f t="shared" si="18"/>
        <v>-0.8299105534561646</v>
      </c>
      <c r="J269" s="9"/>
      <c r="K269" s="2"/>
    </row>
    <row r="270" spans="1:11" x14ac:dyDescent="0.4">
      <c r="A270" s="2" t="s">
        <v>88</v>
      </c>
      <c r="B270" s="2" t="s">
        <v>55</v>
      </c>
      <c r="C270" s="2">
        <v>32.430634772880197</v>
      </c>
      <c r="D270" s="2">
        <v>25.0252249748061</v>
      </c>
      <c r="E270" s="2">
        <v>7.4054097980740963</v>
      </c>
      <c r="F270" s="2"/>
      <c r="G270" s="2">
        <v>-2.4066331559369356</v>
      </c>
      <c r="H270" s="2">
        <v>5.3023546033237814</v>
      </c>
      <c r="I270" s="9">
        <f t="shared" si="18"/>
        <v>2.4066331559369356</v>
      </c>
      <c r="J270" s="9"/>
      <c r="K270" s="2"/>
    </row>
    <row r="271" spans="1:11" x14ac:dyDescent="0.4">
      <c r="A271" s="2" t="s">
        <v>89</v>
      </c>
      <c r="B271" s="2" t="s">
        <v>59</v>
      </c>
      <c r="C271" s="2">
        <v>30.021887052900901</v>
      </c>
      <c r="D271" s="2">
        <v>25.591211679965902</v>
      </c>
      <c r="E271" s="2">
        <v>4.4306753729349992</v>
      </c>
      <c r="F271" s="2">
        <v>4.3590628183804663</v>
      </c>
      <c r="G271" s="2">
        <v>7.161255455453297E-2</v>
      </c>
      <c r="H271" s="2">
        <v>0.95157379355490113</v>
      </c>
      <c r="I271" s="9">
        <f t="shared" si="18"/>
        <v>-7.161255455453297E-2</v>
      </c>
      <c r="J271" s="9">
        <f>AVERAGE(I271:I273)</f>
        <v>-2.7755575615628914E-16</v>
      </c>
      <c r="K271" s="9">
        <f>_xlfn.STDEV.S(I271:I273)/SQRT(3)</f>
        <v>0.2114147853935075</v>
      </c>
    </row>
    <row r="272" spans="1:11" x14ac:dyDescent="0.4">
      <c r="A272" s="2" t="s">
        <v>90</v>
      </c>
      <c r="B272" s="2" t="s">
        <v>59</v>
      </c>
      <c r="C272" s="2">
        <v>30.2069712665845</v>
      </c>
      <c r="D272" s="2">
        <v>25.5228236533119</v>
      </c>
      <c r="E272" s="2">
        <v>4.6841476132726001</v>
      </c>
      <c r="F272" s="2"/>
      <c r="G272" s="2">
        <v>0.32508479489213382</v>
      </c>
      <c r="H272" s="2">
        <v>0.79825146747609432</v>
      </c>
      <c r="I272" s="9">
        <f t="shared" si="18"/>
        <v>-0.32508479489213388</v>
      </c>
      <c r="J272" s="9"/>
      <c r="K272" s="2"/>
    </row>
    <row r="273" spans="1:11" x14ac:dyDescent="0.4">
      <c r="A273" s="2" t="s">
        <v>91</v>
      </c>
      <c r="B273" s="2" t="s">
        <v>59</v>
      </c>
      <c r="C273" s="2">
        <v>29.573704987814001</v>
      </c>
      <c r="D273" s="2">
        <v>25.6113395188802</v>
      </c>
      <c r="E273" s="2">
        <v>3.9623654689338004</v>
      </c>
      <c r="F273" s="2"/>
      <c r="G273" s="2">
        <v>-0.3966973494466659</v>
      </c>
      <c r="H273" s="2">
        <v>1.3164907178524359</v>
      </c>
      <c r="I273" s="9">
        <f t="shared" si="18"/>
        <v>0.39669734944666601</v>
      </c>
      <c r="J273" s="9"/>
      <c r="K273" s="9"/>
    </row>
    <row r="274" spans="1:11" x14ac:dyDescent="0.4">
      <c r="A274" s="2" t="s">
        <v>92</v>
      </c>
      <c r="B274" s="2" t="s">
        <v>63</v>
      </c>
      <c r="C274" s="2">
        <v>27.469936456048099</v>
      </c>
      <c r="D274" s="2">
        <v>25.365916266573102</v>
      </c>
      <c r="E274" s="2">
        <v>2.1040201894749977</v>
      </c>
      <c r="F274" s="2"/>
      <c r="G274" s="2">
        <v>-8.4843256481417715</v>
      </c>
      <c r="H274" s="2">
        <v>358.12654513110147</v>
      </c>
      <c r="I274" s="9">
        <f t="shared" si="18"/>
        <v>8.4843256481417715</v>
      </c>
      <c r="J274" s="9">
        <f>AVERAGE(I274:I276)</f>
        <v>8.6353232896767693</v>
      </c>
      <c r="K274" s="9">
        <f>_xlfn.STDEV.S(I274:I276)/SQRT(3)</f>
        <v>0.11799074851653064</v>
      </c>
    </row>
    <row r="275" spans="1:11" x14ac:dyDescent="0.4">
      <c r="A275" s="2" t="s">
        <v>93</v>
      </c>
      <c r="B275" s="2" t="s">
        <v>63</v>
      </c>
      <c r="C275" s="2">
        <v>27.486993290930901</v>
      </c>
      <c r="D275" s="2">
        <v>25.452417870374902</v>
      </c>
      <c r="E275" s="2">
        <v>2.0345754205559992</v>
      </c>
      <c r="F275" s="2"/>
      <c r="G275" s="2">
        <v>-8.55377041706077</v>
      </c>
      <c r="H275" s="2">
        <v>375.78675732820841</v>
      </c>
      <c r="I275" s="9">
        <f t="shared" si="18"/>
        <v>8.55377041706077</v>
      </c>
      <c r="J275" s="9"/>
      <c r="K275" s="9"/>
    </row>
    <row r="276" spans="1:11" x14ac:dyDescent="0.4">
      <c r="A276" s="2" t="s">
        <v>94</v>
      </c>
      <c r="B276" s="2" t="s">
        <v>63</v>
      </c>
      <c r="C276" s="2">
        <v>27.432822118323902</v>
      </c>
      <c r="D276" s="2">
        <v>25.712350084534901</v>
      </c>
      <c r="E276" s="2">
        <v>1.7204720337890009</v>
      </c>
      <c r="F276" s="2"/>
      <c r="G276" s="2">
        <v>-8.8678738038277682</v>
      </c>
      <c r="H276" s="2">
        <v>467.19266182693309</v>
      </c>
      <c r="I276" s="9">
        <f t="shared" si="18"/>
        <v>8.8678738038277682</v>
      </c>
      <c r="J276" s="9"/>
      <c r="K276" s="9"/>
    </row>
    <row r="277" spans="1:11" x14ac:dyDescent="0.4">
      <c r="A277" s="2" t="s">
        <v>95</v>
      </c>
      <c r="B277" s="2" t="s">
        <v>67</v>
      </c>
      <c r="C277" s="2">
        <v>28.426764154881699</v>
      </c>
      <c r="D277" s="2">
        <v>26.108432832270999</v>
      </c>
      <c r="E277" s="2">
        <v>2.3183313226106996</v>
      </c>
      <c r="F277" s="2"/>
      <c r="G277" s="2">
        <v>-7.9263014461114025</v>
      </c>
      <c r="H277" s="2">
        <v>243.25091913991582</v>
      </c>
      <c r="I277" s="9">
        <f t="shared" si="18"/>
        <v>7.9263014461114025</v>
      </c>
      <c r="J277" s="9">
        <f>AVERAGE(I277:I279)</f>
        <v>7.9153499145108688</v>
      </c>
      <c r="K277" s="9">
        <f>_xlfn.STDEV.S(I277:I279)/SQRT(3)</f>
        <v>2.9222317392678731E-2</v>
      </c>
    </row>
    <row r="278" spans="1:11" x14ac:dyDescent="0.4">
      <c r="A278" s="2" t="s">
        <v>96</v>
      </c>
      <c r="B278" s="2" t="s">
        <v>67</v>
      </c>
      <c r="C278" s="2">
        <v>28.418570375670001</v>
      </c>
      <c r="D278" s="2">
        <v>26.034093756220699</v>
      </c>
      <c r="E278" s="2">
        <v>2.3844766194493019</v>
      </c>
      <c r="F278" s="2"/>
      <c r="G278" s="2">
        <v>-7.8601561492728003</v>
      </c>
      <c r="H278" s="2">
        <v>232.3500506751619</v>
      </c>
      <c r="I278" s="9">
        <f t="shared" si="18"/>
        <v>7.8601561492728003</v>
      </c>
      <c r="J278" s="9"/>
      <c r="K278" s="2"/>
    </row>
    <row r="279" spans="1:11" x14ac:dyDescent="0.4">
      <c r="A279" s="2" t="s">
        <v>97</v>
      </c>
      <c r="B279" s="2" t="s">
        <v>67</v>
      </c>
      <c r="C279" s="2">
        <v>28.303132226869099</v>
      </c>
      <c r="D279" s="2">
        <v>26.0180916062954</v>
      </c>
      <c r="E279" s="2">
        <v>2.2850406205736995</v>
      </c>
      <c r="F279" s="2"/>
      <c r="G279" s="2">
        <v>-7.9595921481484027</v>
      </c>
      <c r="H279" s="2">
        <v>248.92928394201778</v>
      </c>
      <c r="I279" s="9">
        <f t="shared" si="18"/>
        <v>7.9595921481484035</v>
      </c>
      <c r="J279" s="9"/>
      <c r="K279" s="9"/>
    </row>
    <row r="280" spans="1:11" x14ac:dyDescent="0.4">
      <c r="A280" s="2" t="s">
        <v>98</v>
      </c>
      <c r="B280" s="2" t="s">
        <v>71</v>
      </c>
      <c r="C280" s="2">
        <v>27.988526645919901</v>
      </c>
      <c r="D280" s="2">
        <v>25.272735509780201</v>
      </c>
      <c r="E280" s="2">
        <v>2.7157911361396998</v>
      </c>
      <c r="F280" s="2"/>
      <c r="G280" s="2">
        <v>-7.0962518178713321</v>
      </c>
      <c r="H280" s="2">
        <v>136.83104821885229</v>
      </c>
      <c r="I280" s="9">
        <f t="shared" si="18"/>
        <v>7.0962518178713312</v>
      </c>
      <c r="J280" s="9">
        <f>AVERAGE(I280:I282)</f>
        <v>7.0108521270601658</v>
      </c>
      <c r="K280" s="9">
        <f>_xlfn.STDEV.S(I280:I282)/SQRT(3)</f>
        <v>4.311724176300237E-2</v>
      </c>
    </row>
    <row r="281" spans="1:11" x14ac:dyDescent="0.4">
      <c r="A281" s="2" t="s">
        <v>99</v>
      </c>
      <c r="B281" s="2" t="s">
        <v>71</v>
      </c>
      <c r="C281" s="2">
        <v>28.081615480492498</v>
      </c>
      <c r="D281" s="2">
        <v>25.2480910619804</v>
      </c>
      <c r="E281" s="2">
        <v>2.8335244185120985</v>
      </c>
      <c r="F281" s="2"/>
      <c r="G281" s="2">
        <v>-6.9785185354989334</v>
      </c>
      <c r="H281" s="2">
        <v>126.10822254234641</v>
      </c>
      <c r="I281" s="9">
        <f t="shared" si="18"/>
        <v>6.9785185354989334</v>
      </c>
      <c r="J281" s="9"/>
      <c r="K281" s="2"/>
    </row>
    <row r="282" spans="1:11" x14ac:dyDescent="0.4">
      <c r="A282" s="2" t="s">
        <v>100</v>
      </c>
      <c r="B282" s="2" t="s">
        <v>71</v>
      </c>
      <c r="C282" s="2">
        <v>28.135183685642801</v>
      </c>
      <c r="D282" s="2">
        <v>25.280926759442</v>
      </c>
      <c r="E282" s="2">
        <v>2.8542569262008008</v>
      </c>
      <c r="F282" s="2"/>
      <c r="G282" s="2">
        <v>-6.957786027810231</v>
      </c>
      <c r="H282" s="2">
        <v>124.30892128133718</v>
      </c>
      <c r="I282" s="9">
        <f t="shared" si="18"/>
        <v>6.957786027810231</v>
      </c>
      <c r="J282" s="9"/>
      <c r="K282" s="9"/>
    </row>
    <row r="283" spans="1:11" x14ac:dyDescent="0.4">
      <c r="A283" s="2" t="s">
        <v>101</v>
      </c>
      <c r="B283" s="2" t="s">
        <v>75</v>
      </c>
      <c r="C283" s="2">
        <v>28.427435610596302</v>
      </c>
      <c r="D283" s="2">
        <v>26.093667194964201</v>
      </c>
      <c r="E283" s="2">
        <v>2.3337684156321004</v>
      </c>
      <c r="F283" s="2"/>
      <c r="G283" s="2">
        <v>-2.0252944027483659</v>
      </c>
      <c r="H283" s="2">
        <v>4.0707493788307723</v>
      </c>
      <c r="I283" s="9">
        <f t="shared" si="18"/>
        <v>2.0252944027483659</v>
      </c>
      <c r="J283" s="9">
        <f>AVERAGE(I283:I285)</f>
        <v>1.9236118885868321</v>
      </c>
      <c r="K283" s="9">
        <f>_xlfn.STDEV.S(I283:I285)/SQRT(3)</f>
        <v>5.3557994200465635E-2</v>
      </c>
    </row>
    <row r="284" spans="1:11" x14ac:dyDescent="0.4">
      <c r="A284" s="2" t="s">
        <v>102</v>
      </c>
      <c r="B284" s="2" t="s">
        <v>75</v>
      </c>
      <c r="C284" s="2">
        <v>28.556107423187001</v>
      </c>
      <c r="D284" s="2">
        <v>26.040645458053699</v>
      </c>
      <c r="E284" s="2">
        <v>2.5154619651333014</v>
      </c>
      <c r="F284" s="2"/>
      <c r="G284" s="2">
        <v>-1.8436008532471648</v>
      </c>
      <c r="H284" s="2">
        <v>3.5890470928007732</v>
      </c>
      <c r="I284" s="9">
        <f t="shared" si="18"/>
        <v>1.8436008532471646</v>
      </c>
      <c r="J284" s="9"/>
      <c r="K284" s="2"/>
    </row>
    <row r="285" spans="1:11" x14ac:dyDescent="0.4">
      <c r="A285" s="2" t="s">
        <v>103</v>
      </c>
      <c r="B285" s="2" t="s">
        <v>75</v>
      </c>
      <c r="C285" s="2">
        <v>28.4955179387252</v>
      </c>
      <c r="D285" s="2">
        <v>26.0383955301097</v>
      </c>
      <c r="E285" s="2">
        <v>2.4571224086155006</v>
      </c>
      <c r="F285" s="2"/>
      <c r="G285" s="2">
        <v>-1.9019404097649657</v>
      </c>
      <c r="H285" s="2">
        <v>3.7371550218912564</v>
      </c>
      <c r="I285" s="9">
        <f t="shared" si="18"/>
        <v>1.9019404097649655</v>
      </c>
      <c r="J285" s="9"/>
      <c r="K285" s="2"/>
    </row>
    <row r="286" spans="1:11" x14ac:dyDescent="0.4">
      <c r="A286" s="2" t="s">
        <v>108</v>
      </c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x14ac:dyDescent="0.4">
      <c r="A287" s="2" t="s">
        <v>109</v>
      </c>
      <c r="B287" s="2" t="s">
        <v>47</v>
      </c>
      <c r="C287" s="2">
        <v>28.264593017359701</v>
      </c>
      <c r="D287" s="2">
        <v>25.245796231292498</v>
      </c>
      <c r="E287" s="2">
        <v>3.0187967860672025</v>
      </c>
      <c r="F287" s="2">
        <v>2.9899197912595334</v>
      </c>
      <c r="G287" s="2">
        <v>2.8876994807669032E-2</v>
      </c>
      <c r="H287" s="2">
        <v>0.98018298286876826</v>
      </c>
      <c r="I287" s="9">
        <f>LOG(H287,2)</f>
        <v>-2.88769948076689E-2</v>
      </c>
      <c r="J287" s="9">
        <f>AVERAGE(I287:I289)</f>
        <v>-1.1102230246251565E-16</v>
      </c>
      <c r="K287" s="9">
        <f>_xlfn.STDEV.S(I287:I289)/SQRT(3)</f>
        <v>5.8372441425065667E-2</v>
      </c>
    </row>
    <row r="288" spans="1:11" x14ac:dyDescent="0.4">
      <c r="A288" s="2" t="s">
        <v>110</v>
      </c>
      <c r="B288" s="2" t="s">
        <v>47</v>
      </c>
      <c r="C288" s="2">
        <v>28.120562099617999</v>
      </c>
      <c r="D288" s="2">
        <v>25.2430431206182</v>
      </c>
      <c r="E288" s="2">
        <v>2.8775189789997988</v>
      </c>
      <c r="F288" s="2"/>
      <c r="G288" s="2">
        <v>-0.11240081225973464</v>
      </c>
      <c r="H288" s="2">
        <v>1.0810256929224644</v>
      </c>
      <c r="I288" s="9">
        <f t="shared" ref="I288:I310" si="19">LOG(H288,2)</f>
        <v>0.11240081225973471</v>
      </c>
      <c r="J288" s="9"/>
      <c r="K288" s="2"/>
    </row>
    <row r="289" spans="1:11" x14ac:dyDescent="0.4">
      <c r="A289" s="2" t="s">
        <v>111</v>
      </c>
      <c r="B289" s="2" t="s">
        <v>47</v>
      </c>
      <c r="C289" s="2">
        <v>28.398169888458799</v>
      </c>
      <c r="D289" s="2">
        <v>25.3247262797472</v>
      </c>
      <c r="E289" s="2">
        <v>3.0734436087115995</v>
      </c>
      <c r="F289" s="2"/>
      <c r="G289" s="2">
        <v>8.3523817452066051E-2</v>
      </c>
      <c r="H289" s="2">
        <v>0.9437496978513128</v>
      </c>
      <c r="I289" s="9">
        <f t="shared" si="19"/>
        <v>-8.3523817452066135E-2</v>
      </c>
      <c r="J289" s="9"/>
      <c r="K289" s="2"/>
    </row>
    <row r="290" spans="1:11" x14ac:dyDescent="0.4">
      <c r="A290" s="2" t="s">
        <v>112</v>
      </c>
      <c r="B290" s="2" t="s">
        <v>51</v>
      </c>
      <c r="C290" s="2">
        <v>29.076284179714101</v>
      </c>
      <c r="D290" s="2">
        <v>25.450917524602598</v>
      </c>
      <c r="E290" s="2">
        <v>3.6253666551115025</v>
      </c>
      <c r="F290" s="2">
        <v>3.4734579499927682</v>
      </c>
      <c r="G290" s="2">
        <v>0.15190870511873422</v>
      </c>
      <c r="H290" s="2">
        <v>0.90005888442827309</v>
      </c>
      <c r="I290" s="9">
        <f t="shared" si="19"/>
        <v>-0.15190870511873425</v>
      </c>
      <c r="J290" s="9">
        <f>AVERAGE(I290:I292)</f>
        <v>1.6190752442450199E-16</v>
      </c>
      <c r="K290" s="9">
        <f>_xlfn.STDEV.S(I290:I292)/SQRT(3)</f>
        <v>7.9519995375725433E-2</v>
      </c>
    </row>
    <row r="291" spans="1:11" x14ac:dyDescent="0.4">
      <c r="A291" s="2" t="s">
        <v>113</v>
      </c>
      <c r="B291" s="2" t="s">
        <v>51</v>
      </c>
      <c r="C291" s="2">
        <v>28.983275750192298</v>
      </c>
      <c r="D291" s="2">
        <v>25.544991054495998</v>
      </c>
      <c r="E291" s="2">
        <v>3.4382846956963</v>
      </c>
      <c r="F291" s="2"/>
      <c r="G291" s="2">
        <v>-3.5173254296468226E-2</v>
      </c>
      <c r="H291" s="2">
        <v>1.0246798701949158</v>
      </c>
      <c r="I291" s="9">
        <f t="shared" si="19"/>
        <v>3.5173254296468351E-2</v>
      </c>
      <c r="J291" s="9"/>
      <c r="K291" s="2"/>
    </row>
    <row r="292" spans="1:11" x14ac:dyDescent="0.4">
      <c r="A292" s="2" t="s">
        <v>114</v>
      </c>
      <c r="B292" s="2" t="s">
        <v>51</v>
      </c>
      <c r="C292" s="2">
        <v>29.025702124876101</v>
      </c>
      <c r="D292" s="2">
        <v>25.6689796257056</v>
      </c>
      <c r="E292" s="2">
        <v>3.3567224991705018</v>
      </c>
      <c r="F292" s="2"/>
      <c r="G292" s="2">
        <v>-0.11673545082226644</v>
      </c>
      <c r="H292" s="2">
        <v>1.0842785648075377</v>
      </c>
      <c r="I292" s="9">
        <f t="shared" si="19"/>
        <v>0.11673545082226638</v>
      </c>
      <c r="J292" s="9"/>
      <c r="K292" s="2"/>
    </row>
    <row r="293" spans="1:11" x14ac:dyDescent="0.4">
      <c r="A293" s="2" t="s">
        <v>115</v>
      </c>
      <c r="B293" s="2" t="s">
        <v>55</v>
      </c>
      <c r="C293" s="2">
        <v>28.933428142075599</v>
      </c>
      <c r="D293" s="2">
        <v>24.561459998001499</v>
      </c>
      <c r="E293" s="2">
        <v>4.3719681440740992</v>
      </c>
      <c r="F293" s="2">
        <v>4.0718290215977335</v>
      </c>
      <c r="G293" s="2">
        <v>0.30013912247636565</v>
      </c>
      <c r="H293" s="2">
        <v>0.81217407272356479</v>
      </c>
      <c r="I293" s="9">
        <f t="shared" si="19"/>
        <v>-0.30013912247636554</v>
      </c>
      <c r="J293" s="9">
        <f>AVERAGE(I293:I295)</f>
        <v>-2.4054832200211723E-16</v>
      </c>
      <c r="K293" s="9">
        <f>_xlfn.STDEV.S(I293:I295)/SQRT(3)</f>
        <v>0.20626658440896539</v>
      </c>
    </row>
    <row r="294" spans="1:11" x14ac:dyDescent="0.4">
      <c r="A294" s="2" t="s">
        <v>116</v>
      </c>
      <c r="B294" s="2" t="s">
        <v>55</v>
      </c>
      <c r="C294" s="2">
        <v>29.163775928361002</v>
      </c>
      <c r="D294" s="2">
        <v>24.9969142609519</v>
      </c>
      <c r="E294" s="2">
        <v>4.1668616674091012</v>
      </c>
      <c r="F294" s="2"/>
      <c r="G294" s="2">
        <v>9.5032645811367722E-2</v>
      </c>
      <c r="H294" s="2">
        <v>0.93625106137611336</v>
      </c>
      <c r="I294" s="9">
        <f t="shared" si="19"/>
        <v>-9.5032645811367694E-2</v>
      </c>
      <c r="J294" s="9"/>
      <c r="K294" s="2"/>
    </row>
    <row r="295" spans="1:11" x14ac:dyDescent="0.4">
      <c r="A295" s="2" t="s">
        <v>117</v>
      </c>
      <c r="B295" s="2" t="s">
        <v>55</v>
      </c>
      <c r="C295" s="2">
        <v>28.701882228116101</v>
      </c>
      <c r="D295" s="2">
        <v>25.0252249748061</v>
      </c>
      <c r="E295" s="2">
        <v>3.676657253310001</v>
      </c>
      <c r="F295" s="2"/>
      <c r="G295" s="2">
        <v>-0.39517176828773248</v>
      </c>
      <c r="H295" s="2">
        <v>1.3150993275366061</v>
      </c>
      <c r="I295" s="9">
        <f t="shared" si="19"/>
        <v>0.39517176828773254</v>
      </c>
      <c r="J295" s="9"/>
      <c r="K295" s="2"/>
    </row>
    <row r="296" spans="1:11" x14ac:dyDescent="0.4">
      <c r="A296" s="2" t="s">
        <v>118</v>
      </c>
      <c r="B296" s="2" t="s">
        <v>59</v>
      </c>
      <c r="C296" s="2">
        <v>28.7100886855008</v>
      </c>
      <c r="D296" s="2">
        <v>25.591211679965902</v>
      </c>
      <c r="E296" s="2">
        <v>3.1188770055348982</v>
      </c>
      <c r="F296" s="2">
        <v>3.1134400828501327</v>
      </c>
      <c r="G296" s="2">
        <v>5.4369226847654772E-3</v>
      </c>
      <c r="H296" s="2">
        <v>0.99623850458448682</v>
      </c>
      <c r="I296" s="9">
        <f t="shared" si="19"/>
        <v>-5.4369226847653714E-3</v>
      </c>
      <c r="J296" s="9">
        <f>AVERAGE(I296:I298)</f>
        <v>6.4763009769800802E-17</v>
      </c>
      <c r="K296" s="9">
        <f>_xlfn.STDEV.S(I296:I298)/SQRT(3)</f>
        <v>6.864544647415867E-2</v>
      </c>
    </row>
    <row r="297" spans="1:11" x14ac:dyDescent="0.4">
      <c r="A297" s="2" t="s">
        <v>119</v>
      </c>
      <c r="B297" s="2" t="s">
        <v>59</v>
      </c>
      <c r="C297" s="2">
        <v>28.752349407191801</v>
      </c>
      <c r="D297" s="2">
        <v>25.5228236533119</v>
      </c>
      <c r="E297" s="2">
        <v>3.2295257538799014</v>
      </c>
      <c r="F297" s="2"/>
      <c r="G297" s="2">
        <v>0.11608567102976863</v>
      </c>
      <c r="H297" s="2">
        <v>0.92268769940214357</v>
      </c>
      <c r="I297" s="9">
        <f t="shared" si="19"/>
        <v>-0.11608567102976856</v>
      </c>
      <c r="J297" s="9"/>
      <c r="K297" s="2"/>
    </row>
    <row r="298" spans="1:11" x14ac:dyDescent="0.4">
      <c r="A298" s="2" t="s">
        <v>120</v>
      </c>
      <c r="B298" s="2" t="s">
        <v>59</v>
      </c>
      <c r="C298" s="2">
        <v>28.603257008015799</v>
      </c>
      <c r="D298" s="2">
        <v>25.6113395188802</v>
      </c>
      <c r="E298" s="2">
        <v>2.9919174891355986</v>
      </c>
      <c r="F298" s="2"/>
      <c r="G298" s="2">
        <v>-0.12152259371453411</v>
      </c>
      <c r="H298" s="2">
        <v>1.0878823878712629</v>
      </c>
      <c r="I298" s="9">
        <f t="shared" si="19"/>
        <v>0.12152259371453412</v>
      </c>
      <c r="J298" s="9"/>
      <c r="K298" s="9"/>
    </row>
    <row r="299" spans="1:11" x14ac:dyDescent="0.4">
      <c r="A299" s="2" t="s">
        <v>121</v>
      </c>
      <c r="B299" s="2" t="s">
        <v>63</v>
      </c>
      <c r="C299" s="2">
        <v>27.279002542921301</v>
      </c>
      <c r="D299" s="2">
        <v>25.365916266573102</v>
      </c>
      <c r="E299" s="2">
        <v>1.9130862763481993</v>
      </c>
      <c r="F299" s="2"/>
      <c r="G299" s="2">
        <v>-1.0768335149113342</v>
      </c>
      <c r="H299" s="2">
        <v>2.1094011979979368</v>
      </c>
      <c r="I299" s="9">
        <f t="shared" si="19"/>
        <v>1.0768335149113342</v>
      </c>
      <c r="J299" s="9">
        <f>AVERAGE(I299:I301)</f>
        <v>1.2466255555113339</v>
      </c>
      <c r="K299" s="9">
        <f>_xlfn.STDEV.S(I299:I301)/SQRT(3)</f>
        <v>8.7461910748326044E-2</v>
      </c>
    </row>
    <row r="300" spans="1:11" x14ac:dyDescent="0.4">
      <c r="A300" s="2" t="s">
        <v>122</v>
      </c>
      <c r="B300" s="2" t="s">
        <v>63</v>
      </c>
      <c r="C300" s="2">
        <v>27.147240730048001</v>
      </c>
      <c r="D300" s="2">
        <v>25.452417870374902</v>
      </c>
      <c r="E300" s="2">
        <v>1.6948228596730992</v>
      </c>
      <c r="F300" s="2"/>
      <c r="G300" s="2">
        <v>-1.2950969315864342</v>
      </c>
      <c r="H300" s="2">
        <v>2.4539348235881242</v>
      </c>
      <c r="I300" s="9">
        <f t="shared" si="19"/>
        <v>1.2950969315864342</v>
      </c>
      <c r="J300" s="9"/>
      <c r="K300" s="9"/>
    </row>
    <row r="301" spans="1:11" x14ac:dyDescent="0.4">
      <c r="A301" s="2" t="s">
        <v>123</v>
      </c>
      <c r="B301" s="2" t="s">
        <v>63</v>
      </c>
      <c r="C301" s="2">
        <v>27.334323655758201</v>
      </c>
      <c r="D301" s="2">
        <v>25.712350084534901</v>
      </c>
      <c r="E301" s="2">
        <v>1.6219735712233003</v>
      </c>
      <c r="F301" s="2"/>
      <c r="G301" s="2">
        <v>-1.3679462200362331</v>
      </c>
      <c r="H301" s="2">
        <v>2.5810287649904531</v>
      </c>
      <c r="I301" s="9">
        <f t="shared" si="19"/>
        <v>1.3679462200362331</v>
      </c>
      <c r="J301" s="9"/>
      <c r="K301" s="9"/>
    </row>
    <row r="302" spans="1:11" x14ac:dyDescent="0.4">
      <c r="A302" s="2" t="s">
        <v>124</v>
      </c>
      <c r="B302" s="2" t="s">
        <v>67</v>
      </c>
      <c r="C302" s="2">
        <v>28.0192841196403</v>
      </c>
      <c r="D302" s="2">
        <v>26.108432832270999</v>
      </c>
      <c r="E302" s="2">
        <v>1.9108512873693009</v>
      </c>
      <c r="F302" s="2"/>
      <c r="G302" s="2">
        <v>-1.5626066626234674</v>
      </c>
      <c r="H302" s="2">
        <v>2.9538706720215018</v>
      </c>
      <c r="I302" s="9">
        <f t="shared" si="19"/>
        <v>1.5626066626234674</v>
      </c>
      <c r="J302" s="9">
        <f>AVERAGE(I302:I304)</f>
        <v>1.4016924111332345</v>
      </c>
      <c r="K302" s="9">
        <f>_xlfn.STDEV.S(I302:I304)/SQRT(3)</f>
        <v>0.105372429325003</v>
      </c>
    </row>
    <row r="303" spans="1:11" x14ac:dyDescent="0.4">
      <c r="A303" s="2" t="s">
        <v>125</v>
      </c>
      <c r="B303" s="2" t="s">
        <v>67</v>
      </c>
      <c r="C303" s="2">
        <v>28.068460579493401</v>
      </c>
      <c r="D303" s="2">
        <v>26.034093756220699</v>
      </c>
      <c r="E303" s="2">
        <v>2.0343668232727019</v>
      </c>
      <c r="F303" s="2"/>
      <c r="G303" s="2">
        <v>-1.4390911267200663</v>
      </c>
      <c r="H303" s="2">
        <v>2.7114999179930446</v>
      </c>
      <c r="I303" s="9">
        <f t="shared" si="19"/>
        <v>1.4390911267200666</v>
      </c>
      <c r="J303" s="9"/>
      <c r="K303" s="2"/>
    </row>
    <row r="304" spans="1:11" x14ac:dyDescent="0.4">
      <c r="A304" s="2" t="s">
        <v>126</v>
      </c>
      <c r="B304" s="2" t="s">
        <v>67</v>
      </c>
      <c r="C304" s="2">
        <v>28.288170112231999</v>
      </c>
      <c r="D304" s="2">
        <v>26.0180916062954</v>
      </c>
      <c r="E304" s="2">
        <v>2.2700785059365991</v>
      </c>
      <c r="F304" s="2"/>
      <c r="G304" s="2">
        <v>-1.2033794440561691</v>
      </c>
      <c r="H304" s="2">
        <v>2.3027845597128493</v>
      </c>
      <c r="I304" s="9">
        <f t="shared" si="19"/>
        <v>1.2033794440561694</v>
      </c>
      <c r="J304" s="9"/>
      <c r="K304" s="9"/>
    </row>
    <row r="305" spans="1:11" x14ac:dyDescent="0.4">
      <c r="A305" s="2" t="s">
        <v>127</v>
      </c>
      <c r="B305" s="2" t="s">
        <v>71</v>
      </c>
      <c r="C305" s="2">
        <v>28.1400985215368</v>
      </c>
      <c r="D305" s="2">
        <v>25.272735509780201</v>
      </c>
      <c r="E305" s="2">
        <v>2.8673630117565985</v>
      </c>
      <c r="F305" s="2"/>
      <c r="G305" s="2">
        <v>-1.2044660098411351</v>
      </c>
      <c r="H305" s="2">
        <v>2.3045195552017352</v>
      </c>
      <c r="I305" s="9">
        <f t="shared" si="19"/>
        <v>1.2044660098411353</v>
      </c>
      <c r="J305" s="9">
        <f>AVERAGE(I305:I307)</f>
        <v>1.2062425974722339</v>
      </c>
      <c r="K305" s="9">
        <f>_xlfn.STDEV.S(I305:I307)/SQRT(3)</f>
        <v>3.2529044017102195E-2</v>
      </c>
    </row>
    <row r="306" spans="1:11" x14ac:dyDescent="0.4">
      <c r="A306" s="2" t="s">
        <v>128</v>
      </c>
      <c r="B306" s="2" t="s">
        <v>71</v>
      </c>
      <c r="C306" s="2">
        <v>28.056468246663599</v>
      </c>
      <c r="D306" s="2">
        <v>25.2480910619804</v>
      </c>
      <c r="E306" s="2">
        <v>2.8083771846831986</v>
      </c>
      <c r="F306" s="2"/>
      <c r="G306" s="2">
        <v>-1.2634518369145349</v>
      </c>
      <c r="H306" s="2">
        <v>2.4006945192957345</v>
      </c>
      <c r="I306" s="9">
        <f t="shared" si="19"/>
        <v>1.2634518369145349</v>
      </c>
      <c r="J306" s="9"/>
      <c r="K306" s="2"/>
    </row>
    <row r="307" spans="1:11" x14ac:dyDescent="0.4">
      <c r="A307" s="2" t="s">
        <v>129</v>
      </c>
      <c r="B307" s="2" t="s">
        <v>71</v>
      </c>
      <c r="C307" s="2">
        <v>28.201945835378702</v>
      </c>
      <c r="D307" s="2">
        <v>25.280926759442</v>
      </c>
      <c r="E307" s="2">
        <v>2.9210190759367016</v>
      </c>
      <c r="F307" s="2"/>
      <c r="G307" s="2">
        <v>-1.1508099456610319</v>
      </c>
      <c r="H307" s="2">
        <v>2.2203851441557925</v>
      </c>
      <c r="I307" s="9">
        <f t="shared" si="19"/>
        <v>1.1508099456610321</v>
      </c>
      <c r="J307" s="9"/>
      <c r="K307" s="9"/>
    </row>
    <row r="308" spans="1:11" x14ac:dyDescent="0.4">
      <c r="A308" s="2" t="s">
        <v>130</v>
      </c>
      <c r="B308" s="2" t="s">
        <v>75</v>
      </c>
      <c r="C308" s="2">
        <v>27.5703224078507</v>
      </c>
      <c r="D308" s="2">
        <v>26.093667194964201</v>
      </c>
      <c r="E308" s="2">
        <v>1.4766552128864987</v>
      </c>
      <c r="F308" s="2"/>
      <c r="G308" s="2">
        <v>-1.636784869963634</v>
      </c>
      <c r="H308" s="2">
        <v>3.1097203974682821</v>
      </c>
      <c r="I308" s="9">
        <f t="shared" si="19"/>
        <v>1.6367848699636343</v>
      </c>
      <c r="J308" s="9">
        <f>AVERAGE(I308:I310)</f>
        <v>1.6352523391108658</v>
      </c>
      <c r="K308" s="9">
        <f>_xlfn.STDEV.S(I308:I310)/SQRT(3)</f>
        <v>1.6022080138918364E-2</v>
      </c>
    </row>
    <row r="309" spans="1:11" x14ac:dyDescent="0.4">
      <c r="A309" s="2" t="s">
        <v>131</v>
      </c>
      <c r="B309" s="2" t="s">
        <v>75</v>
      </c>
      <c r="C309" s="2">
        <v>27.491880165860501</v>
      </c>
      <c r="D309" s="2">
        <v>26.040645458053699</v>
      </c>
      <c r="E309" s="2">
        <v>1.4512347078068011</v>
      </c>
      <c r="F309" s="2"/>
      <c r="G309" s="2">
        <v>-1.6622053750433317</v>
      </c>
      <c r="H309" s="2">
        <v>3.1649997266286194</v>
      </c>
      <c r="I309" s="9">
        <f t="shared" si="19"/>
        <v>1.6622053750433317</v>
      </c>
      <c r="J309" s="9"/>
      <c r="K309" s="2"/>
    </row>
    <row r="310" spans="1:11" x14ac:dyDescent="0.4">
      <c r="A310" s="2" t="s">
        <v>132</v>
      </c>
      <c r="B310" s="2" t="s">
        <v>75</v>
      </c>
      <c r="C310" s="2">
        <v>27.545068840634201</v>
      </c>
      <c r="D310" s="2">
        <v>26.0383955301097</v>
      </c>
      <c r="E310" s="2">
        <v>1.5066733105245014</v>
      </c>
      <c r="F310" s="2"/>
      <c r="G310" s="2">
        <v>-1.6067667723256314</v>
      </c>
      <c r="H310" s="2">
        <v>3.0456850707921608</v>
      </c>
      <c r="I310" s="9">
        <f t="shared" si="19"/>
        <v>1.6067667723256314</v>
      </c>
      <c r="J310" s="9"/>
      <c r="K310" s="2"/>
    </row>
    <row r="311" spans="1:11" x14ac:dyDescent="0.4">
      <c r="A311" s="2" t="s">
        <v>133</v>
      </c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4">
      <c r="A312" s="2" t="s">
        <v>80</v>
      </c>
      <c r="B312" s="2" t="s">
        <v>47</v>
      </c>
      <c r="C312" s="2">
        <v>32.943885623765397</v>
      </c>
      <c r="D312" s="2">
        <v>25.4540770706611</v>
      </c>
      <c r="E312" s="2">
        <v>7.4898085531042966</v>
      </c>
      <c r="F312" s="2">
        <v>7.3331574592007982</v>
      </c>
      <c r="G312" s="2">
        <v>0.15665109390349841</v>
      </c>
      <c r="H312" s="2">
        <v>0.89710509226450141</v>
      </c>
      <c r="I312" s="9">
        <f>LOG(H312,2)</f>
        <v>-0.15665109390349835</v>
      </c>
      <c r="J312" s="9">
        <f>AVERAGE(I312:I314)</f>
        <v>0</v>
      </c>
      <c r="K312" s="9">
        <f>_xlfn.STDEV.S(I312:I314)/SQRT(3)</f>
        <v>0.24687032872807688</v>
      </c>
    </row>
    <row r="313" spans="1:11" x14ac:dyDescent="0.4">
      <c r="A313" s="2" t="s">
        <v>81</v>
      </c>
      <c r="B313" s="2" t="s">
        <v>47</v>
      </c>
      <c r="C313" s="2">
        <v>32.288572839493298</v>
      </c>
      <c r="D313" s="2">
        <v>25.439240870157999</v>
      </c>
      <c r="E313" s="2">
        <v>6.8493319693352994</v>
      </c>
      <c r="F313" s="2"/>
      <c r="G313" s="2">
        <v>-0.48382548986549878</v>
      </c>
      <c r="H313" s="2">
        <v>1.3984469146795653</v>
      </c>
      <c r="I313" s="9">
        <f t="shared" ref="I313:I335" si="20">LOG(H313,2)</f>
        <v>0.48382548986549884</v>
      </c>
      <c r="J313" s="9"/>
      <c r="K313" s="2"/>
    </row>
    <row r="314" spans="1:11" x14ac:dyDescent="0.4">
      <c r="A314" s="2" t="s">
        <v>82</v>
      </c>
      <c r="B314" s="2" t="s">
        <v>47</v>
      </c>
      <c r="C314" s="2">
        <v>33.024000166655398</v>
      </c>
      <c r="D314" s="2">
        <v>25.363668311492599</v>
      </c>
      <c r="E314" s="2">
        <v>7.6603318551627986</v>
      </c>
      <c r="F314" s="2"/>
      <c r="G314" s="2">
        <v>0.32717439596200037</v>
      </c>
      <c r="H314" s="2">
        <v>0.79709611608853514</v>
      </c>
      <c r="I314" s="9">
        <f t="shared" si="20"/>
        <v>-0.32717439596200043</v>
      </c>
      <c r="J314" s="9"/>
      <c r="K314" s="2"/>
    </row>
    <row r="315" spans="1:11" x14ac:dyDescent="0.4">
      <c r="A315" s="2" t="s">
        <v>83</v>
      </c>
      <c r="B315" s="2" t="s">
        <v>51</v>
      </c>
      <c r="C315" s="2">
        <v>30.118632909384601</v>
      </c>
      <c r="D315" s="2">
        <v>25.7886098461667</v>
      </c>
      <c r="E315" s="2">
        <v>4.3300230632179009</v>
      </c>
      <c r="F315" s="2">
        <v>4.238171560728567</v>
      </c>
      <c r="G315" s="2">
        <v>9.1851502489333825E-2</v>
      </c>
      <c r="H315" s="2">
        <v>0.93831777317055642</v>
      </c>
      <c r="I315" s="9">
        <f t="shared" si="20"/>
        <v>-9.1851502489333811E-2</v>
      </c>
      <c r="J315" s="9">
        <f>AVERAGE(I315:I317)</f>
        <v>1.3877787807814457E-17</v>
      </c>
      <c r="K315" s="9">
        <f>_xlfn.STDEV.S(I315:I317)/SQRT(3)</f>
        <v>5.5268334224668238E-2</v>
      </c>
    </row>
    <row r="316" spans="1:11" x14ac:dyDescent="0.4">
      <c r="A316" s="2" t="s">
        <v>84</v>
      </c>
      <c r="B316" s="2" t="s">
        <v>51</v>
      </c>
      <c r="C316" s="2">
        <v>29.782842709733298</v>
      </c>
      <c r="D316" s="2">
        <v>25.643853284108499</v>
      </c>
      <c r="E316" s="2">
        <v>4.1389894256247999</v>
      </c>
      <c r="F316" s="2"/>
      <c r="G316" s="2">
        <v>-9.9182135103767166E-2</v>
      </c>
      <c r="H316" s="2">
        <v>1.0711660455487102</v>
      </c>
      <c r="I316" s="9">
        <f t="shared" si="20"/>
        <v>9.9182135103767124E-2</v>
      </c>
      <c r="J316" s="9"/>
      <c r="K316" s="2"/>
    </row>
    <row r="317" spans="1:11" x14ac:dyDescent="0.4">
      <c r="A317" s="2" t="s">
        <v>85</v>
      </c>
      <c r="B317" s="2" t="s">
        <v>51</v>
      </c>
      <c r="C317" s="2">
        <v>30.015234936348801</v>
      </c>
      <c r="D317" s="2">
        <v>25.7697327430058</v>
      </c>
      <c r="E317" s="2">
        <v>4.2455021933430004</v>
      </c>
      <c r="F317" s="2"/>
      <c r="G317" s="2">
        <v>7.3306326144333411E-3</v>
      </c>
      <c r="H317" s="2">
        <v>0.99493168016828815</v>
      </c>
      <c r="I317" s="9">
        <f t="shared" si="20"/>
        <v>-7.3306326144332717E-3</v>
      </c>
      <c r="J317" s="9"/>
      <c r="K317" s="2"/>
    </row>
    <row r="318" spans="1:11" x14ac:dyDescent="0.4">
      <c r="A318" s="2" t="s">
        <v>86</v>
      </c>
      <c r="B318" s="2" t="s">
        <v>55</v>
      </c>
      <c r="C318" s="2">
        <v>32.269451755417897</v>
      </c>
      <c r="D318" s="2">
        <v>24.952903235247401</v>
      </c>
      <c r="E318" s="2">
        <v>7.3165485201704961</v>
      </c>
      <c r="F318" s="2">
        <v>7.3295991186600977</v>
      </c>
      <c r="G318" s="2">
        <v>-1.3050598489601661E-2</v>
      </c>
      <c r="H318" s="2">
        <v>1.0090870241264094</v>
      </c>
      <c r="I318" s="9">
        <f t="shared" si="20"/>
        <v>1.3050598489601618E-2</v>
      </c>
      <c r="J318" s="9">
        <f>AVERAGE(I318:I320)</f>
        <v>2.9605947323337506E-16</v>
      </c>
      <c r="K318" s="9">
        <f>_xlfn.STDEV.S(I318:I320)/SQRT(3)</f>
        <v>9.8616550356988644E-3</v>
      </c>
    </row>
    <row r="319" spans="1:11" x14ac:dyDescent="0.4">
      <c r="A319" s="2" t="s">
        <v>87</v>
      </c>
      <c r="B319" s="2" t="s">
        <v>55</v>
      </c>
      <c r="C319" s="2">
        <v>32.289951521229099</v>
      </c>
      <c r="D319" s="2">
        <v>24.966634059614702</v>
      </c>
      <c r="E319" s="2">
        <v>7.3233174616143977</v>
      </c>
      <c r="F319" s="2"/>
      <c r="G319" s="2">
        <v>-6.2816570457000509E-3</v>
      </c>
      <c r="H319" s="2">
        <v>1.0043636057926668</v>
      </c>
      <c r="I319" s="9">
        <f t="shared" si="20"/>
        <v>6.2816570456999702E-3</v>
      </c>
      <c r="J319" s="9"/>
      <c r="K319" s="2"/>
    </row>
    <row r="320" spans="1:11" x14ac:dyDescent="0.4">
      <c r="A320" s="2" t="s">
        <v>88</v>
      </c>
      <c r="B320" s="2" t="s">
        <v>55</v>
      </c>
      <c r="C320" s="2">
        <v>32.298559665016597</v>
      </c>
      <c r="D320" s="2">
        <v>24.949628290821199</v>
      </c>
      <c r="E320" s="2">
        <v>7.3489313741953985</v>
      </c>
      <c r="F320" s="2"/>
      <c r="G320" s="2">
        <v>1.9332255535300824E-2</v>
      </c>
      <c r="H320" s="2">
        <v>0.9866892832143358</v>
      </c>
      <c r="I320" s="9">
        <f t="shared" si="20"/>
        <v>-1.9332255535300699E-2</v>
      </c>
      <c r="J320" s="9"/>
      <c r="K320" s="2"/>
    </row>
    <row r="321" spans="1:11" x14ac:dyDescent="0.4">
      <c r="A321" s="2" t="s">
        <v>89</v>
      </c>
      <c r="B321" s="2" t="s">
        <v>59</v>
      </c>
      <c r="C321" s="2">
        <v>32.1556242959754</v>
      </c>
      <c r="D321" s="2">
        <v>25.5832454449774</v>
      </c>
      <c r="E321" s="2">
        <v>6.5723788509979997</v>
      </c>
      <c r="F321" s="2">
        <v>6.9556735111764985</v>
      </c>
      <c r="G321" s="2">
        <v>-0.38329466017849878</v>
      </c>
      <c r="H321" s="2">
        <v>1.3043171055270859</v>
      </c>
      <c r="I321" s="9">
        <f t="shared" si="20"/>
        <v>0.38329466017849873</v>
      </c>
      <c r="J321" s="9">
        <f>AVERAGE(I321:I323)</f>
        <v>0</v>
      </c>
      <c r="K321" s="9">
        <f>_xlfn.STDEV.S(I321:I323)/SQRT(3)</f>
        <v>0.34482177447359796</v>
      </c>
    </row>
    <row r="322" spans="1:11" x14ac:dyDescent="0.4">
      <c r="A322" s="2" t="s">
        <v>90</v>
      </c>
      <c r="B322" s="2" t="s">
        <v>59</v>
      </c>
      <c r="C322" s="2">
        <v>32.1812027857533</v>
      </c>
      <c r="D322" s="2">
        <v>25.530389820620801</v>
      </c>
      <c r="E322" s="2">
        <v>6.6508129651324985</v>
      </c>
      <c r="F322" s="2"/>
      <c r="G322" s="2">
        <v>-0.30486054604399992</v>
      </c>
      <c r="H322" s="2">
        <v>1.2352992247182215</v>
      </c>
      <c r="I322" s="9">
        <f t="shared" si="20"/>
        <v>0.30486054604399981</v>
      </c>
      <c r="J322" s="9"/>
      <c r="K322" s="2"/>
    </row>
    <row r="323" spans="1:11" x14ac:dyDescent="0.4">
      <c r="A323" s="2" t="s">
        <v>91</v>
      </c>
      <c r="B323" s="2" t="s">
        <v>59</v>
      </c>
      <c r="C323" s="2">
        <v>33.162826447560697</v>
      </c>
      <c r="D323" s="2">
        <v>25.518997730161701</v>
      </c>
      <c r="E323" s="2">
        <v>7.6438287173989963</v>
      </c>
      <c r="F323" s="2"/>
      <c r="G323" s="2">
        <v>0.68815520622249782</v>
      </c>
      <c r="H323" s="2">
        <v>0.62064697250114265</v>
      </c>
      <c r="I323" s="9">
        <f t="shared" si="20"/>
        <v>-0.68815520622249782</v>
      </c>
      <c r="J323" s="9"/>
      <c r="K323" s="9"/>
    </row>
    <row r="324" spans="1:11" x14ac:dyDescent="0.4">
      <c r="A324" s="2" t="s">
        <v>92</v>
      </c>
      <c r="B324" s="2" t="s">
        <v>63</v>
      </c>
      <c r="C324" s="2">
        <v>28.356359589484601</v>
      </c>
      <c r="D324" s="2">
        <v>25.4844548518426</v>
      </c>
      <c r="E324" s="2">
        <v>2.8719047376420015</v>
      </c>
      <c r="F324" s="2"/>
      <c r="G324" s="2">
        <v>-4.4612527215587967</v>
      </c>
      <c r="H324" s="2">
        <v>22.027787966401075</v>
      </c>
      <c r="I324" s="9">
        <f t="shared" si="20"/>
        <v>4.4612527215587967</v>
      </c>
      <c r="J324" s="9">
        <f>AVERAGE(I324:I326)</f>
        <v>4.4336973671412983</v>
      </c>
      <c r="K324" s="9">
        <f>_xlfn.STDEV.S(I324:I326)/SQRT(3)</f>
        <v>5.1261784960497492E-2</v>
      </c>
    </row>
    <row r="325" spans="1:11" x14ac:dyDescent="0.4">
      <c r="A325" s="2" t="s">
        <v>93</v>
      </c>
      <c r="B325" s="2" t="s">
        <v>63</v>
      </c>
      <c r="C325" s="2">
        <v>28.5114335872053</v>
      </c>
      <c r="D325" s="2">
        <v>25.512674834405502</v>
      </c>
      <c r="E325" s="2">
        <v>2.9987587527997981</v>
      </c>
      <c r="F325" s="2"/>
      <c r="G325" s="2">
        <v>-4.3343987064010001</v>
      </c>
      <c r="H325" s="2">
        <v>20.173628723781089</v>
      </c>
      <c r="I325" s="9">
        <f t="shared" si="20"/>
        <v>4.3343987064010001</v>
      </c>
      <c r="J325" s="9"/>
      <c r="K325" s="9"/>
    </row>
    <row r="326" spans="1:11" x14ac:dyDescent="0.4">
      <c r="A326" s="2" t="s">
        <v>94</v>
      </c>
      <c r="B326" s="2" t="s">
        <v>63</v>
      </c>
      <c r="C326" s="2">
        <v>28.487792250187301</v>
      </c>
      <c r="D326" s="2">
        <v>25.6600754644506</v>
      </c>
      <c r="E326" s="2">
        <v>2.8277167857367012</v>
      </c>
      <c r="F326" s="2"/>
      <c r="G326" s="2">
        <v>-4.505440673464097</v>
      </c>
      <c r="H326" s="2">
        <v>22.712910333851475</v>
      </c>
      <c r="I326" s="9">
        <f t="shared" si="20"/>
        <v>4.505440673464097</v>
      </c>
      <c r="J326" s="9"/>
      <c r="K326" s="9"/>
    </row>
    <row r="327" spans="1:11" x14ac:dyDescent="0.4">
      <c r="A327" s="2" t="s">
        <v>95</v>
      </c>
      <c r="B327" s="2" t="s">
        <v>67</v>
      </c>
      <c r="C327" s="2">
        <v>27.7750389983192</v>
      </c>
      <c r="D327" s="2">
        <v>25.9263024180513</v>
      </c>
      <c r="E327" s="2">
        <v>1.8487365802679001</v>
      </c>
      <c r="F327" s="2"/>
      <c r="G327" s="2">
        <v>-2.3894349804606669</v>
      </c>
      <c r="H327" s="2">
        <v>5.2395211985608734</v>
      </c>
      <c r="I327" s="9">
        <f t="shared" si="20"/>
        <v>2.3894349804606669</v>
      </c>
      <c r="J327" s="9">
        <f>AVERAGE(I327:I329)</f>
        <v>2.5951099345586002</v>
      </c>
      <c r="K327" s="9">
        <f>_xlfn.STDEV.S(I327:I329)/SQRT(3)</f>
        <v>0.11546485392433571</v>
      </c>
    </row>
    <row r="328" spans="1:11" x14ac:dyDescent="0.4">
      <c r="A328" s="2" t="s">
        <v>96</v>
      </c>
      <c r="B328" s="2" t="s">
        <v>67</v>
      </c>
      <c r="C328" s="2">
        <v>27.6426782081837</v>
      </c>
      <c r="D328" s="2">
        <v>26.011515852472101</v>
      </c>
      <c r="E328" s="2">
        <v>1.6311623557115986</v>
      </c>
      <c r="F328" s="2"/>
      <c r="G328" s="2">
        <v>-2.6070092050169684</v>
      </c>
      <c r="H328" s="2">
        <v>6.0923938307909014</v>
      </c>
      <c r="I328" s="9">
        <f t="shared" si="20"/>
        <v>2.6070092050169684</v>
      </c>
      <c r="J328" s="9"/>
      <c r="K328" s="2"/>
    </row>
    <row r="329" spans="1:11" x14ac:dyDescent="0.4">
      <c r="A329" s="2" t="s">
        <v>97</v>
      </c>
      <c r="B329" s="2" t="s">
        <v>67</v>
      </c>
      <c r="C329" s="2">
        <v>27.452428855159202</v>
      </c>
      <c r="D329" s="2">
        <v>26.0031429126288</v>
      </c>
      <c r="E329" s="2">
        <v>1.4492859425304019</v>
      </c>
      <c r="F329" s="2"/>
      <c r="G329" s="2">
        <v>-2.7888856181981652</v>
      </c>
      <c r="H329" s="2">
        <v>6.9109575531068614</v>
      </c>
      <c r="I329" s="9">
        <f t="shared" si="20"/>
        <v>2.7888856181981652</v>
      </c>
      <c r="J329" s="9"/>
      <c r="K329" s="9"/>
    </row>
    <row r="330" spans="1:11" x14ac:dyDescent="0.4">
      <c r="A330" s="2" t="s">
        <v>98</v>
      </c>
      <c r="B330" s="2" t="s">
        <v>71</v>
      </c>
      <c r="C330" s="2">
        <v>27.9919242508049</v>
      </c>
      <c r="D330" s="2">
        <v>25.352349304971899</v>
      </c>
      <c r="E330" s="2">
        <v>2.6395749458330009</v>
      </c>
      <c r="F330" s="2"/>
      <c r="G330" s="2">
        <v>-4.6900241728270968</v>
      </c>
      <c r="H330" s="2">
        <v>25.812968796216367</v>
      </c>
      <c r="I330" s="9">
        <f t="shared" si="20"/>
        <v>4.6900241728270968</v>
      </c>
      <c r="J330" s="9">
        <f>AVERAGE(I330:I332)</f>
        <v>4.6429771259425641</v>
      </c>
      <c r="K330" s="9">
        <f>_xlfn.STDEV.S(I330:I332)/SQRT(3)</f>
        <v>2.410403644861419E-2</v>
      </c>
    </row>
    <row r="331" spans="1:11" x14ac:dyDescent="0.4">
      <c r="A331" s="2" t="s">
        <v>99</v>
      </c>
      <c r="B331" s="2" t="s">
        <v>71</v>
      </c>
      <c r="C331" s="2">
        <v>28.040046592558401</v>
      </c>
      <c r="D331" s="2">
        <v>25.320793647895901</v>
      </c>
      <c r="E331" s="2">
        <v>2.7192529446625002</v>
      </c>
      <c r="F331" s="2"/>
      <c r="G331" s="2">
        <v>-4.6103461739975975</v>
      </c>
      <c r="H331" s="2">
        <v>24.42600764931743</v>
      </c>
      <c r="I331" s="9">
        <f t="shared" si="20"/>
        <v>4.6103461739975975</v>
      </c>
      <c r="J331" s="9"/>
      <c r="K331" s="2"/>
    </row>
    <row r="332" spans="1:11" x14ac:dyDescent="0.4">
      <c r="A332" s="2" t="s">
        <v>100</v>
      </c>
      <c r="B332" s="2" t="s">
        <v>71</v>
      </c>
      <c r="C332" s="2">
        <v>28.146466938939</v>
      </c>
      <c r="D332" s="2">
        <v>25.4454288512819</v>
      </c>
      <c r="E332" s="2">
        <v>2.7010380876570999</v>
      </c>
      <c r="F332" s="2"/>
      <c r="G332" s="2">
        <v>-4.6285610310029979</v>
      </c>
      <c r="H332" s="2">
        <v>24.736355119598773</v>
      </c>
      <c r="I332" s="9">
        <f t="shared" si="20"/>
        <v>4.6285610310029979</v>
      </c>
      <c r="J332" s="9"/>
      <c r="K332" s="9"/>
    </row>
    <row r="333" spans="1:11" x14ac:dyDescent="0.4">
      <c r="A333" s="2" t="s">
        <v>101</v>
      </c>
      <c r="B333" s="2" t="s">
        <v>75</v>
      </c>
      <c r="C333" s="2">
        <v>28.696903526515499</v>
      </c>
      <c r="D333" s="2">
        <v>26.121975755267499</v>
      </c>
      <c r="E333" s="2">
        <v>2.5749277712479994</v>
      </c>
      <c r="F333" s="2"/>
      <c r="G333" s="2">
        <v>-4.380745739928499</v>
      </c>
      <c r="H333" s="2">
        <v>20.832235243673242</v>
      </c>
      <c r="I333" s="9">
        <f t="shared" si="20"/>
        <v>4.380745739928499</v>
      </c>
      <c r="J333" s="9">
        <f>AVERAGE(I333:I335)</f>
        <v>4.2678728511864996</v>
      </c>
      <c r="K333" s="9">
        <f>_xlfn.STDEV.S(I333:I335)/SQRT(3)</f>
        <v>6.4171033671598168E-2</v>
      </c>
    </row>
    <row r="334" spans="1:11" x14ac:dyDescent="0.4">
      <c r="A334" s="2" t="s">
        <v>102</v>
      </c>
      <c r="B334" s="2" t="s">
        <v>75</v>
      </c>
      <c r="C334" s="2">
        <v>28.9581109034478</v>
      </c>
      <c r="D334" s="2">
        <v>26.160972495438202</v>
      </c>
      <c r="E334" s="2">
        <v>2.797138408009598</v>
      </c>
      <c r="F334" s="2"/>
      <c r="G334" s="2">
        <v>-4.1585351031669004</v>
      </c>
      <c r="H334" s="2">
        <v>17.858451722477938</v>
      </c>
      <c r="I334" s="9">
        <f t="shared" si="20"/>
        <v>4.1585351031669004</v>
      </c>
      <c r="J334" s="9"/>
      <c r="K334" s="2"/>
    </row>
    <row r="335" spans="1:11" x14ac:dyDescent="0.4">
      <c r="A335" s="2" t="s">
        <v>103</v>
      </c>
      <c r="B335" s="2" t="s">
        <v>75</v>
      </c>
      <c r="C335" s="2">
        <v>28.9157228696997</v>
      </c>
      <c r="D335" s="2">
        <v>26.224387068987301</v>
      </c>
      <c r="E335" s="2">
        <v>2.6913358007123982</v>
      </c>
      <c r="F335" s="2"/>
      <c r="G335" s="2">
        <v>-4.2643377104641003</v>
      </c>
      <c r="H335" s="2">
        <v>19.217352769963501</v>
      </c>
      <c r="I335" s="9">
        <f t="shared" si="20"/>
        <v>4.2643377104641003</v>
      </c>
      <c r="J335" s="9"/>
      <c r="K335" s="2"/>
    </row>
    <row r="336" spans="1:11" x14ac:dyDescent="0.4">
      <c r="A336" s="2" t="s">
        <v>134</v>
      </c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x14ac:dyDescent="0.4">
      <c r="A337" s="2" t="s">
        <v>46</v>
      </c>
      <c r="B337" s="2" t="s">
        <v>47</v>
      </c>
      <c r="C337" s="2">
        <v>30.110964204438901</v>
      </c>
      <c r="D337" s="2">
        <v>25.563509012616901</v>
      </c>
      <c r="E337" s="2">
        <v>4.5474551918219994</v>
      </c>
      <c r="F337" s="2">
        <v>4.4301162564696988</v>
      </c>
      <c r="G337" s="2">
        <v>0.11733893535230067</v>
      </c>
      <c r="H337" s="2">
        <v>0.92188651175049008</v>
      </c>
      <c r="I337" s="9">
        <f>LOG(H337,2)</f>
        <v>-0.11733893535230061</v>
      </c>
      <c r="J337" s="9">
        <f>AVERAGE(I337:I339)</f>
        <v>0</v>
      </c>
      <c r="K337" s="9">
        <f>_xlfn.STDEV.S(I337:I339)/SQRT(3)</f>
        <v>6.3145814640633069E-2</v>
      </c>
    </row>
    <row r="338" spans="1:11" x14ac:dyDescent="0.4">
      <c r="A338" s="2" t="s">
        <v>48</v>
      </c>
      <c r="B338" s="2" t="s">
        <v>47</v>
      </c>
      <c r="C338" s="2">
        <v>29.8255954543733</v>
      </c>
      <c r="D338" s="2">
        <v>25.4945944615007</v>
      </c>
      <c r="E338" s="2">
        <v>4.3310009928725997</v>
      </c>
      <c r="F338" s="2"/>
      <c r="G338" s="2">
        <v>-9.9115263597099101E-2</v>
      </c>
      <c r="H338" s="2">
        <v>1.0711163962290327</v>
      </c>
      <c r="I338" s="9">
        <f t="shared" ref="I338:I360" si="21">LOG(H338,2)</f>
        <v>9.9115263597099046E-2</v>
      </c>
      <c r="J338" s="9"/>
      <c r="K338" s="2"/>
    </row>
    <row r="339" spans="1:11" x14ac:dyDescent="0.4">
      <c r="A339" s="2" t="s">
        <v>49</v>
      </c>
      <c r="B339" s="2" t="s">
        <v>47</v>
      </c>
      <c r="C339" s="2">
        <v>30.021386299971098</v>
      </c>
      <c r="D339" s="2">
        <v>25.609493715256601</v>
      </c>
      <c r="E339" s="2">
        <v>4.4118925847144972</v>
      </c>
      <c r="F339" s="2"/>
      <c r="G339" s="2">
        <v>-1.8223671755201565E-2</v>
      </c>
      <c r="H339" s="2">
        <v>1.0127118034320759</v>
      </c>
      <c r="I339" s="9">
        <f t="shared" si="21"/>
        <v>1.8223671755201561E-2</v>
      </c>
      <c r="J339" s="9"/>
      <c r="K339" s="2"/>
    </row>
    <row r="340" spans="1:11" x14ac:dyDescent="0.4">
      <c r="A340" s="2" t="s">
        <v>50</v>
      </c>
      <c r="B340" s="2" t="s">
        <v>51</v>
      </c>
      <c r="C340" s="2">
        <v>28.581792142030501</v>
      </c>
      <c r="D340" s="2">
        <v>25.759205133026001</v>
      </c>
      <c r="E340" s="2">
        <v>2.8225870090045007</v>
      </c>
      <c r="F340" s="2">
        <v>3.2102758544399337</v>
      </c>
      <c r="G340" s="2">
        <v>-0.38768884543543303</v>
      </c>
      <c r="H340" s="2">
        <v>1.3082958731225429</v>
      </c>
      <c r="I340" s="9">
        <f t="shared" si="21"/>
        <v>0.38768884543543308</v>
      </c>
      <c r="J340" s="9">
        <f>AVERAGE(I340:I342)</f>
        <v>-1.4802973661668753E-16</v>
      </c>
      <c r="K340" s="9">
        <f>_xlfn.STDEV.S(I340:I342)/SQRT(3)</f>
        <v>0.19502172997171452</v>
      </c>
    </row>
    <row r="341" spans="1:11" x14ac:dyDescent="0.4">
      <c r="A341" s="2" t="s">
        <v>52</v>
      </c>
      <c r="B341" s="2" t="s">
        <v>51</v>
      </c>
      <c r="C341" s="2">
        <v>29.254810428252799</v>
      </c>
      <c r="D341" s="2">
        <v>25.8136301345384</v>
      </c>
      <c r="E341" s="2">
        <v>3.4411802937143996</v>
      </c>
      <c r="F341" s="2"/>
      <c r="G341" s="2">
        <v>0.23090443927446591</v>
      </c>
      <c r="H341" s="2">
        <v>0.85210053434045119</v>
      </c>
      <c r="I341" s="9">
        <f t="shared" si="21"/>
        <v>-0.23090443927446588</v>
      </c>
      <c r="J341" s="9"/>
      <c r="K341" s="2"/>
    </row>
    <row r="342" spans="1:11" x14ac:dyDescent="0.4">
      <c r="A342" s="2" t="s">
        <v>53</v>
      </c>
      <c r="B342" s="2" t="s">
        <v>51</v>
      </c>
      <c r="C342" s="2">
        <v>29.210565656188901</v>
      </c>
      <c r="D342" s="2">
        <v>25.843505395588</v>
      </c>
      <c r="E342" s="2">
        <v>3.3670602606009012</v>
      </c>
      <c r="F342" s="2"/>
      <c r="G342" s="2">
        <v>0.15678440616096756</v>
      </c>
      <c r="H342" s="2">
        <v>0.89702219908456804</v>
      </c>
      <c r="I342" s="9">
        <f t="shared" si="21"/>
        <v>-0.15678440616096764</v>
      </c>
      <c r="J342" s="9"/>
      <c r="K342" s="2"/>
    </row>
    <row r="343" spans="1:11" x14ac:dyDescent="0.4">
      <c r="A343" s="2" t="s">
        <v>54</v>
      </c>
      <c r="B343" s="2" t="s">
        <v>55</v>
      </c>
      <c r="C343" s="2">
        <v>29.3823736730489</v>
      </c>
      <c r="D343" s="2">
        <v>24.985896972524699</v>
      </c>
      <c r="E343" s="2">
        <v>4.3964767005242003</v>
      </c>
      <c r="F343" s="2">
        <v>4.3813697928688997</v>
      </c>
      <c r="G343" s="2">
        <v>1.5106907655300539E-2</v>
      </c>
      <c r="H343" s="2">
        <v>0.98958332286259609</v>
      </c>
      <c r="I343" s="9">
        <f t="shared" si="21"/>
        <v>-1.5106907655300487E-2</v>
      </c>
      <c r="J343" s="9">
        <f>AVERAGE(I343:I345)</f>
        <v>-2.4286128663675299E-16</v>
      </c>
      <c r="K343" s="9">
        <f>_xlfn.STDEV.S(I343:I345)/SQRT(3)</f>
        <v>1.0472716816503852E-2</v>
      </c>
    </row>
    <row r="344" spans="1:11" x14ac:dyDescent="0.4">
      <c r="A344" s="2" t="s">
        <v>56</v>
      </c>
      <c r="B344" s="2" t="s">
        <v>55</v>
      </c>
      <c r="C344" s="2">
        <v>29.468077930674099</v>
      </c>
      <c r="D344" s="2">
        <v>25.081696982670501</v>
      </c>
      <c r="E344" s="2">
        <v>4.3863809480035982</v>
      </c>
      <c r="F344" s="2"/>
      <c r="G344" s="2">
        <v>5.0111551346985195E-3</v>
      </c>
      <c r="H344" s="2">
        <v>0.99653255745869984</v>
      </c>
      <c r="I344" s="9">
        <f t="shared" si="21"/>
        <v>-5.0111551346983287E-3</v>
      </c>
      <c r="J344" s="9"/>
      <c r="K344" s="2"/>
    </row>
    <row r="345" spans="1:11" x14ac:dyDescent="0.4">
      <c r="A345" s="2" t="s">
        <v>57</v>
      </c>
      <c r="B345" s="2" t="s">
        <v>55</v>
      </c>
      <c r="C345" s="2">
        <v>29.4725119910409</v>
      </c>
      <c r="D345" s="2">
        <v>25.111260260961998</v>
      </c>
      <c r="E345" s="2">
        <v>4.3612517300789015</v>
      </c>
      <c r="F345" s="2"/>
      <c r="G345" s="2">
        <v>-2.011806278999817E-2</v>
      </c>
      <c r="H345" s="2">
        <v>1.0140424604478488</v>
      </c>
      <c r="I345" s="9">
        <f t="shared" si="21"/>
        <v>2.0118062789998087E-2</v>
      </c>
      <c r="J345" s="9"/>
      <c r="K345" s="2"/>
    </row>
    <row r="346" spans="1:11" x14ac:dyDescent="0.4">
      <c r="A346" s="2" t="s">
        <v>58</v>
      </c>
      <c r="B346" s="2" t="s">
        <v>59</v>
      </c>
      <c r="C346" s="2">
        <v>29.132727449259502</v>
      </c>
      <c r="D346" s="2">
        <v>25.604804747212999</v>
      </c>
      <c r="E346" s="2">
        <v>3.5279227020465029</v>
      </c>
      <c r="F346" s="2">
        <v>3.5837305381167339</v>
      </c>
      <c r="G346" s="2">
        <v>-5.5807836070230987E-2</v>
      </c>
      <c r="H346" s="2">
        <v>1.0394409746135864</v>
      </c>
      <c r="I346" s="9">
        <f t="shared" si="21"/>
        <v>5.5807836070231029E-2</v>
      </c>
      <c r="J346" s="9">
        <f>AVERAGE(I346:I348)</f>
        <v>8.3266726846886741E-17</v>
      </c>
      <c r="K346" s="9">
        <f>_xlfn.STDEV.S(I346:I348)/SQRT(3)</f>
        <v>5.4548745032620527E-2</v>
      </c>
    </row>
    <row r="347" spans="1:11" x14ac:dyDescent="0.4">
      <c r="A347" s="2" t="s">
        <v>60</v>
      </c>
      <c r="B347" s="2" t="s">
        <v>59</v>
      </c>
      <c r="C347" s="2">
        <v>29.205968562230598</v>
      </c>
      <c r="D347" s="2">
        <v>25.6755179149865</v>
      </c>
      <c r="E347" s="2">
        <v>3.5304506472440984</v>
      </c>
      <c r="F347" s="2"/>
      <c r="G347" s="2">
        <v>-5.3279890872635516E-2</v>
      </c>
      <c r="H347" s="2">
        <v>1.037621221335489</v>
      </c>
      <c r="I347" s="9">
        <f t="shared" si="21"/>
        <v>5.3279890872635419E-2</v>
      </c>
      <c r="J347" s="9"/>
      <c r="K347" s="2"/>
    </row>
    <row r="348" spans="1:11" x14ac:dyDescent="0.4">
      <c r="A348" s="2" t="s">
        <v>61</v>
      </c>
      <c r="B348" s="2" t="s">
        <v>59</v>
      </c>
      <c r="C348" s="2">
        <v>29.456222215080501</v>
      </c>
      <c r="D348" s="2">
        <v>25.763403950020901</v>
      </c>
      <c r="E348" s="2">
        <v>3.6928182650596</v>
      </c>
      <c r="F348" s="2"/>
      <c r="G348" s="2">
        <v>0.10908772694286606</v>
      </c>
      <c r="H348" s="2">
        <v>0.92717416540844511</v>
      </c>
      <c r="I348" s="9">
        <f t="shared" si="21"/>
        <v>-0.1090877269428662</v>
      </c>
      <c r="J348" s="9"/>
      <c r="K348" s="9"/>
    </row>
    <row r="349" spans="1:11" x14ac:dyDescent="0.4">
      <c r="A349" s="2" t="s">
        <v>62</v>
      </c>
      <c r="B349" s="2" t="s">
        <v>63</v>
      </c>
      <c r="C349" s="2">
        <v>28.996810522828699</v>
      </c>
      <c r="D349" s="2">
        <v>25.646510610135099</v>
      </c>
      <c r="E349" s="2">
        <v>3.3502999126936004</v>
      </c>
      <c r="F349" s="2"/>
      <c r="G349" s="2">
        <v>-1.0798163437760984</v>
      </c>
      <c r="H349" s="2">
        <v>2.1137669797803045</v>
      </c>
      <c r="I349" s="9">
        <f t="shared" si="21"/>
        <v>1.0798163437760986</v>
      </c>
      <c r="J349" s="9">
        <f>AVERAGE(I349:I351)</f>
        <v>1.3232744533077654</v>
      </c>
      <c r="K349" s="9">
        <f>_xlfn.STDEV.S(I349:I351)/SQRT(3)</f>
        <v>0.16349049185624487</v>
      </c>
    </row>
    <row r="350" spans="1:11" x14ac:dyDescent="0.4">
      <c r="A350" s="2" t="s">
        <v>64</v>
      </c>
      <c r="B350" s="2" t="s">
        <v>63</v>
      </c>
      <c r="C350" s="2">
        <v>28.881257874192301</v>
      </c>
      <c r="D350" s="2">
        <v>25.7071119687585</v>
      </c>
      <c r="E350" s="2">
        <v>3.1741459054338002</v>
      </c>
      <c r="F350" s="2"/>
      <c r="G350" s="2">
        <v>-1.2559703510358986</v>
      </c>
      <c r="H350" s="2">
        <v>2.388277291929235</v>
      </c>
      <c r="I350" s="9">
        <f t="shared" si="21"/>
        <v>1.2559703510358986</v>
      </c>
      <c r="J350" s="9"/>
      <c r="K350" s="9"/>
    </row>
    <row r="351" spans="1:11" x14ac:dyDescent="0.4">
      <c r="A351" s="2" t="s">
        <v>65</v>
      </c>
      <c r="B351" s="2" t="s">
        <v>63</v>
      </c>
      <c r="C351" s="2">
        <v>28.888820727882599</v>
      </c>
      <c r="D351" s="2">
        <v>26.0927411365242</v>
      </c>
      <c r="E351" s="2">
        <v>2.7960795913583993</v>
      </c>
      <c r="F351" s="2"/>
      <c r="G351" s="2">
        <v>-1.6340366651112994</v>
      </c>
      <c r="H351" s="2">
        <v>3.1038022971172872</v>
      </c>
      <c r="I351" s="9">
        <f t="shared" si="21"/>
        <v>1.6340366651112994</v>
      </c>
      <c r="J351" s="9"/>
      <c r="K351" s="9"/>
    </row>
    <row r="352" spans="1:11" x14ac:dyDescent="0.4">
      <c r="A352" s="2" t="s">
        <v>66</v>
      </c>
      <c r="B352" s="2" t="s">
        <v>67</v>
      </c>
      <c r="C352" s="2">
        <v>29.0671880964953</v>
      </c>
      <c r="D352" s="2">
        <v>26.045687574286799</v>
      </c>
      <c r="E352" s="2">
        <v>3.0215005222085018</v>
      </c>
      <c r="F352" s="2"/>
      <c r="G352" s="2">
        <v>-0.18877533223143184</v>
      </c>
      <c r="H352" s="2">
        <v>1.1397957609511702</v>
      </c>
      <c r="I352" s="9">
        <f t="shared" si="21"/>
        <v>0.18877533223143173</v>
      </c>
      <c r="J352" s="9">
        <f>AVERAGE(I352:I354)</f>
        <v>0.19476523787313224</v>
      </c>
      <c r="K352" s="9">
        <f>_xlfn.STDEV.S(I352:I354)/SQRT(3)</f>
        <v>3.7647822648880884E-2</v>
      </c>
    </row>
    <row r="353" spans="1:11" x14ac:dyDescent="0.4">
      <c r="A353" s="2" t="s">
        <v>68</v>
      </c>
      <c r="B353" s="2" t="s">
        <v>67</v>
      </c>
      <c r="C353" s="2">
        <v>28.863987855029301</v>
      </c>
      <c r="D353" s="2">
        <v>25.9164734714508</v>
      </c>
      <c r="E353" s="2">
        <v>2.9475143835785005</v>
      </c>
      <c r="F353" s="2"/>
      <c r="G353" s="2">
        <v>-0.2627614708614332</v>
      </c>
      <c r="H353" s="2">
        <v>1.1997730005451399</v>
      </c>
      <c r="I353" s="9">
        <f t="shared" si="21"/>
        <v>0.26276147086143309</v>
      </c>
      <c r="J353" s="9"/>
      <c r="K353" s="2"/>
    </row>
    <row r="354" spans="1:11" x14ac:dyDescent="0.4">
      <c r="A354" s="2" t="s">
        <v>69</v>
      </c>
      <c r="B354" s="2" t="s">
        <v>67</v>
      </c>
      <c r="C354" s="2">
        <v>29.075326078641101</v>
      </c>
      <c r="D354" s="2">
        <v>25.997809134727699</v>
      </c>
      <c r="E354" s="2">
        <v>3.0775169439134018</v>
      </c>
      <c r="F354" s="2"/>
      <c r="G354" s="2">
        <v>-0.13275891052653188</v>
      </c>
      <c r="H354" s="2">
        <v>1.0963883552842539</v>
      </c>
      <c r="I354" s="9">
        <f t="shared" si="21"/>
        <v>0.13275891052653183</v>
      </c>
      <c r="J354" s="9"/>
      <c r="K354" s="9"/>
    </row>
    <row r="355" spans="1:11" x14ac:dyDescent="0.4">
      <c r="A355" s="2" t="s">
        <v>70</v>
      </c>
      <c r="B355" s="2" t="s">
        <v>71</v>
      </c>
      <c r="C355" s="2">
        <v>29.0581136795529</v>
      </c>
      <c r="D355" s="2">
        <v>25.255724324655802</v>
      </c>
      <c r="E355" s="2">
        <v>3.8023893548970982</v>
      </c>
      <c r="F355" s="2"/>
      <c r="G355" s="2">
        <v>-0.57898043797180154</v>
      </c>
      <c r="H355" s="2">
        <v>1.493793202088219</v>
      </c>
      <c r="I355" s="9">
        <f t="shared" si="21"/>
        <v>0.57898043797180154</v>
      </c>
      <c r="J355" s="9">
        <f>AVERAGE(I355:I357)</f>
        <v>0.91343333022649953</v>
      </c>
      <c r="K355" s="9">
        <f>_xlfn.STDEV.S(I355:I357)/SQRT(3)</f>
        <v>0.16739362275888509</v>
      </c>
    </row>
    <row r="356" spans="1:11" x14ac:dyDescent="0.4">
      <c r="A356" s="2" t="s">
        <v>72</v>
      </c>
      <c r="B356" s="2" t="s">
        <v>71</v>
      </c>
      <c r="C356" s="2">
        <v>28.543578588510201</v>
      </c>
      <c r="D356" s="2">
        <v>25.255823183833499</v>
      </c>
      <c r="E356" s="2">
        <v>3.2877554046767017</v>
      </c>
      <c r="F356" s="2"/>
      <c r="G356" s="2">
        <v>-1.093614388192198</v>
      </c>
      <c r="H356" s="2">
        <v>2.1340801906446463</v>
      </c>
      <c r="I356" s="9">
        <f t="shared" si="21"/>
        <v>1.093614388192198</v>
      </c>
      <c r="J356" s="9"/>
      <c r="K356" s="2"/>
    </row>
    <row r="357" spans="1:11" x14ac:dyDescent="0.4">
      <c r="A357" s="2" t="s">
        <v>73</v>
      </c>
      <c r="B357" s="2" t="s">
        <v>71</v>
      </c>
      <c r="C357" s="2">
        <v>28.551573746018502</v>
      </c>
      <c r="D357" s="2">
        <v>25.237909117665101</v>
      </c>
      <c r="E357" s="2">
        <v>3.3136646283534006</v>
      </c>
      <c r="F357" s="2"/>
      <c r="G357" s="2">
        <v>-1.0677051645154991</v>
      </c>
      <c r="H357" s="2">
        <v>2.0960965397794911</v>
      </c>
      <c r="I357" s="9">
        <f t="shared" si="21"/>
        <v>1.0677051645154991</v>
      </c>
      <c r="J357" s="9"/>
      <c r="K357" s="9"/>
    </row>
    <row r="358" spans="1:11" x14ac:dyDescent="0.4">
      <c r="A358" s="2" t="s">
        <v>74</v>
      </c>
      <c r="B358" s="2" t="s">
        <v>75</v>
      </c>
      <c r="C358" s="2">
        <v>28.834577398433499</v>
      </c>
      <c r="D358" s="2">
        <v>26.211295927746502</v>
      </c>
      <c r="E358" s="2">
        <v>2.6232814706869974</v>
      </c>
      <c r="F358" s="2"/>
      <c r="G358" s="2">
        <v>-0.96044906742973657</v>
      </c>
      <c r="H358" s="2">
        <v>1.9459155053400796</v>
      </c>
      <c r="I358" s="9">
        <f t="shared" si="21"/>
        <v>0.96044906742973657</v>
      </c>
      <c r="J358" s="9">
        <f>AVERAGE(I358:I360)</f>
        <v>1.2678666331718016</v>
      </c>
      <c r="K358" s="9">
        <f>_xlfn.STDEV.S(I358:I360)/SQRT(3)</f>
        <v>0.15399959656976731</v>
      </c>
    </row>
    <row r="359" spans="1:11" x14ac:dyDescent="0.4">
      <c r="A359" s="2" t="s">
        <v>76</v>
      </c>
      <c r="B359" s="2" t="s">
        <v>75</v>
      </c>
      <c r="C359" s="2">
        <v>28.423621006391802</v>
      </c>
      <c r="D359" s="2">
        <v>26.277850555076601</v>
      </c>
      <c r="E359" s="2">
        <v>2.1457704513152009</v>
      </c>
      <c r="F359" s="2"/>
      <c r="G359" s="2">
        <v>-1.437960086801533</v>
      </c>
      <c r="H359" s="2">
        <v>2.7093749971211456</v>
      </c>
      <c r="I359" s="9">
        <f t="shared" si="21"/>
        <v>1.4379600868015328</v>
      </c>
      <c r="J359" s="9"/>
      <c r="K359" s="2"/>
    </row>
    <row r="360" spans="1:11" x14ac:dyDescent="0.4">
      <c r="A360" s="2" t="s">
        <v>77</v>
      </c>
      <c r="B360" s="2" t="s">
        <v>75</v>
      </c>
      <c r="C360" s="2">
        <v>28.469568259547898</v>
      </c>
      <c r="D360" s="2">
        <v>26.2910284667153</v>
      </c>
      <c r="E360" s="2">
        <v>2.1785397928325985</v>
      </c>
      <c r="F360" s="2"/>
      <c r="G360" s="2">
        <v>-1.4051907452841355</v>
      </c>
      <c r="H360" s="2">
        <v>2.6485279715923302</v>
      </c>
      <c r="I360" s="9">
        <f t="shared" si="21"/>
        <v>1.4051907452841355</v>
      </c>
      <c r="J360" s="9"/>
      <c r="K360" s="2"/>
    </row>
    <row r="361" spans="1:11" x14ac:dyDescent="0.4">
      <c r="A361" s="10" t="s">
        <v>135</v>
      </c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x14ac:dyDescent="0.4">
      <c r="A362" s="2" t="s">
        <v>109</v>
      </c>
      <c r="B362" s="2" t="s">
        <v>47</v>
      </c>
      <c r="C362" s="2">
        <v>29.6206538779021</v>
      </c>
      <c r="D362" s="2">
        <v>25.662266289708199</v>
      </c>
      <c r="E362" s="2">
        <v>3.9583875881939008</v>
      </c>
      <c r="F362" s="2">
        <v>4.1515184097350017</v>
      </c>
      <c r="G362" s="2">
        <v>-0.19313082154110095</v>
      </c>
      <c r="H362" s="2">
        <v>1.1432419982776747</v>
      </c>
      <c r="I362" s="9">
        <f>LOG(H362,2)</f>
        <v>0.19313082154110092</v>
      </c>
      <c r="J362" s="9">
        <f>AVERAGE(I362:I364)</f>
        <v>-2.7755575615628914E-16</v>
      </c>
      <c r="K362" s="9">
        <f>_xlfn.STDEV.S(I362:I364)/SQRT(3)</f>
        <v>0.14270114048068619</v>
      </c>
    </row>
    <row r="363" spans="1:11" x14ac:dyDescent="0.4">
      <c r="A363" s="2" t="s">
        <v>110</v>
      </c>
      <c r="B363" s="2" t="s">
        <v>47</v>
      </c>
      <c r="C363" s="2">
        <v>29.649574364877001</v>
      </c>
      <c r="D363" s="2">
        <v>25.583469144244098</v>
      </c>
      <c r="E363" s="2">
        <v>4.0661052206329025</v>
      </c>
      <c r="F363" s="2"/>
      <c r="G363" s="2">
        <v>-8.5413189102099274E-2</v>
      </c>
      <c r="H363" s="2">
        <v>1.0609915667566143</v>
      </c>
      <c r="I363" s="9">
        <f t="shared" ref="I363:I385" si="22">LOG(H363,2)</f>
        <v>8.5413189102099205E-2</v>
      </c>
      <c r="J363" s="9"/>
      <c r="K363" s="2"/>
    </row>
    <row r="364" spans="1:11" x14ac:dyDescent="0.4">
      <c r="A364" s="2" t="s">
        <v>111</v>
      </c>
      <c r="B364" s="2" t="s">
        <v>47</v>
      </c>
      <c r="C364" s="2">
        <v>30.074758770521601</v>
      </c>
      <c r="D364" s="2">
        <v>25.644696350143398</v>
      </c>
      <c r="E364" s="2">
        <v>4.4300624203782029</v>
      </c>
      <c r="F364" s="2"/>
      <c r="G364" s="2">
        <v>0.27854401064320111</v>
      </c>
      <c r="H364" s="2">
        <v>0.82442261716912313</v>
      </c>
      <c r="I364" s="9">
        <f t="shared" si="22"/>
        <v>-0.27854401064320095</v>
      </c>
      <c r="J364" s="9"/>
      <c r="K364" s="2"/>
    </row>
    <row r="365" spans="1:11" x14ac:dyDescent="0.4">
      <c r="A365" s="2" t="s">
        <v>112</v>
      </c>
      <c r="B365" s="2" t="s">
        <v>51</v>
      </c>
      <c r="C365" s="2">
        <v>28.825845780476701</v>
      </c>
      <c r="D365" s="2">
        <v>25.613382076948199</v>
      </c>
      <c r="E365" s="2">
        <v>3.2124637035285026</v>
      </c>
      <c r="F365" s="2">
        <v>2.9403018915634007</v>
      </c>
      <c r="G365" s="2">
        <v>0.27216181196510192</v>
      </c>
      <c r="H365" s="2">
        <v>0.82807777933003179</v>
      </c>
      <c r="I365" s="9">
        <f t="shared" si="22"/>
        <v>-0.27216181196510192</v>
      </c>
      <c r="J365" s="9">
        <f>AVERAGE(I365:I367)</f>
        <v>0</v>
      </c>
      <c r="K365" s="9">
        <f>_xlfn.STDEV.S(I365:I367)/SQRT(3)</f>
        <v>0.14676641213503258</v>
      </c>
    </row>
    <row r="366" spans="1:11" x14ac:dyDescent="0.4">
      <c r="A366" s="2" t="s">
        <v>113</v>
      </c>
      <c r="B366" s="2" t="s">
        <v>51</v>
      </c>
      <c r="C366" s="2">
        <v>28.704749699053</v>
      </c>
      <c r="D366" s="2">
        <v>25.805307390892199</v>
      </c>
      <c r="E366" s="2">
        <v>2.8994423081608005</v>
      </c>
      <c r="F366" s="2"/>
      <c r="G366" s="2">
        <v>-4.0859583402600208E-2</v>
      </c>
      <c r="H366" s="2">
        <v>1.0287265777125889</v>
      </c>
      <c r="I366" s="9">
        <f t="shared" si="22"/>
        <v>4.0859583402600118E-2</v>
      </c>
      <c r="J366" s="9"/>
      <c r="K366" s="2"/>
    </row>
    <row r="367" spans="1:11" x14ac:dyDescent="0.4">
      <c r="A367" s="2" t="s">
        <v>114</v>
      </c>
      <c r="B367" s="2" t="s">
        <v>51</v>
      </c>
      <c r="C367" s="2">
        <v>28.5676447240558</v>
      </c>
      <c r="D367" s="2">
        <v>25.858645061054901</v>
      </c>
      <c r="E367" s="2">
        <v>2.708999663000899</v>
      </c>
      <c r="F367" s="2"/>
      <c r="G367" s="2">
        <v>-0.23130222856250171</v>
      </c>
      <c r="H367" s="2">
        <v>1.1738940702739393</v>
      </c>
      <c r="I367" s="9">
        <f t="shared" si="22"/>
        <v>0.23130222856250182</v>
      </c>
      <c r="J367" s="9"/>
      <c r="K367" s="2"/>
    </row>
    <row r="368" spans="1:11" x14ac:dyDescent="0.4">
      <c r="A368" s="2" t="s">
        <v>115</v>
      </c>
      <c r="B368" s="2" t="s">
        <v>55</v>
      </c>
      <c r="C368" s="2">
        <v>28.748618872035301</v>
      </c>
      <c r="D368" s="2">
        <v>25.077742066140001</v>
      </c>
      <c r="E368" s="2">
        <v>3.6708768058953005</v>
      </c>
      <c r="F368" s="2">
        <v>3.6091328206337665</v>
      </c>
      <c r="G368" s="2">
        <v>6.1743985261534018E-2</v>
      </c>
      <c r="H368" s="2">
        <v>0.95810522455725045</v>
      </c>
      <c r="I368" s="9">
        <f t="shared" si="22"/>
        <v>-6.1743985261533921E-2</v>
      </c>
      <c r="J368" s="9">
        <f>AVERAGE(I368:I370)</f>
        <v>-1.8503717077085943E-16</v>
      </c>
      <c r="K368" s="9">
        <f>_xlfn.STDEV.S(I368:I370)/SQRT(3)</f>
        <v>4.8135746324682406E-2</v>
      </c>
    </row>
    <row r="369" spans="1:11" x14ac:dyDescent="0.4">
      <c r="A369" s="2" t="s">
        <v>116</v>
      </c>
      <c r="B369" s="2" t="s">
        <v>55</v>
      </c>
      <c r="C369" s="2">
        <v>28.634503326075201</v>
      </c>
      <c r="D369" s="2">
        <v>24.992274455772002</v>
      </c>
      <c r="E369" s="2">
        <v>3.6422288703031995</v>
      </c>
      <c r="F369" s="2"/>
      <c r="G369" s="2">
        <v>3.3096049669433025E-2</v>
      </c>
      <c r="H369" s="2">
        <v>0.97732069759712115</v>
      </c>
      <c r="I369" s="9">
        <f t="shared" si="22"/>
        <v>-3.309604966943315E-2</v>
      </c>
      <c r="J369" s="9"/>
      <c r="K369" s="2"/>
    </row>
    <row r="370" spans="1:11" x14ac:dyDescent="0.4">
      <c r="A370" s="2" t="s">
        <v>117</v>
      </c>
      <c r="B370" s="2" t="s">
        <v>55</v>
      </c>
      <c r="C370" s="2">
        <v>28.476175018275701</v>
      </c>
      <c r="D370" s="2">
        <v>24.961882232572901</v>
      </c>
      <c r="E370" s="2">
        <v>3.5142927857027999</v>
      </c>
      <c r="F370" s="2"/>
      <c r="G370" s="2">
        <v>-9.4840034930966599E-2</v>
      </c>
      <c r="H370" s="2">
        <v>1.0679469882292507</v>
      </c>
      <c r="I370" s="9">
        <f t="shared" si="22"/>
        <v>9.4840034930966516E-2</v>
      </c>
      <c r="J370" s="9"/>
      <c r="K370" s="2"/>
    </row>
    <row r="371" spans="1:11" x14ac:dyDescent="0.4">
      <c r="A371" s="2" t="s">
        <v>118</v>
      </c>
      <c r="B371" s="2" t="s">
        <v>59</v>
      </c>
      <c r="C371" s="2">
        <v>29.587185514720101</v>
      </c>
      <c r="D371" s="2">
        <v>25.7682993943464</v>
      </c>
      <c r="E371" s="2">
        <v>3.8188861203737012</v>
      </c>
      <c r="F371" s="2">
        <v>3.6442095635189005</v>
      </c>
      <c r="G371" s="2">
        <v>0.17467655685480077</v>
      </c>
      <c r="H371" s="2">
        <v>0.88596612486574733</v>
      </c>
      <c r="I371" s="9">
        <f t="shared" si="22"/>
        <v>-0.1746765568548008</v>
      </c>
      <c r="J371" s="9">
        <f>AVERAGE(I371:I373)</f>
        <v>1.2490009027033011E-16</v>
      </c>
      <c r="K371" s="9">
        <f>_xlfn.STDEV.S(I371:I373)/SQRT(3)</f>
        <v>8.7338680265018204E-2</v>
      </c>
    </row>
    <row r="372" spans="1:11" x14ac:dyDescent="0.4">
      <c r="A372" s="2" t="s">
        <v>119</v>
      </c>
      <c r="B372" s="2" t="s">
        <v>59</v>
      </c>
      <c r="C372" s="2">
        <v>29.277012242254699</v>
      </c>
      <c r="D372" s="2">
        <v>25.719682072298699</v>
      </c>
      <c r="E372" s="2">
        <v>3.5573301699559998</v>
      </c>
      <c r="F372" s="2"/>
      <c r="G372" s="2">
        <v>-8.6879393562900642E-2</v>
      </c>
      <c r="H372" s="2">
        <v>1.0620703958105455</v>
      </c>
      <c r="I372" s="9">
        <f t="shared" si="22"/>
        <v>8.6879393562900545E-2</v>
      </c>
      <c r="J372" s="9"/>
      <c r="K372" s="2"/>
    </row>
    <row r="373" spans="1:11" x14ac:dyDescent="0.4">
      <c r="A373" s="2" t="s">
        <v>120</v>
      </c>
      <c r="B373" s="2" t="s">
        <v>59</v>
      </c>
      <c r="C373" s="2">
        <v>29.495654716695299</v>
      </c>
      <c r="D373" s="2">
        <v>25.939242316468299</v>
      </c>
      <c r="E373" s="2">
        <v>3.5564124002269999</v>
      </c>
      <c r="F373" s="2"/>
      <c r="G373" s="2">
        <v>-8.7797163291900571E-2</v>
      </c>
      <c r="H373" s="2">
        <v>1.062746246310055</v>
      </c>
      <c r="I373" s="9">
        <f t="shared" si="22"/>
        <v>8.7797163291900626E-2</v>
      </c>
      <c r="J373" s="9"/>
      <c r="K373" s="9"/>
    </row>
    <row r="374" spans="1:11" x14ac:dyDescent="0.4">
      <c r="A374" s="2" t="s">
        <v>121</v>
      </c>
      <c r="B374" s="2" t="s">
        <v>63</v>
      </c>
      <c r="C374" s="2">
        <v>29.2274898815126</v>
      </c>
      <c r="D374" s="2">
        <v>25.716774399015499</v>
      </c>
      <c r="E374" s="2">
        <v>3.5107154824971012</v>
      </c>
      <c r="F374" s="2"/>
      <c r="G374" s="2">
        <v>-0.64080292723790055</v>
      </c>
      <c r="H374" s="2">
        <v>1.5591966837383906</v>
      </c>
      <c r="I374" s="9">
        <f t="shared" si="22"/>
        <v>0.64080292723790055</v>
      </c>
      <c r="J374" s="9">
        <f>AVERAGE(I374:I376)</f>
        <v>0.7812388383696337</v>
      </c>
      <c r="K374" s="9">
        <f>_xlfn.STDEV.S(I374:I376)/SQRT(3)</f>
        <v>7.2065926839992953E-2</v>
      </c>
    </row>
    <row r="375" spans="1:11" x14ac:dyDescent="0.4">
      <c r="A375" s="2" t="s">
        <v>122</v>
      </c>
      <c r="B375" s="2" t="s">
        <v>63</v>
      </c>
      <c r="C375" s="2">
        <v>29.170481626022202</v>
      </c>
      <c r="D375" s="2">
        <v>25.842334256140401</v>
      </c>
      <c r="E375" s="2">
        <v>3.3281473698818012</v>
      </c>
      <c r="F375" s="2"/>
      <c r="G375" s="2">
        <v>-0.82337103985320059</v>
      </c>
      <c r="H375" s="2">
        <v>1.76953591064264</v>
      </c>
      <c r="I375" s="9">
        <f t="shared" si="22"/>
        <v>0.8233710398532007</v>
      </c>
      <c r="J375" s="9"/>
      <c r="K375" s="9"/>
    </row>
    <row r="376" spans="1:11" x14ac:dyDescent="0.4">
      <c r="A376" s="2" t="s">
        <v>123</v>
      </c>
      <c r="B376" s="2" t="s">
        <v>63</v>
      </c>
      <c r="C376" s="2">
        <v>29.124694758395101</v>
      </c>
      <c r="D376" s="2">
        <v>25.852718896677899</v>
      </c>
      <c r="E376" s="2">
        <v>3.2719758617172019</v>
      </c>
      <c r="F376" s="2"/>
      <c r="G376" s="2">
        <v>-0.87954254801779985</v>
      </c>
      <c r="H376" s="2">
        <v>1.8397918447000554</v>
      </c>
      <c r="I376" s="9">
        <f t="shared" si="22"/>
        <v>0.87954254801779985</v>
      </c>
      <c r="J376" s="9"/>
      <c r="K376" s="9"/>
    </row>
    <row r="377" spans="1:11" x14ac:dyDescent="0.4">
      <c r="A377" s="2" t="s">
        <v>124</v>
      </c>
      <c r="B377" s="2" t="s">
        <v>67</v>
      </c>
      <c r="C377" s="2">
        <v>28.4161897381851</v>
      </c>
      <c r="D377" s="2">
        <v>26.022295772705899</v>
      </c>
      <c r="E377" s="2">
        <v>2.3938939654792009</v>
      </c>
      <c r="F377" s="2"/>
      <c r="G377" s="2">
        <v>-0.54640792608419986</v>
      </c>
      <c r="H377" s="2">
        <v>1.4604448971853923</v>
      </c>
      <c r="I377" s="9">
        <f t="shared" si="22"/>
        <v>0.54640792608419986</v>
      </c>
      <c r="J377" s="9">
        <f>AVERAGE(I377:I379)</f>
        <v>0.50799191056616755</v>
      </c>
      <c r="K377" s="9">
        <f>_xlfn.STDEV.S(I377:I379)/SQRT(3)</f>
        <v>4.2209107322965733E-2</v>
      </c>
    </row>
    <row r="378" spans="1:11" x14ac:dyDescent="0.4">
      <c r="A378" s="2" t="s">
        <v>125</v>
      </c>
      <c r="B378" s="2" t="s">
        <v>67</v>
      </c>
      <c r="C378" s="2">
        <v>28.6100368978971</v>
      </c>
      <c r="D378" s="2">
        <v>26.093419112391601</v>
      </c>
      <c r="E378" s="2">
        <v>2.516617785505499</v>
      </c>
      <c r="F378" s="2"/>
      <c r="G378" s="2">
        <v>-0.42368410605790174</v>
      </c>
      <c r="H378" s="2">
        <v>1.3413484897247807</v>
      </c>
      <c r="I378" s="9">
        <f t="shared" si="22"/>
        <v>0.4236841060579018</v>
      </c>
      <c r="J378" s="9"/>
      <c r="K378" s="2"/>
    </row>
    <row r="379" spans="1:11" x14ac:dyDescent="0.4">
      <c r="A379" s="2" t="s">
        <v>126</v>
      </c>
      <c r="B379" s="2" t="s">
        <v>67</v>
      </c>
      <c r="C379" s="2">
        <v>28.466671856401199</v>
      </c>
      <c r="D379" s="2">
        <v>26.080253664394199</v>
      </c>
      <c r="E379" s="2">
        <v>2.3864181920069996</v>
      </c>
      <c r="F379" s="2"/>
      <c r="G379" s="2">
        <v>-0.55388369955640115</v>
      </c>
      <c r="H379" s="2">
        <v>1.4680322883006167</v>
      </c>
      <c r="I379" s="9">
        <f t="shared" si="22"/>
        <v>0.55388369955640115</v>
      </c>
      <c r="J379" s="9"/>
      <c r="K379" s="9"/>
    </row>
    <row r="380" spans="1:11" x14ac:dyDescent="0.4">
      <c r="A380" s="2" t="s">
        <v>127</v>
      </c>
      <c r="B380" s="2" t="s">
        <v>71</v>
      </c>
      <c r="C380" s="2">
        <v>28.864591221060401</v>
      </c>
      <c r="D380" s="2">
        <v>25.3653817421715</v>
      </c>
      <c r="E380" s="2">
        <v>3.4992094788889005</v>
      </c>
      <c r="F380" s="2"/>
      <c r="G380" s="2">
        <v>-0.10992334174486595</v>
      </c>
      <c r="H380" s="2">
        <v>1.0791708927462513</v>
      </c>
      <c r="I380" s="9">
        <f t="shared" si="22"/>
        <v>0.10992334174486584</v>
      </c>
      <c r="J380" s="9">
        <f>AVERAGE(I380:I382)</f>
        <v>0.17472960047270059</v>
      </c>
      <c r="K380" s="9">
        <f>_xlfn.STDEV.S(I380:I382)/SQRT(3)</f>
        <v>7.9279326260582192E-2</v>
      </c>
    </row>
    <row r="381" spans="1:11" x14ac:dyDescent="0.4">
      <c r="A381" s="2" t="s">
        <v>128</v>
      </c>
      <c r="B381" s="2" t="s">
        <v>71</v>
      </c>
      <c r="C381" s="2">
        <v>28.6954930226212</v>
      </c>
      <c r="D381" s="2">
        <v>25.418815500977701</v>
      </c>
      <c r="E381" s="2">
        <v>3.2766775216434993</v>
      </c>
      <c r="F381" s="2"/>
      <c r="G381" s="2">
        <v>-0.33245529899026716</v>
      </c>
      <c r="H381" s="2">
        <v>1.2591544863791384</v>
      </c>
      <c r="I381" s="9">
        <f t="shared" si="22"/>
        <v>0.33245529899026721</v>
      </c>
      <c r="J381" s="9"/>
      <c r="K381" s="2"/>
    </row>
    <row r="382" spans="1:11" x14ac:dyDescent="0.4">
      <c r="A382" s="2" t="s">
        <v>129</v>
      </c>
      <c r="B382" s="2" t="s">
        <v>71</v>
      </c>
      <c r="C382" s="2">
        <v>28.813590651084699</v>
      </c>
      <c r="D382" s="2">
        <v>25.286267991133901</v>
      </c>
      <c r="E382" s="2">
        <v>3.5273226599507979</v>
      </c>
      <c r="F382" s="2"/>
      <c r="G382" s="2">
        <v>-8.1810160682968647E-2</v>
      </c>
      <c r="H382" s="2">
        <v>1.0583451216892803</v>
      </c>
      <c r="I382" s="9">
        <f t="shared" si="22"/>
        <v>8.181016068296873E-2</v>
      </c>
      <c r="J382" s="9"/>
      <c r="K382" s="9"/>
    </row>
    <row r="383" spans="1:11" x14ac:dyDescent="0.4">
      <c r="A383" s="2" t="s">
        <v>130</v>
      </c>
      <c r="B383" s="2" t="s">
        <v>75</v>
      </c>
      <c r="C383" s="2">
        <v>29.987416555110901</v>
      </c>
      <c r="D383" s="2">
        <v>26.194655882232698</v>
      </c>
      <c r="E383" s="2">
        <v>3.7927606728782024</v>
      </c>
      <c r="F383" s="2"/>
      <c r="G383" s="2">
        <v>0.14855110935930194</v>
      </c>
      <c r="H383" s="2">
        <v>0.90215603811590994</v>
      </c>
      <c r="I383" s="9">
        <f t="shared" si="22"/>
        <v>-0.14855110935930191</v>
      </c>
      <c r="J383" s="9">
        <f>AVERAGE(I383:I385)</f>
        <v>0.17937926044266581</v>
      </c>
      <c r="K383" s="9">
        <f>_xlfn.STDEV.S(I383:I385)/SQRT(3)</f>
        <v>0.19836125654197287</v>
      </c>
    </row>
    <row r="384" spans="1:11" x14ac:dyDescent="0.4">
      <c r="A384" s="2" t="s">
        <v>131</v>
      </c>
      <c r="B384" s="2" t="s">
        <v>75</v>
      </c>
      <c r="C384" s="2">
        <v>29.5288773806795</v>
      </c>
      <c r="D384" s="2">
        <v>26.421371562026899</v>
      </c>
      <c r="E384" s="2">
        <v>3.1075058186526014</v>
      </c>
      <c r="F384" s="2"/>
      <c r="G384" s="2">
        <v>-0.53670374486629902</v>
      </c>
      <c r="H384" s="2">
        <v>1.4506542876941293</v>
      </c>
      <c r="I384" s="9">
        <f t="shared" si="22"/>
        <v>0.53670374486629902</v>
      </c>
      <c r="J384" s="9"/>
      <c r="K384" s="2"/>
    </row>
    <row r="385" spans="1:11" x14ac:dyDescent="0.4">
      <c r="A385" s="2" t="s">
        <v>132</v>
      </c>
      <c r="B385" s="2" t="s">
        <v>75</v>
      </c>
      <c r="C385" s="2">
        <v>29.735495078373699</v>
      </c>
      <c r="D385" s="2">
        <v>26.241270660675799</v>
      </c>
      <c r="E385" s="2">
        <v>3.4942244176979003</v>
      </c>
      <c r="F385" s="2"/>
      <c r="G385" s="2">
        <v>-0.1499851458210002</v>
      </c>
      <c r="H385" s="2">
        <v>1.1095580478525848</v>
      </c>
      <c r="I385" s="9">
        <f t="shared" si="22"/>
        <v>0.14998514582100028</v>
      </c>
      <c r="J385" s="9"/>
      <c r="K385" s="2"/>
    </row>
    <row r="386" spans="1:11" x14ac:dyDescent="0.4">
      <c r="A386" s="2" t="s">
        <v>136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x14ac:dyDescent="0.4">
      <c r="A387" s="2" t="s">
        <v>109</v>
      </c>
      <c r="B387" s="2" t="s">
        <v>47</v>
      </c>
      <c r="C387" s="2">
        <v>40.381373929783997</v>
      </c>
      <c r="D387" s="2">
        <v>25.563509012616901</v>
      </c>
      <c r="E387" s="2">
        <v>14.817864917167096</v>
      </c>
      <c r="F387" s="2">
        <v>13.017693329386367</v>
      </c>
      <c r="G387" s="2">
        <v>1.8001715877807296</v>
      </c>
      <c r="H387" s="2">
        <v>0.2871404355021962</v>
      </c>
      <c r="I387" s="9">
        <f>LOG(H387,2)</f>
        <v>-1.8001715877807296</v>
      </c>
      <c r="J387" s="9">
        <f>AVERAGE(I387:I389)</f>
        <v>-5.9211894646675012E-16</v>
      </c>
      <c r="K387" s="9">
        <f>_xlfn.STDEV.S(I387:I389)/SQRT(3)</f>
        <v>0.90608918124167781</v>
      </c>
    </row>
    <row r="388" spans="1:11" x14ac:dyDescent="0.4">
      <c r="A388" s="2" t="s">
        <v>110</v>
      </c>
      <c r="B388" s="2" t="s">
        <v>47</v>
      </c>
      <c r="C388" s="2">
        <v>37.431842622413903</v>
      </c>
      <c r="D388" s="2">
        <v>25.4945944615007</v>
      </c>
      <c r="E388" s="2">
        <v>11.937248160913203</v>
      </c>
      <c r="F388" s="2"/>
      <c r="G388" s="2">
        <v>-1.0804451684731635</v>
      </c>
      <c r="H388" s="2">
        <v>2.1146885041223387</v>
      </c>
      <c r="I388" s="9">
        <f t="shared" ref="I388:I410" si="23">LOG(H388,2)</f>
        <v>1.0804451684731635</v>
      </c>
      <c r="J388" s="9"/>
      <c r="K388" s="2"/>
    </row>
    <row r="389" spans="1:11" x14ac:dyDescent="0.4">
      <c r="A389" s="2" t="s">
        <v>111</v>
      </c>
      <c r="B389" s="2" t="s">
        <v>47</v>
      </c>
      <c r="C389" s="2">
        <v>37.907460625335403</v>
      </c>
      <c r="D389" s="2">
        <v>25.609493715256601</v>
      </c>
      <c r="E389" s="2">
        <v>12.297966910078802</v>
      </c>
      <c r="F389" s="2"/>
      <c r="G389" s="2">
        <v>-0.71972641930756431</v>
      </c>
      <c r="H389" s="2">
        <v>1.6468697062440247</v>
      </c>
      <c r="I389" s="9">
        <f t="shared" si="23"/>
        <v>0.71972641930756431</v>
      </c>
      <c r="J389" s="9"/>
      <c r="K389" s="2"/>
    </row>
    <row r="390" spans="1:11" x14ac:dyDescent="0.4">
      <c r="A390" s="2" t="s">
        <v>112</v>
      </c>
      <c r="B390" s="2" t="s">
        <v>51</v>
      </c>
      <c r="C390" s="2">
        <v>31.5539232897505</v>
      </c>
      <c r="D390" s="2">
        <v>25.759205133026001</v>
      </c>
      <c r="E390" s="2">
        <v>5.7947181567244996</v>
      </c>
      <c r="F390" s="2">
        <v>5.701177742129766</v>
      </c>
      <c r="G390" s="2">
        <v>9.3540414594733612E-2</v>
      </c>
      <c r="H390" s="2">
        <v>0.93721996042050792</v>
      </c>
      <c r="I390" s="9">
        <f t="shared" si="23"/>
        <v>-9.354041459473357E-2</v>
      </c>
      <c r="J390" s="9">
        <f>AVERAGE(I390:I392)</f>
        <v>-2.3823535736748152E-16</v>
      </c>
      <c r="K390" s="9">
        <f>_xlfn.STDEV.S(I390:I392)/SQRT(3)</f>
        <v>4.677915990094305E-2</v>
      </c>
    </row>
    <row r="391" spans="1:11" x14ac:dyDescent="0.4">
      <c r="A391" s="2" t="s">
        <v>113</v>
      </c>
      <c r="B391" s="2" t="s">
        <v>51</v>
      </c>
      <c r="C391" s="2">
        <v>31.469622765960299</v>
      </c>
      <c r="D391" s="2">
        <v>25.8136301345384</v>
      </c>
      <c r="E391" s="2">
        <v>5.6559926314218991</v>
      </c>
      <c r="F391" s="2"/>
      <c r="G391" s="2">
        <v>-4.5185110707866905E-2</v>
      </c>
      <c r="H391" s="2">
        <v>1.031815561995322</v>
      </c>
      <c r="I391" s="9">
        <f t="shared" si="23"/>
        <v>4.5185110707867022E-2</v>
      </c>
      <c r="J391" s="9"/>
      <c r="K391" s="2"/>
    </row>
    <row r="392" spans="1:11" x14ac:dyDescent="0.4">
      <c r="A392" s="2" t="s">
        <v>114</v>
      </c>
      <c r="B392" s="2" t="s">
        <v>51</v>
      </c>
      <c r="C392" s="2">
        <v>31.4963278338309</v>
      </c>
      <c r="D392" s="2">
        <v>25.843505395588</v>
      </c>
      <c r="E392" s="2">
        <v>5.6528224382429002</v>
      </c>
      <c r="F392" s="2"/>
      <c r="G392" s="2">
        <v>-4.8355303886865819E-2</v>
      </c>
      <c r="H392" s="2">
        <v>1.0340853772525778</v>
      </c>
      <c r="I392" s="9">
        <f t="shared" si="23"/>
        <v>4.8355303886865833E-2</v>
      </c>
      <c r="J392" s="9"/>
      <c r="K392" s="2"/>
    </row>
    <row r="393" spans="1:11" x14ac:dyDescent="0.4">
      <c r="A393" s="2" t="s">
        <v>115</v>
      </c>
      <c r="B393" s="2" t="s">
        <v>55</v>
      </c>
      <c r="C393" s="2">
        <v>41.052628112976599</v>
      </c>
      <c r="D393" s="2">
        <v>24.985896972524699</v>
      </c>
      <c r="E393" s="2">
        <v>16.0667311404519</v>
      </c>
      <c r="F393" s="2">
        <v>15.025740211408065</v>
      </c>
      <c r="G393" s="2">
        <v>1.0409909290438346</v>
      </c>
      <c r="H393" s="2">
        <v>0.48599354966925123</v>
      </c>
      <c r="I393" s="9">
        <f t="shared" si="23"/>
        <v>-1.0409909290438348</v>
      </c>
      <c r="J393" s="9">
        <f>AVERAGE(I393:I395)</f>
        <v>-5.6436337085112121E-16</v>
      </c>
      <c r="K393" s="9">
        <f>_xlfn.STDEV.S(I393:I395)/SQRT(3)</f>
        <v>0.61977238647475907</v>
      </c>
    </row>
    <row r="394" spans="1:11" x14ac:dyDescent="0.4">
      <c r="A394" s="2" t="s">
        <v>116</v>
      </c>
      <c r="B394" s="2" t="s">
        <v>55</v>
      </c>
      <c r="C394" s="2">
        <v>39.004183763205099</v>
      </c>
      <c r="D394" s="2">
        <v>25.081696982670501</v>
      </c>
      <c r="E394" s="2">
        <v>13.922486780534598</v>
      </c>
      <c r="F394" s="2"/>
      <c r="G394" s="2">
        <v>-1.1032534308734672</v>
      </c>
      <c r="H394" s="2">
        <v>2.1483863061503419</v>
      </c>
      <c r="I394" s="9">
        <f t="shared" si="23"/>
        <v>1.1032534308734674</v>
      </c>
      <c r="J394" s="9"/>
      <c r="K394" s="2"/>
    </row>
    <row r="395" spans="1:11" x14ac:dyDescent="0.4">
      <c r="A395" s="2" t="s">
        <v>117</v>
      </c>
      <c r="B395" s="2" t="s">
        <v>55</v>
      </c>
      <c r="C395" s="2">
        <v>40.199262974199698</v>
      </c>
      <c r="D395" s="2">
        <v>25.111260260961998</v>
      </c>
      <c r="E395" s="2">
        <v>15.088002713237699</v>
      </c>
      <c r="F395" s="2"/>
      <c r="G395" s="2">
        <v>6.2262501829634331E-2</v>
      </c>
      <c r="H395" s="2">
        <v>0.95776093546378827</v>
      </c>
      <c r="I395" s="9">
        <f t="shared" si="23"/>
        <v>-6.2262501829634248E-2</v>
      </c>
      <c r="J395" s="9"/>
      <c r="K395" s="2"/>
    </row>
    <row r="396" spans="1:11" x14ac:dyDescent="0.4">
      <c r="A396" s="2" t="s">
        <v>118</v>
      </c>
      <c r="B396" s="2" t="s">
        <v>59</v>
      </c>
      <c r="C396" s="2">
        <v>30.610405194111198</v>
      </c>
      <c r="D396" s="2">
        <v>25.604804747212999</v>
      </c>
      <c r="E396" s="2">
        <v>5.0056004468981996</v>
      </c>
      <c r="F396" s="2">
        <v>5.1448920917995657</v>
      </c>
      <c r="G396" s="2">
        <v>-0.13929164490136614</v>
      </c>
      <c r="H396" s="2">
        <v>1.1013642195014963</v>
      </c>
      <c r="I396" s="9">
        <f t="shared" si="23"/>
        <v>0.13929164490136625</v>
      </c>
      <c r="J396" s="9">
        <f>AVERAGE(I396:I398)</f>
        <v>7.1701903673708031E-17</v>
      </c>
      <c r="K396" s="9">
        <f>_xlfn.STDEV.S(I396:I398)/SQRT(3)</f>
        <v>7.0971909946713707E-2</v>
      </c>
    </row>
    <row r="397" spans="1:11" x14ac:dyDescent="0.4">
      <c r="A397" s="2" t="s">
        <v>119</v>
      </c>
      <c r="B397" s="2" t="s">
        <v>59</v>
      </c>
      <c r="C397" s="2">
        <v>30.913707768902601</v>
      </c>
      <c r="D397" s="2">
        <v>25.6755179149865</v>
      </c>
      <c r="E397" s="2">
        <v>5.2381898539161007</v>
      </c>
      <c r="F397" s="2"/>
      <c r="G397" s="2">
        <v>9.3297762116534955E-2</v>
      </c>
      <c r="H397" s="2">
        <v>0.93737760834044959</v>
      </c>
      <c r="I397" s="9">
        <f t="shared" si="23"/>
        <v>-9.3297762116534982E-2</v>
      </c>
      <c r="J397" s="9"/>
      <c r="K397" s="2"/>
    </row>
    <row r="398" spans="1:11" x14ac:dyDescent="0.4">
      <c r="A398" s="2" t="s">
        <v>120</v>
      </c>
      <c r="B398" s="2" t="s">
        <v>59</v>
      </c>
      <c r="C398" s="2">
        <v>30.954289924605298</v>
      </c>
      <c r="D398" s="2">
        <v>25.763403950020901</v>
      </c>
      <c r="E398" s="2">
        <v>5.1908859745843969</v>
      </c>
      <c r="F398" s="2"/>
      <c r="G398" s="2">
        <v>4.5993882784831186E-2</v>
      </c>
      <c r="H398" s="2">
        <v>0.96862229630281083</v>
      </c>
      <c r="I398" s="9">
        <f t="shared" si="23"/>
        <v>-4.5993882784831054E-2</v>
      </c>
      <c r="J398" s="9"/>
      <c r="K398" s="9"/>
    </row>
    <row r="399" spans="1:11" x14ac:dyDescent="0.4">
      <c r="A399" s="2" t="s">
        <v>121</v>
      </c>
      <c r="B399" s="2" t="s">
        <v>63</v>
      </c>
      <c r="C399" s="2">
        <v>28.0628295072739</v>
      </c>
      <c r="D399" s="2">
        <v>25.646510610135099</v>
      </c>
      <c r="E399" s="2">
        <v>2.416318897138801</v>
      </c>
      <c r="F399" s="2"/>
      <c r="G399" s="2">
        <v>-10.601374432247566</v>
      </c>
      <c r="H399" s="2">
        <v>1553.5731233185556</v>
      </c>
      <c r="I399" s="9">
        <f t="shared" si="23"/>
        <v>10.601374432247566</v>
      </c>
      <c r="J399" s="9">
        <f>AVERAGE(I399:I401)</f>
        <v>10.702650794109433</v>
      </c>
      <c r="K399" s="9">
        <f>_xlfn.STDEV.S(I399:I401)/SQRT(3)</f>
        <v>0.21448002898958846</v>
      </c>
    </row>
    <row r="400" spans="1:11" x14ac:dyDescent="0.4">
      <c r="A400" s="2" t="s">
        <v>122</v>
      </c>
      <c r="B400" s="2" t="s">
        <v>63</v>
      </c>
      <c r="C400" s="2">
        <v>28.3325043733252</v>
      </c>
      <c r="D400" s="2">
        <v>25.7071119687585</v>
      </c>
      <c r="E400" s="2">
        <v>2.6253924045666999</v>
      </c>
      <c r="F400" s="2"/>
      <c r="G400" s="2">
        <v>-10.392300924819667</v>
      </c>
      <c r="H400" s="2">
        <v>1343.9846307572891</v>
      </c>
      <c r="I400" s="9">
        <f t="shared" si="23"/>
        <v>10.392300924819667</v>
      </c>
      <c r="J400" s="9"/>
      <c r="K400" s="9"/>
    </row>
    <row r="401" spans="1:11" x14ac:dyDescent="0.4">
      <c r="A401" s="2" t="s">
        <v>123</v>
      </c>
      <c r="B401" s="2" t="s">
        <v>63</v>
      </c>
      <c r="C401" s="2">
        <v>27.996157440649501</v>
      </c>
      <c r="D401" s="2">
        <v>26.0927411365242</v>
      </c>
      <c r="E401" s="2">
        <v>1.9034163041253009</v>
      </c>
      <c r="F401" s="2"/>
      <c r="G401" s="2">
        <v>-11.114277025261066</v>
      </c>
      <c r="H401" s="2">
        <v>2216.8217036270457</v>
      </c>
      <c r="I401" s="9">
        <f t="shared" si="23"/>
        <v>11.114277025261066</v>
      </c>
      <c r="J401" s="9"/>
      <c r="K401" s="9"/>
    </row>
    <row r="402" spans="1:11" x14ac:dyDescent="0.4">
      <c r="A402" s="2" t="s">
        <v>124</v>
      </c>
      <c r="B402" s="2" t="s">
        <v>67</v>
      </c>
      <c r="C402" s="2">
        <v>28.273455755675201</v>
      </c>
      <c r="D402" s="2">
        <v>26.045687574286799</v>
      </c>
      <c r="E402" s="2">
        <v>2.2277681813884023</v>
      </c>
      <c r="F402" s="2"/>
      <c r="G402" s="2">
        <v>-3.4734095607413638</v>
      </c>
      <c r="H402" s="2">
        <v>11.107094451806656</v>
      </c>
      <c r="I402" s="9">
        <f t="shared" si="23"/>
        <v>3.4734095607413638</v>
      </c>
      <c r="J402" s="9">
        <f>AVERAGE(I402:I404)</f>
        <v>3.4806155632089317</v>
      </c>
      <c r="K402" s="9">
        <f>_xlfn.STDEV.S(I402:I404)/SQRT(3)</f>
        <v>0.11718656156810489</v>
      </c>
    </row>
    <row r="403" spans="1:11" x14ac:dyDescent="0.4">
      <c r="A403" s="2" t="s">
        <v>125</v>
      </c>
      <c r="B403" s="2" t="s">
        <v>67</v>
      </c>
      <c r="C403" s="2">
        <v>28.3363097690474</v>
      </c>
      <c r="D403" s="2">
        <v>25.9164734714508</v>
      </c>
      <c r="E403" s="2">
        <v>2.4198362975965999</v>
      </c>
      <c r="F403" s="2"/>
      <c r="G403" s="2">
        <v>-3.2813414445331661</v>
      </c>
      <c r="H403" s="2">
        <v>9.7225951223417333</v>
      </c>
      <c r="I403" s="9">
        <f t="shared" si="23"/>
        <v>3.2813414445331661</v>
      </c>
      <c r="J403" s="9"/>
      <c r="K403" s="2"/>
    </row>
    <row r="404" spans="1:11" x14ac:dyDescent="0.4">
      <c r="A404" s="2" t="s">
        <v>126</v>
      </c>
      <c r="B404" s="2" t="s">
        <v>67</v>
      </c>
      <c r="C404" s="2">
        <v>28.0118911925052</v>
      </c>
      <c r="D404" s="2">
        <v>25.997809134727699</v>
      </c>
      <c r="E404" s="2">
        <v>2.0140820577775003</v>
      </c>
      <c r="F404" s="2"/>
      <c r="G404" s="2">
        <v>-3.6870956843522658</v>
      </c>
      <c r="H404" s="2">
        <v>12.880312438937978</v>
      </c>
      <c r="I404" s="9">
        <f t="shared" si="23"/>
        <v>3.6870956843522653</v>
      </c>
      <c r="J404" s="9"/>
      <c r="K404" s="9"/>
    </row>
    <row r="405" spans="1:11" x14ac:dyDescent="0.4">
      <c r="A405" s="2" t="s">
        <v>127</v>
      </c>
      <c r="B405" s="2" t="s">
        <v>71</v>
      </c>
      <c r="C405" s="2">
        <v>27.6145504133382</v>
      </c>
      <c r="D405" s="2">
        <v>25.255724324655802</v>
      </c>
      <c r="E405" s="2">
        <v>2.3588260886823988</v>
      </c>
      <c r="F405" s="2"/>
      <c r="G405" s="2">
        <v>-12.666914122725666</v>
      </c>
      <c r="H405" s="2">
        <v>6503.1100492043679</v>
      </c>
      <c r="I405" s="9">
        <f t="shared" si="23"/>
        <v>12.666914122725666</v>
      </c>
      <c r="J405" s="9">
        <f>AVERAGE(I405:I407)</f>
        <v>12.531017343685134</v>
      </c>
      <c r="K405" s="9">
        <f>_xlfn.STDEV.S(I405:I407)/SQRT(3)</f>
        <v>7.3786174941866109E-2</v>
      </c>
    </row>
    <row r="406" spans="1:11" x14ac:dyDescent="0.4">
      <c r="A406" s="2" t="s">
        <v>128</v>
      </c>
      <c r="B406" s="2" t="s">
        <v>71</v>
      </c>
      <c r="C406" s="2">
        <v>27.768672278112199</v>
      </c>
      <c r="D406" s="2">
        <v>25.255823183833499</v>
      </c>
      <c r="E406" s="2">
        <v>2.5128490942786996</v>
      </c>
      <c r="F406" s="2"/>
      <c r="G406" s="2">
        <v>-12.512891117129366</v>
      </c>
      <c r="H406" s="2">
        <v>5844.6102951950506</v>
      </c>
      <c r="I406" s="9">
        <f t="shared" si="23"/>
        <v>12.512891117129367</v>
      </c>
      <c r="J406" s="9"/>
      <c r="K406" s="2"/>
    </row>
    <row r="407" spans="1:11" x14ac:dyDescent="0.4">
      <c r="A407" s="2" t="s">
        <v>129</v>
      </c>
      <c r="B407" s="2" t="s">
        <v>71</v>
      </c>
      <c r="C407" s="2">
        <v>27.8504025378728</v>
      </c>
      <c r="D407" s="2">
        <v>25.237909117665101</v>
      </c>
      <c r="E407" s="2">
        <v>2.6124934202076986</v>
      </c>
      <c r="F407" s="2"/>
      <c r="G407" s="2">
        <v>-12.413246791200367</v>
      </c>
      <c r="H407" s="2">
        <v>5454.5587991588</v>
      </c>
      <c r="I407" s="9">
        <f t="shared" si="23"/>
        <v>12.413246791200365</v>
      </c>
      <c r="J407" s="9"/>
      <c r="K407" s="9"/>
    </row>
    <row r="408" spans="1:11" x14ac:dyDescent="0.4">
      <c r="A408" s="2" t="s">
        <v>130</v>
      </c>
      <c r="B408" s="2" t="s">
        <v>75</v>
      </c>
      <c r="C408" s="2">
        <v>29.412818021554902</v>
      </c>
      <c r="D408" s="2">
        <v>26.211295927746502</v>
      </c>
      <c r="E408" s="2">
        <v>3.2015220938083999</v>
      </c>
      <c r="F408" s="2"/>
      <c r="G408" s="2">
        <v>-1.9433699979911658</v>
      </c>
      <c r="H408" s="2">
        <v>3.846029951709959</v>
      </c>
      <c r="I408" s="9">
        <f t="shared" si="23"/>
        <v>1.9433699979911658</v>
      </c>
      <c r="J408" s="9">
        <f>AVERAGE(I408:I410)</f>
        <v>2.1123001687238996</v>
      </c>
      <c r="K408" s="9">
        <f>_xlfn.STDEV.S(I408:I410)/SQRT(3)</f>
        <v>8.5072924682657106E-2</v>
      </c>
    </row>
    <row r="409" spans="1:11" x14ac:dyDescent="0.4">
      <c r="A409" s="2" t="s">
        <v>131</v>
      </c>
      <c r="B409" s="2" t="s">
        <v>75</v>
      </c>
      <c r="C409" s="2">
        <v>29.2435602140709</v>
      </c>
      <c r="D409" s="2">
        <v>26.277850555076601</v>
      </c>
      <c r="E409" s="2">
        <v>2.9657096589942995</v>
      </c>
      <c r="F409" s="2"/>
      <c r="G409" s="2">
        <v>-2.1791824328052662</v>
      </c>
      <c r="H409" s="2">
        <v>4.5289682728839509</v>
      </c>
      <c r="I409" s="9">
        <f t="shared" si="23"/>
        <v>2.1791824328052662</v>
      </c>
      <c r="J409" s="9"/>
      <c r="K409" s="2"/>
    </row>
    <row r="410" spans="1:11" x14ac:dyDescent="0.4">
      <c r="A410" s="2" t="s">
        <v>132</v>
      </c>
      <c r="B410" s="2" t="s">
        <v>75</v>
      </c>
      <c r="C410" s="2">
        <v>29.2215724831396</v>
      </c>
      <c r="D410" s="2">
        <v>26.2910284667153</v>
      </c>
      <c r="E410" s="2">
        <v>2.9305440164242995</v>
      </c>
      <c r="F410" s="2"/>
      <c r="G410" s="2">
        <v>-2.2143480753752662</v>
      </c>
      <c r="H410" s="2">
        <v>4.6407181372652246</v>
      </c>
      <c r="I410" s="9">
        <f t="shared" si="23"/>
        <v>2.2143480753752662</v>
      </c>
      <c r="J410" s="9"/>
      <c r="K410" s="2"/>
    </row>
    <row r="411" spans="1:1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</row>
  </sheetData>
  <mergeCells count="11">
    <mergeCell ref="A4:A15"/>
    <mergeCell ref="A16:A27"/>
    <mergeCell ref="A84:A91"/>
    <mergeCell ref="A92:A99"/>
    <mergeCell ref="A100:A107"/>
    <mergeCell ref="A30:A37"/>
    <mergeCell ref="A38:A45"/>
    <mergeCell ref="A49:A56"/>
    <mergeCell ref="A57:A64"/>
    <mergeCell ref="A65:A72"/>
    <mergeCell ref="A76:A83"/>
  </mergeCells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Kim</cp:lastModifiedBy>
  <dcterms:created xsi:type="dcterms:W3CDTF">2023-09-19T00:39:57Z</dcterms:created>
  <dcterms:modified xsi:type="dcterms:W3CDTF">2023-09-20T06:49:56Z</dcterms:modified>
</cp:coreProperties>
</file>