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9BE390FC-6EBA-42CF-82E5-939B1C5CD0FD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body weight" sheetId="1" r:id="rId1"/>
    <sheet name="tumor weight in vivo" sheetId="2" r:id="rId2"/>
    <sheet name="tumor size" sheetId="3" r:id="rId3"/>
    <sheet name="IN VIVO IHC" sheetId="4" r:id="rId4"/>
    <sheet name="MVD" sheetId="5" r:id="rId5"/>
    <sheet name="Tube formation" sheetId="6" r:id="rId6"/>
    <sheet name="Transwel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E6" i="6"/>
  <c r="D8" i="6"/>
  <c r="D7" i="6"/>
  <c r="D6" i="6"/>
  <c r="C7" i="6"/>
  <c r="C8" i="6"/>
  <c r="C6" i="6"/>
  <c r="B7" i="6"/>
  <c r="B8" i="6"/>
  <c r="B6" i="6"/>
  <c r="A7" i="6"/>
  <c r="A8" i="6"/>
  <c r="A6" i="6"/>
  <c r="E11" i="1" l="1"/>
  <c r="E12" i="1"/>
  <c r="E13" i="1"/>
  <c r="E14" i="1"/>
  <c r="E10" i="1"/>
  <c r="E4" i="1"/>
  <c r="E5" i="1"/>
  <c r="E6" i="1"/>
  <c r="E7" i="1"/>
  <c r="E3" i="1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M50" i="3"/>
  <c r="J43" i="3"/>
  <c r="K43" i="3"/>
  <c r="L43" i="3"/>
  <c r="M43" i="3"/>
  <c r="I43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J32" i="3"/>
  <c r="K32" i="3"/>
  <c r="L32" i="3"/>
  <c r="M32" i="3"/>
  <c r="I32" i="3"/>
  <c r="M11" i="3"/>
  <c r="M14" i="3"/>
  <c r="O14" i="3"/>
  <c r="Q14" i="3"/>
  <c r="S14" i="3"/>
  <c r="U14" i="3"/>
  <c r="M15" i="3"/>
  <c r="O15" i="3"/>
  <c r="Q15" i="3"/>
  <c r="S15" i="3"/>
  <c r="U15" i="3"/>
  <c r="M16" i="3"/>
  <c r="O16" i="3"/>
  <c r="Q16" i="3"/>
  <c r="S16" i="3"/>
  <c r="U16" i="3"/>
  <c r="M17" i="3"/>
  <c r="O17" i="3"/>
  <c r="Q17" i="3"/>
  <c r="S17" i="3"/>
  <c r="U17" i="3"/>
  <c r="M18" i="3"/>
  <c r="O18" i="3"/>
  <c r="Q18" i="3"/>
  <c r="S18" i="3"/>
  <c r="U18" i="3"/>
  <c r="M19" i="3"/>
  <c r="O19" i="3"/>
  <c r="Q19" i="3"/>
  <c r="S19" i="3"/>
  <c r="U19" i="3"/>
  <c r="M20" i="3"/>
  <c r="O20" i="3"/>
  <c r="Q20" i="3"/>
  <c r="S20" i="3"/>
  <c r="U20" i="3"/>
  <c r="M21" i="3"/>
  <c r="O21" i="3"/>
  <c r="Q21" i="3"/>
  <c r="S21" i="3"/>
  <c r="U21" i="3"/>
  <c r="U3" i="3"/>
  <c r="U4" i="3"/>
  <c r="U5" i="3"/>
  <c r="U6" i="3"/>
  <c r="U7" i="3"/>
  <c r="U8" i="3"/>
  <c r="U9" i="3"/>
  <c r="U10" i="3"/>
  <c r="S4" i="3"/>
  <c r="S5" i="3"/>
  <c r="S6" i="3"/>
  <c r="S7" i="3"/>
  <c r="S8" i="3"/>
  <c r="S9" i="3"/>
  <c r="S10" i="3"/>
  <c r="Q4" i="3"/>
  <c r="Q5" i="3"/>
  <c r="Q6" i="3"/>
  <c r="Q7" i="3"/>
  <c r="Q8" i="3"/>
  <c r="Q9" i="3"/>
  <c r="Q10" i="3"/>
  <c r="O4" i="3"/>
  <c r="O5" i="3"/>
  <c r="O6" i="3"/>
  <c r="O7" i="3"/>
  <c r="O8" i="3"/>
  <c r="O9" i="3"/>
  <c r="O10" i="3"/>
  <c r="S3" i="3"/>
  <c r="Q3" i="3"/>
  <c r="O3" i="3"/>
  <c r="M4" i="3"/>
  <c r="M5" i="3"/>
  <c r="M6" i="3"/>
  <c r="M7" i="3"/>
  <c r="M8" i="3"/>
  <c r="M9" i="3"/>
  <c r="M10" i="3"/>
  <c r="M3" i="3"/>
  <c r="E20" i="5" l="1"/>
  <c r="E19" i="5"/>
  <c r="D12" i="5"/>
  <c r="D13" i="5"/>
  <c r="D14" i="5"/>
  <c r="D15" i="5"/>
  <c r="D11" i="5"/>
  <c r="D3" i="5"/>
  <c r="D4" i="5"/>
  <c r="D5" i="5"/>
  <c r="D6" i="5"/>
  <c r="D2" i="5"/>
  <c r="F20" i="5" l="1"/>
</calcChain>
</file>

<file path=xl/sharedStrings.xml><?xml version="1.0" encoding="utf-8"?>
<sst xmlns="http://schemas.openxmlformats.org/spreadsheetml/2006/main" count="110" uniqueCount="42">
  <si>
    <t>0 day</t>
    <phoneticPr fontId="1" type="noConversion"/>
  </si>
  <si>
    <t>vehicle mg</t>
    <phoneticPr fontId="1" type="noConversion"/>
  </si>
  <si>
    <t>vehicle g</t>
    <phoneticPr fontId="1" type="noConversion"/>
  </si>
  <si>
    <t>vehicle 1</t>
    <phoneticPr fontId="1" type="noConversion"/>
  </si>
  <si>
    <t>vehicle 2</t>
  </si>
  <si>
    <t>vehicle 3</t>
  </si>
  <si>
    <t>vehicle 4</t>
  </si>
  <si>
    <t>vehicle 5</t>
  </si>
  <si>
    <t>Chaetocin</t>
  </si>
  <si>
    <t>NO.1 mice</t>
    <phoneticPr fontId="1" type="noConversion"/>
  </si>
  <si>
    <t>NO.2 mice</t>
  </si>
  <si>
    <t>NO.3 mice</t>
  </si>
  <si>
    <t>NO.4 mice</t>
  </si>
  <si>
    <t>NO.5 mice</t>
  </si>
  <si>
    <t>Vehicle</t>
    <phoneticPr fontId="1" type="noConversion"/>
  </si>
  <si>
    <t>SUV39H1</t>
    <phoneticPr fontId="1" type="noConversion"/>
  </si>
  <si>
    <t>NOTCH1</t>
    <phoneticPr fontId="1" type="noConversion"/>
  </si>
  <si>
    <t>OSCC CD31 expression</t>
    <phoneticPr fontId="1" type="noConversion"/>
  </si>
  <si>
    <t>Chaetocin1</t>
    <phoneticPr fontId="1" type="noConversion"/>
  </si>
  <si>
    <t>Chaetocin2</t>
  </si>
  <si>
    <t>Chaetocin3</t>
  </si>
  <si>
    <t>Chaetocin4</t>
  </si>
  <si>
    <t>Chaetocin5</t>
  </si>
  <si>
    <t>Chaetocin g</t>
    <phoneticPr fontId="1" type="noConversion"/>
  </si>
  <si>
    <t>Chaetocin mg</t>
    <phoneticPr fontId="1" type="noConversion"/>
  </si>
  <si>
    <t>0.4cm/50um</t>
    <phoneticPr fontId="1" type="noConversion"/>
  </si>
  <si>
    <t>Days</t>
    <phoneticPr fontId="1" type="noConversion"/>
  </si>
  <si>
    <t>NO.</t>
    <phoneticPr fontId="1" type="noConversion"/>
  </si>
  <si>
    <t>NO.</t>
    <phoneticPr fontId="1" type="noConversion"/>
  </si>
  <si>
    <t>18 days</t>
    <phoneticPr fontId="1" type="noConversion"/>
  </si>
  <si>
    <t>18 days</t>
    <phoneticPr fontId="1" type="noConversion"/>
  </si>
  <si>
    <t>CTR</t>
  </si>
  <si>
    <t>Scramble</t>
  </si>
  <si>
    <t>siRNA</t>
  </si>
  <si>
    <t>DAPT</t>
  </si>
  <si>
    <t>Si+DAPT</t>
  </si>
  <si>
    <t>plotting scale</t>
    <phoneticPr fontId="1" type="noConversion"/>
  </si>
  <si>
    <t>length</t>
  </si>
  <si>
    <t>Width</t>
    <phoneticPr fontId="1" type="noConversion"/>
  </si>
  <si>
    <t>Long diameter</t>
  </si>
  <si>
    <t>Short diameter</t>
  </si>
  <si>
    <t>Ki67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</si>
</sst>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workbookViewId="0">
      <selection activeCell="K17" sqref="K17"/>
    </sheetView>
  </sheetViews>
  <sheetFormatPr defaultRowHeight="13.8" x14ac:dyDescent="0.25"/>
  <cols>
    <col min="1" max="1" width="11.44140625" customWidth="1"/>
  </cols>
  <sheetData>
    <row r="1" spans="1:5" x14ac:dyDescent="0.25">
      <c r="B1" t="s">
        <v>2</v>
      </c>
    </row>
    <row r="2" spans="1:5" x14ac:dyDescent="0.25">
      <c r="A2" t="s">
        <v>27</v>
      </c>
      <c r="B2" t="s">
        <v>0</v>
      </c>
      <c r="C2" t="s">
        <v>30</v>
      </c>
    </row>
    <row r="3" spans="1:5" x14ac:dyDescent="0.25">
      <c r="A3">
        <v>1</v>
      </c>
      <c r="B3">
        <v>18.8</v>
      </c>
      <c r="C3">
        <v>17.900000000000002</v>
      </c>
      <c r="E3">
        <f>C3-B3</f>
        <v>-0.89999999999999858</v>
      </c>
    </row>
    <row r="4" spans="1:5" x14ac:dyDescent="0.25">
      <c r="A4">
        <v>2</v>
      </c>
      <c r="B4">
        <v>20.3</v>
      </c>
      <c r="C4">
        <v>17.900000000000002</v>
      </c>
      <c r="E4">
        <f t="shared" ref="E4:E7" si="0">C4-B4</f>
        <v>-2.3999999999999986</v>
      </c>
    </row>
    <row r="5" spans="1:5" x14ac:dyDescent="0.25">
      <c r="A5">
        <v>3</v>
      </c>
      <c r="B5">
        <v>19.5</v>
      </c>
      <c r="C5">
        <v>19.100000000000001</v>
      </c>
      <c r="E5">
        <f t="shared" si="0"/>
        <v>-0.39999999999999858</v>
      </c>
    </row>
    <row r="6" spans="1:5" x14ac:dyDescent="0.25">
      <c r="A6">
        <v>4</v>
      </c>
      <c r="B6">
        <v>19.7</v>
      </c>
      <c r="C6">
        <v>18.299999999999997</v>
      </c>
      <c r="E6">
        <f t="shared" si="0"/>
        <v>-1.4000000000000021</v>
      </c>
    </row>
    <row r="7" spans="1:5" x14ac:dyDescent="0.25">
      <c r="A7">
        <v>5</v>
      </c>
      <c r="B7">
        <v>20.2</v>
      </c>
      <c r="C7">
        <v>17</v>
      </c>
      <c r="E7">
        <f t="shared" si="0"/>
        <v>-3.1999999999999993</v>
      </c>
    </row>
    <row r="8" spans="1:5" x14ac:dyDescent="0.25">
      <c r="A8" t="s">
        <v>27</v>
      </c>
      <c r="B8" t="s">
        <v>23</v>
      </c>
    </row>
    <row r="9" spans="1:5" x14ac:dyDescent="0.25">
      <c r="B9" t="s">
        <v>0</v>
      </c>
      <c r="C9" t="s">
        <v>29</v>
      </c>
    </row>
    <row r="10" spans="1:5" x14ac:dyDescent="0.25">
      <c r="A10">
        <v>1</v>
      </c>
      <c r="B10">
        <v>19.8</v>
      </c>
      <c r="C10">
        <v>20</v>
      </c>
      <c r="E10">
        <f>C10-B10</f>
        <v>0.19999999999999929</v>
      </c>
    </row>
    <row r="11" spans="1:5" x14ac:dyDescent="0.25">
      <c r="A11">
        <v>2</v>
      </c>
      <c r="B11">
        <v>19.600000000000001</v>
      </c>
      <c r="C11">
        <v>19.700000000000003</v>
      </c>
      <c r="E11">
        <f t="shared" ref="E11:E14" si="1">C11-B11</f>
        <v>0.10000000000000142</v>
      </c>
    </row>
    <row r="12" spans="1:5" x14ac:dyDescent="0.25">
      <c r="A12">
        <v>3</v>
      </c>
      <c r="B12">
        <v>20.5</v>
      </c>
      <c r="C12">
        <v>19.100000000000001</v>
      </c>
      <c r="E12">
        <f t="shared" si="1"/>
        <v>-1.3999999999999986</v>
      </c>
    </row>
    <row r="13" spans="1:5" x14ac:dyDescent="0.25">
      <c r="A13">
        <v>4</v>
      </c>
      <c r="B13">
        <v>18.600000000000001</v>
      </c>
      <c r="C13">
        <v>17.400000000000002</v>
      </c>
      <c r="E13">
        <f t="shared" si="1"/>
        <v>-1.1999999999999993</v>
      </c>
    </row>
    <row r="14" spans="1:5" x14ac:dyDescent="0.25">
      <c r="A14">
        <v>5</v>
      </c>
      <c r="B14">
        <v>20.2</v>
      </c>
      <c r="C14">
        <v>19.2</v>
      </c>
      <c r="E14">
        <f t="shared" si="1"/>
        <v>-1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G21" sqref="G21"/>
    </sheetView>
  </sheetViews>
  <sheetFormatPr defaultRowHeight="13.8" x14ac:dyDescent="0.25"/>
  <sheetData>
    <row r="1" spans="1:3" x14ac:dyDescent="0.25">
      <c r="A1" t="s">
        <v>28</v>
      </c>
      <c r="B1" t="s">
        <v>1</v>
      </c>
      <c r="C1" t="s">
        <v>24</v>
      </c>
    </row>
    <row r="2" spans="1:3" x14ac:dyDescent="0.25">
      <c r="A2">
        <v>1</v>
      </c>
      <c r="B2">
        <v>405.6</v>
      </c>
      <c r="C2">
        <v>40.6</v>
      </c>
    </row>
    <row r="3" spans="1:3" x14ac:dyDescent="0.25">
      <c r="A3">
        <v>2</v>
      </c>
      <c r="B3">
        <v>219.5</v>
      </c>
      <c r="C3">
        <v>68.3</v>
      </c>
    </row>
    <row r="4" spans="1:3" x14ac:dyDescent="0.25">
      <c r="A4">
        <v>3</v>
      </c>
      <c r="B4">
        <v>314.60000000000002</v>
      </c>
      <c r="C4">
        <v>73.5</v>
      </c>
    </row>
    <row r="5" spans="1:3" x14ac:dyDescent="0.25">
      <c r="A5">
        <v>4</v>
      </c>
      <c r="B5">
        <v>417.8</v>
      </c>
      <c r="C5">
        <v>28.8</v>
      </c>
    </row>
    <row r="6" spans="1:3" x14ac:dyDescent="0.25">
      <c r="A6">
        <v>5</v>
      </c>
      <c r="B6">
        <v>278.8</v>
      </c>
      <c r="C6">
        <v>34.700000000000003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0"/>
  <sheetViews>
    <sheetView topLeftCell="A40" zoomScaleNormal="100" workbookViewId="0">
      <selection activeCell="C13" sqref="C13:L13"/>
    </sheetView>
  </sheetViews>
  <sheetFormatPr defaultRowHeight="13.8" x14ac:dyDescent="0.25"/>
  <cols>
    <col min="3" max="12" width="9.77734375" customWidth="1"/>
    <col min="23" max="23" width="9" customWidth="1"/>
  </cols>
  <sheetData>
    <row r="1" spans="2:21" x14ac:dyDescent="0.25">
      <c r="B1" t="s">
        <v>26</v>
      </c>
      <c r="C1" t="s">
        <v>3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6</v>
      </c>
      <c r="J1" t="s">
        <v>6</v>
      </c>
      <c r="K1" t="s">
        <v>7</v>
      </c>
      <c r="L1" t="s">
        <v>7</v>
      </c>
    </row>
    <row r="2" spans="2:21" x14ac:dyDescent="0.25">
      <c r="C2" t="s">
        <v>39</v>
      </c>
      <c r="D2" t="s">
        <v>40</v>
      </c>
      <c r="E2" t="s">
        <v>39</v>
      </c>
      <c r="F2" t="s">
        <v>40</v>
      </c>
      <c r="G2" t="s">
        <v>39</v>
      </c>
      <c r="H2" t="s">
        <v>40</v>
      </c>
      <c r="I2" t="s">
        <v>39</v>
      </c>
      <c r="J2" t="s">
        <v>40</v>
      </c>
      <c r="K2" t="s">
        <v>39</v>
      </c>
      <c r="L2" t="s">
        <v>40</v>
      </c>
    </row>
    <row r="3" spans="2:21" x14ac:dyDescent="0.25">
      <c r="B3">
        <v>1</v>
      </c>
      <c r="C3">
        <v>0.5</v>
      </c>
      <c r="D3">
        <v>0.4</v>
      </c>
      <c r="E3">
        <v>0.5</v>
      </c>
      <c r="F3">
        <v>0.4</v>
      </c>
      <c r="G3">
        <v>0.6</v>
      </c>
      <c r="H3">
        <v>0.4</v>
      </c>
      <c r="I3">
        <v>0.5</v>
      </c>
      <c r="J3">
        <v>0.4</v>
      </c>
      <c r="K3">
        <v>0.5</v>
      </c>
      <c r="L3">
        <v>0.4</v>
      </c>
      <c r="M3">
        <f>C3*D3*D3/2</f>
        <v>4.0000000000000008E-2</v>
      </c>
      <c r="O3">
        <f>E3*F3*F3/2</f>
        <v>4.0000000000000008E-2</v>
      </c>
      <c r="Q3">
        <f>G3*H3*H3/2</f>
        <v>4.8000000000000001E-2</v>
      </c>
      <c r="S3">
        <f>I3*J3*J3/2</f>
        <v>4.0000000000000008E-2</v>
      </c>
      <c r="U3">
        <f>K3*L3*L3/2</f>
        <v>4.0000000000000008E-2</v>
      </c>
    </row>
    <row r="4" spans="2:21" x14ac:dyDescent="0.25">
      <c r="B4">
        <v>3</v>
      </c>
      <c r="C4">
        <v>0.6</v>
      </c>
      <c r="D4">
        <v>0.4</v>
      </c>
      <c r="E4">
        <v>0.6</v>
      </c>
      <c r="F4">
        <v>0.4</v>
      </c>
      <c r="G4">
        <v>0.5</v>
      </c>
      <c r="H4">
        <v>0.4</v>
      </c>
      <c r="I4">
        <v>0.5</v>
      </c>
      <c r="J4">
        <v>0.5</v>
      </c>
      <c r="K4">
        <v>0.5</v>
      </c>
      <c r="L4">
        <v>0.5</v>
      </c>
      <c r="M4">
        <f t="shared" ref="M4:M10" si="0">C4*D4*D4/2</f>
        <v>4.8000000000000001E-2</v>
      </c>
      <c r="O4">
        <f t="shared" ref="O4:O10" si="1">E4*F4*F4/2</f>
        <v>4.8000000000000001E-2</v>
      </c>
      <c r="Q4">
        <f t="shared" ref="Q4:Q10" si="2">G4*H4*H4/2</f>
        <v>4.0000000000000008E-2</v>
      </c>
      <c r="S4">
        <f t="shared" ref="S4:S10" si="3">I4*J4*J4/2</f>
        <v>6.25E-2</v>
      </c>
      <c r="U4">
        <f t="shared" ref="U4:U10" si="4">K4*L4*L4/2</f>
        <v>6.25E-2</v>
      </c>
    </row>
    <row r="5" spans="2:21" x14ac:dyDescent="0.25">
      <c r="B5">
        <v>5</v>
      </c>
      <c r="C5">
        <v>0.7</v>
      </c>
      <c r="D5">
        <v>0.5</v>
      </c>
      <c r="E5">
        <v>0.6</v>
      </c>
      <c r="F5">
        <v>0.5</v>
      </c>
      <c r="G5">
        <v>0.6</v>
      </c>
      <c r="H5">
        <v>0.5</v>
      </c>
      <c r="I5">
        <v>0.7</v>
      </c>
      <c r="J5">
        <v>0.5</v>
      </c>
      <c r="K5">
        <v>0.5</v>
      </c>
      <c r="L5">
        <v>0.5</v>
      </c>
      <c r="M5">
        <f t="shared" si="0"/>
        <v>8.7499999999999994E-2</v>
      </c>
      <c r="O5">
        <f t="shared" si="1"/>
        <v>7.4999999999999997E-2</v>
      </c>
      <c r="Q5">
        <f t="shared" si="2"/>
        <v>7.4999999999999997E-2</v>
      </c>
      <c r="S5">
        <f t="shared" si="3"/>
        <v>8.7499999999999994E-2</v>
      </c>
      <c r="U5">
        <f t="shared" si="4"/>
        <v>6.25E-2</v>
      </c>
    </row>
    <row r="6" spans="2:21" x14ac:dyDescent="0.25">
      <c r="B6">
        <v>7</v>
      </c>
      <c r="C6">
        <v>0.7</v>
      </c>
      <c r="D6">
        <v>0.5</v>
      </c>
      <c r="E6">
        <v>0.6</v>
      </c>
      <c r="F6">
        <v>0.5</v>
      </c>
      <c r="G6">
        <v>0.7</v>
      </c>
      <c r="H6">
        <v>0.5</v>
      </c>
      <c r="I6">
        <v>0.8</v>
      </c>
      <c r="J6">
        <v>0.5</v>
      </c>
      <c r="K6">
        <v>0.7</v>
      </c>
      <c r="L6">
        <v>0.5</v>
      </c>
      <c r="M6">
        <f t="shared" si="0"/>
        <v>8.7499999999999994E-2</v>
      </c>
      <c r="O6">
        <f t="shared" si="1"/>
        <v>7.4999999999999997E-2</v>
      </c>
      <c r="Q6">
        <f t="shared" si="2"/>
        <v>8.7499999999999994E-2</v>
      </c>
      <c r="S6">
        <f t="shared" si="3"/>
        <v>0.1</v>
      </c>
      <c r="U6">
        <f t="shared" si="4"/>
        <v>8.7499999999999994E-2</v>
      </c>
    </row>
    <row r="7" spans="2:21" x14ac:dyDescent="0.25">
      <c r="B7">
        <v>9</v>
      </c>
      <c r="C7">
        <v>0.8</v>
      </c>
      <c r="D7">
        <v>0.6</v>
      </c>
      <c r="E7">
        <v>0.6</v>
      </c>
      <c r="F7">
        <v>0.5</v>
      </c>
      <c r="G7">
        <v>0.8</v>
      </c>
      <c r="H7">
        <v>0.6</v>
      </c>
      <c r="I7">
        <v>0.9</v>
      </c>
      <c r="J7">
        <v>0.7</v>
      </c>
      <c r="K7">
        <v>0.8</v>
      </c>
      <c r="L7">
        <v>0.6</v>
      </c>
      <c r="M7">
        <f t="shared" si="0"/>
        <v>0.14399999999999999</v>
      </c>
      <c r="O7">
        <f t="shared" si="1"/>
        <v>7.4999999999999997E-2</v>
      </c>
      <c r="Q7">
        <f t="shared" si="2"/>
        <v>0.14399999999999999</v>
      </c>
      <c r="S7">
        <f t="shared" si="3"/>
        <v>0.22049999999999997</v>
      </c>
      <c r="U7">
        <f t="shared" si="4"/>
        <v>0.14399999999999999</v>
      </c>
    </row>
    <row r="8" spans="2:21" x14ac:dyDescent="0.25">
      <c r="B8">
        <v>12</v>
      </c>
      <c r="C8">
        <v>1.1000000000000001</v>
      </c>
      <c r="D8">
        <v>0.8</v>
      </c>
      <c r="E8">
        <v>0.9</v>
      </c>
      <c r="F8">
        <v>0.7</v>
      </c>
      <c r="G8">
        <v>1</v>
      </c>
      <c r="H8">
        <v>0.7</v>
      </c>
      <c r="I8">
        <v>1.2</v>
      </c>
      <c r="J8">
        <v>0.9</v>
      </c>
      <c r="K8">
        <v>1.2</v>
      </c>
      <c r="L8">
        <v>0.8</v>
      </c>
      <c r="M8">
        <f t="shared" si="0"/>
        <v>0.35200000000000009</v>
      </c>
      <c r="O8">
        <f t="shared" si="1"/>
        <v>0.22049999999999997</v>
      </c>
      <c r="Q8">
        <f t="shared" si="2"/>
        <v>0.24499999999999997</v>
      </c>
      <c r="S8">
        <f t="shared" si="3"/>
        <v>0.48600000000000004</v>
      </c>
      <c r="U8">
        <f t="shared" si="4"/>
        <v>0.38400000000000001</v>
      </c>
    </row>
    <row r="9" spans="2:21" x14ac:dyDescent="0.25">
      <c r="B9">
        <v>15</v>
      </c>
      <c r="C9">
        <v>1.3</v>
      </c>
      <c r="D9">
        <v>1</v>
      </c>
      <c r="E9">
        <v>1</v>
      </c>
      <c r="F9">
        <v>1</v>
      </c>
      <c r="G9">
        <v>1.1000000000000001</v>
      </c>
      <c r="H9">
        <v>0.9</v>
      </c>
      <c r="I9">
        <v>1.4</v>
      </c>
      <c r="J9">
        <v>1.1000000000000001</v>
      </c>
      <c r="K9">
        <v>1.4</v>
      </c>
      <c r="L9">
        <v>1</v>
      </c>
      <c r="M9">
        <f t="shared" si="0"/>
        <v>0.65</v>
      </c>
      <c r="O9">
        <f t="shared" si="1"/>
        <v>0.5</v>
      </c>
      <c r="Q9">
        <f t="shared" si="2"/>
        <v>0.44550000000000006</v>
      </c>
      <c r="S9">
        <f t="shared" si="3"/>
        <v>0.84700000000000009</v>
      </c>
      <c r="U9">
        <f t="shared" si="4"/>
        <v>0.7</v>
      </c>
    </row>
    <row r="10" spans="2:21" x14ac:dyDescent="0.25">
      <c r="B10">
        <v>18</v>
      </c>
      <c r="C10">
        <v>1.6</v>
      </c>
      <c r="D10">
        <v>1.2</v>
      </c>
      <c r="E10">
        <v>1.2</v>
      </c>
      <c r="F10">
        <v>1</v>
      </c>
      <c r="G10">
        <v>1.4</v>
      </c>
      <c r="H10">
        <v>1.1000000000000001</v>
      </c>
      <c r="I10">
        <v>1.9</v>
      </c>
      <c r="J10">
        <v>1.4</v>
      </c>
      <c r="K10">
        <v>1.8</v>
      </c>
      <c r="L10">
        <v>1.2</v>
      </c>
      <c r="M10">
        <f t="shared" si="0"/>
        <v>1.1519999999999999</v>
      </c>
      <c r="O10">
        <f t="shared" si="1"/>
        <v>0.6</v>
      </c>
      <c r="Q10">
        <f t="shared" si="2"/>
        <v>0.84700000000000009</v>
      </c>
      <c r="S10">
        <f t="shared" si="3"/>
        <v>1.8619999999999997</v>
      </c>
      <c r="U10">
        <f t="shared" si="4"/>
        <v>1.296</v>
      </c>
    </row>
    <row r="11" spans="2:21" x14ac:dyDescent="0.25">
      <c r="M11">
        <f t="shared" ref="M11:M21" si="5">C11*D11*D11/2</f>
        <v>0</v>
      </c>
    </row>
    <row r="12" spans="2:21" x14ac:dyDescent="0.25">
      <c r="B12" t="s">
        <v>26</v>
      </c>
      <c r="C12" t="s">
        <v>18</v>
      </c>
      <c r="D12" t="s">
        <v>18</v>
      </c>
      <c r="E12" t="s">
        <v>19</v>
      </c>
      <c r="F12" t="s">
        <v>19</v>
      </c>
      <c r="G12" t="s">
        <v>20</v>
      </c>
      <c r="H12" t="s">
        <v>20</v>
      </c>
      <c r="I12" t="s">
        <v>21</v>
      </c>
      <c r="J12" t="s">
        <v>21</v>
      </c>
      <c r="K12" t="s">
        <v>22</v>
      </c>
      <c r="L12" t="s">
        <v>22</v>
      </c>
    </row>
    <row r="13" spans="2:21" x14ac:dyDescent="0.25">
      <c r="C13" t="s">
        <v>39</v>
      </c>
      <c r="D13" t="s">
        <v>40</v>
      </c>
      <c r="E13" t="s">
        <v>39</v>
      </c>
      <c r="F13" t="s">
        <v>40</v>
      </c>
      <c r="G13" t="s">
        <v>39</v>
      </c>
      <c r="H13" t="s">
        <v>40</v>
      </c>
      <c r="I13" t="s">
        <v>39</v>
      </c>
      <c r="J13" t="s">
        <v>40</v>
      </c>
      <c r="K13" t="s">
        <v>39</v>
      </c>
      <c r="L13" t="s">
        <v>40</v>
      </c>
    </row>
    <row r="14" spans="2:21" x14ac:dyDescent="0.25">
      <c r="B14">
        <v>1</v>
      </c>
      <c r="C14">
        <v>0.5</v>
      </c>
      <c r="D14">
        <v>0.5</v>
      </c>
      <c r="E14">
        <v>0.6</v>
      </c>
      <c r="F14">
        <v>0.5</v>
      </c>
      <c r="G14">
        <v>0.5</v>
      </c>
      <c r="H14">
        <v>0.5</v>
      </c>
      <c r="I14">
        <v>0.5</v>
      </c>
      <c r="J14">
        <v>0.5</v>
      </c>
      <c r="K14">
        <v>0.5</v>
      </c>
      <c r="L14">
        <v>0.4</v>
      </c>
      <c r="M14">
        <f t="shared" si="5"/>
        <v>6.25E-2</v>
      </c>
      <c r="O14">
        <f t="shared" ref="O14:O21" si="6">E14*F14*F14/2</f>
        <v>7.4999999999999997E-2</v>
      </c>
      <c r="Q14">
        <f t="shared" ref="Q14:Q21" si="7">G14*H14*H14/2</f>
        <v>6.25E-2</v>
      </c>
      <c r="S14">
        <f t="shared" ref="S14:S21" si="8">I14*J14*J14/2</f>
        <v>6.25E-2</v>
      </c>
      <c r="U14">
        <f t="shared" ref="U14:U21" si="9">K14*L14*L14/2</f>
        <v>4.0000000000000008E-2</v>
      </c>
    </row>
    <row r="15" spans="2:21" x14ac:dyDescent="0.25">
      <c r="B15">
        <v>3</v>
      </c>
      <c r="C15">
        <v>0.5</v>
      </c>
      <c r="D15">
        <v>0.4</v>
      </c>
      <c r="E15">
        <v>0.6</v>
      </c>
      <c r="F15">
        <v>0.4</v>
      </c>
      <c r="G15">
        <v>0.6</v>
      </c>
      <c r="H15">
        <v>0.4</v>
      </c>
      <c r="I15">
        <v>0.5</v>
      </c>
      <c r="J15">
        <v>0.4</v>
      </c>
      <c r="K15">
        <v>0.5</v>
      </c>
      <c r="L15">
        <v>0.5</v>
      </c>
      <c r="M15">
        <f t="shared" si="5"/>
        <v>4.0000000000000008E-2</v>
      </c>
      <c r="O15">
        <f t="shared" si="6"/>
        <v>4.8000000000000001E-2</v>
      </c>
      <c r="Q15">
        <f t="shared" si="7"/>
        <v>4.8000000000000001E-2</v>
      </c>
      <c r="S15">
        <f t="shared" si="8"/>
        <v>4.0000000000000008E-2</v>
      </c>
      <c r="U15">
        <f t="shared" si="9"/>
        <v>6.25E-2</v>
      </c>
    </row>
    <row r="16" spans="2:21" x14ac:dyDescent="0.25">
      <c r="B16">
        <v>5</v>
      </c>
      <c r="C16">
        <v>0.5</v>
      </c>
      <c r="D16">
        <v>0.5</v>
      </c>
      <c r="E16">
        <v>0.6</v>
      </c>
      <c r="F16">
        <v>0.4</v>
      </c>
      <c r="G16">
        <v>0.7</v>
      </c>
      <c r="H16">
        <v>0.5</v>
      </c>
      <c r="I16">
        <v>0.5</v>
      </c>
      <c r="J16">
        <v>0.5</v>
      </c>
      <c r="K16">
        <v>0.6</v>
      </c>
      <c r="L16">
        <v>0.5</v>
      </c>
      <c r="M16">
        <f t="shared" si="5"/>
        <v>6.25E-2</v>
      </c>
      <c r="O16">
        <f t="shared" si="6"/>
        <v>4.8000000000000001E-2</v>
      </c>
      <c r="Q16">
        <f t="shared" si="7"/>
        <v>8.7499999999999994E-2</v>
      </c>
      <c r="S16">
        <f t="shared" si="8"/>
        <v>6.25E-2</v>
      </c>
      <c r="U16">
        <f t="shared" si="9"/>
        <v>7.4999999999999997E-2</v>
      </c>
    </row>
    <row r="17" spans="2:21" x14ac:dyDescent="0.25">
      <c r="B17">
        <v>7</v>
      </c>
      <c r="C17">
        <v>0.5</v>
      </c>
      <c r="D17">
        <v>0.5</v>
      </c>
      <c r="E17">
        <v>0.7</v>
      </c>
      <c r="F17">
        <v>0.5</v>
      </c>
      <c r="G17">
        <v>0.7</v>
      </c>
      <c r="H17">
        <v>0.5</v>
      </c>
      <c r="I17">
        <v>0.5</v>
      </c>
      <c r="J17">
        <v>0.5</v>
      </c>
      <c r="K17">
        <v>0.5</v>
      </c>
      <c r="L17">
        <v>0.5</v>
      </c>
      <c r="M17">
        <f t="shared" si="5"/>
        <v>6.25E-2</v>
      </c>
      <c r="O17">
        <f t="shared" si="6"/>
        <v>8.7499999999999994E-2</v>
      </c>
      <c r="Q17">
        <f t="shared" si="7"/>
        <v>8.7499999999999994E-2</v>
      </c>
      <c r="S17">
        <f t="shared" si="8"/>
        <v>6.25E-2</v>
      </c>
      <c r="U17">
        <f t="shared" si="9"/>
        <v>6.25E-2</v>
      </c>
    </row>
    <row r="18" spans="2:21" x14ac:dyDescent="0.25">
      <c r="B18">
        <v>9</v>
      </c>
      <c r="C18">
        <v>0.5</v>
      </c>
      <c r="D18">
        <v>0.4</v>
      </c>
      <c r="E18">
        <v>0.7</v>
      </c>
      <c r="F18">
        <v>0.5</v>
      </c>
      <c r="G18">
        <v>0.7</v>
      </c>
      <c r="H18">
        <v>0.5</v>
      </c>
      <c r="I18">
        <v>0.6</v>
      </c>
      <c r="J18">
        <v>0.5</v>
      </c>
      <c r="K18">
        <v>0.5</v>
      </c>
      <c r="L18">
        <v>0.5</v>
      </c>
      <c r="M18">
        <f t="shared" si="5"/>
        <v>4.0000000000000008E-2</v>
      </c>
      <c r="O18">
        <f t="shared" si="6"/>
        <v>8.7499999999999994E-2</v>
      </c>
      <c r="Q18">
        <f t="shared" si="7"/>
        <v>8.7499999999999994E-2</v>
      </c>
      <c r="S18">
        <f t="shared" si="8"/>
        <v>7.4999999999999997E-2</v>
      </c>
      <c r="U18">
        <f t="shared" si="9"/>
        <v>6.25E-2</v>
      </c>
    </row>
    <row r="19" spans="2:21" x14ac:dyDescent="0.25">
      <c r="B19">
        <v>12</v>
      </c>
      <c r="C19">
        <v>0.5</v>
      </c>
      <c r="D19">
        <v>0.4</v>
      </c>
      <c r="E19">
        <v>0.7</v>
      </c>
      <c r="F19">
        <v>0.5</v>
      </c>
      <c r="G19">
        <v>0.8</v>
      </c>
      <c r="H19">
        <v>0.7</v>
      </c>
      <c r="I19">
        <v>0.6</v>
      </c>
      <c r="J19">
        <v>0.4</v>
      </c>
      <c r="K19">
        <v>0.6</v>
      </c>
      <c r="L19">
        <v>0.5</v>
      </c>
      <c r="M19">
        <f t="shared" si="5"/>
        <v>4.0000000000000008E-2</v>
      </c>
      <c r="O19">
        <f t="shared" si="6"/>
        <v>8.7499999999999994E-2</v>
      </c>
      <c r="Q19">
        <f t="shared" si="7"/>
        <v>0.19599999999999998</v>
      </c>
      <c r="S19">
        <f t="shared" si="8"/>
        <v>4.8000000000000001E-2</v>
      </c>
      <c r="U19">
        <f t="shared" si="9"/>
        <v>7.4999999999999997E-2</v>
      </c>
    </row>
    <row r="20" spans="2:21" x14ac:dyDescent="0.25">
      <c r="B20">
        <v>15</v>
      </c>
      <c r="C20">
        <v>0.5</v>
      </c>
      <c r="D20">
        <v>0.5</v>
      </c>
      <c r="E20">
        <v>0.8</v>
      </c>
      <c r="F20">
        <v>0.7</v>
      </c>
      <c r="G20">
        <v>0.9</v>
      </c>
      <c r="H20">
        <v>0.7</v>
      </c>
      <c r="I20">
        <v>0.6</v>
      </c>
      <c r="J20">
        <v>0.5</v>
      </c>
      <c r="K20">
        <v>0.6</v>
      </c>
      <c r="L20">
        <v>0.5</v>
      </c>
      <c r="M20">
        <f t="shared" si="5"/>
        <v>6.25E-2</v>
      </c>
      <c r="O20">
        <f t="shared" si="6"/>
        <v>0.19599999999999998</v>
      </c>
      <c r="Q20">
        <f t="shared" si="7"/>
        <v>0.22049999999999997</v>
      </c>
      <c r="S20">
        <f t="shared" si="8"/>
        <v>7.4999999999999997E-2</v>
      </c>
      <c r="U20">
        <f t="shared" si="9"/>
        <v>7.4999999999999997E-2</v>
      </c>
    </row>
    <row r="21" spans="2:21" x14ac:dyDescent="0.25">
      <c r="B21">
        <v>18</v>
      </c>
      <c r="C21">
        <v>0.6</v>
      </c>
      <c r="D21">
        <v>0.5</v>
      </c>
      <c r="E21">
        <v>1</v>
      </c>
      <c r="F21">
        <v>0.9</v>
      </c>
      <c r="G21">
        <v>1.1000000000000001</v>
      </c>
      <c r="H21">
        <v>0.9</v>
      </c>
      <c r="I21">
        <v>0.8</v>
      </c>
      <c r="J21">
        <v>0.6</v>
      </c>
      <c r="K21">
        <v>0.8</v>
      </c>
      <c r="L21">
        <v>0.7</v>
      </c>
      <c r="M21">
        <f t="shared" si="5"/>
        <v>7.4999999999999997E-2</v>
      </c>
      <c r="O21">
        <f t="shared" si="6"/>
        <v>0.40500000000000003</v>
      </c>
      <c r="Q21">
        <f t="shared" si="7"/>
        <v>0.44550000000000006</v>
      </c>
      <c r="S21">
        <f t="shared" si="8"/>
        <v>0.14399999999999999</v>
      </c>
      <c r="U21">
        <f t="shared" si="9"/>
        <v>0.19599999999999998</v>
      </c>
    </row>
    <row r="31" spans="2:21" x14ac:dyDescent="0.25">
      <c r="B31" t="s">
        <v>26</v>
      </c>
      <c r="C31" t="s">
        <v>3</v>
      </c>
      <c r="D31" t="s">
        <v>4</v>
      </c>
      <c r="E31" t="s">
        <v>5</v>
      </c>
      <c r="F31" t="s">
        <v>6</v>
      </c>
      <c r="G31" t="s">
        <v>7</v>
      </c>
    </row>
    <row r="32" spans="2:21" x14ac:dyDescent="0.25">
      <c r="B32">
        <v>1</v>
      </c>
      <c r="C32">
        <v>4.0000000000000008E-2</v>
      </c>
      <c r="D32">
        <v>4.0000000000000008E-2</v>
      </c>
      <c r="E32">
        <v>4.8000000000000001E-2</v>
      </c>
      <c r="F32">
        <v>4.0000000000000008E-2</v>
      </c>
      <c r="G32">
        <v>4.0000000000000008E-2</v>
      </c>
      <c r="I32">
        <f>C32*1000</f>
        <v>40.000000000000007</v>
      </c>
      <c r="J32">
        <f t="shared" ref="J32:M32" si="10">D32*1000</f>
        <v>40.000000000000007</v>
      </c>
      <c r="K32">
        <f t="shared" si="10"/>
        <v>48</v>
      </c>
      <c r="L32">
        <f t="shared" si="10"/>
        <v>40.000000000000007</v>
      </c>
      <c r="M32">
        <f t="shared" si="10"/>
        <v>40.000000000000007</v>
      </c>
    </row>
    <row r="33" spans="2:13" x14ac:dyDescent="0.25">
      <c r="B33">
        <v>3</v>
      </c>
      <c r="C33">
        <v>4.8000000000000001E-2</v>
      </c>
      <c r="D33">
        <v>4.8000000000000001E-2</v>
      </c>
      <c r="E33">
        <v>4.0000000000000008E-2</v>
      </c>
      <c r="F33">
        <v>6.25E-2</v>
      </c>
      <c r="G33">
        <v>6.25E-2</v>
      </c>
      <c r="I33">
        <f t="shared" ref="I33:I39" si="11">C33*1000</f>
        <v>48</v>
      </c>
      <c r="J33">
        <f t="shared" ref="J33:J39" si="12">D33*1000</f>
        <v>48</v>
      </c>
      <c r="K33">
        <f t="shared" ref="K33:K39" si="13">E33*1000</f>
        <v>40.000000000000007</v>
      </c>
      <c r="L33">
        <f t="shared" ref="L33:L39" si="14">F33*1000</f>
        <v>62.5</v>
      </c>
      <c r="M33">
        <f t="shared" ref="M33:M39" si="15">G33*1000</f>
        <v>62.5</v>
      </c>
    </row>
    <row r="34" spans="2:13" x14ac:dyDescent="0.25">
      <c r="B34">
        <v>5</v>
      </c>
      <c r="C34">
        <v>8.7499999999999994E-2</v>
      </c>
      <c r="D34">
        <v>7.4999999999999997E-2</v>
      </c>
      <c r="E34">
        <v>7.4999999999999997E-2</v>
      </c>
      <c r="F34">
        <v>8.7499999999999994E-2</v>
      </c>
      <c r="G34">
        <v>6.25E-2</v>
      </c>
      <c r="I34">
        <f t="shared" si="11"/>
        <v>87.5</v>
      </c>
      <c r="J34">
        <f t="shared" si="12"/>
        <v>75</v>
      </c>
      <c r="K34">
        <f t="shared" si="13"/>
        <v>75</v>
      </c>
      <c r="L34">
        <f t="shared" si="14"/>
        <v>87.5</v>
      </c>
      <c r="M34">
        <f t="shared" si="15"/>
        <v>62.5</v>
      </c>
    </row>
    <row r="35" spans="2:13" x14ac:dyDescent="0.25">
      <c r="B35">
        <v>7</v>
      </c>
      <c r="C35">
        <v>8.7499999999999994E-2</v>
      </c>
      <c r="D35">
        <v>7.4999999999999997E-2</v>
      </c>
      <c r="E35">
        <v>8.7499999999999994E-2</v>
      </c>
      <c r="F35">
        <v>0.1</v>
      </c>
      <c r="G35">
        <v>8.7499999999999994E-2</v>
      </c>
      <c r="I35">
        <f t="shared" si="11"/>
        <v>87.5</v>
      </c>
      <c r="J35">
        <f t="shared" si="12"/>
        <v>75</v>
      </c>
      <c r="K35">
        <f t="shared" si="13"/>
        <v>87.5</v>
      </c>
      <c r="L35">
        <f t="shared" si="14"/>
        <v>100</v>
      </c>
      <c r="M35">
        <f t="shared" si="15"/>
        <v>87.5</v>
      </c>
    </row>
    <row r="36" spans="2:13" x14ac:dyDescent="0.25">
      <c r="B36">
        <v>9</v>
      </c>
      <c r="C36">
        <v>0.14399999999999999</v>
      </c>
      <c r="D36">
        <v>7.4999999999999997E-2</v>
      </c>
      <c r="E36">
        <v>0.14399999999999999</v>
      </c>
      <c r="F36">
        <v>0.22049999999999997</v>
      </c>
      <c r="G36">
        <v>0.14399999999999999</v>
      </c>
      <c r="I36">
        <f t="shared" si="11"/>
        <v>144</v>
      </c>
      <c r="J36">
        <f t="shared" si="12"/>
        <v>75</v>
      </c>
      <c r="K36">
        <f t="shared" si="13"/>
        <v>144</v>
      </c>
      <c r="L36">
        <f t="shared" si="14"/>
        <v>220.49999999999997</v>
      </c>
      <c r="M36">
        <f t="shared" si="15"/>
        <v>144</v>
      </c>
    </row>
    <row r="37" spans="2:13" x14ac:dyDescent="0.25">
      <c r="B37">
        <v>12</v>
      </c>
      <c r="C37">
        <v>0.35200000000000009</v>
      </c>
      <c r="D37">
        <v>0.22049999999999997</v>
      </c>
      <c r="E37">
        <v>0.24499999999999997</v>
      </c>
      <c r="F37">
        <v>0.48600000000000004</v>
      </c>
      <c r="G37">
        <v>0.38400000000000001</v>
      </c>
      <c r="I37">
        <f t="shared" si="11"/>
        <v>352.00000000000011</v>
      </c>
      <c r="J37">
        <f t="shared" si="12"/>
        <v>220.49999999999997</v>
      </c>
      <c r="K37">
        <f t="shared" si="13"/>
        <v>244.99999999999997</v>
      </c>
      <c r="L37">
        <f t="shared" si="14"/>
        <v>486.00000000000006</v>
      </c>
      <c r="M37">
        <f t="shared" si="15"/>
        <v>384</v>
      </c>
    </row>
    <row r="38" spans="2:13" x14ac:dyDescent="0.25">
      <c r="B38">
        <v>15</v>
      </c>
      <c r="C38">
        <v>0.65</v>
      </c>
      <c r="D38">
        <v>0.5</v>
      </c>
      <c r="E38">
        <v>0.44550000000000006</v>
      </c>
      <c r="F38">
        <v>0.84700000000000009</v>
      </c>
      <c r="G38">
        <v>0.7</v>
      </c>
      <c r="I38">
        <f t="shared" si="11"/>
        <v>650</v>
      </c>
      <c r="J38">
        <f t="shared" si="12"/>
        <v>500</v>
      </c>
      <c r="K38">
        <f t="shared" si="13"/>
        <v>445.50000000000006</v>
      </c>
      <c r="L38">
        <f t="shared" si="14"/>
        <v>847.00000000000011</v>
      </c>
      <c r="M38">
        <f t="shared" si="15"/>
        <v>700</v>
      </c>
    </row>
    <row r="39" spans="2:13" x14ac:dyDescent="0.25">
      <c r="B39">
        <v>18</v>
      </c>
      <c r="C39">
        <v>1.1519999999999999</v>
      </c>
      <c r="D39">
        <v>0.6</v>
      </c>
      <c r="E39">
        <v>0.84700000000000009</v>
      </c>
      <c r="F39">
        <v>1.8619999999999997</v>
      </c>
      <c r="G39">
        <v>1.296</v>
      </c>
      <c r="I39">
        <f t="shared" si="11"/>
        <v>1152</v>
      </c>
      <c r="J39">
        <f t="shared" si="12"/>
        <v>600</v>
      </c>
      <c r="K39">
        <f t="shared" si="13"/>
        <v>847.00000000000011</v>
      </c>
      <c r="L39">
        <f t="shared" si="14"/>
        <v>1861.9999999999995</v>
      </c>
      <c r="M39">
        <f t="shared" si="15"/>
        <v>1296</v>
      </c>
    </row>
    <row r="42" spans="2:13" x14ac:dyDescent="0.25">
      <c r="B42" t="s">
        <v>26</v>
      </c>
      <c r="C42" t="s">
        <v>18</v>
      </c>
      <c r="D42" t="s">
        <v>19</v>
      </c>
      <c r="E42" t="s">
        <v>20</v>
      </c>
      <c r="F42" t="s">
        <v>21</v>
      </c>
      <c r="G42" t="s">
        <v>22</v>
      </c>
    </row>
    <row r="43" spans="2:13" x14ac:dyDescent="0.25">
      <c r="B43">
        <v>1</v>
      </c>
      <c r="C43">
        <v>6.25E-2</v>
      </c>
      <c r="D43">
        <v>7.4999999999999997E-2</v>
      </c>
      <c r="E43">
        <v>6.25E-2</v>
      </c>
      <c r="F43">
        <v>6.25E-2</v>
      </c>
      <c r="G43">
        <v>4.0000000000000008E-2</v>
      </c>
      <c r="I43">
        <f>C43*1000</f>
        <v>62.5</v>
      </c>
      <c r="J43">
        <f t="shared" ref="J43:M43" si="16">D43*1000</f>
        <v>75</v>
      </c>
      <c r="K43">
        <f t="shared" si="16"/>
        <v>62.5</v>
      </c>
      <c r="L43">
        <f t="shared" si="16"/>
        <v>62.5</v>
      </c>
      <c r="M43">
        <f t="shared" si="16"/>
        <v>40.000000000000007</v>
      </c>
    </row>
    <row r="44" spans="2:13" x14ac:dyDescent="0.25">
      <c r="B44">
        <v>3</v>
      </c>
      <c r="C44">
        <v>4.0000000000000008E-2</v>
      </c>
      <c r="D44">
        <v>4.8000000000000001E-2</v>
      </c>
      <c r="E44">
        <v>4.8000000000000001E-2</v>
      </c>
      <c r="F44">
        <v>4.0000000000000008E-2</v>
      </c>
      <c r="G44">
        <v>6.25E-2</v>
      </c>
      <c r="I44">
        <f t="shared" ref="I44:I50" si="17">C44*1000</f>
        <v>40.000000000000007</v>
      </c>
      <c r="J44">
        <f t="shared" ref="J44:J50" si="18">D44*1000</f>
        <v>48</v>
      </c>
      <c r="K44">
        <f t="shared" ref="K44:K50" si="19">E44*1000</f>
        <v>48</v>
      </c>
      <c r="L44">
        <f t="shared" ref="L44:L50" si="20">F44*1000</f>
        <v>40.000000000000007</v>
      </c>
      <c r="M44">
        <f t="shared" ref="M44:M50" si="21">G44*1000</f>
        <v>62.5</v>
      </c>
    </row>
    <row r="45" spans="2:13" x14ac:dyDescent="0.25">
      <c r="B45">
        <v>5</v>
      </c>
      <c r="C45">
        <v>6.25E-2</v>
      </c>
      <c r="D45">
        <v>4.8000000000000001E-2</v>
      </c>
      <c r="E45">
        <v>8.7499999999999994E-2</v>
      </c>
      <c r="F45">
        <v>6.25E-2</v>
      </c>
      <c r="G45">
        <v>7.4999999999999997E-2</v>
      </c>
      <c r="I45">
        <f t="shared" si="17"/>
        <v>62.5</v>
      </c>
      <c r="J45">
        <f t="shared" si="18"/>
        <v>48</v>
      </c>
      <c r="K45">
        <f t="shared" si="19"/>
        <v>87.5</v>
      </c>
      <c r="L45">
        <f t="shared" si="20"/>
        <v>62.5</v>
      </c>
      <c r="M45">
        <f t="shared" si="21"/>
        <v>75</v>
      </c>
    </row>
    <row r="46" spans="2:13" x14ac:dyDescent="0.25">
      <c r="B46">
        <v>7</v>
      </c>
      <c r="C46">
        <v>6.25E-2</v>
      </c>
      <c r="D46">
        <v>8.7499999999999994E-2</v>
      </c>
      <c r="E46">
        <v>8.7499999999999994E-2</v>
      </c>
      <c r="F46">
        <v>6.25E-2</v>
      </c>
      <c r="G46">
        <v>6.25E-2</v>
      </c>
      <c r="I46">
        <f t="shared" si="17"/>
        <v>62.5</v>
      </c>
      <c r="J46">
        <f t="shared" si="18"/>
        <v>87.5</v>
      </c>
      <c r="K46">
        <f t="shared" si="19"/>
        <v>87.5</v>
      </c>
      <c r="L46">
        <f t="shared" si="20"/>
        <v>62.5</v>
      </c>
      <c r="M46">
        <f t="shared" si="21"/>
        <v>62.5</v>
      </c>
    </row>
    <row r="47" spans="2:13" x14ac:dyDescent="0.25">
      <c r="B47">
        <v>9</v>
      </c>
      <c r="C47">
        <v>4.0000000000000008E-2</v>
      </c>
      <c r="D47">
        <v>8.7499999999999994E-2</v>
      </c>
      <c r="E47">
        <v>8.7499999999999994E-2</v>
      </c>
      <c r="F47">
        <v>7.4999999999999997E-2</v>
      </c>
      <c r="G47">
        <v>6.25E-2</v>
      </c>
      <c r="I47">
        <f t="shared" si="17"/>
        <v>40.000000000000007</v>
      </c>
      <c r="J47">
        <f t="shared" si="18"/>
        <v>87.5</v>
      </c>
      <c r="K47">
        <f t="shared" si="19"/>
        <v>87.5</v>
      </c>
      <c r="L47">
        <f t="shared" si="20"/>
        <v>75</v>
      </c>
      <c r="M47">
        <f t="shared" si="21"/>
        <v>62.5</v>
      </c>
    </row>
    <row r="48" spans="2:13" x14ac:dyDescent="0.25">
      <c r="B48">
        <v>12</v>
      </c>
      <c r="C48">
        <v>4.0000000000000008E-2</v>
      </c>
      <c r="D48">
        <v>8.7499999999999994E-2</v>
      </c>
      <c r="E48">
        <v>0.19599999999999998</v>
      </c>
      <c r="F48">
        <v>4.8000000000000001E-2</v>
      </c>
      <c r="G48">
        <v>7.4999999999999997E-2</v>
      </c>
      <c r="I48">
        <f t="shared" si="17"/>
        <v>40.000000000000007</v>
      </c>
      <c r="J48">
        <f t="shared" si="18"/>
        <v>87.5</v>
      </c>
      <c r="K48">
        <f t="shared" si="19"/>
        <v>195.99999999999997</v>
      </c>
      <c r="L48">
        <f t="shared" si="20"/>
        <v>48</v>
      </c>
      <c r="M48">
        <f t="shared" si="21"/>
        <v>75</v>
      </c>
    </row>
    <row r="49" spans="2:13" x14ac:dyDescent="0.25">
      <c r="B49">
        <v>15</v>
      </c>
      <c r="C49">
        <v>6.25E-2</v>
      </c>
      <c r="D49">
        <v>0.19599999999999998</v>
      </c>
      <c r="E49">
        <v>0.22049999999999997</v>
      </c>
      <c r="F49">
        <v>7.4999999999999997E-2</v>
      </c>
      <c r="G49">
        <v>7.4999999999999997E-2</v>
      </c>
      <c r="I49">
        <f t="shared" si="17"/>
        <v>62.5</v>
      </c>
      <c r="J49">
        <f t="shared" si="18"/>
        <v>195.99999999999997</v>
      </c>
      <c r="K49">
        <f t="shared" si="19"/>
        <v>220.49999999999997</v>
      </c>
      <c r="L49">
        <f t="shared" si="20"/>
        <v>75</v>
      </c>
      <c r="M49">
        <f t="shared" si="21"/>
        <v>75</v>
      </c>
    </row>
    <row r="50" spans="2:13" x14ac:dyDescent="0.25">
      <c r="B50">
        <v>18</v>
      </c>
      <c r="C50">
        <v>7.4999999999999997E-2</v>
      </c>
      <c r="D50">
        <v>0.40500000000000003</v>
      </c>
      <c r="E50">
        <v>0.44550000000000006</v>
      </c>
      <c r="F50">
        <v>0.14399999999999999</v>
      </c>
      <c r="G50">
        <v>0.19599999999999998</v>
      </c>
      <c r="I50">
        <f t="shared" si="17"/>
        <v>75</v>
      </c>
      <c r="J50">
        <f t="shared" si="18"/>
        <v>405</v>
      </c>
      <c r="K50">
        <f t="shared" si="19"/>
        <v>445.50000000000006</v>
      </c>
      <c r="L50">
        <f t="shared" si="20"/>
        <v>144</v>
      </c>
      <c r="M50">
        <f t="shared" si="21"/>
        <v>195.99999999999997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I21" sqref="I21"/>
    </sheetView>
  </sheetViews>
  <sheetFormatPr defaultRowHeight="13.8" x14ac:dyDescent="0.25"/>
  <cols>
    <col min="1" max="1" width="13.88671875" customWidth="1"/>
  </cols>
  <sheetData>
    <row r="1" spans="1:6" ht="17.399999999999999" x14ac:dyDescent="0.3">
      <c r="A1" s="1" t="s">
        <v>15</v>
      </c>
      <c r="B1" t="s">
        <v>9</v>
      </c>
      <c r="C1" t="s">
        <v>10</v>
      </c>
      <c r="D1" t="s">
        <v>11</v>
      </c>
      <c r="E1" t="s">
        <v>12</v>
      </c>
      <c r="F1" t="s">
        <v>13</v>
      </c>
    </row>
    <row r="2" spans="1:6" x14ac:dyDescent="0.25">
      <c r="A2" t="s">
        <v>14</v>
      </c>
      <c r="B2">
        <v>6</v>
      </c>
      <c r="C2">
        <v>7</v>
      </c>
      <c r="D2">
        <v>7</v>
      </c>
      <c r="E2">
        <v>5</v>
      </c>
      <c r="F2">
        <v>6</v>
      </c>
    </row>
    <row r="4" spans="1:6" x14ac:dyDescent="0.25">
      <c r="A4" t="s">
        <v>8</v>
      </c>
      <c r="B4">
        <v>1</v>
      </c>
      <c r="C4">
        <v>3</v>
      </c>
      <c r="D4">
        <v>1</v>
      </c>
      <c r="E4">
        <v>1</v>
      </c>
      <c r="F4">
        <v>1</v>
      </c>
    </row>
    <row r="7" spans="1:6" ht="17.399999999999999" x14ac:dyDescent="0.3">
      <c r="A7" s="1" t="s">
        <v>16</v>
      </c>
      <c r="B7" t="s">
        <v>9</v>
      </c>
      <c r="C7" t="s">
        <v>10</v>
      </c>
      <c r="D7" t="s">
        <v>11</v>
      </c>
      <c r="E7" t="s">
        <v>12</v>
      </c>
      <c r="F7" t="s">
        <v>13</v>
      </c>
    </row>
    <row r="8" spans="1:6" x14ac:dyDescent="0.25">
      <c r="A8" t="s">
        <v>14</v>
      </c>
      <c r="B8">
        <v>7</v>
      </c>
      <c r="C8">
        <v>5</v>
      </c>
      <c r="D8">
        <v>5</v>
      </c>
      <c r="E8">
        <v>5</v>
      </c>
      <c r="F8">
        <v>7</v>
      </c>
    </row>
    <row r="10" spans="1:6" x14ac:dyDescent="0.25">
      <c r="A10" t="s">
        <v>8</v>
      </c>
      <c r="B10">
        <v>1</v>
      </c>
      <c r="C10">
        <v>2</v>
      </c>
      <c r="D10">
        <v>2</v>
      </c>
      <c r="E10">
        <v>1</v>
      </c>
      <c r="F10">
        <v>1</v>
      </c>
    </row>
    <row r="13" spans="1:6" ht="17.399999999999999" x14ac:dyDescent="0.3">
      <c r="A13" s="1" t="s">
        <v>41</v>
      </c>
      <c r="B13" t="s">
        <v>9</v>
      </c>
      <c r="C13" t="s">
        <v>10</v>
      </c>
      <c r="D13" t="s">
        <v>11</v>
      </c>
      <c r="E13" t="s">
        <v>12</v>
      </c>
      <c r="F13" t="s">
        <v>13</v>
      </c>
    </row>
    <row r="14" spans="1:6" x14ac:dyDescent="0.25">
      <c r="A14" t="s">
        <v>14</v>
      </c>
      <c r="B14">
        <v>5</v>
      </c>
      <c r="C14">
        <v>6</v>
      </c>
      <c r="D14">
        <v>5</v>
      </c>
      <c r="E14">
        <v>7</v>
      </c>
      <c r="F14">
        <v>7</v>
      </c>
    </row>
    <row r="16" spans="1:6" x14ac:dyDescent="0.25">
      <c r="A16" t="s">
        <v>8</v>
      </c>
      <c r="B16">
        <v>3</v>
      </c>
      <c r="C16">
        <v>3</v>
      </c>
      <c r="D16">
        <v>2</v>
      </c>
      <c r="E16">
        <v>2</v>
      </c>
      <c r="F16">
        <v>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K5" sqref="K5"/>
    </sheetView>
  </sheetViews>
  <sheetFormatPr defaultRowHeight="13.8" x14ac:dyDescent="0.25"/>
  <sheetData>
    <row r="1" spans="1:4" x14ac:dyDescent="0.25">
      <c r="A1" t="s">
        <v>27</v>
      </c>
      <c r="B1" s="2" t="s">
        <v>17</v>
      </c>
      <c r="C1" s="2"/>
      <c r="D1" t="s">
        <v>14</v>
      </c>
    </row>
    <row r="2" spans="1:4" x14ac:dyDescent="0.25">
      <c r="A2">
        <v>1</v>
      </c>
      <c r="B2" s="2">
        <v>30</v>
      </c>
      <c r="C2" s="2">
        <v>259</v>
      </c>
      <c r="D2" s="2">
        <f>B2/2.59</f>
        <v>11.583011583011583</v>
      </c>
    </row>
    <row r="3" spans="1:4" x14ac:dyDescent="0.25">
      <c r="A3">
        <v>2</v>
      </c>
      <c r="B3" s="2">
        <v>22</v>
      </c>
      <c r="C3" s="2"/>
      <c r="D3" s="2">
        <f t="shared" ref="D3:D6" si="0">B3/2.59</f>
        <v>8.494208494208495</v>
      </c>
    </row>
    <row r="4" spans="1:4" x14ac:dyDescent="0.25">
      <c r="A4">
        <v>3</v>
      </c>
      <c r="B4" s="2">
        <v>33</v>
      </c>
      <c r="C4" s="2"/>
      <c r="D4" s="2">
        <f t="shared" si="0"/>
        <v>12.741312741312742</v>
      </c>
    </row>
    <row r="5" spans="1:4" x14ac:dyDescent="0.25">
      <c r="A5">
        <v>4</v>
      </c>
      <c r="B5" s="2">
        <v>39</v>
      </c>
      <c r="C5" s="2"/>
      <c r="D5" s="2">
        <f t="shared" si="0"/>
        <v>15.057915057915059</v>
      </c>
    </row>
    <row r="6" spans="1:4" x14ac:dyDescent="0.25">
      <c r="A6">
        <v>5</v>
      </c>
      <c r="B6" s="2">
        <v>50</v>
      </c>
      <c r="C6" s="2"/>
      <c r="D6" s="2">
        <f t="shared" si="0"/>
        <v>19.305019305019307</v>
      </c>
    </row>
    <row r="7" spans="1:4" x14ac:dyDescent="0.25">
      <c r="B7" s="2"/>
      <c r="C7" s="2"/>
      <c r="D7" s="2"/>
    </row>
    <row r="10" spans="1:4" x14ac:dyDescent="0.25">
      <c r="A10" t="s">
        <v>27</v>
      </c>
      <c r="B10" s="2" t="s">
        <v>17</v>
      </c>
      <c r="C10" s="2"/>
      <c r="D10" t="s">
        <v>8</v>
      </c>
    </row>
    <row r="11" spans="1:4" x14ac:dyDescent="0.25">
      <c r="A11">
        <v>1</v>
      </c>
      <c r="B11">
        <v>12</v>
      </c>
      <c r="D11">
        <f>B11/2.59</f>
        <v>4.6332046332046337</v>
      </c>
    </row>
    <row r="12" spans="1:4" x14ac:dyDescent="0.25">
      <c r="A12">
        <v>2</v>
      </c>
      <c r="B12">
        <v>13</v>
      </c>
      <c r="D12">
        <f t="shared" ref="D12:D15" si="1">B12/2.59</f>
        <v>5.0193050193050199</v>
      </c>
    </row>
    <row r="13" spans="1:4" x14ac:dyDescent="0.25">
      <c r="A13">
        <v>3</v>
      </c>
      <c r="B13">
        <v>7</v>
      </c>
      <c r="D13">
        <f t="shared" si="1"/>
        <v>2.7027027027027026</v>
      </c>
    </row>
    <row r="14" spans="1:4" x14ac:dyDescent="0.25">
      <c r="A14">
        <v>4</v>
      </c>
      <c r="B14">
        <v>15</v>
      </c>
      <c r="D14">
        <f t="shared" si="1"/>
        <v>5.7915057915057915</v>
      </c>
    </row>
    <row r="15" spans="1:4" x14ac:dyDescent="0.25">
      <c r="A15">
        <v>5</v>
      </c>
      <c r="B15">
        <v>6</v>
      </c>
      <c r="D15">
        <f t="shared" si="1"/>
        <v>2.3166023166023169</v>
      </c>
    </row>
    <row r="18" spans="2:6" x14ac:dyDescent="0.25">
      <c r="D18" t="s">
        <v>36</v>
      </c>
    </row>
    <row r="19" spans="2:6" x14ac:dyDescent="0.25">
      <c r="B19" t="s">
        <v>37</v>
      </c>
      <c r="C19">
        <v>7.4</v>
      </c>
      <c r="D19" t="s">
        <v>25</v>
      </c>
      <c r="E19">
        <f>C19/0.4</f>
        <v>18.5</v>
      </c>
    </row>
    <row r="20" spans="2:6" x14ac:dyDescent="0.25">
      <c r="B20" t="s">
        <v>38</v>
      </c>
      <c r="C20">
        <v>5.6</v>
      </c>
      <c r="D20" t="s">
        <v>25</v>
      </c>
      <c r="E20">
        <f>C20/0.4</f>
        <v>13.999999999999998</v>
      </c>
      <c r="F20">
        <f>E19*E20</f>
        <v>258.99999999999994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workbookViewId="0">
      <selection activeCell="H7" sqref="H7"/>
    </sheetView>
  </sheetViews>
  <sheetFormatPr defaultRowHeight="13.8" x14ac:dyDescent="0.25"/>
  <sheetData>
    <row r="1" spans="1:5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5" x14ac:dyDescent="0.25">
      <c r="A2">
        <v>49</v>
      </c>
      <c r="B2">
        <v>55</v>
      </c>
      <c r="C2">
        <v>31</v>
      </c>
      <c r="D2">
        <v>35</v>
      </c>
      <c r="E2">
        <v>6</v>
      </c>
    </row>
    <row r="3" spans="1:5" x14ac:dyDescent="0.25">
      <c r="A3">
        <v>76</v>
      </c>
      <c r="B3">
        <v>67</v>
      </c>
      <c r="C3">
        <v>44</v>
      </c>
      <c r="D3">
        <v>40</v>
      </c>
      <c r="E3">
        <v>5</v>
      </c>
    </row>
    <row r="4" spans="1:5" x14ac:dyDescent="0.25">
      <c r="A4">
        <v>66</v>
      </c>
      <c r="B4">
        <v>74</v>
      </c>
      <c r="C4">
        <v>45</v>
      </c>
      <c r="D4">
        <v>34</v>
      </c>
      <c r="E4">
        <v>7</v>
      </c>
    </row>
    <row r="6" spans="1:5" x14ac:dyDescent="0.25">
      <c r="A6">
        <f>A2/A2*100</f>
        <v>100</v>
      </c>
      <c r="B6">
        <f>B2/A2*100</f>
        <v>112.24489795918366</v>
      </c>
      <c r="C6">
        <f>C2/A2*100</f>
        <v>63.265306122448983</v>
      </c>
      <c r="D6">
        <f>D2/A2*100</f>
        <v>71.428571428571431</v>
      </c>
      <c r="E6">
        <f>E2/A2*100</f>
        <v>12.244897959183673</v>
      </c>
    </row>
    <row r="7" spans="1:5" x14ac:dyDescent="0.25">
      <c r="A7">
        <f t="shared" ref="A7:A8" si="0">A3/A3*100</f>
        <v>100</v>
      </c>
      <c r="B7">
        <f t="shared" ref="B7" si="1">B3/A3*100</f>
        <v>88.157894736842096</v>
      </c>
      <c r="C7">
        <f t="shared" ref="C7:C8" si="2">C3/A3*100</f>
        <v>57.894736842105267</v>
      </c>
      <c r="D7">
        <f>D3/A3*100</f>
        <v>52.631578947368418</v>
      </c>
      <c r="E7">
        <f t="shared" ref="E7:E8" si="3">E3/A3*100</f>
        <v>6.5789473684210522</v>
      </c>
    </row>
    <row r="8" spans="1:5" x14ac:dyDescent="0.25">
      <c r="A8">
        <f t="shared" si="0"/>
        <v>100</v>
      </c>
      <c r="B8">
        <f t="shared" ref="B8" si="4">B4/A4*100</f>
        <v>112.12121212121211</v>
      </c>
      <c r="C8">
        <f t="shared" si="2"/>
        <v>68.181818181818173</v>
      </c>
      <c r="D8">
        <f>D4/A4*100</f>
        <v>51.515151515151516</v>
      </c>
      <c r="E8">
        <f t="shared" si="3"/>
        <v>10.606060606060606</v>
      </c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abSelected="1" workbookViewId="0">
      <selection activeCell="G4" sqref="G4"/>
    </sheetView>
  </sheetViews>
  <sheetFormatPr defaultRowHeight="13.8" x14ac:dyDescent="0.25"/>
  <sheetData>
    <row r="1" spans="1:5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5" x14ac:dyDescent="0.25">
      <c r="A2">
        <v>83</v>
      </c>
      <c r="B2">
        <v>89</v>
      </c>
      <c r="C2">
        <v>58</v>
      </c>
      <c r="D2">
        <v>51</v>
      </c>
      <c r="E2">
        <v>17</v>
      </c>
    </row>
    <row r="3" spans="1:5" x14ac:dyDescent="0.25">
      <c r="A3">
        <v>104</v>
      </c>
      <c r="B3">
        <v>97</v>
      </c>
      <c r="C3">
        <v>62</v>
      </c>
      <c r="D3">
        <v>54</v>
      </c>
      <c r="E3">
        <v>19</v>
      </c>
    </row>
    <row r="4" spans="1:5" x14ac:dyDescent="0.25">
      <c r="A4">
        <v>86</v>
      </c>
      <c r="B4">
        <v>112</v>
      </c>
      <c r="C4">
        <v>43</v>
      </c>
      <c r="D4">
        <v>43</v>
      </c>
      <c r="E4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body weight</vt:lpstr>
      <vt:lpstr>tumor weight in vivo</vt:lpstr>
      <vt:lpstr>tumor size</vt:lpstr>
      <vt:lpstr>IN VIVO IHC</vt:lpstr>
      <vt:lpstr>MVD</vt:lpstr>
      <vt:lpstr>Tube formation</vt:lpstr>
      <vt:lpstr>Transwell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2023-10-23T15:34:04Z</dcterms:modified>
</cp:coreProperties>
</file>