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AB6B610-F0CD-44A0-BA88-37A9673E2298}" xr6:coauthVersionLast="47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Baseline" sheetId="1" r:id="rId1"/>
    <sheet name="Plan_SPSS" sheetId="5" r:id="rId2"/>
    <sheet name="HIGH-LOAD" sheetId="3" r:id="rId3"/>
    <sheet name="LOW-LOAD" sheetId="4" r:id="rId4"/>
    <sheet name="CONTROL" sheetId="2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4" l="1"/>
  <c r="I4" i="4"/>
  <c r="I5" i="4"/>
  <c r="I6" i="4"/>
  <c r="I7" i="4"/>
  <c r="I8" i="4"/>
  <c r="I9" i="4"/>
  <c r="I10" i="4"/>
  <c r="I11" i="4"/>
  <c r="I12" i="4"/>
  <c r="I13" i="4"/>
  <c r="I14" i="4"/>
  <c r="I2" i="4"/>
  <c r="H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I3" i="3"/>
  <c r="I4" i="3"/>
  <c r="I5" i="3"/>
  <c r="I6" i="3"/>
  <c r="I7" i="3"/>
  <c r="I8" i="3"/>
  <c r="I9" i="3"/>
  <c r="I10" i="3"/>
  <c r="I11" i="3"/>
  <c r="I12" i="3"/>
  <c r="I13" i="3"/>
  <c r="I14" i="3"/>
  <c r="I15" i="3"/>
  <c r="I2" i="3"/>
  <c r="G17" i="5"/>
  <c r="K17" i="5"/>
  <c r="O17" i="5"/>
  <c r="AM16" i="5"/>
  <c r="AI16" i="5"/>
  <c r="AE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K16" i="5"/>
  <c r="G16" i="5"/>
  <c r="C17" i="5"/>
  <c r="C18" i="5"/>
  <c r="J16" i="1"/>
  <c r="AB18" i="5"/>
  <c r="AC18" i="5"/>
  <c r="AD18" i="5"/>
  <c r="AF18" i="5"/>
  <c r="AG18" i="5"/>
  <c r="AH18" i="5"/>
  <c r="AJ18" i="5"/>
  <c r="AK18" i="5"/>
  <c r="AL18" i="5"/>
  <c r="AB17" i="5"/>
  <c r="AC17" i="5"/>
  <c r="AD17" i="5"/>
  <c r="AF17" i="5"/>
  <c r="AG17" i="5"/>
  <c r="AH17" i="5"/>
  <c r="AJ17" i="5"/>
  <c r="AK17" i="5"/>
  <c r="AL17" i="5"/>
  <c r="AM4" i="5"/>
  <c r="AM5" i="5"/>
  <c r="AM6" i="5"/>
  <c r="AM7" i="5"/>
  <c r="AM8" i="5"/>
  <c r="AM9" i="5"/>
  <c r="AM10" i="5"/>
  <c r="AM11" i="5"/>
  <c r="AM12" i="5"/>
  <c r="AM13" i="5"/>
  <c r="AM14" i="5"/>
  <c r="AM15" i="5"/>
  <c r="AM3" i="5"/>
  <c r="AM18" i="5" s="1"/>
  <c r="AI4" i="5"/>
  <c r="AI5" i="5"/>
  <c r="AI6" i="5"/>
  <c r="AI7" i="5"/>
  <c r="AI8" i="5"/>
  <c r="AI9" i="5"/>
  <c r="AI10" i="5"/>
  <c r="AI11" i="5"/>
  <c r="AI12" i="5"/>
  <c r="AI13" i="5"/>
  <c r="AI14" i="5"/>
  <c r="AI15" i="5"/>
  <c r="AI3" i="5"/>
  <c r="AE4" i="5"/>
  <c r="AE5" i="5"/>
  <c r="AE6" i="5"/>
  <c r="AE7" i="5"/>
  <c r="AE8" i="5"/>
  <c r="AE9" i="5"/>
  <c r="AE10" i="5"/>
  <c r="AE11" i="5"/>
  <c r="AE12" i="5"/>
  <c r="AE13" i="5"/>
  <c r="AE14" i="5"/>
  <c r="AE15" i="5"/>
  <c r="AE3" i="5"/>
  <c r="G4" i="5"/>
  <c r="G5" i="5"/>
  <c r="G18" i="5" s="1"/>
  <c r="G6" i="5"/>
  <c r="G7" i="5"/>
  <c r="G8" i="5"/>
  <c r="G9" i="5"/>
  <c r="G10" i="5"/>
  <c r="G11" i="5"/>
  <c r="G12" i="5"/>
  <c r="G13" i="5"/>
  <c r="G14" i="5"/>
  <c r="G15" i="5"/>
  <c r="G3" i="5"/>
  <c r="Z4" i="5"/>
  <c r="Z5" i="5"/>
  <c r="Z6" i="5"/>
  <c r="Z7" i="5"/>
  <c r="Z8" i="5"/>
  <c r="Z9" i="5"/>
  <c r="Z10" i="5"/>
  <c r="Z11" i="5"/>
  <c r="Z12" i="5"/>
  <c r="Z13" i="5"/>
  <c r="Z14" i="5"/>
  <c r="Z15" i="5"/>
  <c r="Z3" i="5"/>
  <c r="Z17" i="5" s="1"/>
  <c r="Y4" i="5"/>
  <c r="Y5" i="5"/>
  <c r="Y6" i="5"/>
  <c r="Y7" i="5"/>
  <c r="Y8" i="5"/>
  <c r="Y9" i="5"/>
  <c r="Y10" i="5"/>
  <c r="Y11" i="5"/>
  <c r="Y12" i="5"/>
  <c r="Y13" i="5"/>
  <c r="Y14" i="5"/>
  <c r="Y15" i="5"/>
  <c r="Y3" i="5"/>
  <c r="X4" i="5"/>
  <c r="X5" i="5"/>
  <c r="X6" i="5"/>
  <c r="AA6" i="5" s="1"/>
  <c r="X7" i="5"/>
  <c r="X8" i="5"/>
  <c r="X9" i="5"/>
  <c r="X10" i="5"/>
  <c r="AA10" i="5" s="1"/>
  <c r="X11" i="5"/>
  <c r="X12" i="5"/>
  <c r="X13" i="5"/>
  <c r="X14" i="5"/>
  <c r="AA14" i="5" s="1"/>
  <c r="X15" i="5"/>
  <c r="X3" i="5"/>
  <c r="V4" i="5"/>
  <c r="V5" i="5"/>
  <c r="V6" i="5"/>
  <c r="V7" i="5"/>
  <c r="V8" i="5"/>
  <c r="V9" i="5"/>
  <c r="V10" i="5"/>
  <c r="V11" i="5"/>
  <c r="V12" i="5"/>
  <c r="V13" i="5"/>
  <c r="V14" i="5"/>
  <c r="V15" i="5"/>
  <c r="V3" i="5"/>
  <c r="U4" i="5"/>
  <c r="U5" i="5"/>
  <c r="U6" i="5"/>
  <c r="U7" i="5"/>
  <c r="U8" i="5"/>
  <c r="U9" i="5"/>
  <c r="U10" i="5"/>
  <c r="U11" i="5"/>
  <c r="U12" i="5"/>
  <c r="U13" i="5"/>
  <c r="U14" i="5"/>
  <c r="U15" i="5"/>
  <c r="U3" i="5"/>
  <c r="T4" i="5"/>
  <c r="T5" i="5"/>
  <c r="T6" i="5"/>
  <c r="T7" i="5"/>
  <c r="T8" i="5"/>
  <c r="T9" i="5"/>
  <c r="T10" i="5"/>
  <c r="T11" i="5"/>
  <c r="T12" i="5"/>
  <c r="T13" i="5"/>
  <c r="T14" i="5"/>
  <c r="T15" i="5"/>
  <c r="T3" i="5"/>
  <c r="R4" i="5"/>
  <c r="R5" i="5"/>
  <c r="R6" i="5"/>
  <c r="R7" i="5"/>
  <c r="R8" i="5"/>
  <c r="R9" i="5"/>
  <c r="R10" i="5"/>
  <c r="R11" i="5"/>
  <c r="R12" i="5"/>
  <c r="R13" i="5"/>
  <c r="R14" i="5"/>
  <c r="R15" i="5"/>
  <c r="R3" i="5"/>
  <c r="Q3" i="5"/>
  <c r="Q4" i="5"/>
  <c r="Q5" i="5"/>
  <c r="Q6" i="5"/>
  <c r="Q7" i="5"/>
  <c r="Q8" i="5"/>
  <c r="Q9" i="5"/>
  <c r="Q10" i="5"/>
  <c r="Q11" i="5"/>
  <c r="Q12" i="5"/>
  <c r="Q13" i="5"/>
  <c r="Q14" i="5"/>
  <c r="Q15" i="5"/>
  <c r="P5" i="5"/>
  <c r="P6" i="5"/>
  <c r="P7" i="5"/>
  <c r="P8" i="5"/>
  <c r="P9" i="5"/>
  <c r="P10" i="5"/>
  <c r="P11" i="5"/>
  <c r="P12" i="5"/>
  <c r="P13" i="5"/>
  <c r="P14" i="5"/>
  <c r="P15" i="5"/>
  <c r="P4" i="5"/>
  <c r="P3" i="5"/>
  <c r="L18" i="5"/>
  <c r="M18" i="5"/>
  <c r="N18" i="5"/>
  <c r="H18" i="5"/>
  <c r="I18" i="5"/>
  <c r="J18" i="5"/>
  <c r="D18" i="5"/>
  <c r="E18" i="5"/>
  <c r="F18" i="5"/>
  <c r="D17" i="5"/>
  <c r="E17" i="5"/>
  <c r="F17" i="5"/>
  <c r="L17" i="5"/>
  <c r="M17" i="5"/>
  <c r="N17" i="5"/>
  <c r="H17" i="5"/>
  <c r="I17" i="5"/>
  <c r="J17" i="5"/>
  <c r="O4" i="5"/>
  <c r="O5" i="5"/>
  <c r="O6" i="5"/>
  <c r="O7" i="5"/>
  <c r="O8" i="5"/>
  <c r="O9" i="5"/>
  <c r="O10" i="5"/>
  <c r="O11" i="5"/>
  <c r="O12" i="5"/>
  <c r="O13" i="5"/>
  <c r="O14" i="5"/>
  <c r="O15" i="5"/>
  <c r="O3" i="5"/>
  <c r="K14" i="5"/>
  <c r="K15" i="5"/>
  <c r="K4" i="5"/>
  <c r="K5" i="5"/>
  <c r="K6" i="5"/>
  <c r="K7" i="5"/>
  <c r="K8" i="5"/>
  <c r="K9" i="5"/>
  <c r="K10" i="5"/>
  <c r="K11" i="5"/>
  <c r="K12" i="5"/>
  <c r="K13" i="5"/>
  <c r="K3" i="5"/>
  <c r="J15" i="1"/>
  <c r="J14" i="1"/>
  <c r="J13" i="1"/>
  <c r="J12" i="1"/>
  <c r="J11" i="1"/>
  <c r="J10" i="1"/>
  <c r="J8" i="1"/>
  <c r="J9" i="1"/>
  <c r="J7" i="1"/>
  <c r="J3" i="1"/>
  <c r="J4" i="1"/>
  <c r="J5" i="1"/>
  <c r="J6" i="1"/>
  <c r="J2" i="1"/>
  <c r="K18" i="5" l="1"/>
  <c r="O18" i="5"/>
  <c r="S4" i="5"/>
  <c r="S12" i="5"/>
  <c r="S8" i="5"/>
  <c r="S3" i="5"/>
  <c r="S13" i="5"/>
  <c r="S9" i="5"/>
  <c r="S5" i="5"/>
  <c r="W14" i="5"/>
  <c r="W10" i="5"/>
  <c r="W6" i="5"/>
  <c r="W15" i="5"/>
  <c r="W11" i="5"/>
  <c r="W7" i="5"/>
  <c r="V18" i="5"/>
  <c r="AA13" i="5"/>
  <c r="AA9" i="5"/>
  <c r="AA5" i="5"/>
  <c r="S15" i="5"/>
  <c r="S11" i="5"/>
  <c r="S7" i="5"/>
  <c r="Q17" i="5"/>
  <c r="R18" i="5"/>
  <c r="W13" i="5"/>
  <c r="W9" i="5"/>
  <c r="W5" i="5"/>
  <c r="U18" i="5"/>
  <c r="X18" i="5"/>
  <c r="AA12" i="5"/>
  <c r="AA8" i="5"/>
  <c r="AA4" i="5"/>
  <c r="AE18" i="5"/>
  <c r="S14" i="5"/>
  <c r="S10" i="5"/>
  <c r="S6" i="5"/>
  <c r="T18" i="5"/>
  <c r="W12" i="5"/>
  <c r="W8" i="5"/>
  <c r="W4" i="5"/>
  <c r="AA15" i="5"/>
  <c r="AA11" i="5"/>
  <c r="AA7" i="5"/>
  <c r="Y18" i="5"/>
  <c r="Z18" i="5"/>
  <c r="AI18" i="5"/>
  <c r="R17" i="5"/>
  <c r="Q18" i="5"/>
  <c r="V17" i="5"/>
  <c r="W3" i="5"/>
  <c r="Y17" i="5"/>
  <c r="P18" i="5"/>
  <c r="U17" i="5"/>
  <c r="AA3" i="5"/>
  <c r="X17" i="5"/>
  <c r="P17" i="5"/>
  <c r="T17" i="5"/>
  <c r="AM17" i="5"/>
  <c r="AI17" i="5"/>
  <c r="AE17" i="5"/>
  <c r="S18" i="5" l="1"/>
  <c r="S17" i="5"/>
  <c r="AA18" i="5"/>
  <c r="AA17" i="5"/>
  <c r="W18" i="5"/>
  <c r="W17" i="5"/>
</calcChain>
</file>

<file path=xl/sharedStrings.xml><?xml version="1.0" encoding="utf-8"?>
<sst xmlns="http://schemas.openxmlformats.org/spreadsheetml/2006/main" count="189" uniqueCount="61">
  <si>
    <t>N</t>
  </si>
  <si>
    <t>DATA</t>
  </si>
  <si>
    <t>1 RM</t>
  </si>
  <si>
    <t>NAME</t>
  </si>
  <si>
    <t>LOAD (Kg)</t>
  </si>
  <si>
    <t>HIGH-LOAD (reps)</t>
  </si>
  <si>
    <t>LOW-LOAD (reps)</t>
  </si>
  <si>
    <t>CONTROL (reps)</t>
  </si>
  <si>
    <t>HIGH-LOAD (KG)</t>
  </si>
  <si>
    <t>LOW-LOAD (KG)</t>
  </si>
  <si>
    <t>CONTROL (KG)</t>
  </si>
  <si>
    <t>HIGH-LOAD (PSD)</t>
  </si>
  <si>
    <t>LOW-LOAD (PSD)</t>
  </si>
  <si>
    <t>CONTROL (PSD)</t>
  </si>
  <si>
    <t>1ª</t>
  </si>
  <si>
    <t>2ª</t>
  </si>
  <si>
    <t>3ª</t>
  </si>
  <si>
    <t>Total</t>
  </si>
  <si>
    <t>REPS_1</t>
  </si>
  <si>
    <t>REPS_2</t>
  </si>
  <si>
    <t>REPS_3</t>
  </si>
  <si>
    <t>PSE_1</t>
  </si>
  <si>
    <t>PSE_2</t>
  </si>
  <si>
    <t>PSE_3</t>
  </si>
  <si>
    <t>PSD_1</t>
  </si>
  <si>
    <t>PSD_2</t>
  </si>
  <si>
    <t>PSD_3</t>
  </si>
  <si>
    <t>Kcal´s</t>
  </si>
  <si>
    <t>Protein (g)</t>
  </si>
  <si>
    <t>Lipid (g)</t>
  </si>
  <si>
    <t>Carbohydrate (g)</t>
  </si>
  <si>
    <t>9.96</t>
  </si>
  <si>
    <t>DS1</t>
  </si>
  <si>
    <t>MS1</t>
  </si>
  <si>
    <t>MA1</t>
  </si>
  <si>
    <t>GS1</t>
  </si>
  <si>
    <t>LG1</t>
  </si>
  <si>
    <t>PL1</t>
  </si>
  <si>
    <t>BO1</t>
  </si>
  <si>
    <t>VN1</t>
  </si>
  <si>
    <t>AS1</t>
  </si>
  <si>
    <t>BG1</t>
  </si>
  <si>
    <t>AV1</t>
  </si>
  <si>
    <t>MF1</t>
  </si>
  <si>
    <t>DF1</t>
  </si>
  <si>
    <t>RA1</t>
  </si>
  <si>
    <t>MP1</t>
  </si>
  <si>
    <t>Load (75%)</t>
  </si>
  <si>
    <t>AGE</t>
  </si>
  <si>
    <t>WEIGHT (KG)</t>
  </si>
  <si>
    <t>HEIGHT (CM)</t>
  </si>
  <si>
    <t>RT EXPERIENCE (YEARS)</t>
  </si>
  <si>
    <t>ATTEMPS</t>
  </si>
  <si>
    <t>1RM IN RELATION TO WEIGHT</t>
  </si>
  <si>
    <t>MEAN</t>
  </si>
  <si>
    <t>SD</t>
  </si>
  <si>
    <t>PAP LOAD (90%)</t>
  </si>
  <si>
    <t>LOAD (75%)</t>
  </si>
  <si>
    <t>TOTAL</t>
  </si>
  <si>
    <t>DATE</t>
  </si>
  <si>
    <t>PAP LOAD(45%)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</si>
</sst>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</font>
    <font>
      <sz val="11"/>
      <color rgb="FF000000"/>
      <name val="Calibri"/>
    </font>
    <font>
      <sz val="11"/>
      <color rgb="FF333333"/>
      <name val="Calibri"/>
    </font>
    <font>
      <sz val="11"/>
      <name val="Calibri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4" fontId="0" fillId="0" borderId="0" xfId="0" applyNumberFormat="1"/>
    <xf numFmtId="0" fontId="0" fillId="2" borderId="0" xfId="0" applyFill="1"/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64" fontId="0" fillId="2" borderId="0" xfId="0" applyNumberForma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4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5" borderId="0" xfId="0" applyFont="1" applyFill="1" applyAlignment="1">
      <alignment horizontal="center"/>
    </xf>
    <xf numFmtId="0" fontId="7" fillId="0" borderId="0" xfId="0" applyFont="1"/>
    <xf numFmtId="0" fontId="8" fillId="6" borderId="0" xfId="0" applyFont="1" applyFill="1" applyAlignment="1">
      <alignment horizontal="center" wrapText="1"/>
    </xf>
    <xf numFmtId="0" fontId="9" fillId="6" borderId="0" xfId="0" applyFont="1" applyFill="1" applyAlignment="1">
      <alignment horizontal="center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workbookViewId="0">
      <selection activeCell="I20" sqref="I20"/>
    </sheetView>
  </sheetViews>
  <sheetFormatPr defaultRowHeight="14.4"/>
  <cols>
    <col min="1" max="1" width="9.109375" style="1"/>
    <col min="2" max="2" width="11.44140625" style="1" bestFit="1" customWidth="1"/>
    <col min="3" max="3" width="6.77734375" style="1" bestFit="1" customWidth="1"/>
    <col min="4" max="4" width="6.88671875" style="1" bestFit="1" customWidth="1"/>
    <col min="5" max="5" width="9.109375" style="1"/>
    <col min="6" max="6" width="13.6640625" style="1" bestFit="1" customWidth="1"/>
    <col min="7" max="7" width="18.6640625" style="1" bestFit="1" customWidth="1"/>
    <col min="8" max="8" width="9.109375" style="1"/>
    <col min="9" max="9" width="10.109375" bestFit="1" customWidth="1"/>
    <col min="10" max="10" width="26.33203125" style="1" bestFit="1" customWidth="1"/>
  </cols>
  <sheetData>
    <row r="1" spans="1:10" s="5" customFormat="1">
      <c r="A1" s="3" t="s">
        <v>0</v>
      </c>
      <c r="B1" s="3" t="s">
        <v>1</v>
      </c>
      <c r="C1" s="3" t="s">
        <v>3</v>
      </c>
      <c r="D1" s="3" t="s">
        <v>48</v>
      </c>
      <c r="E1" s="3" t="s">
        <v>49</v>
      </c>
      <c r="F1" s="3" t="s">
        <v>50</v>
      </c>
      <c r="G1" s="3" t="s">
        <v>51</v>
      </c>
      <c r="H1" s="3" t="s">
        <v>2</v>
      </c>
      <c r="I1" s="3" t="s">
        <v>52</v>
      </c>
      <c r="J1" s="3" t="s">
        <v>53</v>
      </c>
    </row>
    <row r="2" spans="1:10">
      <c r="A2" s="1">
        <v>1</v>
      </c>
      <c r="B2" s="2">
        <v>44363</v>
      </c>
      <c r="C2" s="1" t="s">
        <v>40</v>
      </c>
      <c r="D2" s="1">
        <v>34</v>
      </c>
      <c r="E2" s="1">
        <v>80</v>
      </c>
      <c r="F2" s="1">
        <v>1.78</v>
      </c>
      <c r="G2" s="1">
        <v>10</v>
      </c>
      <c r="H2" s="1">
        <v>84</v>
      </c>
      <c r="I2" s="1">
        <v>2</v>
      </c>
      <c r="J2" s="6">
        <f>H2/E2</f>
        <v>1.05</v>
      </c>
    </row>
    <row r="3" spans="1:10">
      <c r="A3" s="1">
        <v>2</v>
      </c>
      <c r="B3" s="2">
        <v>44370</v>
      </c>
      <c r="C3" s="1" t="s">
        <v>35</v>
      </c>
      <c r="D3" s="1">
        <v>24</v>
      </c>
      <c r="E3" s="1">
        <v>73.7</v>
      </c>
      <c r="F3" s="1">
        <v>1.74</v>
      </c>
      <c r="G3" s="1">
        <v>2</v>
      </c>
      <c r="H3" s="1">
        <v>124</v>
      </c>
      <c r="I3" s="1">
        <v>4</v>
      </c>
      <c r="J3" s="6">
        <f t="shared" ref="J3:J16" si="0">H3/E3</f>
        <v>1.6824966078697421</v>
      </c>
    </row>
    <row r="4" spans="1:10">
      <c r="A4" s="1">
        <v>3</v>
      </c>
      <c r="B4" s="2">
        <v>44370</v>
      </c>
      <c r="C4" s="1" t="s">
        <v>33</v>
      </c>
      <c r="D4" s="1">
        <v>33</v>
      </c>
      <c r="E4" s="1">
        <v>95.3</v>
      </c>
      <c r="F4" s="1">
        <v>1.66</v>
      </c>
      <c r="G4" s="1">
        <v>7</v>
      </c>
      <c r="H4" s="1">
        <v>144</v>
      </c>
      <c r="I4" s="1">
        <v>4</v>
      </c>
      <c r="J4" s="6">
        <f t="shared" si="0"/>
        <v>1.5110178384050368</v>
      </c>
    </row>
    <row r="5" spans="1:10">
      <c r="A5" s="1">
        <v>4</v>
      </c>
      <c r="B5" s="2">
        <v>44370</v>
      </c>
      <c r="C5" s="1" t="s">
        <v>36</v>
      </c>
      <c r="D5" s="1">
        <v>25</v>
      </c>
      <c r="E5" s="1">
        <v>66</v>
      </c>
      <c r="F5" s="1">
        <v>1.69</v>
      </c>
      <c r="G5" s="1">
        <v>9</v>
      </c>
      <c r="H5" s="1">
        <v>88</v>
      </c>
      <c r="I5" s="1">
        <v>2</v>
      </c>
      <c r="J5" s="6">
        <f t="shared" si="0"/>
        <v>1.3333333333333333</v>
      </c>
    </row>
    <row r="6" spans="1:10">
      <c r="A6" s="1">
        <v>5</v>
      </c>
      <c r="B6" s="2">
        <v>44370</v>
      </c>
      <c r="C6" s="1" t="s">
        <v>32</v>
      </c>
      <c r="D6" s="1">
        <v>35</v>
      </c>
      <c r="E6" s="1">
        <v>84.1</v>
      </c>
      <c r="F6" s="1">
        <v>1.73</v>
      </c>
      <c r="G6" s="1">
        <v>18</v>
      </c>
      <c r="H6" s="1">
        <v>128</v>
      </c>
      <c r="I6" s="1">
        <v>3</v>
      </c>
      <c r="J6" s="6">
        <f t="shared" si="0"/>
        <v>1.5219976218787159</v>
      </c>
    </row>
    <row r="7" spans="1:10">
      <c r="A7" s="1">
        <v>6</v>
      </c>
      <c r="B7" s="2">
        <v>44384</v>
      </c>
      <c r="C7" s="1" t="s">
        <v>34</v>
      </c>
      <c r="D7" s="1">
        <v>26</v>
      </c>
      <c r="E7" s="1">
        <v>112</v>
      </c>
      <c r="F7" s="1">
        <v>1.77</v>
      </c>
      <c r="G7" s="1">
        <v>10</v>
      </c>
      <c r="H7" s="1">
        <v>134</v>
      </c>
      <c r="I7" s="1">
        <v>3</v>
      </c>
      <c r="J7" s="6">
        <f t="shared" si="0"/>
        <v>1.1964285714285714</v>
      </c>
    </row>
    <row r="8" spans="1:10">
      <c r="A8" s="1">
        <v>7</v>
      </c>
      <c r="B8" s="2">
        <v>44407</v>
      </c>
      <c r="C8" s="1" t="s">
        <v>39</v>
      </c>
      <c r="D8" s="1">
        <v>23</v>
      </c>
      <c r="E8" s="1">
        <v>90</v>
      </c>
      <c r="F8" s="1">
        <v>1.77</v>
      </c>
      <c r="G8" s="1">
        <v>8</v>
      </c>
      <c r="H8" s="1">
        <v>116</v>
      </c>
      <c r="I8" s="1">
        <v>2</v>
      </c>
      <c r="J8" s="6">
        <f t="shared" si="0"/>
        <v>1.288888888888889</v>
      </c>
    </row>
    <row r="9" spans="1:10">
      <c r="A9" s="1">
        <v>8</v>
      </c>
      <c r="B9" s="2">
        <v>44414</v>
      </c>
      <c r="C9" s="1" t="s">
        <v>38</v>
      </c>
      <c r="D9" s="1">
        <v>27</v>
      </c>
      <c r="E9" s="1">
        <v>81.5</v>
      </c>
      <c r="F9" s="1">
        <v>1.7</v>
      </c>
      <c r="G9" s="1">
        <v>16</v>
      </c>
      <c r="H9" s="1">
        <v>136</v>
      </c>
      <c r="I9" s="1">
        <v>5</v>
      </c>
      <c r="J9" s="6">
        <f t="shared" si="0"/>
        <v>1.6687116564417177</v>
      </c>
    </row>
    <row r="10" spans="1:10">
      <c r="A10" s="1">
        <v>9</v>
      </c>
      <c r="B10" s="2">
        <v>44417</v>
      </c>
      <c r="C10" s="1" t="s">
        <v>37</v>
      </c>
      <c r="D10" s="1">
        <v>27</v>
      </c>
      <c r="E10" s="1">
        <v>68.7</v>
      </c>
      <c r="F10" s="1">
        <v>1.65</v>
      </c>
      <c r="G10" s="1">
        <v>10</v>
      </c>
      <c r="H10" s="1">
        <v>96</v>
      </c>
      <c r="I10" s="1">
        <v>3</v>
      </c>
      <c r="J10" s="7">
        <f t="shared" si="0"/>
        <v>1.3973799126637554</v>
      </c>
    </row>
    <row r="11" spans="1:10">
      <c r="A11" s="1">
        <v>10</v>
      </c>
      <c r="B11" s="2">
        <v>44461</v>
      </c>
      <c r="C11" s="1" t="s">
        <v>42</v>
      </c>
      <c r="D11" s="1">
        <v>27</v>
      </c>
      <c r="E11" s="1">
        <v>59</v>
      </c>
      <c r="F11" s="1">
        <v>1.62</v>
      </c>
      <c r="G11" s="1">
        <v>5</v>
      </c>
      <c r="H11" s="1">
        <v>74</v>
      </c>
      <c r="I11" s="1">
        <v>2</v>
      </c>
      <c r="J11" s="7">
        <f t="shared" si="0"/>
        <v>1.2542372881355932</v>
      </c>
    </row>
    <row r="12" spans="1:10">
      <c r="A12" s="1">
        <v>11</v>
      </c>
      <c r="B12" s="2">
        <v>44461</v>
      </c>
      <c r="C12" s="1" t="s">
        <v>43</v>
      </c>
      <c r="D12" s="1">
        <v>28</v>
      </c>
      <c r="E12" s="1">
        <v>90</v>
      </c>
      <c r="F12" s="1">
        <v>1.75</v>
      </c>
      <c r="G12" s="1">
        <v>14</v>
      </c>
      <c r="H12" s="1">
        <v>166</v>
      </c>
      <c r="I12" s="1">
        <v>4</v>
      </c>
      <c r="J12" s="7">
        <f t="shared" si="0"/>
        <v>1.8444444444444446</v>
      </c>
    </row>
    <row r="13" spans="1:10">
      <c r="A13" s="1">
        <v>12</v>
      </c>
      <c r="B13" s="2">
        <v>44461</v>
      </c>
      <c r="C13" s="1" t="s">
        <v>41</v>
      </c>
      <c r="D13" s="1">
        <v>29</v>
      </c>
      <c r="E13" s="1">
        <v>72</v>
      </c>
      <c r="F13" s="1">
        <v>1.79</v>
      </c>
      <c r="G13" s="1">
        <v>4</v>
      </c>
      <c r="H13" s="1">
        <v>90</v>
      </c>
      <c r="I13" s="1">
        <v>4</v>
      </c>
      <c r="J13" s="1">
        <f t="shared" si="0"/>
        <v>1.25</v>
      </c>
    </row>
    <row r="14" spans="1:10">
      <c r="A14" s="1">
        <v>13</v>
      </c>
      <c r="B14" s="2">
        <v>44468</v>
      </c>
      <c r="C14" s="1" t="s">
        <v>44</v>
      </c>
      <c r="D14" s="1">
        <v>24</v>
      </c>
      <c r="E14" s="1">
        <v>74</v>
      </c>
      <c r="F14" s="1">
        <v>1.75</v>
      </c>
      <c r="G14" s="1">
        <v>9</v>
      </c>
      <c r="H14" s="1">
        <v>120</v>
      </c>
      <c r="I14" s="1">
        <v>3</v>
      </c>
      <c r="J14" s="7">
        <f t="shared" si="0"/>
        <v>1.6216216216216217</v>
      </c>
    </row>
    <row r="15" spans="1:10">
      <c r="A15" s="1">
        <v>14</v>
      </c>
      <c r="B15" s="2">
        <v>44496</v>
      </c>
      <c r="C15" s="1" t="s">
        <v>46</v>
      </c>
      <c r="D15" s="1">
        <v>47</v>
      </c>
      <c r="E15" s="1">
        <v>84</v>
      </c>
      <c r="F15" s="1">
        <v>1.84</v>
      </c>
      <c r="G15" s="1">
        <v>10</v>
      </c>
      <c r="H15" s="1">
        <v>86</v>
      </c>
      <c r="I15" s="1">
        <v>2</v>
      </c>
      <c r="J15" s="7">
        <f t="shared" si="0"/>
        <v>1.0238095238095237</v>
      </c>
    </row>
    <row r="16" spans="1:10">
      <c r="A16" s="1">
        <v>15</v>
      </c>
      <c r="B16" s="2">
        <v>44537</v>
      </c>
      <c r="C16" s="1" t="s">
        <v>45</v>
      </c>
      <c r="D16" s="1">
        <v>30</v>
      </c>
      <c r="E16" s="1">
        <v>78</v>
      </c>
      <c r="F16" s="1">
        <v>1.72</v>
      </c>
      <c r="G16" s="1">
        <v>3</v>
      </c>
      <c r="H16" s="1">
        <v>120</v>
      </c>
      <c r="I16" s="1">
        <v>3</v>
      </c>
      <c r="J16" s="7">
        <f t="shared" si="0"/>
        <v>1.5384615384615385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25E2D-1402-4F08-816C-8E0834288EBB}">
  <dimension ref="A1:AM18"/>
  <sheetViews>
    <sheetView zoomScale="120" zoomScaleNormal="120" workbookViewId="0">
      <pane xSplit="1" topLeftCell="B1" activePane="topRight" state="frozen"/>
      <selection pane="topRight" activeCell="B19" sqref="B19"/>
    </sheetView>
  </sheetViews>
  <sheetFormatPr defaultRowHeight="14.4"/>
  <cols>
    <col min="1" max="1" width="9.109375" style="1"/>
    <col min="2" max="2" width="6.77734375" bestFit="1" customWidth="1"/>
    <col min="3" max="3" width="11.44140625" bestFit="1" customWidth="1"/>
    <col min="4" max="9" width="9.109375" style="1"/>
    <col min="10" max="10" width="9.33203125" style="1" bestFit="1" customWidth="1"/>
    <col min="11" max="12" width="9.5546875" style="1" bestFit="1" customWidth="1"/>
    <col min="13" max="14" width="9.33203125" style="1" bestFit="1" customWidth="1"/>
    <col min="15" max="15" width="9.5546875" bestFit="1" customWidth="1"/>
  </cols>
  <sheetData>
    <row r="1" spans="1:39">
      <c r="A1" s="33" t="s">
        <v>0</v>
      </c>
      <c r="B1" s="33" t="s">
        <v>3</v>
      </c>
      <c r="C1" s="33" t="s">
        <v>4</v>
      </c>
      <c r="D1" s="32" t="s">
        <v>5</v>
      </c>
      <c r="E1" s="32"/>
      <c r="F1" s="32"/>
      <c r="G1" s="32"/>
      <c r="H1" s="32" t="s">
        <v>6</v>
      </c>
      <c r="I1" s="32"/>
      <c r="J1" s="32"/>
      <c r="K1" s="32"/>
      <c r="L1" s="32" t="s">
        <v>7</v>
      </c>
      <c r="M1" s="32"/>
      <c r="N1" s="32"/>
      <c r="O1" s="32"/>
      <c r="P1" s="32" t="s">
        <v>8</v>
      </c>
      <c r="Q1" s="32"/>
      <c r="R1" s="32"/>
      <c r="S1" s="32"/>
      <c r="T1" s="32" t="s">
        <v>9</v>
      </c>
      <c r="U1" s="32"/>
      <c r="V1" s="32"/>
      <c r="W1" s="32"/>
      <c r="X1" s="32" t="s">
        <v>10</v>
      </c>
      <c r="Y1" s="32"/>
      <c r="Z1" s="32"/>
      <c r="AA1" s="32"/>
      <c r="AB1" s="32" t="s">
        <v>11</v>
      </c>
      <c r="AC1" s="32"/>
      <c r="AD1" s="32"/>
      <c r="AE1" s="32"/>
      <c r="AF1" s="32" t="s">
        <v>12</v>
      </c>
      <c r="AG1" s="32"/>
      <c r="AH1" s="32"/>
      <c r="AI1" s="32"/>
      <c r="AJ1" s="32" t="s">
        <v>13</v>
      </c>
      <c r="AK1" s="32"/>
      <c r="AL1" s="32"/>
      <c r="AM1" s="32"/>
    </row>
    <row r="2" spans="1:39">
      <c r="A2" s="33"/>
      <c r="B2" s="33"/>
      <c r="C2" s="33"/>
      <c r="D2" s="18" t="s">
        <v>14</v>
      </c>
      <c r="E2" s="18" t="s">
        <v>15</v>
      </c>
      <c r="F2" s="18" t="s">
        <v>16</v>
      </c>
      <c r="G2" s="19" t="s">
        <v>17</v>
      </c>
      <c r="H2" s="18" t="s">
        <v>14</v>
      </c>
      <c r="I2" s="18" t="s">
        <v>15</v>
      </c>
      <c r="J2" s="18" t="s">
        <v>16</v>
      </c>
      <c r="K2" s="19" t="s">
        <v>17</v>
      </c>
      <c r="L2" s="18" t="s">
        <v>14</v>
      </c>
      <c r="M2" s="18" t="s">
        <v>15</v>
      </c>
      <c r="N2" s="18" t="s">
        <v>16</v>
      </c>
      <c r="O2" s="19" t="s">
        <v>17</v>
      </c>
      <c r="P2" s="18" t="s">
        <v>14</v>
      </c>
      <c r="Q2" s="18" t="s">
        <v>15</v>
      </c>
      <c r="R2" s="18" t="s">
        <v>16</v>
      </c>
      <c r="S2" s="19" t="s">
        <v>17</v>
      </c>
      <c r="T2" s="18" t="s">
        <v>14</v>
      </c>
      <c r="U2" s="18" t="s">
        <v>15</v>
      </c>
      <c r="V2" s="18" t="s">
        <v>16</v>
      </c>
      <c r="W2" s="19" t="s">
        <v>17</v>
      </c>
      <c r="X2" s="18" t="s">
        <v>14</v>
      </c>
      <c r="Y2" s="18" t="s">
        <v>15</v>
      </c>
      <c r="Z2" s="18" t="s">
        <v>16</v>
      </c>
      <c r="AA2" s="19" t="s">
        <v>17</v>
      </c>
      <c r="AB2" s="18" t="s">
        <v>14</v>
      </c>
      <c r="AC2" s="18" t="s">
        <v>15</v>
      </c>
      <c r="AD2" s="18" t="s">
        <v>16</v>
      </c>
      <c r="AE2" s="19" t="s">
        <v>17</v>
      </c>
      <c r="AF2" s="18" t="s">
        <v>14</v>
      </c>
      <c r="AG2" s="18" t="s">
        <v>15</v>
      </c>
      <c r="AH2" s="18" t="s">
        <v>16</v>
      </c>
      <c r="AI2" s="19" t="s">
        <v>17</v>
      </c>
      <c r="AJ2" s="18" t="s">
        <v>14</v>
      </c>
      <c r="AK2" s="18" t="s">
        <v>15</v>
      </c>
      <c r="AL2" s="18" t="s">
        <v>16</v>
      </c>
      <c r="AM2" s="19" t="s">
        <v>17</v>
      </c>
    </row>
    <row r="3" spans="1:39">
      <c r="A3" s="1">
        <v>1</v>
      </c>
      <c r="B3" s="1" t="s">
        <v>40</v>
      </c>
      <c r="C3" s="1">
        <v>64</v>
      </c>
      <c r="D3" s="12">
        <v>9</v>
      </c>
      <c r="E3" s="12">
        <v>3</v>
      </c>
      <c r="F3" s="12">
        <v>2</v>
      </c>
      <c r="G3" s="13">
        <f>SUM(D3:F3)</f>
        <v>14</v>
      </c>
      <c r="H3" s="12">
        <v>7</v>
      </c>
      <c r="I3" s="12">
        <v>4</v>
      </c>
      <c r="J3" s="12">
        <v>2</v>
      </c>
      <c r="K3" s="13">
        <f>SUM(H3:J3)</f>
        <v>13</v>
      </c>
      <c r="L3" s="12">
        <v>5</v>
      </c>
      <c r="M3" s="12">
        <v>3</v>
      </c>
      <c r="N3" s="12">
        <v>1</v>
      </c>
      <c r="O3" s="15">
        <f>SUM(L3:N3)</f>
        <v>9</v>
      </c>
      <c r="P3" s="1">
        <f>C3*D3</f>
        <v>576</v>
      </c>
      <c r="Q3" s="1">
        <f>C3*E3</f>
        <v>192</v>
      </c>
      <c r="R3" s="1">
        <f>F3*C3</f>
        <v>128</v>
      </c>
      <c r="S3" s="15">
        <f>SUM(P3:R3)</f>
        <v>896</v>
      </c>
      <c r="T3" s="1">
        <f>H3*C3</f>
        <v>448</v>
      </c>
      <c r="U3" s="1">
        <f>I3*C3</f>
        <v>256</v>
      </c>
      <c r="V3" s="1">
        <f>J3*C3</f>
        <v>128</v>
      </c>
      <c r="W3" s="15">
        <f>SUM(T3:V3)</f>
        <v>832</v>
      </c>
      <c r="X3" s="1">
        <f>L3*C3</f>
        <v>320</v>
      </c>
      <c r="Y3" s="1">
        <f>M3*C3</f>
        <v>192</v>
      </c>
      <c r="Z3" s="1">
        <f>N3*C3</f>
        <v>64</v>
      </c>
      <c r="AA3" s="15">
        <f>SUM(X3:Z3)</f>
        <v>576</v>
      </c>
      <c r="AB3" s="12">
        <v>4</v>
      </c>
      <c r="AC3" s="12">
        <v>4</v>
      </c>
      <c r="AD3" s="12">
        <v>3</v>
      </c>
      <c r="AE3" s="13">
        <f>SUM(AB3:AD3)</f>
        <v>11</v>
      </c>
      <c r="AF3" s="12">
        <v>3</v>
      </c>
      <c r="AG3" s="12">
        <v>4</v>
      </c>
      <c r="AH3" s="12">
        <v>4</v>
      </c>
      <c r="AI3" s="13">
        <f>SUM(AF3:AH3)</f>
        <v>11</v>
      </c>
      <c r="AJ3" s="12">
        <v>4</v>
      </c>
      <c r="AK3" s="12">
        <v>4</v>
      </c>
      <c r="AL3" s="12">
        <v>3</v>
      </c>
      <c r="AM3" s="13">
        <f>SUM(AJ3:AL3)</f>
        <v>11</v>
      </c>
    </row>
    <row r="4" spans="1:39">
      <c r="A4" s="1">
        <v>2</v>
      </c>
      <c r="B4" s="1" t="s">
        <v>35</v>
      </c>
      <c r="C4" s="1">
        <v>93</v>
      </c>
      <c r="D4" s="1">
        <v>11</v>
      </c>
      <c r="E4" s="1">
        <v>7</v>
      </c>
      <c r="F4" s="1">
        <v>3</v>
      </c>
      <c r="G4" s="13">
        <f t="shared" ref="G4:G16" si="0">SUM(D4:F4)</f>
        <v>21</v>
      </c>
      <c r="H4" s="1">
        <v>9</v>
      </c>
      <c r="I4" s="1">
        <v>4</v>
      </c>
      <c r="J4" s="1">
        <v>3</v>
      </c>
      <c r="K4" s="13">
        <f t="shared" ref="K4:K16" si="1">SUM(H4:J4)</f>
        <v>16</v>
      </c>
      <c r="L4" s="1">
        <v>8</v>
      </c>
      <c r="M4" s="1">
        <v>6</v>
      </c>
      <c r="N4" s="1">
        <v>3</v>
      </c>
      <c r="O4" s="15">
        <f t="shared" ref="O4:O16" si="2">SUM(L4:N4)</f>
        <v>17</v>
      </c>
      <c r="P4" s="1">
        <f>C4*D4</f>
        <v>1023</v>
      </c>
      <c r="Q4" s="1">
        <f t="shared" ref="Q4:Q16" si="3">C4*E4</f>
        <v>651</v>
      </c>
      <c r="R4" s="1">
        <f t="shared" ref="R4:R16" si="4">F4*C4</f>
        <v>279</v>
      </c>
      <c r="S4" s="15">
        <f t="shared" ref="S4:S16" si="5">SUM(P4:R4)</f>
        <v>1953</v>
      </c>
      <c r="T4" s="1">
        <f t="shared" ref="T4:T16" si="6">H4*C4</f>
        <v>837</v>
      </c>
      <c r="U4" s="1">
        <f t="shared" ref="U4:U16" si="7">I4*C4</f>
        <v>372</v>
      </c>
      <c r="V4" s="1">
        <f t="shared" ref="V4:V16" si="8">J4*C4</f>
        <v>279</v>
      </c>
      <c r="W4" s="15">
        <f t="shared" ref="W4:W16" si="9">SUM(T4:V4)</f>
        <v>1488</v>
      </c>
      <c r="X4" s="1">
        <f t="shared" ref="X4:X16" si="10">L4*C4</f>
        <v>744</v>
      </c>
      <c r="Y4" s="1">
        <f t="shared" ref="Y4:Y16" si="11">M4*C4</f>
        <v>558</v>
      </c>
      <c r="Z4" s="1">
        <f t="shared" ref="Z4:Z16" si="12">N4*C4</f>
        <v>279</v>
      </c>
      <c r="AA4" s="15">
        <f t="shared" ref="AA4:AA16" si="13">SUM(X4:Z4)</f>
        <v>1581</v>
      </c>
      <c r="AB4" s="12">
        <v>3</v>
      </c>
      <c r="AC4" s="12">
        <v>4</v>
      </c>
      <c r="AD4" s="12">
        <v>5</v>
      </c>
      <c r="AE4" s="13">
        <f t="shared" ref="AE4:AE16" si="14">SUM(AB4:AD4)</f>
        <v>12</v>
      </c>
      <c r="AF4" s="12">
        <v>3</v>
      </c>
      <c r="AG4" s="12">
        <v>3</v>
      </c>
      <c r="AH4" s="12">
        <v>4</v>
      </c>
      <c r="AI4" s="13">
        <f t="shared" ref="AI4:AI16" si="15">SUM(AF4:AH4)</f>
        <v>10</v>
      </c>
      <c r="AJ4" s="12">
        <v>5</v>
      </c>
      <c r="AK4" s="12">
        <v>6</v>
      </c>
      <c r="AL4" s="12">
        <v>8</v>
      </c>
      <c r="AM4" s="13">
        <f t="shared" ref="AM4:AM16" si="16">SUM(AJ4:AL4)</f>
        <v>19</v>
      </c>
    </row>
    <row r="5" spans="1:39">
      <c r="A5" s="1">
        <v>3</v>
      </c>
      <c r="B5" s="1" t="s">
        <v>33</v>
      </c>
      <c r="C5" s="1">
        <v>108</v>
      </c>
      <c r="D5" s="1">
        <v>11</v>
      </c>
      <c r="E5" s="1">
        <v>6</v>
      </c>
      <c r="F5" s="1">
        <v>4</v>
      </c>
      <c r="G5" s="13">
        <f t="shared" si="0"/>
        <v>21</v>
      </c>
      <c r="H5" s="1">
        <v>11</v>
      </c>
      <c r="I5" s="1">
        <v>6</v>
      </c>
      <c r="J5" s="1">
        <v>3</v>
      </c>
      <c r="K5" s="13">
        <f t="shared" si="1"/>
        <v>20</v>
      </c>
      <c r="L5" s="1">
        <v>9</v>
      </c>
      <c r="M5" s="1">
        <v>5</v>
      </c>
      <c r="N5" s="1">
        <v>4</v>
      </c>
      <c r="O5" s="15">
        <f t="shared" si="2"/>
        <v>18</v>
      </c>
      <c r="P5" s="1">
        <f t="shared" ref="P5:P16" si="17">C5*D5</f>
        <v>1188</v>
      </c>
      <c r="Q5" s="1">
        <f t="shared" si="3"/>
        <v>648</v>
      </c>
      <c r="R5" s="1">
        <f t="shared" si="4"/>
        <v>432</v>
      </c>
      <c r="S5" s="15">
        <f t="shared" si="5"/>
        <v>2268</v>
      </c>
      <c r="T5" s="1">
        <f t="shared" si="6"/>
        <v>1188</v>
      </c>
      <c r="U5" s="1">
        <f t="shared" si="7"/>
        <v>648</v>
      </c>
      <c r="V5" s="1">
        <f t="shared" si="8"/>
        <v>324</v>
      </c>
      <c r="W5" s="15">
        <f t="shared" si="9"/>
        <v>2160</v>
      </c>
      <c r="X5" s="1">
        <f t="shared" si="10"/>
        <v>972</v>
      </c>
      <c r="Y5" s="1">
        <f t="shared" si="11"/>
        <v>540</v>
      </c>
      <c r="Z5" s="1">
        <f t="shared" si="12"/>
        <v>432</v>
      </c>
      <c r="AA5" s="15">
        <f t="shared" si="13"/>
        <v>1944</v>
      </c>
      <c r="AB5" s="12">
        <v>6</v>
      </c>
      <c r="AC5" s="12">
        <v>7</v>
      </c>
      <c r="AD5" s="12">
        <v>9</v>
      </c>
      <c r="AE5" s="13">
        <f t="shared" si="14"/>
        <v>22</v>
      </c>
      <c r="AF5" s="12">
        <v>7</v>
      </c>
      <c r="AG5" s="12">
        <v>8</v>
      </c>
      <c r="AH5" s="12">
        <v>9</v>
      </c>
      <c r="AI5" s="13">
        <f t="shared" si="15"/>
        <v>24</v>
      </c>
      <c r="AJ5" s="12">
        <v>5</v>
      </c>
      <c r="AK5" s="12">
        <v>7</v>
      </c>
      <c r="AL5" s="12">
        <v>9</v>
      </c>
      <c r="AM5" s="13">
        <f t="shared" si="16"/>
        <v>21</v>
      </c>
    </row>
    <row r="6" spans="1:39">
      <c r="A6" s="1">
        <v>4</v>
      </c>
      <c r="B6" s="1" t="s">
        <v>36</v>
      </c>
      <c r="C6" s="1">
        <v>66</v>
      </c>
      <c r="D6" s="12">
        <v>15</v>
      </c>
      <c r="E6" s="12">
        <v>6</v>
      </c>
      <c r="F6" s="12">
        <v>3</v>
      </c>
      <c r="G6" s="13">
        <f t="shared" si="0"/>
        <v>24</v>
      </c>
      <c r="H6" s="1">
        <v>12</v>
      </c>
      <c r="I6" s="1">
        <v>4</v>
      </c>
      <c r="J6" s="1">
        <v>3</v>
      </c>
      <c r="K6" s="13">
        <f t="shared" si="1"/>
        <v>19</v>
      </c>
      <c r="L6" s="1">
        <v>10</v>
      </c>
      <c r="M6" s="1">
        <v>5</v>
      </c>
      <c r="N6" s="1">
        <v>3</v>
      </c>
      <c r="O6" s="15">
        <f t="shared" si="2"/>
        <v>18</v>
      </c>
      <c r="P6" s="1">
        <f t="shared" si="17"/>
        <v>990</v>
      </c>
      <c r="Q6" s="1">
        <f t="shared" si="3"/>
        <v>396</v>
      </c>
      <c r="R6" s="1">
        <f t="shared" si="4"/>
        <v>198</v>
      </c>
      <c r="S6" s="15">
        <f t="shared" si="5"/>
        <v>1584</v>
      </c>
      <c r="T6" s="1">
        <f t="shared" si="6"/>
        <v>792</v>
      </c>
      <c r="U6" s="1">
        <f t="shared" si="7"/>
        <v>264</v>
      </c>
      <c r="V6" s="1">
        <f t="shared" si="8"/>
        <v>198</v>
      </c>
      <c r="W6" s="15">
        <f t="shared" si="9"/>
        <v>1254</v>
      </c>
      <c r="X6" s="1">
        <f t="shared" si="10"/>
        <v>660</v>
      </c>
      <c r="Y6" s="1">
        <f t="shared" si="11"/>
        <v>330</v>
      </c>
      <c r="Z6" s="1">
        <f t="shared" si="12"/>
        <v>198</v>
      </c>
      <c r="AA6" s="15">
        <f t="shared" si="13"/>
        <v>1188</v>
      </c>
      <c r="AB6" s="12">
        <v>7</v>
      </c>
      <c r="AC6" s="12">
        <v>8</v>
      </c>
      <c r="AD6" s="12">
        <v>8</v>
      </c>
      <c r="AE6" s="13">
        <f t="shared" si="14"/>
        <v>23</v>
      </c>
      <c r="AF6" s="12">
        <v>5</v>
      </c>
      <c r="AG6" s="12">
        <v>6</v>
      </c>
      <c r="AH6" s="12">
        <v>6</v>
      </c>
      <c r="AI6" s="13">
        <f t="shared" si="15"/>
        <v>17</v>
      </c>
      <c r="AJ6" s="12">
        <v>4</v>
      </c>
      <c r="AK6" s="12">
        <v>6</v>
      </c>
      <c r="AL6" s="12">
        <v>6</v>
      </c>
      <c r="AM6" s="13">
        <f t="shared" si="16"/>
        <v>16</v>
      </c>
    </row>
    <row r="7" spans="1:39" s="1" customFormat="1">
      <c r="A7" s="1">
        <v>5</v>
      </c>
      <c r="B7" s="1" t="s">
        <v>32</v>
      </c>
      <c r="C7" s="1">
        <v>96</v>
      </c>
      <c r="D7" s="1">
        <v>11</v>
      </c>
      <c r="E7" s="1">
        <v>3</v>
      </c>
      <c r="F7" s="1">
        <v>2</v>
      </c>
      <c r="G7" s="13">
        <f t="shared" si="0"/>
        <v>16</v>
      </c>
      <c r="H7" s="1">
        <v>11</v>
      </c>
      <c r="I7" s="1">
        <v>3</v>
      </c>
      <c r="J7" s="1">
        <v>2</v>
      </c>
      <c r="K7" s="13">
        <f t="shared" si="1"/>
        <v>16</v>
      </c>
      <c r="L7" s="1">
        <v>9</v>
      </c>
      <c r="M7" s="1">
        <v>3</v>
      </c>
      <c r="N7" s="1">
        <v>1</v>
      </c>
      <c r="O7" s="15">
        <f t="shared" si="2"/>
        <v>13</v>
      </c>
      <c r="P7" s="1">
        <f t="shared" si="17"/>
        <v>1056</v>
      </c>
      <c r="Q7" s="1">
        <f t="shared" si="3"/>
        <v>288</v>
      </c>
      <c r="R7" s="1">
        <f t="shared" si="4"/>
        <v>192</v>
      </c>
      <c r="S7" s="15">
        <f t="shared" si="5"/>
        <v>1536</v>
      </c>
      <c r="T7" s="1">
        <f t="shared" si="6"/>
        <v>1056</v>
      </c>
      <c r="U7" s="1">
        <f t="shared" si="7"/>
        <v>288</v>
      </c>
      <c r="V7" s="1">
        <f t="shared" si="8"/>
        <v>192</v>
      </c>
      <c r="W7" s="15">
        <f t="shared" si="9"/>
        <v>1536</v>
      </c>
      <c r="X7" s="1">
        <f t="shared" si="10"/>
        <v>864</v>
      </c>
      <c r="Y7" s="1">
        <f t="shared" si="11"/>
        <v>288</v>
      </c>
      <c r="Z7" s="1">
        <f t="shared" si="12"/>
        <v>96</v>
      </c>
      <c r="AA7" s="15">
        <f t="shared" si="13"/>
        <v>1248</v>
      </c>
      <c r="AB7" s="12">
        <v>7</v>
      </c>
      <c r="AC7" s="12">
        <v>7</v>
      </c>
      <c r="AD7" s="12">
        <v>8</v>
      </c>
      <c r="AE7" s="13">
        <f t="shared" si="14"/>
        <v>22</v>
      </c>
      <c r="AF7" s="12">
        <v>6</v>
      </c>
      <c r="AG7" s="12">
        <v>6</v>
      </c>
      <c r="AH7" s="12">
        <v>6</v>
      </c>
      <c r="AI7" s="13">
        <f t="shared" si="15"/>
        <v>18</v>
      </c>
      <c r="AJ7" s="12">
        <v>6</v>
      </c>
      <c r="AK7" s="12">
        <v>6</v>
      </c>
      <c r="AL7" s="12">
        <v>6</v>
      </c>
      <c r="AM7" s="13">
        <f t="shared" si="16"/>
        <v>18</v>
      </c>
    </row>
    <row r="8" spans="1:39" s="1" customFormat="1">
      <c r="A8" s="1">
        <v>6</v>
      </c>
      <c r="B8" s="1" t="s">
        <v>34</v>
      </c>
      <c r="C8" s="1">
        <v>100</v>
      </c>
      <c r="D8" s="1">
        <v>11</v>
      </c>
      <c r="E8" s="1">
        <v>5</v>
      </c>
      <c r="F8" s="1">
        <v>3</v>
      </c>
      <c r="G8" s="13">
        <f t="shared" si="0"/>
        <v>19</v>
      </c>
      <c r="H8" s="1">
        <v>11</v>
      </c>
      <c r="I8" s="1">
        <v>5</v>
      </c>
      <c r="J8" s="1">
        <v>4</v>
      </c>
      <c r="K8" s="13">
        <f t="shared" si="1"/>
        <v>20</v>
      </c>
      <c r="L8" s="1">
        <v>10</v>
      </c>
      <c r="M8" s="1">
        <v>5</v>
      </c>
      <c r="N8" s="1">
        <v>1</v>
      </c>
      <c r="O8" s="15">
        <f t="shared" si="2"/>
        <v>16</v>
      </c>
      <c r="P8" s="1">
        <f t="shared" si="17"/>
        <v>1100</v>
      </c>
      <c r="Q8" s="1">
        <f t="shared" si="3"/>
        <v>500</v>
      </c>
      <c r="R8" s="1">
        <f t="shared" si="4"/>
        <v>300</v>
      </c>
      <c r="S8" s="15">
        <f t="shared" si="5"/>
        <v>1900</v>
      </c>
      <c r="T8" s="1">
        <f t="shared" si="6"/>
        <v>1100</v>
      </c>
      <c r="U8" s="1">
        <f t="shared" si="7"/>
        <v>500</v>
      </c>
      <c r="V8" s="1">
        <f t="shared" si="8"/>
        <v>400</v>
      </c>
      <c r="W8" s="15">
        <f t="shared" si="9"/>
        <v>2000</v>
      </c>
      <c r="X8" s="1">
        <f t="shared" si="10"/>
        <v>1000</v>
      </c>
      <c r="Y8" s="1">
        <f t="shared" si="11"/>
        <v>500</v>
      </c>
      <c r="Z8" s="1">
        <f t="shared" si="12"/>
        <v>100</v>
      </c>
      <c r="AA8" s="15">
        <f t="shared" si="13"/>
        <v>1600</v>
      </c>
      <c r="AB8" s="12">
        <v>4</v>
      </c>
      <c r="AC8" s="12">
        <v>6</v>
      </c>
      <c r="AD8" s="12">
        <v>8</v>
      </c>
      <c r="AE8" s="13">
        <f t="shared" si="14"/>
        <v>18</v>
      </c>
      <c r="AF8" s="12">
        <v>4</v>
      </c>
      <c r="AG8" s="12">
        <v>6</v>
      </c>
      <c r="AH8" s="12">
        <v>6</v>
      </c>
      <c r="AI8" s="13">
        <f t="shared" si="15"/>
        <v>16</v>
      </c>
      <c r="AJ8" s="12">
        <v>3</v>
      </c>
      <c r="AK8" s="12">
        <v>6</v>
      </c>
      <c r="AL8" s="12">
        <v>8</v>
      </c>
      <c r="AM8" s="13">
        <f t="shared" si="16"/>
        <v>17</v>
      </c>
    </row>
    <row r="9" spans="1:39" s="1" customFormat="1">
      <c r="A9" s="1">
        <v>7</v>
      </c>
      <c r="B9" s="1" t="s">
        <v>39</v>
      </c>
      <c r="C9" s="1">
        <v>86</v>
      </c>
      <c r="D9" s="12">
        <v>17</v>
      </c>
      <c r="E9" s="12">
        <v>7</v>
      </c>
      <c r="F9" s="12">
        <v>3</v>
      </c>
      <c r="G9" s="13">
        <f t="shared" si="0"/>
        <v>27</v>
      </c>
      <c r="H9" s="1">
        <v>13</v>
      </c>
      <c r="I9" s="1">
        <v>3</v>
      </c>
      <c r="J9" s="1">
        <v>3</v>
      </c>
      <c r="K9" s="13">
        <f t="shared" si="1"/>
        <v>19</v>
      </c>
      <c r="L9" s="1">
        <v>14</v>
      </c>
      <c r="M9" s="1">
        <v>2</v>
      </c>
      <c r="N9" s="1">
        <v>3</v>
      </c>
      <c r="O9" s="15">
        <f t="shared" si="2"/>
        <v>19</v>
      </c>
      <c r="P9" s="1">
        <f t="shared" si="17"/>
        <v>1462</v>
      </c>
      <c r="Q9" s="1">
        <f t="shared" si="3"/>
        <v>602</v>
      </c>
      <c r="R9" s="1">
        <f t="shared" si="4"/>
        <v>258</v>
      </c>
      <c r="S9" s="15">
        <f t="shared" si="5"/>
        <v>2322</v>
      </c>
      <c r="T9" s="1">
        <f t="shared" si="6"/>
        <v>1118</v>
      </c>
      <c r="U9" s="1">
        <f t="shared" si="7"/>
        <v>258</v>
      </c>
      <c r="V9" s="1">
        <f t="shared" si="8"/>
        <v>258</v>
      </c>
      <c r="W9" s="15">
        <f t="shared" si="9"/>
        <v>1634</v>
      </c>
      <c r="X9" s="1">
        <f t="shared" si="10"/>
        <v>1204</v>
      </c>
      <c r="Y9" s="1">
        <f t="shared" si="11"/>
        <v>172</v>
      </c>
      <c r="Z9" s="1">
        <f t="shared" si="12"/>
        <v>258</v>
      </c>
      <c r="AA9" s="15">
        <f t="shared" si="13"/>
        <v>1634</v>
      </c>
      <c r="AB9" s="12">
        <v>9</v>
      </c>
      <c r="AC9" s="12">
        <v>10</v>
      </c>
      <c r="AD9" s="12">
        <v>10</v>
      </c>
      <c r="AE9" s="13">
        <f t="shared" si="14"/>
        <v>29</v>
      </c>
      <c r="AF9" s="12">
        <v>7</v>
      </c>
      <c r="AG9" s="12">
        <v>9</v>
      </c>
      <c r="AH9" s="12">
        <v>10</v>
      </c>
      <c r="AI9" s="13">
        <f t="shared" si="15"/>
        <v>26</v>
      </c>
      <c r="AJ9" s="12">
        <v>7</v>
      </c>
      <c r="AK9" s="12">
        <v>9</v>
      </c>
      <c r="AL9" s="12">
        <v>10</v>
      </c>
      <c r="AM9" s="13">
        <f t="shared" si="16"/>
        <v>26</v>
      </c>
    </row>
    <row r="10" spans="1:39" s="1" customFormat="1">
      <c r="A10" s="1">
        <v>8</v>
      </c>
      <c r="B10" s="1" t="s">
        <v>38</v>
      </c>
      <c r="C10" s="1">
        <v>102</v>
      </c>
      <c r="D10" s="1">
        <v>15</v>
      </c>
      <c r="E10" s="1">
        <v>8</v>
      </c>
      <c r="F10" s="1">
        <v>5</v>
      </c>
      <c r="G10" s="13">
        <f t="shared" si="0"/>
        <v>28</v>
      </c>
      <c r="H10" s="1">
        <v>17</v>
      </c>
      <c r="I10" s="1">
        <v>8</v>
      </c>
      <c r="J10" s="1">
        <v>4</v>
      </c>
      <c r="K10" s="13">
        <f t="shared" si="1"/>
        <v>29</v>
      </c>
      <c r="L10" s="1">
        <v>15</v>
      </c>
      <c r="M10" s="1">
        <v>7</v>
      </c>
      <c r="N10" s="1">
        <v>3</v>
      </c>
      <c r="O10" s="15">
        <f t="shared" si="2"/>
        <v>25</v>
      </c>
      <c r="P10" s="1">
        <f t="shared" si="17"/>
        <v>1530</v>
      </c>
      <c r="Q10" s="1">
        <f t="shared" si="3"/>
        <v>816</v>
      </c>
      <c r="R10" s="1">
        <f t="shared" si="4"/>
        <v>510</v>
      </c>
      <c r="S10" s="15">
        <f t="shared" si="5"/>
        <v>2856</v>
      </c>
      <c r="T10" s="1">
        <f t="shared" si="6"/>
        <v>1734</v>
      </c>
      <c r="U10" s="1">
        <f t="shared" si="7"/>
        <v>816</v>
      </c>
      <c r="V10" s="1">
        <f t="shared" si="8"/>
        <v>408</v>
      </c>
      <c r="W10" s="15">
        <f t="shared" si="9"/>
        <v>2958</v>
      </c>
      <c r="X10" s="1">
        <f t="shared" si="10"/>
        <v>1530</v>
      </c>
      <c r="Y10" s="1">
        <f t="shared" si="11"/>
        <v>714</v>
      </c>
      <c r="Z10" s="1">
        <f t="shared" si="12"/>
        <v>306</v>
      </c>
      <c r="AA10" s="15">
        <f t="shared" si="13"/>
        <v>2550</v>
      </c>
      <c r="AB10" s="12">
        <v>8</v>
      </c>
      <c r="AC10" s="12">
        <v>9</v>
      </c>
      <c r="AD10" s="12">
        <v>9</v>
      </c>
      <c r="AE10" s="13">
        <f t="shared" si="14"/>
        <v>26</v>
      </c>
      <c r="AF10" s="12">
        <v>7</v>
      </c>
      <c r="AG10" s="12">
        <v>8</v>
      </c>
      <c r="AH10" s="12">
        <v>9</v>
      </c>
      <c r="AI10" s="13">
        <f t="shared" si="15"/>
        <v>24</v>
      </c>
      <c r="AJ10" s="12">
        <v>7</v>
      </c>
      <c r="AK10" s="12">
        <v>8</v>
      </c>
      <c r="AL10" s="12">
        <v>9</v>
      </c>
      <c r="AM10" s="13">
        <f t="shared" si="16"/>
        <v>24</v>
      </c>
    </row>
    <row r="11" spans="1:39" s="1" customFormat="1">
      <c r="A11" s="1">
        <v>9</v>
      </c>
      <c r="B11" s="1" t="s">
        <v>37</v>
      </c>
      <c r="C11" s="1">
        <v>72</v>
      </c>
      <c r="D11" s="1">
        <v>8</v>
      </c>
      <c r="E11" s="1">
        <v>3</v>
      </c>
      <c r="F11" s="1">
        <v>2</v>
      </c>
      <c r="G11" s="13">
        <f t="shared" si="0"/>
        <v>13</v>
      </c>
      <c r="H11" s="1">
        <v>7</v>
      </c>
      <c r="I11" s="1">
        <v>3</v>
      </c>
      <c r="J11" s="1">
        <v>3</v>
      </c>
      <c r="K11" s="13">
        <f t="shared" si="1"/>
        <v>13</v>
      </c>
      <c r="L11" s="1">
        <v>9</v>
      </c>
      <c r="M11" s="1">
        <v>4</v>
      </c>
      <c r="N11" s="1">
        <v>2</v>
      </c>
      <c r="O11" s="15">
        <f t="shared" si="2"/>
        <v>15</v>
      </c>
      <c r="P11" s="1">
        <f t="shared" si="17"/>
        <v>576</v>
      </c>
      <c r="Q11" s="1">
        <f t="shared" si="3"/>
        <v>216</v>
      </c>
      <c r="R11" s="1">
        <f t="shared" si="4"/>
        <v>144</v>
      </c>
      <c r="S11" s="15">
        <f t="shared" si="5"/>
        <v>936</v>
      </c>
      <c r="T11" s="1">
        <f t="shared" si="6"/>
        <v>504</v>
      </c>
      <c r="U11" s="1">
        <f t="shared" si="7"/>
        <v>216</v>
      </c>
      <c r="V11" s="1">
        <f t="shared" si="8"/>
        <v>216</v>
      </c>
      <c r="W11" s="15">
        <f t="shared" si="9"/>
        <v>936</v>
      </c>
      <c r="X11" s="1">
        <f t="shared" si="10"/>
        <v>648</v>
      </c>
      <c r="Y11" s="1">
        <f t="shared" si="11"/>
        <v>288</v>
      </c>
      <c r="Z11" s="1">
        <f t="shared" si="12"/>
        <v>144</v>
      </c>
      <c r="AA11" s="15">
        <f t="shared" si="13"/>
        <v>1080</v>
      </c>
      <c r="AB11" s="12">
        <v>3</v>
      </c>
      <c r="AC11" s="12">
        <v>3</v>
      </c>
      <c r="AD11" s="12">
        <v>5</v>
      </c>
      <c r="AE11" s="13">
        <f t="shared" si="14"/>
        <v>11</v>
      </c>
      <c r="AF11" s="12">
        <v>1</v>
      </c>
      <c r="AG11" s="12">
        <v>1</v>
      </c>
      <c r="AH11" s="12">
        <v>3</v>
      </c>
      <c r="AI11" s="13">
        <f t="shared" si="15"/>
        <v>5</v>
      </c>
      <c r="AJ11" s="12">
        <v>3</v>
      </c>
      <c r="AK11" s="12">
        <v>3</v>
      </c>
      <c r="AL11" s="12">
        <v>3</v>
      </c>
      <c r="AM11" s="13">
        <f t="shared" si="16"/>
        <v>9</v>
      </c>
    </row>
    <row r="12" spans="1:39" s="1" customFormat="1">
      <c r="A12" s="1">
        <v>10</v>
      </c>
      <c r="B12" s="1" t="s">
        <v>42</v>
      </c>
      <c r="C12" s="1">
        <v>56</v>
      </c>
      <c r="D12" s="1">
        <v>7</v>
      </c>
      <c r="E12" s="1">
        <v>3</v>
      </c>
      <c r="F12" s="1">
        <v>3</v>
      </c>
      <c r="G12" s="13">
        <f t="shared" si="0"/>
        <v>13</v>
      </c>
      <c r="H12" s="1">
        <v>9</v>
      </c>
      <c r="I12" s="1">
        <v>4</v>
      </c>
      <c r="J12" s="1">
        <v>4</v>
      </c>
      <c r="K12" s="13">
        <f t="shared" si="1"/>
        <v>17</v>
      </c>
      <c r="L12" s="1">
        <v>9</v>
      </c>
      <c r="M12" s="1">
        <v>5</v>
      </c>
      <c r="N12" s="1">
        <v>4</v>
      </c>
      <c r="O12" s="15">
        <f t="shared" si="2"/>
        <v>18</v>
      </c>
      <c r="P12" s="1">
        <f t="shared" si="17"/>
        <v>392</v>
      </c>
      <c r="Q12" s="1">
        <f t="shared" si="3"/>
        <v>168</v>
      </c>
      <c r="R12" s="1">
        <f t="shared" si="4"/>
        <v>168</v>
      </c>
      <c r="S12" s="15">
        <f t="shared" si="5"/>
        <v>728</v>
      </c>
      <c r="T12" s="1">
        <f t="shared" si="6"/>
        <v>504</v>
      </c>
      <c r="U12" s="1">
        <f t="shared" si="7"/>
        <v>224</v>
      </c>
      <c r="V12" s="1">
        <f t="shared" si="8"/>
        <v>224</v>
      </c>
      <c r="W12" s="15">
        <f t="shared" si="9"/>
        <v>952</v>
      </c>
      <c r="X12" s="1">
        <f t="shared" si="10"/>
        <v>504</v>
      </c>
      <c r="Y12" s="1">
        <f t="shared" si="11"/>
        <v>280</v>
      </c>
      <c r="Z12" s="1">
        <f t="shared" si="12"/>
        <v>224</v>
      </c>
      <c r="AA12" s="15">
        <f t="shared" si="13"/>
        <v>1008</v>
      </c>
      <c r="AB12" s="12">
        <v>8</v>
      </c>
      <c r="AC12" s="12">
        <v>9</v>
      </c>
      <c r="AD12" s="12">
        <v>9</v>
      </c>
      <c r="AE12" s="13">
        <f t="shared" si="14"/>
        <v>26</v>
      </c>
      <c r="AF12" s="12">
        <v>8</v>
      </c>
      <c r="AG12" s="12">
        <v>8</v>
      </c>
      <c r="AH12" s="12">
        <v>9</v>
      </c>
      <c r="AI12" s="13">
        <f t="shared" si="15"/>
        <v>25</v>
      </c>
      <c r="AJ12" s="12">
        <v>7</v>
      </c>
      <c r="AK12" s="12">
        <v>9</v>
      </c>
      <c r="AL12" s="12">
        <v>9</v>
      </c>
      <c r="AM12" s="13">
        <f t="shared" si="16"/>
        <v>25</v>
      </c>
    </row>
    <row r="13" spans="1:39">
      <c r="A13" s="1">
        <v>11</v>
      </c>
      <c r="B13" s="1" t="s">
        <v>43</v>
      </c>
      <c r="C13" s="1">
        <v>124</v>
      </c>
      <c r="D13" s="1">
        <v>13</v>
      </c>
      <c r="E13" s="1">
        <v>5</v>
      </c>
      <c r="F13" s="1">
        <v>5</v>
      </c>
      <c r="G13" s="13">
        <f t="shared" si="0"/>
        <v>23</v>
      </c>
      <c r="H13" s="1">
        <v>14</v>
      </c>
      <c r="I13" s="1">
        <v>7</v>
      </c>
      <c r="J13" s="1">
        <v>5</v>
      </c>
      <c r="K13" s="13">
        <f t="shared" si="1"/>
        <v>26</v>
      </c>
      <c r="L13" s="1">
        <v>14</v>
      </c>
      <c r="M13" s="1">
        <v>8</v>
      </c>
      <c r="N13" s="1">
        <v>5</v>
      </c>
      <c r="O13" s="15">
        <f t="shared" si="2"/>
        <v>27</v>
      </c>
      <c r="P13" s="1">
        <f t="shared" si="17"/>
        <v>1612</v>
      </c>
      <c r="Q13" s="1">
        <f t="shared" si="3"/>
        <v>620</v>
      </c>
      <c r="R13" s="1">
        <f t="shared" si="4"/>
        <v>620</v>
      </c>
      <c r="S13" s="15">
        <f t="shared" si="5"/>
        <v>2852</v>
      </c>
      <c r="T13" s="1">
        <f t="shared" si="6"/>
        <v>1736</v>
      </c>
      <c r="U13" s="1">
        <f t="shared" si="7"/>
        <v>868</v>
      </c>
      <c r="V13" s="1">
        <f t="shared" si="8"/>
        <v>620</v>
      </c>
      <c r="W13" s="15">
        <f t="shared" si="9"/>
        <v>3224</v>
      </c>
      <c r="X13" s="1">
        <f t="shared" si="10"/>
        <v>1736</v>
      </c>
      <c r="Y13" s="1">
        <f t="shared" si="11"/>
        <v>992</v>
      </c>
      <c r="Z13" s="1">
        <f t="shared" si="12"/>
        <v>620</v>
      </c>
      <c r="AA13" s="15">
        <f t="shared" si="13"/>
        <v>3348</v>
      </c>
      <c r="AB13" s="12">
        <v>5</v>
      </c>
      <c r="AC13" s="12">
        <v>9</v>
      </c>
      <c r="AD13" s="12">
        <v>10</v>
      </c>
      <c r="AE13" s="13">
        <f t="shared" si="14"/>
        <v>24</v>
      </c>
      <c r="AF13" s="12">
        <v>5</v>
      </c>
      <c r="AG13" s="12">
        <v>5</v>
      </c>
      <c r="AH13" s="12">
        <v>9</v>
      </c>
      <c r="AI13" s="13">
        <f t="shared" si="15"/>
        <v>19</v>
      </c>
      <c r="AJ13" s="12">
        <v>7</v>
      </c>
      <c r="AK13" s="12">
        <v>8</v>
      </c>
      <c r="AL13" s="12">
        <v>9</v>
      </c>
      <c r="AM13" s="13">
        <f t="shared" si="16"/>
        <v>24</v>
      </c>
    </row>
    <row r="14" spans="1:39">
      <c r="A14" s="1">
        <v>12</v>
      </c>
      <c r="B14" s="1" t="s">
        <v>41</v>
      </c>
      <c r="C14" s="1">
        <v>68</v>
      </c>
      <c r="D14" s="1">
        <v>14</v>
      </c>
      <c r="E14" s="1">
        <v>5</v>
      </c>
      <c r="F14" s="1">
        <v>3</v>
      </c>
      <c r="G14" s="13">
        <f t="shared" si="0"/>
        <v>22</v>
      </c>
      <c r="H14" s="1">
        <v>11</v>
      </c>
      <c r="I14" s="1">
        <v>8</v>
      </c>
      <c r="J14" s="1">
        <v>5</v>
      </c>
      <c r="K14" s="13">
        <f>SUM(H14:J14)</f>
        <v>24</v>
      </c>
      <c r="L14" s="1">
        <v>12</v>
      </c>
      <c r="M14" s="1">
        <v>8</v>
      </c>
      <c r="N14" s="1">
        <v>4</v>
      </c>
      <c r="O14" s="15">
        <f t="shared" si="2"/>
        <v>24</v>
      </c>
      <c r="P14" s="1">
        <f t="shared" si="17"/>
        <v>952</v>
      </c>
      <c r="Q14" s="1">
        <f t="shared" si="3"/>
        <v>340</v>
      </c>
      <c r="R14" s="1">
        <f t="shared" si="4"/>
        <v>204</v>
      </c>
      <c r="S14" s="15">
        <f t="shared" si="5"/>
        <v>1496</v>
      </c>
      <c r="T14" s="1">
        <f t="shared" si="6"/>
        <v>748</v>
      </c>
      <c r="U14" s="1">
        <f t="shared" si="7"/>
        <v>544</v>
      </c>
      <c r="V14" s="1">
        <f t="shared" si="8"/>
        <v>340</v>
      </c>
      <c r="W14" s="15">
        <f t="shared" si="9"/>
        <v>1632</v>
      </c>
      <c r="X14" s="1">
        <f t="shared" si="10"/>
        <v>816</v>
      </c>
      <c r="Y14" s="1">
        <f t="shared" si="11"/>
        <v>544</v>
      </c>
      <c r="Z14" s="1">
        <f t="shared" si="12"/>
        <v>272</v>
      </c>
      <c r="AA14" s="15">
        <f t="shared" si="13"/>
        <v>1632</v>
      </c>
      <c r="AB14" s="12">
        <v>9</v>
      </c>
      <c r="AC14" s="12">
        <v>9</v>
      </c>
      <c r="AD14" s="12">
        <v>10</v>
      </c>
      <c r="AE14" s="13">
        <f t="shared" si="14"/>
        <v>28</v>
      </c>
      <c r="AF14" s="12">
        <v>9</v>
      </c>
      <c r="AG14" s="12">
        <v>10</v>
      </c>
      <c r="AH14" s="12">
        <v>10</v>
      </c>
      <c r="AI14" s="13">
        <f t="shared" si="15"/>
        <v>29</v>
      </c>
      <c r="AJ14" s="12">
        <v>8</v>
      </c>
      <c r="AK14" s="12">
        <v>9</v>
      </c>
      <c r="AL14" s="12">
        <v>10</v>
      </c>
      <c r="AM14" s="13">
        <f t="shared" si="16"/>
        <v>27</v>
      </c>
    </row>
    <row r="15" spans="1:39">
      <c r="A15" s="1">
        <v>13</v>
      </c>
      <c r="B15" s="1" t="s">
        <v>44</v>
      </c>
      <c r="C15" s="1">
        <v>90</v>
      </c>
      <c r="D15" s="12">
        <v>15</v>
      </c>
      <c r="E15" s="12">
        <v>8</v>
      </c>
      <c r="F15" s="12">
        <v>5</v>
      </c>
      <c r="G15" s="13">
        <f t="shared" si="0"/>
        <v>28</v>
      </c>
      <c r="H15" s="1">
        <v>11</v>
      </c>
      <c r="I15" s="1">
        <v>6</v>
      </c>
      <c r="J15" s="1">
        <v>7</v>
      </c>
      <c r="K15" s="13">
        <f t="shared" si="1"/>
        <v>24</v>
      </c>
      <c r="L15" s="1">
        <v>15</v>
      </c>
      <c r="M15" s="1">
        <v>7</v>
      </c>
      <c r="N15" s="1">
        <v>8</v>
      </c>
      <c r="O15" s="15">
        <f t="shared" si="2"/>
        <v>30</v>
      </c>
      <c r="P15" s="1">
        <f t="shared" si="17"/>
        <v>1350</v>
      </c>
      <c r="Q15" s="1">
        <f t="shared" si="3"/>
        <v>720</v>
      </c>
      <c r="R15" s="1">
        <f t="shared" si="4"/>
        <v>450</v>
      </c>
      <c r="S15" s="15">
        <f t="shared" si="5"/>
        <v>2520</v>
      </c>
      <c r="T15" s="1">
        <f t="shared" si="6"/>
        <v>990</v>
      </c>
      <c r="U15" s="1">
        <f t="shared" si="7"/>
        <v>540</v>
      </c>
      <c r="V15" s="1">
        <f t="shared" si="8"/>
        <v>630</v>
      </c>
      <c r="W15" s="15">
        <f t="shared" si="9"/>
        <v>2160</v>
      </c>
      <c r="X15" s="1">
        <f t="shared" si="10"/>
        <v>1350</v>
      </c>
      <c r="Y15" s="1">
        <f t="shared" si="11"/>
        <v>630</v>
      </c>
      <c r="Z15" s="1">
        <f t="shared" si="12"/>
        <v>720</v>
      </c>
      <c r="AA15" s="15">
        <f t="shared" si="13"/>
        <v>2700</v>
      </c>
      <c r="AB15" s="12">
        <v>7</v>
      </c>
      <c r="AC15" s="12">
        <v>7</v>
      </c>
      <c r="AD15" s="12">
        <v>9</v>
      </c>
      <c r="AE15" s="13">
        <f t="shared" si="14"/>
        <v>23</v>
      </c>
      <c r="AF15" s="12">
        <v>7</v>
      </c>
      <c r="AG15" s="12">
        <v>8</v>
      </c>
      <c r="AH15" s="12">
        <v>9</v>
      </c>
      <c r="AI15" s="13">
        <f t="shared" si="15"/>
        <v>24</v>
      </c>
      <c r="AJ15" s="12">
        <v>5</v>
      </c>
      <c r="AK15" s="12">
        <v>6</v>
      </c>
      <c r="AL15" s="12">
        <v>6</v>
      </c>
      <c r="AM15" s="13">
        <f t="shared" si="16"/>
        <v>17</v>
      </c>
    </row>
    <row r="16" spans="1:39">
      <c r="A16" s="1">
        <v>14</v>
      </c>
      <c r="B16" s="1" t="s">
        <v>45</v>
      </c>
      <c r="C16" s="1">
        <v>90</v>
      </c>
      <c r="D16" s="1">
        <v>10</v>
      </c>
      <c r="E16" s="1">
        <v>6</v>
      </c>
      <c r="F16" s="1">
        <v>3</v>
      </c>
      <c r="G16" s="13">
        <f t="shared" si="0"/>
        <v>19</v>
      </c>
      <c r="H16" s="1">
        <v>8</v>
      </c>
      <c r="I16" s="1">
        <v>4</v>
      </c>
      <c r="J16" s="1">
        <v>3</v>
      </c>
      <c r="K16" s="13">
        <f t="shared" si="1"/>
        <v>15</v>
      </c>
      <c r="L16" s="1">
        <v>8</v>
      </c>
      <c r="M16" s="1">
        <v>4</v>
      </c>
      <c r="N16" s="1">
        <v>2</v>
      </c>
      <c r="O16" s="15">
        <f t="shared" si="2"/>
        <v>14</v>
      </c>
      <c r="P16" s="1">
        <f t="shared" si="17"/>
        <v>900</v>
      </c>
      <c r="Q16" s="1">
        <f t="shared" si="3"/>
        <v>540</v>
      </c>
      <c r="R16" s="1">
        <f t="shared" si="4"/>
        <v>270</v>
      </c>
      <c r="S16" s="15">
        <f t="shared" si="5"/>
        <v>1710</v>
      </c>
      <c r="T16" s="1">
        <f t="shared" si="6"/>
        <v>720</v>
      </c>
      <c r="U16" s="1">
        <f t="shared" si="7"/>
        <v>360</v>
      </c>
      <c r="V16" s="1">
        <f t="shared" si="8"/>
        <v>270</v>
      </c>
      <c r="W16" s="15">
        <f t="shared" si="9"/>
        <v>1350</v>
      </c>
      <c r="X16" s="1">
        <f t="shared" si="10"/>
        <v>720</v>
      </c>
      <c r="Y16" s="1">
        <f t="shared" si="11"/>
        <v>360</v>
      </c>
      <c r="Z16" s="1">
        <f t="shared" si="12"/>
        <v>180</v>
      </c>
      <c r="AA16" s="15">
        <f t="shared" si="13"/>
        <v>1260</v>
      </c>
      <c r="AB16">
        <v>5</v>
      </c>
      <c r="AC16">
        <v>6</v>
      </c>
      <c r="AD16">
        <v>6</v>
      </c>
      <c r="AE16" s="13">
        <f t="shared" si="14"/>
        <v>17</v>
      </c>
      <c r="AF16" s="1">
        <v>7</v>
      </c>
      <c r="AG16" s="1">
        <v>9</v>
      </c>
      <c r="AH16" s="1">
        <v>9</v>
      </c>
      <c r="AI16" s="13">
        <f t="shared" si="15"/>
        <v>25</v>
      </c>
      <c r="AJ16" s="1">
        <v>5</v>
      </c>
      <c r="AK16" s="1">
        <v>5</v>
      </c>
      <c r="AL16" s="1">
        <v>6</v>
      </c>
      <c r="AM16" s="13">
        <f t="shared" si="16"/>
        <v>16</v>
      </c>
    </row>
    <row r="17" spans="2:39">
      <c r="B17" s="14" t="s">
        <v>54</v>
      </c>
      <c r="C17" s="16">
        <f>AVERAGE(C3:C16)</f>
        <v>86.785714285714292</v>
      </c>
      <c r="D17" s="16">
        <f>AVERAGE(D3:D15)</f>
        <v>12.076923076923077</v>
      </c>
      <c r="E17" s="16">
        <f>AVERAGE(E3:E15)</f>
        <v>5.3076923076923075</v>
      </c>
      <c r="F17" s="16">
        <f>AVERAGE(F3:F15)</f>
        <v>3.3076923076923075</v>
      </c>
      <c r="G17" s="17">
        <f>AVERAGE(G3:G16)</f>
        <v>20.571428571428573</v>
      </c>
      <c r="H17" s="3">
        <f>AVERAGE(H3:H15)</f>
        <v>11</v>
      </c>
      <c r="I17" s="3">
        <f>AVERAGE(I3:I15)</f>
        <v>5</v>
      </c>
      <c r="J17" s="16">
        <f>AVERAGE(J3:J15)</f>
        <v>3.6923076923076925</v>
      </c>
      <c r="K17" s="17">
        <f>AVERAGE(K3:K16)</f>
        <v>19.357142857142858</v>
      </c>
      <c r="L17" s="16">
        <f>AVERAGE(L3:L15)</f>
        <v>10.692307692307692</v>
      </c>
      <c r="M17" s="16">
        <f>AVERAGE(M3:M15)</f>
        <v>5.2307692307692308</v>
      </c>
      <c r="N17" s="16">
        <f>AVERAGE(N3:N15)</f>
        <v>3.2307692307692308</v>
      </c>
      <c r="O17" s="17">
        <f>AVERAGE(O3:O16)</f>
        <v>18.785714285714285</v>
      </c>
      <c r="P17" s="16">
        <f t="shared" ref="P17:AM17" si="18">AVERAGE(P3:P15)</f>
        <v>1062.0769230769231</v>
      </c>
      <c r="Q17" s="16">
        <f t="shared" si="18"/>
        <v>473.61538461538464</v>
      </c>
      <c r="R17" s="16">
        <f t="shared" si="18"/>
        <v>298.69230769230768</v>
      </c>
      <c r="S17" s="17">
        <f t="shared" si="18"/>
        <v>1834.3846153846155</v>
      </c>
      <c r="T17" s="16">
        <f t="shared" si="18"/>
        <v>981.15384615384619</v>
      </c>
      <c r="U17" s="16">
        <f t="shared" si="18"/>
        <v>445.69230769230768</v>
      </c>
      <c r="V17" s="16">
        <f t="shared" si="18"/>
        <v>324.38461538461536</v>
      </c>
      <c r="W17" s="17">
        <f t="shared" si="18"/>
        <v>1751.2307692307693</v>
      </c>
      <c r="X17" s="16">
        <f t="shared" si="18"/>
        <v>949.84615384615381</v>
      </c>
      <c r="Y17" s="16">
        <f t="shared" si="18"/>
        <v>463.69230769230768</v>
      </c>
      <c r="Z17" s="16">
        <f t="shared" si="18"/>
        <v>285.61538461538464</v>
      </c>
      <c r="AA17" s="17">
        <f t="shared" si="18"/>
        <v>1699.1538461538462</v>
      </c>
      <c r="AB17" s="16">
        <f t="shared" si="18"/>
        <v>6.1538461538461542</v>
      </c>
      <c r="AC17" s="16">
        <f t="shared" si="18"/>
        <v>7.0769230769230766</v>
      </c>
      <c r="AD17" s="16">
        <f t="shared" si="18"/>
        <v>7.9230769230769234</v>
      </c>
      <c r="AE17" s="17">
        <f t="shared" si="18"/>
        <v>21.153846153846153</v>
      </c>
      <c r="AF17" s="16">
        <f t="shared" si="18"/>
        <v>5.5384615384615383</v>
      </c>
      <c r="AG17" s="16">
        <f t="shared" si="18"/>
        <v>6.3076923076923075</v>
      </c>
      <c r="AH17" s="16">
        <f t="shared" si="18"/>
        <v>7.2307692307692308</v>
      </c>
      <c r="AI17" s="17">
        <f t="shared" si="18"/>
        <v>19.076923076923077</v>
      </c>
      <c r="AJ17" s="16">
        <f t="shared" si="18"/>
        <v>5.4615384615384617</v>
      </c>
      <c r="AK17" s="16">
        <f t="shared" si="18"/>
        <v>6.6923076923076925</v>
      </c>
      <c r="AL17" s="16">
        <f t="shared" si="18"/>
        <v>7.384615384615385</v>
      </c>
      <c r="AM17" s="17">
        <f t="shared" si="18"/>
        <v>19.53846153846154</v>
      </c>
    </row>
    <row r="18" spans="2:39">
      <c r="B18" s="14" t="s">
        <v>55</v>
      </c>
      <c r="C18" s="16">
        <f>STDEV(C3:C16)</f>
        <v>19.327853840143096</v>
      </c>
      <c r="D18" s="16">
        <f t="shared" ref="D18:AM18" si="19">STDEV(D3:D15)</f>
        <v>3.0403272428457009</v>
      </c>
      <c r="E18" s="16">
        <f t="shared" si="19"/>
        <v>1.8878830906871762</v>
      </c>
      <c r="F18" s="16">
        <f t="shared" si="19"/>
        <v>1.1094003924504583</v>
      </c>
      <c r="G18" s="17">
        <f t="shared" si="19"/>
        <v>5.4219402336650555</v>
      </c>
      <c r="H18" s="16">
        <f t="shared" si="19"/>
        <v>2.7386127875258306</v>
      </c>
      <c r="I18" s="16">
        <f t="shared" si="19"/>
        <v>1.8257418583505538</v>
      </c>
      <c r="J18" s="16">
        <f t="shared" si="19"/>
        <v>1.3774744634423892</v>
      </c>
      <c r="K18" s="17">
        <f t="shared" si="19"/>
        <v>4.9055175633262733</v>
      </c>
      <c r="L18" s="16">
        <f t="shared" si="19"/>
        <v>3.0655237558100725</v>
      </c>
      <c r="M18" s="16">
        <f t="shared" si="19"/>
        <v>1.9215378456610459</v>
      </c>
      <c r="N18" s="16">
        <f t="shared" si="19"/>
        <v>1.9215378456610459</v>
      </c>
      <c r="O18" s="17">
        <f t="shared" si="19"/>
        <v>5.8714869474741214</v>
      </c>
      <c r="P18" s="16">
        <f t="shared" si="19"/>
        <v>378.80524053451313</v>
      </c>
      <c r="Q18" s="16">
        <f t="shared" si="19"/>
        <v>219.0546120877693</v>
      </c>
      <c r="R18" s="16">
        <f t="shared" si="19"/>
        <v>155.78691890708959</v>
      </c>
      <c r="S18" s="17">
        <f t="shared" si="19"/>
        <v>717.1384731999741</v>
      </c>
      <c r="T18" s="16">
        <f t="shared" si="19"/>
        <v>415.17182108813819</v>
      </c>
      <c r="U18" s="16">
        <f t="shared" si="19"/>
        <v>226.26215791104815</v>
      </c>
      <c r="V18" s="16">
        <f t="shared" si="19"/>
        <v>156.55113033848212</v>
      </c>
      <c r="W18" s="17">
        <f t="shared" si="19"/>
        <v>739.40180256814722</v>
      </c>
      <c r="X18" s="16">
        <f t="shared" si="19"/>
        <v>410.34575789892239</v>
      </c>
      <c r="Y18" s="16">
        <f t="shared" si="19"/>
        <v>235.258504846401</v>
      </c>
      <c r="Z18" s="16">
        <f t="shared" si="19"/>
        <v>198.8272023900563</v>
      </c>
      <c r="AA18" s="17">
        <f t="shared" si="19"/>
        <v>770.50631039529753</v>
      </c>
      <c r="AB18" s="16">
        <f t="shared" si="19"/>
        <v>2.1543039806456377</v>
      </c>
      <c r="AC18" s="16">
        <f t="shared" si="19"/>
        <v>2.2532028485964322</v>
      </c>
      <c r="AD18" s="16">
        <f t="shared" si="19"/>
        <v>2.2159098380250963</v>
      </c>
      <c r="AE18" s="17">
        <f t="shared" si="19"/>
        <v>6.2695846997781519</v>
      </c>
      <c r="AF18" s="16">
        <f t="shared" si="19"/>
        <v>2.2954805094425805</v>
      </c>
      <c r="AG18" s="16">
        <f t="shared" si="19"/>
        <v>2.5620504608813932</v>
      </c>
      <c r="AH18" s="16">
        <f t="shared" si="19"/>
        <v>2.4884347876341244</v>
      </c>
      <c r="AI18" s="17">
        <f t="shared" si="19"/>
        <v>7.1584628059095037</v>
      </c>
      <c r="AJ18" s="16">
        <f t="shared" si="19"/>
        <v>1.6641005886756872</v>
      </c>
      <c r="AK18" s="16">
        <f t="shared" si="19"/>
        <v>1.8878830906871749</v>
      </c>
      <c r="AL18" s="16">
        <f t="shared" si="19"/>
        <v>2.3992520201950978</v>
      </c>
      <c r="AM18" s="17">
        <f t="shared" si="19"/>
        <v>5.6364200312991928</v>
      </c>
    </row>
  </sheetData>
  <mergeCells count="12">
    <mergeCell ref="L1:O1"/>
    <mergeCell ref="D1:G1"/>
    <mergeCell ref="B1:B2"/>
    <mergeCell ref="A1:A2"/>
    <mergeCell ref="C1:C2"/>
    <mergeCell ref="H1:K1"/>
    <mergeCell ref="AJ1:AM1"/>
    <mergeCell ref="P1:S1"/>
    <mergeCell ref="T1:W1"/>
    <mergeCell ref="X1:AA1"/>
    <mergeCell ref="AB1:AE1"/>
    <mergeCell ref="AF1:AI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"/>
  <sheetViews>
    <sheetView topLeftCell="F1" zoomScaleNormal="100" workbookViewId="0">
      <selection sqref="A1:S1"/>
    </sheetView>
  </sheetViews>
  <sheetFormatPr defaultRowHeight="14.4"/>
  <cols>
    <col min="1" max="1" width="9.109375" style="1"/>
    <col min="2" max="2" width="11.44140625" bestFit="1" customWidth="1"/>
    <col min="3" max="3" width="11.88671875" customWidth="1"/>
    <col min="4" max="4" width="16" bestFit="1" customWidth="1"/>
    <col min="5" max="5" width="12.5546875" bestFit="1" customWidth="1"/>
    <col min="19" max="19" width="16.33203125" customWidth="1"/>
  </cols>
  <sheetData>
    <row r="1" spans="1:19" s="5" customFormat="1">
      <c r="A1" s="3" t="s">
        <v>0</v>
      </c>
      <c r="B1" s="3" t="s">
        <v>59</v>
      </c>
      <c r="C1" s="3" t="s">
        <v>3</v>
      </c>
      <c r="D1" s="3" t="s">
        <v>56</v>
      </c>
      <c r="E1" s="3" t="s">
        <v>57</v>
      </c>
      <c r="F1" s="3" t="s">
        <v>18</v>
      </c>
      <c r="G1" s="3" t="s">
        <v>19</v>
      </c>
      <c r="H1" s="3" t="s">
        <v>20</v>
      </c>
      <c r="I1" s="3" t="s">
        <v>58</v>
      </c>
      <c r="J1" s="3" t="s">
        <v>21</v>
      </c>
      <c r="K1" s="3" t="s">
        <v>22</v>
      </c>
      <c r="L1" s="3" t="s">
        <v>23</v>
      </c>
      <c r="M1" s="3" t="s">
        <v>24</v>
      </c>
      <c r="N1" s="3" t="s">
        <v>25</v>
      </c>
      <c r="O1" s="3" t="s">
        <v>26</v>
      </c>
      <c r="P1" s="20" t="s">
        <v>27</v>
      </c>
      <c r="Q1" s="23" t="s">
        <v>28</v>
      </c>
      <c r="R1" s="23" t="s">
        <v>29</v>
      </c>
      <c r="S1" s="23" t="s">
        <v>30</v>
      </c>
    </row>
    <row r="2" spans="1:19">
      <c r="A2" s="1">
        <v>1</v>
      </c>
      <c r="B2" s="2">
        <v>44382</v>
      </c>
      <c r="C2" s="1" t="s">
        <v>35</v>
      </c>
      <c r="D2">
        <v>112</v>
      </c>
      <c r="E2">
        <v>93</v>
      </c>
      <c r="F2">
        <v>11</v>
      </c>
      <c r="G2">
        <v>7</v>
      </c>
      <c r="H2">
        <v>3</v>
      </c>
      <c r="I2">
        <f>SUM(F2:H2)</f>
        <v>21</v>
      </c>
      <c r="J2">
        <v>9.5</v>
      </c>
      <c r="K2">
        <v>10</v>
      </c>
      <c r="L2">
        <v>10</v>
      </c>
      <c r="M2">
        <v>3</v>
      </c>
      <c r="N2">
        <v>4</v>
      </c>
      <c r="O2">
        <v>5</v>
      </c>
      <c r="P2" s="29">
        <v>215</v>
      </c>
      <c r="Q2" s="27" t="s">
        <v>31</v>
      </c>
      <c r="R2" s="27">
        <v>5.87</v>
      </c>
      <c r="S2" s="27">
        <v>29.6</v>
      </c>
    </row>
    <row r="3" spans="1:19" s="11" customFormat="1">
      <c r="A3" s="10">
        <v>2</v>
      </c>
      <c r="B3" s="9">
        <v>44382</v>
      </c>
      <c r="C3" s="10" t="s">
        <v>36</v>
      </c>
      <c r="D3" s="11">
        <v>80</v>
      </c>
      <c r="E3" s="11">
        <v>66</v>
      </c>
      <c r="F3" s="11">
        <v>15</v>
      </c>
      <c r="G3" s="11">
        <v>6</v>
      </c>
      <c r="H3" s="11">
        <v>3</v>
      </c>
      <c r="I3">
        <f t="shared" ref="I3:I15" si="0">SUM(F3:H3)</f>
        <v>24</v>
      </c>
      <c r="J3" s="11">
        <v>10</v>
      </c>
      <c r="K3" s="11">
        <v>10</v>
      </c>
      <c r="L3" s="11">
        <v>10</v>
      </c>
      <c r="M3" s="11">
        <v>7</v>
      </c>
      <c r="N3" s="11">
        <v>8</v>
      </c>
      <c r="O3" s="11">
        <v>8</v>
      </c>
      <c r="P3" s="27">
        <v>615</v>
      </c>
      <c r="Q3" s="30">
        <v>30.29</v>
      </c>
      <c r="R3" s="30">
        <v>41.7</v>
      </c>
      <c r="S3" s="30">
        <v>28.73</v>
      </c>
    </row>
    <row r="4" spans="1:19">
      <c r="A4" s="1">
        <v>3</v>
      </c>
      <c r="B4" s="4">
        <v>44389</v>
      </c>
      <c r="C4" s="1" t="s">
        <v>32</v>
      </c>
      <c r="D4">
        <v>122</v>
      </c>
      <c r="E4">
        <v>96</v>
      </c>
      <c r="F4">
        <v>11</v>
      </c>
      <c r="G4">
        <v>3</v>
      </c>
      <c r="H4">
        <v>2</v>
      </c>
      <c r="I4">
        <f t="shared" si="0"/>
        <v>16</v>
      </c>
      <c r="J4">
        <v>10</v>
      </c>
      <c r="K4">
        <v>10</v>
      </c>
      <c r="L4">
        <v>10</v>
      </c>
      <c r="M4">
        <v>7</v>
      </c>
      <c r="N4">
        <v>7</v>
      </c>
      <c r="O4">
        <v>8</v>
      </c>
      <c r="P4" s="27">
        <v>434</v>
      </c>
      <c r="Q4" s="27">
        <v>26.77</v>
      </c>
      <c r="R4" s="27">
        <v>22.91</v>
      </c>
      <c r="S4" s="27">
        <v>28.11</v>
      </c>
    </row>
    <row r="5" spans="1:19">
      <c r="A5" s="1">
        <v>4</v>
      </c>
      <c r="B5" s="4">
        <v>44396</v>
      </c>
      <c r="C5" s="1" t="s">
        <v>34</v>
      </c>
      <c r="D5">
        <v>120</v>
      </c>
      <c r="E5">
        <v>100</v>
      </c>
      <c r="F5">
        <v>11</v>
      </c>
      <c r="G5">
        <v>5</v>
      </c>
      <c r="H5">
        <v>3</v>
      </c>
      <c r="I5">
        <f t="shared" si="0"/>
        <v>19</v>
      </c>
      <c r="J5">
        <v>10</v>
      </c>
      <c r="K5">
        <v>10</v>
      </c>
      <c r="L5">
        <v>10</v>
      </c>
      <c r="M5">
        <v>4</v>
      </c>
      <c r="N5">
        <v>6</v>
      </c>
      <c r="O5">
        <v>8</v>
      </c>
      <c r="P5" s="27">
        <v>245</v>
      </c>
      <c r="Q5" s="27">
        <v>4.8499999999999996</v>
      </c>
      <c r="R5" s="27">
        <v>13.17</v>
      </c>
      <c r="S5" s="27">
        <v>26.8</v>
      </c>
    </row>
    <row r="6" spans="1:19">
      <c r="A6" s="1">
        <v>5</v>
      </c>
      <c r="B6" s="4">
        <v>44396</v>
      </c>
      <c r="C6" s="1" t="s">
        <v>33</v>
      </c>
      <c r="D6">
        <v>130</v>
      </c>
      <c r="E6">
        <v>108</v>
      </c>
      <c r="F6">
        <v>11</v>
      </c>
      <c r="G6">
        <v>6</v>
      </c>
      <c r="H6">
        <v>4</v>
      </c>
      <c r="I6">
        <f t="shared" si="0"/>
        <v>21</v>
      </c>
      <c r="J6">
        <v>10</v>
      </c>
      <c r="K6">
        <v>10</v>
      </c>
      <c r="L6">
        <v>10</v>
      </c>
      <c r="M6">
        <v>6</v>
      </c>
      <c r="N6">
        <v>7</v>
      </c>
      <c r="O6">
        <v>9</v>
      </c>
      <c r="P6" s="27"/>
      <c r="Q6" s="27"/>
      <c r="R6" s="27"/>
      <c r="S6" s="27"/>
    </row>
    <row r="7" spans="1:19">
      <c r="A7" s="1">
        <v>6</v>
      </c>
      <c r="B7" s="4">
        <v>44426</v>
      </c>
      <c r="C7" s="1" t="s">
        <v>38</v>
      </c>
      <c r="D7">
        <v>122</v>
      </c>
      <c r="E7" s="8">
        <v>102</v>
      </c>
      <c r="F7">
        <v>15</v>
      </c>
      <c r="G7">
        <v>8</v>
      </c>
      <c r="H7">
        <v>5</v>
      </c>
      <c r="I7">
        <f t="shared" si="0"/>
        <v>28</v>
      </c>
      <c r="J7">
        <v>10</v>
      </c>
      <c r="K7">
        <v>10</v>
      </c>
      <c r="L7">
        <v>10</v>
      </c>
      <c r="M7">
        <v>8</v>
      </c>
      <c r="N7">
        <v>9</v>
      </c>
      <c r="O7">
        <v>9</v>
      </c>
      <c r="P7" s="27">
        <v>250</v>
      </c>
      <c r="Q7" s="27">
        <v>3.2</v>
      </c>
      <c r="R7" s="27">
        <v>12.4</v>
      </c>
      <c r="S7" s="27">
        <v>32</v>
      </c>
    </row>
    <row r="8" spans="1:19">
      <c r="A8" s="1">
        <v>7</v>
      </c>
      <c r="B8" s="4">
        <v>44433</v>
      </c>
      <c r="C8" s="1" t="s">
        <v>37</v>
      </c>
      <c r="D8">
        <v>86</v>
      </c>
      <c r="E8">
        <v>72</v>
      </c>
      <c r="F8">
        <v>8</v>
      </c>
      <c r="G8">
        <v>3</v>
      </c>
      <c r="H8">
        <v>2</v>
      </c>
      <c r="I8">
        <f t="shared" si="0"/>
        <v>13</v>
      </c>
      <c r="J8">
        <v>10</v>
      </c>
      <c r="K8">
        <v>10</v>
      </c>
      <c r="L8">
        <v>10</v>
      </c>
      <c r="M8">
        <v>3</v>
      </c>
      <c r="N8">
        <v>3</v>
      </c>
      <c r="O8">
        <v>5</v>
      </c>
      <c r="P8" s="27">
        <v>542</v>
      </c>
      <c r="Q8" s="27">
        <v>30.94</v>
      </c>
      <c r="R8" s="27">
        <v>27.46</v>
      </c>
      <c r="S8" s="27">
        <v>42.72</v>
      </c>
    </row>
    <row r="9" spans="1:19">
      <c r="A9" s="1">
        <v>8</v>
      </c>
      <c r="B9" s="9">
        <v>44454</v>
      </c>
      <c r="C9" s="10" t="s">
        <v>39</v>
      </c>
      <c r="D9" s="11">
        <v>104</v>
      </c>
      <c r="E9" s="11">
        <v>86</v>
      </c>
      <c r="F9" s="11">
        <v>17</v>
      </c>
      <c r="G9" s="11">
        <v>7</v>
      </c>
      <c r="H9" s="11">
        <v>3</v>
      </c>
      <c r="I9">
        <f t="shared" si="0"/>
        <v>27</v>
      </c>
      <c r="J9" s="11">
        <v>10</v>
      </c>
      <c r="K9" s="11">
        <v>10</v>
      </c>
      <c r="L9" s="11">
        <v>10</v>
      </c>
      <c r="M9" s="11">
        <v>9</v>
      </c>
      <c r="N9" s="11">
        <v>10</v>
      </c>
      <c r="O9" s="11">
        <v>10</v>
      </c>
      <c r="P9" s="27">
        <v>193</v>
      </c>
      <c r="Q9" s="27">
        <v>9.1</v>
      </c>
      <c r="R9" s="27">
        <v>9.1300000000000008</v>
      </c>
      <c r="S9" s="27">
        <v>19.21</v>
      </c>
    </row>
    <row r="10" spans="1:19">
      <c r="A10" s="1">
        <v>9</v>
      </c>
      <c r="B10" s="4">
        <v>44466</v>
      </c>
      <c r="C10" s="1" t="s">
        <v>43</v>
      </c>
      <c r="D10">
        <v>150</v>
      </c>
      <c r="E10">
        <v>124</v>
      </c>
      <c r="F10">
        <v>13</v>
      </c>
      <c r="G10">
        <v>5</v>
      </c>
      <c r="H10">
        <v>5</v>
      </c>
      <c r="I10">
        <f t="shared" si="0"/>
        <v>23</v>
      </c>
      <c r="J10">
        <v>10</v>
      </c>
      <c r="K10">
        <v>10</v>
      </c>
      <c r="L10">
        <v>10</v>
      </c>
      <c r="M10">
        <v>5</v>
      </c>
      <c r="N10">
        <v>9</v>
      </c>
      <c r="O10">
        <v>10</v>
      </c>
      <c r="P10" s="27">
        <v>595</v>
      </c>
      <c r="Q10" s="27">
        <v>34.33</v>
      </c>
      <c r="R10" s="27">
        <v>31.77</v>
      </c>
      <c r="S10" s="27">
        <v>40.43</v>
      </c>
    </row>
    <row r="11" spans="1:19" s="11" customFormat="1">
      <c r="A11" s="1">
        <v>10</v>
      </c>
      <c r="B11" s="9">
        <v>44466</v>
      </c>
      <c r="C11" s="10" t="s">
        <v>40</v>
      </c>
      <c r="D11" s="11">
        <v>76</v>
      </c>
      <c r="E11" s="11">
        <v>64</v>
      </c>
      <c r="F11" s="11">
        <v>9</v>
      </c>
      <c r="G11" s="11">
        <v>3</v>
      </c>
      <c r="H11" s="11">
        <v>2</v>
      </c>
      <c r="I11">
        <f t="shared" si="0"/>
        <v>14</v>
      </c>
      <c r="J11" s="11">
        <v>10</v>
      </c>
      <c r="K11" s="11">
        <v>10</v>
      </c>
      <c r="L11" s="11">
        <v>10</v>
      </c>
      <c r="M11" s="11">
        <v>4</v>
      </c>
      <c r="N11" s="11">
        <v>4</v>
      </c>
      <c r="O11" s="11">
        <v>3</v>
      </c>
      <c r="P11" s="27">
        <v>536</v>
      </c>
      <c r="Q11" s="27">
        <v>36.86</v>
      </c>
      <c r="R11" s="27">
        <v>26.78</v>
      </c>
      <c r="S11" s="27">
        <v>35.520000000000003</v>
      </c>
    </row>
    <row r="12" spans="1:19">
      <c r="A12" s="1">
        <v>11</v>
      </c>
      <c r="B12" s="4">
        <v>44466</v>
      </c>
      <c r="C12" s="1" t="s">
        <v>42</v>
      </c>
      <c r="D12">
        <v>66</v>
      </c>
      <c r="E12">
        <v>56</v>
      </c>
      <c r="F12">
        <v>7</v>
      </c>
      <c r="G12">
        <v>3</v>
      </c>
      <c r="H12">
        <v>3</v>
      </c>
      <c r="I12">
        <f t="shared" si="0"/>
        <v>13</v>
      </c>
      <c r="J12">
        <v>10</v>
      </c>
      <c r="K12">
        <v>10</v>
      </c>
      <c r="L12">
        <v>10</v>
      </c>
      <c r="M12">
        <v>8</v>
      </c>
      <c r="N12">
        <v>9</v>
      </c>
      <c r="O12">
        <v>9</v>
      </c>
      <c r="P12" s="27">
        <v>338</v>
      </c>
      <c r="Q12" s="27">
        <v>15.9</v>
      </c>
      <c r="R12" s="27">
        <v>15.43</v>
      </c>
      <c r="S12" s="27">
        <v>34.29</v>
      </c>
    </row>
    <row r="13" spans="1:19">
      <c r="A13" s="1">
        <v>12</v>
      </c>
      <c r="B13" s="4">
        <v>44496</v>
      </c>
      <c r="C13" s="1" t="s">
        <v>44</v>
      </c>
      <c r="D13" s="11">
        <v>108</v>
      </c>
      <c r="E13" s="11">
        <v>90</v>
      </c>
      <c r="F13" s="11">
        <v>15</v>
      </c>
      <c r="G13" s="11">
        <v>8</v>
      </c>
      <c r="H13" s="11">
        <v>5</v>
      </c>
      <c r="I13">
        <f t="shared" si="0"/>
        <v>28</v>
      </c>
      <c r="J13" s="11">
        <v>10</v>
      </c>
      <c r="K13" s="11">
        <v>10</v>
      </c>
      <c r="L13" s="11">
        <v>10</v>
      </c>
      <c r="M13" s="11">
        <v>7</v>
      </c>
      <c r="N13" s="11">
        <v>7</v>
      </c>
      <c r="O13" s="11">
        <v>9</v>
      </c>
      <c r="P13" s="27">
        <v>137</v>
      </c>
      <c r="Q13" s="27">
        <v>4.4000000000000004</v>
      </c>
      <c r="R13" s="27">
        <v>1.5</v>
      </c>
      <c r="S13" s="27">
        <v>25.95</v>
      </c>
    </row>
    <row r="14" spans="1:19">
      <c r="A14" s="1">
        <v>13</v>
      </c>
      <c r="B14" s="4">
        <v>44503</v>
      </c>
      <c r="C14" s="1" t="s">
        <v>41</v>
      </c>
      <c r="D14">
        <v>80</v>
      </c>
      <c r="E14">
        <v>68</v>
      </c>
      <c r="F14">
        <v>14</v>
      </c>
      <c r="G14">
        <v>5</v>
      </c>
      <c r="H14">
        <v>3</v>
      </c>
      <c r="I14">
        <f t="shared" si="0"/>
        <v>22</v>
      </c>
      <c r="J14">
        <v>10</v>
      </c>
      <c r="K14">
        <v>10</v>
      </c>
      <c r="L14">
        <v>10</v>
      </c>
      <c r="M14">
        <v>9</v>
      </c>
      <c r="N14">
        <v>9</v>
      </c>
      <c r="O14">
        <v>10</v>
      </c>
      <c r="P14" s="27">
        <v>117</v>
      </c>
      <c r="Q14" s="27">
        <v>3.2</v>
      </c>
      <c r="R14" s="27">
        <v>3.1</v>
      </c>
      <c r="S14" s="27">
        <v>19</v>
      </c>
    </row>
    <row r="15" spans="1:19">
      <c r="A15" s="1">
        <v>14</v>
      </c>
      <c r="B15" s="4">
        <v>44554</v>
      </c>
      <c r="C15" s="1" t="s">
        <v>45</v>
      </c>
      <c r="D15">
        <v>108</v>
      </c>
      <c r="E15">
        <v>90</v>
      </c>
      <c r="F15">
        <v>10</v>
      </c>
      <c r="G15">
        <v>6</v>
      </c>
      <c r="H15">
        <v>3</v>
      </c>
      <c r="I15">
        <f t="shared" si="0"/>
        <v>19</v>
      </c>
      <c r="J15">
        <v>9</v>
      </c>
      <c r="K15">
        <v>10</v>
      </c>
      <c r="L15">
        <v>10</v>
      </c>
      <c r="M15">
        <v>5</v>
      </c>
      <c r="N15">
        <v>6</v>
      </c>
      <c r="O15">
        <v>6</v>
      </c>
      <c r="P15" s="22"/>
      <c r="Q15" s="22"/>
      <c r="R15" s="22"/>
      <c r="S15" s="22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6"/>
  <sheetViews>
    <sheetView topLeftCell="D1" workbookViewId="0">
      <selection activeCell="I18" sqref="I18"/>
    </sheetView>
  </sheetViews>
  <sheetFormatPr defaultRowHeight="14.4"/>
  <cols>
    <col min="1" max="1" width="9.109375" style="1"/>
    <col min="2" max="2" width="11.5546875" bestFit="1" customWidth="1"/>
    <col min="3" max="3" width="31.33203125" bestFit="1" customWidth="1"/>
    <col min="4" max="4" width="16" style="1" bestFit="1" customWidth="1"/>
    <col min="5" max="5" width="12.5546875" style="1" bestFit="1" customWidth="1"/>
    <col min="6" max="8" width="9.109375" style="1"/>
    <col min="9" max="9" width="8.88671875" style="1"/>
    <col min="10" max="15" width="9.109375" style="1"/>
    <col min="19" max="19" width="15.5546875" customWidth="1"/>
  </cols>
  <sheetData>
    <row r="1" spans="1:19" s="5" customFormat="1">
      <c r="A1" s="3" t="s">
        <v>0</v>
      </c>
      <c r="B1" s="3" t="s">
        <v>59</v>
      </c>
      <c r="C1" s="3" t="s">
        <v>3</v>
      </c>
      <c r="D1" s="3" t="s">
        <v>60</v>
      </c>
      <c r="E1" s="3" t="s">
        <v>57</v>
      </c>
      <c r="F1" s="3" t="s">
        <v>18</v>
      </c>
      <c r="G1" s="3" t="s">
        <v>19</v>
      </c>
      <c r="H1" s="3" t="s">
        <v>20</v>
      </c>
      <c r="I1" s="3" t="s">
        <v>58</v>
      </c>
      <c r="J1" s="3" t="s">
        <v>21</v>
      </c>
      <c r="K1" s="3" t="s">
        <v>22</v>
      </c>
      <c r="L1" s="3" t="s">
        <v>23</v>
      </c>
      <c r="M1" s="3" t="s">
        <v>24</v>
      </c>
      <c r="N1" s="3" t="s">
        <v>25</v>
      </c>
      <c r="O1" s="3" t="s">
        <v>26</v>
      </c>
      <c r="P1" s="20" t="s">
        <v>27</v>
      </c>
      <c r="Q1" s="23" t="s">
        <v>28</v>
      </c>
      <c r="R1" s="23" t="s">
        <v>29</v>
      </c>
      <c r="S1" s="23" t="s">
        <v>30</v>
      </c>
    </row>
    <row r="2" spans="1:19">
      <c r="A2" s="1">
        <v>1</v>
      </c>
      <c r="B2" s="2">
        <v>44375</v>
      </c>
      <c r="C2" s="1" t="s">
        <v>35</v>
      </c>
      <c r="D2" s="1">
        <v>56</v>
      </c>
      <c r="E2" s="1">
        <v>93</v>
      </c>
      <c r="F2" s="1">
        <v>9</v>
      </c>
      <c r="G2" s="1">
        <v>4</v>
      </c>
      <c r="H2" s="1">
        <v>3</v>
      </c>
      <c r="I2" s="1">
        <f>SUM(F2:H2)</f>
        <v>16</v>
      </c>
      <c r="J2" s="1">
        <v>9</v>
      </c>
      <c r="K2" s="1">
        <v>10</v>
      </c>
      <c r="L2" s="1">
        <v>10</v>
      </c>
      <c r="M2" s="1">
        <v>3</v>
      </c>
      <c r="N2" s="1">
        <v>3</v>
      </c>
      <c r="O2" s="1">
        <v>4</v>
      </c>
      <c r="P2" s="21">
        <v>502</v>
      </c>
      <c r="Q2" s="21">
        <v>31.56</v>
      </c>
      <c r="R2" s="21">
        <v>27.47</v>
      </c>
      <c r="S2" s="21">
        <v>33.200000000000003</v>
      </c>
    </row>
    <row r="3" spans="1:19">
      <c r="A3" s="1">
        <v>2</v>
      </c>
      <c r="B3" s="4">
        <v>44384</v>
      </c>
      <c r="C3" s="1" t="s">
        <v>32</v>
      </c>
      <c r="D3" s="1">
        <v>58</v>
      </c>
      <c r="E3" s="1">
        <v>96</v>
      </c>
      <c r="F3" s="1">
        <v>11</v>
      </c>
      <c r="G3" s="1">
        <v>3</v>
      </c>
      <c r="H3" s="1">
        <v>2</v>
      </c>
      <c r="I3" s="1">
        <f t="shared" ref="I3:I14" si="0">SUM(F3:H3)</f>
        <v>16</v>
      </c>
      <c r="J3" s="1">
        <v>10</v>
      </c>
      <c r="K3" s="1">
        <v>10</v>
      </c>
      <c r="L3" s="1">
        <v>10</v>
      </c>
      <c r="M3" s="1">
        <v>6</v>
      </c>
      <c r="N3" s="1">
        <v>6</v>
      </c>
      <c r="O3" s="1">
        <v>6</v>
      </c>
      <c r="P3" s="21">
        <v>433</v>
      </c>
      <c r="Q3" s="21">
        <v>22.39</v>
      </c>
      <c r="R3" s="21">
        <v>10.49</v>
      </c>
      <c r="S3" s="21">
        <v>59.66</v>
      </c>
    </row>
    <row r="4" spans="1:19">
      <c r="A4" s="1">
        <v>3</v>
      </c>
      <c r="B4" s="4">
        <v>44389</v>
      </c>
      <c r="C4" s="1" t="s">
        <v>36</v>
      </c>
      <c r="D4" s="1">
        <v>40</v>
      </c>
      <c r="E4" s="1">
        <v>66</v>
      </c>
      <c r="F4" s="1">
        <v>12</v>
      </c>
      <c r="G4" s="1">
        <v>4</v>
      </c>
      <c r="H4" s="1">
        <v>3</v>
      </c>
      <c r="I4" s="1">
        <f t="shared" si="0"/>
        <v>19</v>
      </c>
      <c r="J4" s="1">
        <v>10</v>
      </c>
      <c r="K4" s="1">
        <v>10</v>
      </c>
      <c r="L4" s="1">
        <v>10</v>
      </c>
      <c r="M4" s="1">
        <v>5</v>
      </c>
      <c r="N4" s="1">
        <v>6</v>
      </c>
      <c r="O4" s="1">
        <v>6</v>
      </c>
      <c r="P4" s="21">
        <v>568</v>
      </c>
      <c r="Q4" s="21">
        <v>35.51</v>
      </c>
      <c r="R4" s="21">
        <v>46.78</v>
      </c>
      <c r="S4" s="21">
        <v>35.4</v>
      </c>
    </row>
    <row r="5" spans="1:19">
      <c r="A5" s="1">
        <v>4</v>
      </c>
      <c r="B5" s="4">
        <v>44389</v>
      </c>
      <c r="C5" s="1" t="s">
        <v>33</v>
      </c>
      <c r="D5" s="1">
        <v>65</v>
      </c>
      <c r="E5" s="1">
        <v>108</v>
      </c>
      <c r="F5" s="1">
        <v>11</v>
      </c>
      <c r="G5" s="1">
        <v>6</v>
      </c>
      <c r="H5" s="1">
        <v>3</v>
      </c>
      <c r="I5" s="1">
        <f t="shared" si="0"/>
        <v>20</v>
      </c>
      <c r="J5" s="1">
        <v>10</v>
      </c>
      <c r="K5" s="1">
        <v>10</v>
      </c>
      <c r="L5" s="1">
        <v>10</v>
      </c>
      <c r="M5" s="1">
        <v>7</v>
      </c>
      <c r="N5" s="1">
        <v>8</v>
      </c>
      <c r="O5" s="1">
        <v>9</v>
      </c>
      <c r="P5" s="21">
        <v>353</v>
      </c>
      <c r="Q5" s="21">
        <v>22.59</v>
      </c>
      <c r="R5" s="21">
        <v>17.149999999999999</v>
      </c>
      <c r="S5" s="21">
        <v>25.68</v>
      </c>
    </row>
    <row r="6" spans="1:19">
      <c r="A6" s="1">
        <v>5</v>
      </c>
      <c r="B6" s="4">
        <v>44403</v>
      </c>
      <c r="C6" s="1" t="s">
        <v>34</v>
      </c>
      <c r="D6" s="1">
        <v>60</v>
      </c>
      <c r="E6" s="31">
        <v>100</v>
      </c>
      <c r="F6" s="1">
        <v>11</v>
      </c>
      <c r="G6" s="1">
        <v>5</v>
      </c>
      <c r="H6" s="1">
        <v>4</v>
      </c>
      <c r="I6" s="1">
        <f t="shared" si="0"/>
        <v>20</v>
      </c>
      <c r="J6" s="1">
        <v>9</v>
      </c>
      <c r="K6" s="1">
        <v>10</v>
      </c>
      <c r="L6" s="1">
        <v>10</v>
      </c>
      <c r="M6" s="1">
        <v>4</v>
      </c>
      <c r="N6" s="1">
        <v>6</v>
      </c>
      <c r="O6" s="1">
        <v>6</v>
      </c>
      <c r="P6" s="21">
        <v>331</v>
      </c>
      <c r="Q6" s="21">
        <v>13.51</v>
      </c>
      <c r="R6" s="21">
        <v>20.82</v>
      </c>
      <c r="S6" s="21">
        <v>22.19</v>
      </c>
    </row>
    <row r="7" spans="1:19">
      <c r="A7" s="1">
        <v>6</v>
      </c>
      <c r="B7" s="4">
        <v>44419</v>
      </c>
      <c r="C7" s="1" t="s">
        <v>38</v>
      </c>
      <c r="D7" s="1">
        <v>62</v>
      </c>
      <c r="E7" s="1">
        <v>102</v>
      </c>
      <c r="F7" s="1">
        <v>17</v>
      </c>
      <c r="G7" s="1">
        <v>8</v>
      </c>
      <c r="H7" s="1">
        <v>4</v>
      </c>
      <c r="I7" s="1">
        <f t="shared" si="0"/>
        <v>29</v>
      </c>
      <c r="J7" s="1">
        <v>10</v>
      </c>
      <c r="K7" s="1">
        <v>10</v>
      </c>
      <c r="L7" s="1">
        <v>10</v>
      </c>
      <c r="M7" s="1">
        <v>7</v>
      </c>
      <c r="N7" s="1">
        <v>8</v>
      </c>
      <c r="O7" s="1">
        <v>9</v>
      </c>
      <c r="P7" s="21">
        <v>489</v>
      </c>
      <c r="Q7" s="21">
        <v>7.72</v>
      </c>
      <c r="R7" s="21">
        <v>25.42</v>
      </c>
      <c r="S7" s="21">
        <v>57.96</v>
      </c>
    </row>
    <row r="8" spans="1:19">
      <c r="A8" s="1">
        <v>7</v>
      </c>
      <c r="B8" s="4">
        <v>44421</v>
      </c>
      <c r="C8" s="1" t="s">
        <v>37</v>
      </c>
      <c r="D8" s="1">
        <v>42</v>
      </c>
      <c r="E8" s="1">
        <v>72</v>
      </c>
      <c r="F8" s="1">
        <v>7</v>
      </c>
      <c r="G8" s="1">
        <v>3</v>
      </c>
      <c r="H8" s="1">
        <v>3</v>
      </c>
      <c r="I8" s="1">
        <f t="shared" si="0"/>
        <v>13</v>
      </c>
      <c r="J8" s="1">
        <v>9</v>
      </c>
      <c r="K8" s="1">
        <v>10</v>
      </c>
      <c r="L8" s="1">
        <v>10</v>
      </c>
      <c r="M8" s="1">
        <v>1</v>
      </c>
      <c r="N8" s="1">
        <v>1</v>
      </c>
      <c r="O8" s="1">
        <v>3</v>
      </c>
      <c r="P8" s="21">
        <v>224</v>
      </c>
      <c r="Q8" s="21">
        <v>4.37</v>
      </c>
      <c r="R8" s="21">
        <v>5.75</v>
      </c>
      <c r="S8" s="21">
        <v>37.409999999999997</v>
      </c>
    </row>
    <row r="9" spans="1:19">
      <c r="A9" s="1">
        <v>8</v>
      </c>
      <c r="B9" s="4">
        <v>44426</v>
      </c>
      <c r="C9" s="1" t="s">
        <v>39</v>
      </c>
      <c r="D9" s="1">
        <v>52</v>
      </c>
      <c r="E9" s="1">
        <v>86</v>
      </c>
      <c r="F9" s="1">
        <v>13</v>
      </c>
      <c r="G9" s="1">
        <v>3</v>
      </c>
      <c r="H9" s="1">
        <v>3</v>
      </c>
      <c r="I9" s="1">
        <f t="shared" si="0"/>
        <v>19</v>
      </c>
      <c r="J9" s="1">
        <v>10</v>
      </c>
      <c r="K9" s="1">
        <v>10</v>
      </c>
      <c r="L9" s="1">
        <v>10</v>
      </c>
      <c r="M9" s="1">
        <v>7</v>
      </c>
      <c r="N9" s="1">
        <v>9</v>
      </c>
      <c r="O9" s="1">
        <v>10</v>
      </c>
      <c r="P9" s="21">
        <v>491</v>
      </c>
      <c r="Q9" s="21">
        <v>17.510000000000002</v>
      </c>
      <c r="R9" s="21">
        <v>14.28</v>
      </c>
      <c r="S9" s="21">
        <v>76.209999999999994</v>
      </c>
    </row>
    <row r="10" spans="1:19" s="11" customFormat="1">
      <c r="A10" s="1">
        <v>9</v>
      </c>
      <c r="B10" s="4">
        <v>44454</v>
      </c>
      <c r="C10" s="10" t="s">
        <v>40</v>
      </c>
      <c r="D10" s="10">
        <v>38</v>
      </c>
      <c r="E10" s="10">
        <v>64</v>
      </c>
      <c r="F10" s="10">
        <v>7</v>
      </c>
      <c r="G10" s="10">
        <v>4</v>
      </c>
      <c r="H10" s="10">
        <v>2</v>
      </c>
      <c r="I10" s="1">
        <f t="shared" si="0"/>
        <v>13</v>
      </c>
      <c r="J10" s="10">
        <v>10</v>
      </c>
      <c r="K10" s="10">
        <v>10</v>
      </c>
      <c r="L10" s="10">
        <v>10</v>
      </c>
      <c r="M10" s="10">
        <v>3</v>
      </c>
      <c r="N10" s="10">
        <v>4</v>
      </c>
      <c r="O10" s="10">
        <v>4</v>
      </c>
      <c r="P10" s="21">
        <v>536</v>
      </c>
      <c r="Q10" s="21">
        <v>36.86</v>
      </c>
      <c r="R10" s="21">
        <v>26.78</v>
      </c>
      <c r="S10" s="21">
        <v>35.520000000000003</v>
      </c>
    </row>
    <row r="11" spans="1:19">
      <c r="A11" s="1">
        <v>10</v>
      </c>
      <c r="B11" s="4">
        <v>44489</v>
      </c>
      <c r="C11" s="1" t="s">
        <v>42</v>
      </c>
      <c r="D11" s="1">
        <v>34</v>
      </c>
      <c r="E11" s="1">
        <v>56</v>
      </c>
      <c r="F11" s="1">
        <v>9</v>
      </c>
      <c r="G11" s="1">
        <v>4</v>
      </c>
      <c r="H11" s="1">
        <v>4</v>
      </c>
      <c r="I11" s="1">
        <f t="shared" si="0"/>
        <v>17</v>
      </c>
      <c r="J11" s="1">
        <v>10</v>
      </c>
      <c r="K11" s="1">
        <v>10</v>
      </c>
      <c r="L11" s="1">
        <v>10</v>
      </c>
      <c r="M11" s="1">
        <v>8</v>
      </c>
      <c r="N11" s="1">
        <v>8</v>
      </c>
      <c r="O11" s="1">
        <v>9</v>
      </c>
      <c r="P11" s="21">
        <v>311</v>
      </c>
      <c r="Q11" s="21">
        <v>13.07</v>
      </c>
      <c r="R11" s="21">
        <v>13.41</v>
      </c>
      <c r="S11" s="21">
        <v>34.96</v>
      </c>
    </row>
    <row r="12" spans="1:19">
      <c r="A12" s="1">
        <v>11</v>
      </c>
      <c r="B12" s="4">
        <v>44489</v>
      </c>
      <c r="C12" s="1" t="s">
        <v>43</v>
      </c>
      <c r="D12" s="1">
        <v>74</v>
      </c>
      <c r="E12" s="1">
        <v>124</v>
      </c>
      <c r="F12" s="1">
        <v>14</v>
      </c>
      <c r="G12" s="1">
        <v>7</v>
      </c>
      <c r="H12" s="1">
        <v>5</v>
      </c>
      <c r="I12" s="1">
        <f t="shared" si="0"/>
        <v>26</v>
      </c>
      <c r="J12" s="1">
        <v>10</v>
      </c>
      <c r="K12" s="1">
        <v>10</v>
      </c>
      <c r="L12" s="1">
        <v>10</v>
      </c>
      <c r="M12" s="1">
        <v>5</v>
      </c>
      <c r="N12" s="1">
        <v>5</v>
      </c>
      <c r="O12" s="1">
        <v>9</v>
      </c>
      <c r="P12" s="21">
        <v>123</v>
      </c>
      <c r="Q12" s="21">
        <v>4.5999999999999996</v>
      </c>
      <c r="R12" s="21">
        <v>1.8</v>
      </c>
      <c r="S12" s="21">
        <v>22</v>
      </c>
    </row>
    <row r="13" spans="1:19">
      <c r="A13" s="1">
        <v>12</v>
      </c>
      <c r="B13" s="4">
        <v>44489</v>
      </c>
      <c r="C13" s="1" t="s">
        <v>41</v>
      </c>
      <c r="D13" s="1">
        <v>40</v>
      </c>
      <c r="E13" s="1">
        <v>68</v>
      </c>
      <c r="F13" s="1">
        <v>11</v>
      </c>
      <c r="G13" s="1">
        <v>8</v>
      </c>
      <c r="H13" s="1">
        <v>5</v>
      </c>
      <c r="I13" s="1">
        <f t="shared" si="0"/>
        <v>24</v>
      </c>
      <c r="J13" s="1">
        <v>10</v>
      </c>
      <c r="K13" s="1">
        <v>10</v>
      </c>
      <c r="L13" s="1">
        <v>10</v>
      </c>
      <c r="M13" s="1">
        <v>9</v>
      </c>
      <c r="N13" s="1">
        <v>10</v>
      </c>
      <c r="O13" s="1">
        <v>10</v>
      </c>
      <c r="P13" s="21">
        <v>590</v>
      </c>
      <c r="Q13" s="21">
        <v>5.96</v>
      </c>
      <c r="R13" s="21">
        <v>15.75</v>
      </c>
      <c r="S13" s="21">
        <v>116.31</v>
      </c>
    </row>
    <row r="14" spans="1:19">
      <c r="A14" s="1">
        <v>13</v>
      </c>
      <c r="B14" s="4">
        <v>44503</v>
      </c>
      <c r="C14" s="1" t="s">
        <v>44</v>
      </c>
      <c r="D14" s="1">
        <v>54</v>
      </c>
      <c r="E14" s="1">
        <v>90</v>
      </c>
      <c r="F14" s="1">
        <v>11</v>
      </c>
      <c r="G14" s="1">
        <v>6</v>
      </c>
      <c r="H14" s="1">
        <v>7</v>
      </c>
      <c r="I14" s="1">
        <f t="shared" si="0"/>
        <v>24</v>
      </c>
      <c r="J14" s="1">
        <v>10</v>
      </c>
      <c r="K14" s="1">
        <v>10</v>
      </c>
      <c r="L14" s="1">
        <v>10</v>
      </c>
      <c r="M14" s="1">
        <v>7</v>
      </c>
      <c r="N14" s="1">
        <v>8</v>
      </c>
      <c r="O14" s="1">
        <v>9</v>
      </c>
      <c r="P14" s="21">
        <v>319</v>
      </c>
      <c r="Q14" s="21">
        <v>5.72</v>
      </c>
      <c r="R14" s="21">
        <v>14.52</v>
      </c>
      <c r="S14" s="21">
        <v>40.96</v>
      </c>
    </row>
    <row r="15" spans="1:19">
      <c r="A15" s="1">
        <v>14</v>
      </c>
      <c r="B15" s="4">
        <v>44511</v>
      </c>
      <c r="C15" s="1" t="s">
        <v>46</v>
      </c>
      <c r="D15" s="1">
        <v>38</v>
      </c>
      <c r="E15" s="1">
        <v>64</v>
      </c>
      <c r="P15" s="1"/>
    </row>
    <row r="16" spans="1:19">
      <c r="A16" s="1">
        <v>15</v>
      </c>
      <c r="B16" s="4">
        <v>44541</v>
      </c>
      <c r="C16" s="1" t="s">
        <v>45</v>
      </c>
      <c r="D16" s="1">
        <v>54</v>
      </c>
      <c r="E16" s="1">
        <v>90</v>
      </c>
      <c r="F16" s="1">
        <v>8</v>
      </c>
      <c r="G16" s="1">
        <v>4</v>
      </c>
      <c r="H16" s="1">
        <v>3</v>
      </c>
      <c r="J16" s="1">
        <v>7</v>
      </c>
      <c r="K16" s="1">
        <v>9</v>
      </c>
      <c r="L16" s="1">
        <v>10</v>
      </c>
      <c r="M16" s="1">
        <v>7</v>
      </c>
      <c r="N16" s="1">
        <v>9</v>
      </c>
      <c r="O16" s="1">
        <v>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5"/>
  <sheetViews>
    <sheetView tabSelected="1" workbookViewId="0">
      <selection activeCell="D21" sqref="D21"/>
    </sheetView>
  </sheetViews>
  <sheetFormatPr defaultRowHeight="14.4"/>
  <cols>
    <col min="1" max="1" width="9.109375" style="1"/>
    <col min="2" max="2" width="11.44140625" style="1" bestFit="1" customWidth="1"/>
    <col min="3" max="3" width="31.33203125" style="1" bestFit="1" customWidth="1"/>
    <col min="4" max="4" width="12.5546875" style="1" bestFit="1" customWidth="1"/>
    <col min="5" max="14" width="9.109375" style="1"/>
    <col min="18" max="18" width="15.6640625" customWidth="1"/>
  </cols>
  <sheetData>
    <row r="1" spans="1:18" s="5" customFormat="1">
      <c r="A1" s="3" t="s">
        <v>0</v>
      </c>
      <c r="B1" s="3" t="s">
        <v>59</v>
      </c>
      <c r="C1" s="3" t="s">
        <v>3</v>
      </c>
      <c r="D1" s="3" t="s">
        <v>47</v>
      </c>
      <c r="E1" s="3" t="s">
        <v>18</v>
      </c>
      <c r="F1" s="3" t="s">
        <v>19</v>
      </c>
      <c r="G1" s="3" t="s">
        <v>20</v>
      </c>
      <c r="H1" s="3" t="s">
        <v>58</v>
      </c>
      <c r="I1" s="3" t="s">
        <v>21</v>
      </c>
      <c r="J1" s="3" t="s">
        <v>22</v>
      </c>
      <c r="K1" s="3" t="s">
        <v>23</v>
      </c>
      <c r="L1" s="3" t="s">
        <v>24</v>
      </c>
      <c r="M1" s="3" t="s">
        <v>25</v>
      </c>
      <c r="N1" s="3" t="s">
        <v>26</v>
      </c>
      <c r="O1" s="20" t="s">
        <v>27</v>
      </c>
      <c r="P1" s="23" t="s">
        <v>28</v>
      </c>
      <c r="Q1" s="23" t="s">
        <v>29</v>
      </c>
      <c r="R1" s="23" t="s">
        <v>30</v>
      </c>
    </row>
    <row r="2" spans="1:18">
      <c r="A2" s="1">
        <v>1</v>
      </c>
      <c r="B2" s="2">
        <v>44375</v>
      </c>
      <c r="C2" s="1" t="s">
        <v>32</v>
      </c>
      <c r="D2" s="1">
        <v>96</v>
      </c>
      <c r="E2" s="1">
        <v>9</v>
      </c>
      <c r="F2" s="1">
        <v>3</v>
      </c>
      <c r="G2" s="1">
        <v>1</v>
      </c>
      <c r="H2" s="1">
        <f>SUM(E2:G2)</f>
        <v>13</v>
      </c>
      <c r="I2" s="1">
        <v>10</v>
      </c>
      <c r="J2" s="1">
        <v>10</v>
      </c>
      <c r="K2" s="1">
        <v>10</v>
      </c>
      <c r="L2" s="1">
        <v>6</v>
      </c>
      <c r="M2" s="1">
        <v>6</v>
      </c>
      <c r="N2" s="1">
        <v>6</v>
      </c>
      <c r="O2" s="25">
        <v>412</v>
      </c>
      <c r="P2" s="26">
        <v>30.26</v>
      </c>
      <c r="Q2" s="27">
        <v>20.52</v>
      </c>
      <c r="R2" s="27">
        <v>25.36</v>
      </c>
    </row>
    <row r="3" spans="1:18">
      <c r="A3" s="1">
        <v>2</v>
      </c>
      <c r="B3" s="2">
        <v>44382</v>
      </c>
      <c r="C3" s="1" t="s">
        <v>33</v>
      </c>
      <c r="D3" s="1">
        <v>108</v>
      </c>
      <c r="E3" s="1">
        <v>9</v>
      </c>
      <c r="F3" s="1">
        <v>5</v>
      </c>
      <c r="G3" s="1">
        <v>4</v>
      </c>
      <c r="H3" s="1">
        <f t="shared" ref="H3:H15" si="0">SUM(E3:G3)</f>
        <v>18</v>
      </c>
      <c r="I3" s="1">
        <v>10</v>
      </c>
      <c r="J3" s="1">
        <v>10</v>
      </c>
      <c r="K3" s="1">
        <v>10</v>
      </c>
      <c r="L3" s="1">
        <v>5</v>
      </c>
      <c r="M3" s="1">
        <v>7</v>
      </c>
      <c r="N3" s="1">
        <v>9</v>
      </c>
      <c r="O3" s="27">
        <v>431</v>
      </c>
      <c r="P3" s="27">
        <v>24.1</v>
      </c>
      <c r="Q3" s="27">
        <v>14.62</v>
      </c>
      <c r="R3" s="27">
        <v>50.74</v>
      </c>
    </row>
    <row r="4" spans="1:18">
      <c r="A4" s="1">
        <v>3</v>
      </c>
      <c r="B4" s="2">
        <v>44389</v>
      </c>
      <c r="C4" s="1" t="s">
        <v>34</v>
      </c>
      <c r="D4" s="1">
        <v>100</v>
      </c>
      <c r="E4" s="1">
        <v>10</v>
      </c>
      <c r="F4" s="1">
        <v>5</v>
      </c>
      <c r="G4" s="1">
        <v>1</v>
      </c>
      <c r="H4" s="1">
        <f t="shared" si="0"/>
        <v>16</v>
      </c>
      <c r="I4" s="1">
        <v>10</v>
      </c>
      <c r="J4" s="1">
        <v>10</v>
      </c>
      <c r="K4" s="1">
        <v>10</v>
      </c>
      <c r="L4" s="1">
        <v>3</v>
      </c>
      <c r="M4" s="1">
        <v>6</v>
      </c>
      <c r="N4" s="1">
        <v>8</v>
      </c>
      <c r="O4" s="27">
        <v>335</v>
      </c>
      <c r="P4" s="27">
        <v>8.0399999999999991</v>
      </c>
      <c r="Q4" s="27">
        <v>13.76</v>
      </c>
      <c r="R4" s="27">
        <v>47.8</v>
      </c>
    </row>
    <row r="5" spans="1:18">
      <c r="A5" s="1">
        <v>4</v>
      </c>
      <c r="B5" s="2">
        <v>44391</v>
      </c>
      <c r="C5" s="1" t="s">
        <v>35</v>
      </c>
      <c r="D5" s="1">
        <v>93</v>
      </c>
      <c r="E5" s="1">
        <v>8</v>
      </c>
      <c r="F5" s="1">
        <v>6</v>
      </c>
      <c r="G5" s="1">
        <v>3</v>
      </c>
      <c r="H5" s="1">
        <f t="shared" si="0"/>
        <v>17</v>
      </c>
      <c r="I5" s="1">
        <v>9.5</v>
      </c>
      <c r="J5" s="1">
        <v>10</v>
      </c>
      <c r="K5" s="1">
        <v>10</v>
      </c>
      <c r="L5" s="1">
        <v>5</v>
      </c>
      <c r="M5" s="1">
        <v>6</v>
      </c>
      <c r="N5" s="1">
        <v>8</v>
      </c>
      <c r="O5" s="28"/>
      <c r="P5" s="29"/>
      <c r="Q5" s="29"/>
      <c r="R5" s="29"/>
    </row>
    <row r="6" spans="1:18">
      <c r="A6" s="1">
        <v>5</v>
      </c>
      <c r="B6" s="2">
        <v>44396</v>
      </c>
      <c r="C6" s="1" t="s">
        <v>36</v>
      </c>
      <c r="D6" s="1">
        <v>66</v>
      </c>
      <c r="E6" s="1">
        <v>10</v>
      </c>
      <c r="F6" s="1">
        <v>5</v>
      </c>
      <c r="G6" s="1">
        <v>3</v>
      </c>
      <c r="H6" s="1">
        <f t="shared" si="0"/>
        <v>18</v>
      </c>
      <c r="I6" s="1">
        <v>10</v>
      </c>
      <c r="J6" s="1">
        <v>10</v>
      </c>
      <c r="K6" s="1">
        <v>10</v>
      </c>
      <c r="L6" s="1">
        <v>4</v>
      </c>
      <c r="M6" s="1">
        <v>6</v>
      </c>
      <c r="N6" s="1">
        <v>6</v>
      </c>
      <c r="O6" s="27">
        <v>726</v>
      </c>
      <c r="P6" s="27">
        <v>35.42</v>
      </c>
      <c r="Q6" s="27">
        <v>42.31</v>
      </c>
      <c r="R6" s="27">
        <v>81.63</v>
      </c>
    </row>
    <row r="7" spans="1:18">
      <c r="A7" s="1">
        <v>6</v>
      </c>
      <c r="B7" s="2">
        <v>44426</v>
      </c>
      <c r="C7" s="1" t="s">
        <v>37</v>
      </c>
      <c r="D7" s="1">
        <v>72</v>
      </c>
      <c r="E7" s="1">
        <v>9</v>
      </c>
      <c r="F7" s="1">
        <v>4</v>
      </c>
      <c r="G7" s="1">
        <v>2</v>
      </c>
      <c r="H7" s="1">
        <f t="shared" si="0"/>
        <v>15</v>
      </c>
      <c r="I7" s="1">
        <v>10</v>
      </c>
      <c r="J7" s="1">
        <v>10</v>
      </c>
      <c r="K7" s="1">
        <v>10</v>
      </c>
      <c r="L7" s="1">
        <v>3</v>
      </c>
      <c r="M7" s="1">
        <v>3</v>
      </c>
      <c r="N7" s="1">
        <v>3</v>
      </c>
      <c r="O7" s="27">
        <v>448</v>
      </c>
      <c r="P7" s="27">
        <v>16.2</v>
      </c>
      <c r="Q7" s="27">
        <v>3.3</v>
      </c>
      <c r="R7" s="27">
        <v>87.67</v>
      </c>
    </row>
    <row r="8" spans="1:18">
      <c r="A8" s="1">
        <v>7</v>
      </c>
      <c r="B8" s="2">
        <v>44433</v>
      </c>
      <c r="C8" s="1" t="s">
        <v>38</v>
      </c>
      <c r="D8" s="1">
        <v>102</v>
      </c>
      <c r="E8" s="1">
        <v>15</v>
      </c>
      <c r="F8" s="1">
        <v>7</v>
      </c>
      <c r="G8" s="1">
        <v>3</v>
      </c>
      <c r="H8" s="1">
        <f t="shared" si="0"/>
        <v>25</v>
      </c>
      <c r="I8" s="1">
        <v>10</v>
      </c>
      <c r="J8" s="1">
        <v>10</v>
      </c>
      <c r="K8" s="1">
        <v>10</v>
      </c>
      <c r="L8" s="1">
        <v>7</v>
      </c>
      <c r="M8" s="1">
        <v>8</v>
      </c>
      <c r="N8" s="1">
        <v>9</v>
      </c>
      <c r="O8" s="27">
        <v>0</v>
      </c>
      <c r="P8" s="27">
        <v>0</v>
      </c>
      <c r="Q8" s="27">
        <v>0</v>
      </c>
      <c r="R8" s="27">
        <v>0</v>
      </c>
    </row>
    <row r="9" spans="1:18">
      <c r="A9" s="1">
        <v>8</v>
      </c>
      <c r="B9" s="2">
        <v>44440</v>
      </c>
      <c r="C9" s="1" t="s">
        <v>39</v>
      </c>
      <c r="D9" s="1">
        <v>86</v>
      </c>
      <c r="E9" s="1">
        <v>14</v>
      </c>
      <c r="F9" s="1">
        <v>2</v>
      </c>
      <c r="G9" s="1">
        <v>3</v>
      </c>
      <c r="H9" s="1">
        <f t="shared" si="0"/>
        <v>19</v>
      </c>
      <c r="I9" s="1">
        <v>10</v>
      </c>
      <c r="J9" s="1">
        <v>10</v>
      </c>
      <c r="K9" s="1">
        <v>10</v>
      </c>
      <c r="L9" s="1">
        <v>7</v>
      </c>
      <c r="M9" s="1">
        <v>9</v>
      </c>
      <c r="N9" s="1">
        <v>10</v>
      </c>
      <c r="O9" s="27"/>
      <c r="P9" s="27"/>
      <c r="Q9" s="27"/>
      <c r="R9" s="27"/>
    </row>
    <row r="10" spans="1:18" s="11" customFormat="1">
      <c r="A10" s="1">
        <v>9</v>
      </c>
      <c r="B10" s="2">
        <v>44459</v>
      </c>
      <c r="C10" s="10" t="s">
        <v>40</v>
      </c>
      <c r="D10" s="10">
        <v>64</v>
      </c>
      <c r="E10" s="10">
        <v>5</v>
      </c>
      <c r="F10" s="10">
        <v>3</v>
      </c>
      <c r="G10" s="10">
        <v>1</v>
      </c>
      <c r="H10" s="1">
        <f t="shared" si="0"/>
        <v>9</v>
      </c>
      <c r="I10" s="10">
        <v>10</v>
      </c>
      <c r="J10" s="10">
        <v>10</v>
      </c>
      <c r="K10" s="10">
        <v>10</v>
      </c>
      <c r="L10" s="10">
        <v>4</v>
      </c>
      <c r="M10" s="10">
        <v>4</v>
      </c>
      <c r="N10" s="10">
        <v>3</v>
      </c>
      <c r="O10" s="27">
        <v>515</v>
      </c>
      <c r="P10" s="27">
        <v>37.06</v>
      </c>
      <c r="Q10" s="27">
        <v>26.78</v>
      </c>
      <c r="R10" s="27">
        <v>30.52</v>
      </c>
    </row>
    <row r="11" spans="1:18">
      <c r="A11" s="1">
        <v>10</v>
      </c>
      <c r="B11" s="2">
        <v>44468</v>
      </c>
      <c r="C11" s="1" t="s">
        <v>41</v>
      </c>
      <c r="D11" s="1">
        <v>68</v>
      </c>
      <c r="E11" s="1">
        <v>12</v>
      </c>
      <c r="F11" s="1">
        <v>8</v>
      </c>
      <c r="G11" s="1">
        <v>4</v>
      </c>
      <c r="H11" s="1">
        <f t="shared" si="0"/>
        <v>24</v>
      </c>
      <c r="I11" s="1">
        <v>10</v>
      </c>
      <c r="J11" s="1">
        <v>10</v>
      </c>
      <c r="K11" s="1">
        <v>10</v>
      </c>
      <c r="L11" s="1">
        <v>8</v>
      </c>
      <c r="M11" s="1">
        <v>9</v>
      </c>
      <c r="N11" s="1">
        <v>10</v>
      </c>
      <c r="O11" s="27"/>
      <c r="P11" s="27"/>
      <c r="Q11" s="27"/>
      <c r="R11" s="27"/>
    </row>
    <row r="12" spans="1:18">
      <c r="A12" s="1">
        <v>11</v>
      </c>
      <c r="B12" s="2">
        <v>44473</v>
      </c>
      <c r="C12" s="1" t="s">
        <v>42</v>
      </c>
      <c r="D12" s="1">
        <v>56</v>
      </c>
      <c r="E12" s="1">
        <v>9</v>
      </c>
      <c r="F12" s="1">
        <v>5</v>
      </c>
      <c r="G12" s="1">
        <v>4</v>
      </c>
      <c r="H12" s="1">
        <f t="shared" si="0"/>
        <v>18</v>
      </c>
      <c r="I12" s="1">
        <v>10</v>
      </c>
      <c r="J12" s="1">
        <v>10</v>
      </c>
      <c r="K12" s="1">
        <v>10</v>
      </c>
      <c r="L12" s="1">
        <v>7</v>
      </c>
      <c r="M12" s="1">
        <v>9</v>
      </c>
      <c r="N12" s="1">
        <v>9</v>
      </c>
      <c r="O12" s="27">
        <v>338</v>
      </c>
      <c r="P12" s="27">
        <v>15.9</v>
      </c>
      <c r="Q12" s="27">
        <v>15.43</v>
      </c>
      <c r="R12" s="27">
        <v>34.29</v>
      </c>
    </row>
    <row r="13" spans="1:18">
      <c r="A13" s="1">
        <v>12</v>
      </c>
      <c r="B13" s="2">
        <v>44473</v>
      </c>
      <c r="C13" s="1" t="s">
        <v>43</v>
      </c>
      <c r="D13" s="1">
        <v>124</v>
      </c>
      <c r="E13" s="1">
        <v>14</v>
      </c>
      <c r="F13" s="1">
        <v>8</v>
      </c>
      <c r="G13" s="1">
        <v>5</v>
      </c>
      <c r="H13" s="1">
        <f t="shared" si="0"/>
        <v>27</v>
      </c>
      <c r="I13" s="1">
        <v>10</v>
      </c>
      <c r="J13" s="1">
        <v>10</v>
      </c>
      <c r="K13" s="1">
        <v>10</v>
      </c>
      <c r="L13" s="1">
        <v>7</v>
      </c>
      <c r="M13" s="1">
        <v>8</v>
      </c>
      <c r="N13" s="1">
        <v>9</v>
      </c>
      <c r="O13" s="27">
        <v>225</v>
      </c>
      <c r="P13" s="27">
        <v>4.72</v>
      </c>
      <c r="Q13" s="27">
        <v>13.32</v>
      </c>
      <c r="R13" s="27">
        <v>22.01</v>
      </c>
    </row>
    <row r="14" spans="1:18">
      <c r="A14" s="1">
        <v>13</v>
      </c>
      <c r="B14" s="2">
        <v>44489</v>
      </c>
      <c r="C14" s="1" t="s">
        <v>44</v>
      </c>
      <c r="D14" s="1">
        <v>90</v>
      </c>
      <c r="E14" s="1">
        <v>15</v>
      </c>
      <c r="F14" s="1">
        <v>7</v>
      </c>
      <c r="G14" s="1">
        <v>8</v>
      </c>
      <c r="H14" s="1">
        <f t="shared" si="0"/>
        <v>30</v>
      </c>
      <c r="I14" s="1">
        <v>10</v>
      </c>
      <c r="J14" s="1">
        <v>10</v>
      </c>
      <c r="K14" s="1">
        <v>10</v>
      </c>
      <c r="L14" s="1">
        <v>5</v>
      </c>
      <c r="M14" s="1">
        <v>6</v>
      </c>
      <c r="N14" s="1">
        <v>6</v>
      </c>
      <c r="O14" s="27">
        <v>374</v>
      </c>
      <c r="P14" s="27">
        <v>11.3</v>
      </c>
      <c r="Q14" s="27">
        <v>20.32</v>
      </c>
      <c r="R14" s="27">
        <v>37.35</v>
      </c>
    </row>
    <row r="15" spans="1:18">
      <c r="A15" s="1">
        <v>14</v>
      </c>
      <c r="B15" s="2">
        <v>44545</v>
      </c>
      <c r="C15" s="1" t="s">
        <v>45</v>
      </c>
      <c r="D15" s="1">
        <v>90</v>
      </c>
      <c r="E15" s="1">
        <v>8</v>
      </c>
      <c r="F15" s="1">
        <v>4</v>
      </c>
      <c r="G15" s="1">
        <v>2</v>
      </c>
      <c r="H15" s="1">
        <f t="shared" si="0"/>
        <v>14</v>
      </c>
      <c r="I15" s="1">
        <v>8</v>
      </c>
      <c r="J15" s="1">
        <v>8</v>
      </c>
      <c r="K15" s="1">
        <v>9</v>
      </c>
      <c r="L15" s="1">
        <v>5</v>
      </c>
      <c r="M15" s="1">
        <v>5</v>
      </c>
      <c r="N15" s="1">
        <v>6</v>
      </c>
      <c r="O15" s="24"/>
      <c r="P15" s="24"/>
      <c r="Q15" s="24"/>
      <c r="R15" s="24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Baseline</vt:lpstr>
      <vt:lpstr>Plan_SPSS</vt:lpstr>
      <vt:lpstr>HIGH-LOAD</vt:lpstr>
      <vt:lpstr>LOW-LOAD</vt:lpstr>
      <vt:lpstr>CONTROL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Costa de Souza</dc:creator>
  <cp:keywords/>
  <dc:description/>
  <cp:lastModifiedBy>Admin</cp:lastModifiedBy>
  <cp:revision/>
  <dcterms:created xsi:type="dcterms:W3CDTF">2021-06-16T13:22:24Z</dcterms:created>
  <dcterms:modified xsi:type="dcterms:W3CDTF">2023-10-13T16:16:58Z</dcterms:modified>
  <cp:category/>
  <cp:contentStatus/>
</cp:coreProperties>
</file>