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<sst xmlns="http://schemas.openxmlformats.org/spreadsheetml/2006/main" count="129" uniqueCount="47">
  <si>
    <t>Group</t>
  </si>
  <si>
    <t>β-actin CT-1</t>
  </si>
  <si>
    <t>β-actin CT-2</t>
  </si>
  <si>
    <t>β-actin CT-3</t>
  </si>
  <si>
    <t>β-actin AVR-CT</t>
  </si>
  <si>
    <t>USP22 CT-1</t>
  </si>
  <si>
    <t>USP22 CT-2</t>
  </si>
  <si>
    <t>USP22 CT-3</t>
  </si>
  <si>
    <t>USP22 AVR-CT</t>
  </si>
  <si>
    <t>△CT</t>
  </si>
  <si>
    <t>USP22 expression level（2^-△CT）</t>
  </si>
  <si>
    <t>△△CT</t>
  </si>
  <si>
    <t>USP22 expression level(2^-△△CT)</t>
  </si>
  <si>
    <t>AVR</t>
  </si>
  <si>
    <t>Normalization</t>
  </si>
  <si>
    <t>SD</t>
  </si>
  <si>
    <t>NC-1</t>
  </si>
  <si>
    <t>NC</t>
  </si>
  <si>
    <t>NC-2</t>
  </si>
  <si>
    <t>NC-3</t>
  </si>
  <si>
    <t>SiRNA-NC-1</t>
  </si>
  <si>
    <t>siNC</t>
  </si>
  <si>
    <t>SiRNA-NC-2</t>
  </si>
  <si>
    <t>SiRNA-NC-3</t>
  </si>
  <si>
    <t>SIRNA-USP22-1</t>
  </si>
  <si>
    <t>siUSP22</t>
  </si>
  <si>
    <t>SIRNA-USP22-2</t>
  </si>
  <si>
    <t>SIRNA-USP22-3</t>
  </si>
  <si>
    <t>HK2 CT-1</t>
  </si>
  <si>
    <t>HK2 CT-2</t>
  </si>
  <si>
    <t>HK2 CT-3</t>
  </si>
  <si>
    <t>HK2 AVR-CT</t>
  </si>
  <si>
    <t>HK2 expression level（2^-△CT）</t>
  </si>
  <si>
    <t>HK2 expression level(2^-△△CT)</t>
  </si>
  <si>
    <t>PKM2 CT-1</t>
  </si>
  <si>
    <t>PKM2 CT-2</t>
  </si>
  <si>
    <t>PKM2 CT-3</t>
  </si>
  <si>
    <t>PKM2 AVR-CT</t>
  </si>
  <si>
    <t>PKM2 expression level（2^-△CT）</t>
  </si>
  <si>
    <t>PKM2 expression level(2^-△△CT)</t>
  </si>
  <si>
    <t>Transfection</t>
  </si>
  <si>
    <t>GLUT1 CT-1</t>
  </si>
  <si>
    <t>GLUT1 CT-2</t>
  </si>
  <si>
    <t>GLUT1 CT-3</t>
  </si>
  <si>
    <t>GLUT1 AVR-CT</t>
  </si>
  <si>
    <t>GLUT1 expression level（2^-△CT）</t>
  </si>
  <si>
    <t>GLUT1 expression level(2^-△△CT)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</si>
</sst>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 applyAlignment="1"/>
    <xf numFmtId="0" fontId="0" fillId="0" borderId="1" xfId="0" applyFont="1" applyFill="1" applyBorder="1" applyAlignment="1"/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tabSelected="1" workbookViewId="0">
      <selection activeCell="K23" sqref="K23"/>
    </sheetView>
  </sheetViews>
  <sheetFormatPr defaultColWidth="9" defaultRowHeight="14"/>
  <cols>
    <col min="1" max="1" width="15.375" customWidth="1"/>
    <col min="2" max="2" width="11" customWidth="1"/>
    <col min="3" max="3" width="11.5833333333333" customWidth="1"/>
    <col min="4" max="4" width="11.4166666666667" customWidth="1"/>
    <col min="5" max="5" width="14.25" customWidth="1"/>
    <col min="6" max="6" width="10.4166666666667" customWidth="1"/>
    <col min="7" max="7" width="10.25" customWidth="1"/>
    <col min="8" max="8" width="10.5" customWidth="1"/>
    <col min="9" max="9" width="13.4166666666667" customWidth="1"/>
    <col min="11" max="11" width="36.0833333333333" customWidth="1"/>
    <col min="13" max="13" width="38.0833333333333" customWidth="1"/>
    <col min="15" max="15" width="12.5833333333333" customWidth="1"/>
    <col min="16" max="16" width="12.625"/>
    <col min="18" max="18" width="12.625"/>
    <col min="22" max="22" width="12.625"/>
  </cols>
  <sheetData>
    <row r="1" ht="15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P1" t="s">
        <v>13</v>
      </c>
      <c r="R1" s="8" t="s">
        <v>14</v>
      </c>
      <c r="U1" t="s">
        <v>13</v>
      </c>
      <c r="V1" t="s">
        <v>15</v>
      </c>
    </row>
    <row r="2" spans="1:22">
      <c r="A2" s="2" t="s">
        <v>16</v>
      </c>
      <c r="B2" s="2">
        <v>18.08</v>
      </c>
      <c r="C2" s="2">
        <v>17.89</v>
      </c>
      <c r="D2" s="2">
        <v>17.71</v>
      </c>
      <c r="E2" s="2">
        <f>AVERAGE(B2:D2)</f>
        <v>17.8933333333333</v>
      </c>
      <c r="F2" s="2">
        <v>26.47</v>
      </c>
      <c r="G2" s="2">
        <v>26.59</v>
      </c>
      <c r="H2" s="2">
        <v>26.77</v>
      </c>
      <c r="I2" s="2">
        <f>AVERAGE(F2:H2)</f>
        <v>26.61</v>
      </c>
      <c r="J2" s="2">
        <f>I2-E2</f>
        <v>8.71666666666666</v>
      </c>
      <c r="K2" s="2">
        <f>2^-J2</f>
        <v>0.00237695998763788</v>
      </c>
      <c r="L2" s="2">
        <f t="shared" ref="L2:L10" si="0">J2-$J$2</f>
        <v>0</v>
      </c>
      <c r="M2" s="2">
        <f>2^-L2</f>
        <v>1</v>
      </c>
      <c r="O2" s="6" t="s">
        <v>17</v>
      </c>
      <c r="P2">
        <f>AVERAGE(M2:M4)</f>
        <v>1.16187879534872</v>
      </c>
      <c r="R2">
        <f>M2/P2</f>
        <v>0.860674972297659</v>
      </c>
      <c r="U2">
        <f>AVERAGE(R2:R4)</f>
        <v>1</v>
      </c>
      <c r="V2">
        <f>STDEV(R2:R4)</f>
        <v>0.132835351969813</v>
      </c>
    </row>
    <row r="3" spans="1:18">
      <c r="A3" s="2" t="s">
        <v>18</v>
      </c>
      <c r="B3" s="2">
        <v>18.19</v>
      </c>
      <c r="C3" s="2">
        <v>17.89</v>
      </c>
      <c r="D3" s="2">
        <v>17.56</v>
      </c>
      <c r="E3" s="2">
        <f t="shared" ref="E3:E4" si="1">AVERAGE(B3:D3)</f>
        <v>17.88</v>
      </c>
      <c r="F3" s="2">
        <v>26.02</v>
      </c>
      <c r="G3" s="2">
        <v>26.2</v>
      </c>
      <c r="H3" s="2">
        <v>26.41</v>
      </c>
      <c r="I3" s="2">
        <f>AVERAGE(F3:H3)</f>
        <v>26.21</v>
      </c>
      <c r="J3" s="2">
        <f t="shared" ref="J3:J5" si="2">I3-E3</f>
        <v>8.33</v>
      </c>
      <c r="K3" s="2">
        <f t="shared" ref="K3:K10" si="3">2^-J3</f>
        <v>0.00310756438966765</v>
      </c>
      <c r="L3" s="2">
        <f t="shared" si="0"/>
        <v>-0.386666666666667</v>
      </c>
      <c r="M3" s="2">
        <f t="shared" ref="M3:M10" si="4">2^-L3</f>
        <v>1.30736924720211</v>
      </c>
      <c r="O3" s="6"/>
      <c r="R3">
        <f>M3/P2</f>
        <v>1.12521999061848</v>
      </c>
    </row>
    <row r="4" spans="1:18">
      <c r="A4" s="2" t="s">
        <v>19</v>
      </c>
      <c r="B4" s="2">
        <v>18.32</v>
      </c>
      <c r="C4" s="2">
        <v>17.89</v>
      </c>
      <c r="D4" s="2">
        <v>18.09</v>
      </c>
      <c r="E4" s="2">
        <f t="shared" si="1"/>
        <v>18.1</v>
      </c>
      <c r="F4" s="2">
        <v>26.82</v>
      </c>
      <c r="G4" s="2">
        <v>26.94</v>
      </c>
      <c r="H4" s="2">
        <v>25.98</v>
      </c>
      <c r="I4" s="2">
        <f t="shared" ref="I4:I5" si="5">AVERAGE(F4:H4)</f>
        <v>26.58</v>
      </c>
      <c r="J4" s="2">
        <f t="shared" si="2"/>
        <v>8.48</v>
      </c>
      <c r="K4" s="2">
        <f t="shared" si="3"/>
        <v>0.00280069384378091</v>
      </c>
      <c r="L4" s="2">
        <f t="shared" si="0"/>
        <v>-0.236666666666661</v>
      </c>
      <c r="M4" s="2">
        <f t="shared" si="4"/>
        <v>1.17826713884407</v>
      </c>
      <c r="O4" s="6"/>
      <c r="R4">
        <f>M4/P2</f>
        <v>1.01410503708386</v>
      </c>
    </row>
    <row r="5" spans="1:22">
      <c r="A5" s="2" t="s">
        <v>20</v>
      </c>
      <c r="B5" s="2">
        <v>19.57</v>
      </c>
      <c r="C5" s="2">
        <v>18.41</v>
      </c>
      <c r="D5" s="2">
        <v>19.12</v>
      </c>
      <c r="E5" s="2">
        <f t="shared" ref="E5:E10" si="6">AVERAGE(B5:D5)</f>
        <v>19.0333333333333</v>
      </c>
      <c r="F5" s="2">
        <v>27.55</v>
      </c>
      <c r="G5" s="2">
        <v>27.68</v>
      </c>
      <c r="H5" s="2">
        <v>26.98</v>
      </c>
      <c r="I5" s="2">
        <f t="shared" si="5"/>
        <v>27.4033333333333</v>
      </c>
      <c r="J5" s="2">
        <f t="shared" si="2"/>
        <v>8.37</v>
      </c>
      <c r="K5" s="2">
        <f t="shared" si="3"/>
        <v>0.00302258787801248</v>
      </c>
      <c r="L5" s="2">
        <f t="shared" si="0"/>
        <v>-0.346666666666664</v>
      </c>
      <c r="M5" s="2">
        <f t="shared" si="4"/>
        <v>1.2716191663858</v>
      </c>
      <c r="O5" s="6" t="s">
        <v>21</v>
      </c>
      <c r="P5">
        <f>AVERAGE(M5:M7)</f>
        <v>1.10420265059706</v>
      </c>
      <c r="R5">
        <f>M5/P2</f>
        <v>1.09445079080227</v>
      </c>
      <c r="U5">
        <f>AVERAGE(R5:R7)</f>
        <v>0.950359585713622</v>
      </c>
      <c r="V5">
        <f>STDEV(R5:R7)</f>
        <v>0.135458220449589</v>
      </c>
    </row>
    <row r="6" spans="1:18">
      <c r="A6" s="2" t="s">
        <v>22</v>
      </c>
      <c r="B6" s="2">
        <v>19.28</v>
      </c>
      <c r="C6" s="2">
        <v>19.28</v>
      </c>
      <c r="D6" s="2">
        <v>19.06</v>
      </c>
      <c r="E6" s="2">
        <f t="shared" si="6"/>
        <v>19.2066666666667</v>
      </c>
      <c r="F6" s="2">
        <v>28.86</v>
      </c>
      <c r="G6" s="2">
        <v>27.21</v>
      </c>
      <c r="H6" s="2">
        <v>27.36</v>
      </c>
      <c r="I6" s="2">
        <f t="shared" ref="I6:I10" si="7">AVERAGE(F6:H6)</f>
        <v>27.81</v>
      </c>
      <c r="J6" s="2">
        <f t="shared" ref="J6:J8" si="8">I6-E6</f>
        <v>8.60333333333334</v>
      </c>
      <c r="K6" s="2">
        <f t="shared" si="3"/>
        <v>0.00257121624891334</v>
      </c>
      <c r="L6" s="2">
        <f t="shared" si="0"/>
        <v>-0.11333333333333</v>
      </c>
      <c r="M6" s="2">
        <f t="shared" si="4"/>
        <v>1.0817246660801</v>
      </c>
      <c r="O6" s="6"/>
      <c r="R6">
        <f>M6/P2</f>
        <v>0.931013347012186</v>
      </c>
    </row>
    <row r="7" spans="1:18">
      <c r="A7" s="2" t="s">
        <v>23</v>
      </c>
      <c r="B7" s="2">
        <v>19.37</v>
      </c>
      <c r="C7" s="2">
        <v>19.3</v>
      </c>
      <c r="D7" s="2">
        <v>18.67</v>
      </c>
      <c r="E7" s="2">
        <f t="shared" si="6"/>
        <v>19.1133333333333</v>
      </c>
      <c r="F7" s="2">
        <v>27.68</v>
      </c>
      <c r="G7" s="2">
        <v>28.96</v>
      </c>
      <c r="H7" s="2">
        <v>27.03</v>
      </c>
      <c r="I7" s="2">
        <f t="shared" si="7"/>
        <v>27.89</v>
      </c>
      <c r="J7" s="2">
        <f t="shared" si="8"/>
        <v>8.77666666666667</v>
      </c>
      <c r="K7" s="2">
        <f t="shared" si="3"/>
        <v>0.00228013242921283</v>
      </c>
      <c r="L7" s="2">
        <f t="shared" si="0"/>
        <v>0.0600000000000023</v>
      </c>
      <c r="M7" s="2">
        <f t="shared" si="4"/>
        <v>0.959264119325263</v>
      </c>
      <c r="O7" s="6"/>
      <c r="R7">
        <f>M7/P2</f>
        <v>0.825614619326409</v>
      </c>
    </row>
    <row r="8" spans="1:22">
      <c r="A8" s="2" t="s">
        <v>24</v>
      </c>
      <c r="B8" s="2">
        <v>18.71</v>
      </c>
      <c r="C8" s="2">
        <v>18.91</v>
      </c>
      <c r="D8" s="2">
        <v>18.29</v>
      </c>
      <c r="E8" s="2">
        <f t="shared" si="6"/>
        <v>18.6366666666667</v>
      </c>
      <c r="F8" s="2">
        <v>30.51</v>
      </c>
      <c r="G8" s="2">
        <v>30.47</v>
      </c>
      <c r="H8" s="2">
        <v>29.6</v>
      </c>
      <c r="I8" s="2">
        <f t="shared" si="7"/>
        <v>30.1933333333333</v>
      </c>
      <c r="J8" s="2">
        <f t="shared" si="8"/>
        <v>11.5566666666667</v>
      </c>
      <c r="K8" s="2">
        <f t="shared" si="3"/>
        <v>0.000331968352737511</v>
      </c>
      <c r="L8" s="2">
        <f t="shared" si="0"/>
        <v>2.84000000000001</v>
      </c>
      <c r="M8" s="2">
        <f t="shared" si="4"/>
        <v>0.139660892259027</v>
      </c>
      <c r="O8" s="6" t="s">
        <v>25</v>
      </c>
      <c r="P8">
        <f>AVERAGE(M8:M10)</f>
        <v>0.140794338638924</v>
      </c>
      <c r="R8">
        <f>M8/P2</f>
        <v>0.120202634576104</v>
      </c>
      <c r="U8">
        <f>AVERAGE(R8:R10)</f>
        <v>0.121178163507723</v>
      </c>
      <c r="V8">
        <f>STDEV(R8:R10)</f>
        <v>0.0148487492144172</v>
      </c>
    </row>
    <row r="9" spans="1:18">
      <c r="A9" s="2" t="s">
        <v>26</v>
      </c>
      <c r="B9" s="2">
        <v>18.75</v>
      </c>
      <c r="C9" s="2">
        <v>18.2</v>
      </c>
      <c r="D9" s="2">
        <v>18.23</v>
      </c>
      <c r="E9" s="2">
        <f t="shared" si="6"/>
        <v>18.3933333333333</v>
      </c>
      <c r="F9" s="2">
        <v>29.34</v>
      </c>
      <c r="G9" s="2">
        <v>30.84</v>
      </c>
      <c r="H9" s="2">
        <v>30.18</v>
      </c>
      <c r="I9" s="2">
        <f t="shared" si="7"/>
        <v>30.12</v>
      </c>
      <c r="J9" s="2">
        <f t="shared" ref="J9:J10" si="9">I9-E9</f>
        <v>11.7266666666667</v>
      </c>
      <c r="K9" s="2">
        <f t="shared" si="3"/>
        <v>0.00029506764070966</v>
      </c>
      <c r="L9" s="2">
        <f t="shared" si="0"/>
        <v>3.01</v>
      </c>
      <c r="M9" s="2">
        <f t="shared" si="4"/>
        <v>0.124136561929629</v>
      </c>
      <c r="O9" s="6"/>
      <c r="R9">
        <f>M9/P2</f>
        <v>0.10684123199991</v>
      </c>
    </row>
    <row r="10" spans="1:18">
      <c r="A10" s="2" t="s">
        <v>27</v>
      </c>
      <c r="B10" s="2">
        <v>18.51</v>
      </c>
      <c r="C10" s="2">
        <v>18.02</v>
      </c>
      <c r="D10" s="2">
        <v>18.15</v>
      </c>
      <c r="E10" s="2">
        <f t="shared" si="6"/>
        <v>18.2266666666667</v>
      </c>
      <c r="F10" s="2">
        <v>30.17</v>
      </c>
      <c r="G10" s="2">
        <v>29.16</v>
      </c>
      <c r="H10" s="2">
        <v>29.47</v>
      </c>
      <c r="I10" s="2">
        <f t="shared" si="7"/>
        <v>29.6</v>
      </c>
      <c r="J10" s="2">
        <f t="shared" si="9"/>
        <v>11.3733333333333</v>
      </c>
      <c r="K10" s="2">
        <f t="shared" si="3"/>
        <v>0.000376951534844809</v>
      </c>
      <c r="L10" s="2">
        <f t="shared" si="0"/>
        <v>2.65666666666667</v>
      </c>
      <c r="M10" s="2">
        <f t="shared" si="4"/>
        <v>0.158585561728116</v>
      </c>
      <c r="O10" s="6"/>
      <c r="R10">
        <f>M10/P2</f>
        <v>0.136490623947155</v>
      </c>
    </row>
    <row r="15" ht="15" spans="1:22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28</v>
      </c>
      <c r="G15" s="1" t="s">
        <v>29</v>
      </c>
      <c r="H15" s="1" t="s">
        <v>30</v>
      </c>
      <c r="I15" s="1" t="s">
        <v>31</v>
      </c>
      <c r="J15" s="5" t="s">
        <v>9</v>
      </c>
      <c r="K15" s="5" t="s">
        <v>32</v>
      </c>
      <c r="L15" s="5" t="s">
        <v>11</v>
      </c>
      <c r="M15" s="5" t="s">
        <v>33</v>
      </c>
      <c r="P15" t="s">
        <v>13</v>
      </c>
      <c r="R15" s="8" t="s">
        <v>14</v>
      </c>
      <c r="U15" t="s">
        <v>13</v>
      </c>
      <c r="V15" t="s">
        <v>15</v>
      </c>
    </row>
    <row r="16" spans="1:22">
      <c r="A16" s="2" t="s">
        <v>20</v>
      </c>
      <c r="B16" s="2">
        <v>19.57</v>
      </c>
      <c r="C16" s="2">
        <v>18.41</v>
      </c>
      <c r="D16" s="2">
        <v>19.12</v>
      </c>
      <c r="E16" s="2">
        <f t="shared" ref="E16:E21" si="10">AVERAGE(B16:D16)</f>
        <v>19.0333333333333</v>
      </c>
      <c r="F16" s="2">
        <v>22.05</v>
      </c>
      <c r="G16" s="2">
        <v>22.22</v>
      </c>
      <c r="H16" s="2">
        <v>22.87</v>
      </c>
      <c r="I16" s="2">
        <f>AVERAGE(F16:H16)</f>
        <v>22.38</v>
      </c>
      <c r="J16" s="2">
        <f>I16-E16</f>
        <v>3.34666666666666</v>
      </c>
      <c r="K16" s="2">
        <f>2^-J16</f>
        <v>0.0982998709867478</v>
      </c>
      <c r="L16" s="2">
        <f>J16-$J$16</f>
        <v>0</v>
      </c>
      <c r="M16" s="2">
        <f t="shared" ref="M16" si="11">2^-L16</f>
        <v>1</v>
      </c>
      <c r="O16" s="6" t="s">
        <v>21</v>
      </c>
      <c r="P16">
        <f>AVERAGE(M16:M18)</f>
        <v>1.109770069004</v>
      </c>
      <c r="R16">
        <f>M16/P16</f>
        <v>0.901087556720184</v>
      </c>
      <c r="U16">
        <f>AVERAGE(R16:R18)</f>
        <v>1</v>
      </c>
      <c r="V16">
        <f>STDEV(R16:R18)</f>
        <v>0.110759258156488</v>
      </c>
    </row>
    <row r="17" spans="1:18">
      <c r="A17" s="2" t="s">
        <v>22</v>
      </c>
      <c r="B17" s="2">
        <v>19.28</v>
      </c>
      <c r="C17" s="2">
        <v>19.28</v>
      </c>
      <c r="D17" s="2">
        <v>19.06</v>
      </c>
      <c r="E17" s="2">
        <f t="shared" si="10"/>
        <v>19.2066666666667</v>
      </c>
      <c r="F17" s="2">
        <v>21.95</v>
      </c>
      <c r="G17" s="2">
        <v>22.2</v>
      </c>
      <c r="H17" s="2">
        <v>22.57</v>
      </c>
      <c r="I17" s="2">
        <f t="shared" ref="I17:I21" si="12">AVERAGE(F17:H17)</f>
        <v>22.24</v>
      </c>
      <c r="J17" s="2">
        <f t="shared" ref="J17:J21" si="13">I17-E17</f>
        <v>3.03333333333333</v>
      </c>
      <c r="K17" s="2">
        <f t="shared" ref="K17:K21" si="14">2^-J17</f>
        <v>0.122144996054281</v>
      </c>
      <c r="L17" s="2">
        <f t="shared" ref="L17:L21" si="15">J17-$J$16</f>
        <v>-0.313333333333333</v>
      </c>
      <c r="M17" s="2">
        <f t="shared" ref="M17:M21" si="16">2^-L17</f>
        <v>1.24257534448593</v>
      </c>
      <c r="O17" s="6"/>
      <c r="R17">
        <f>M17/P16</f>
        <v>1.11966918120357</v>
      </c>
    </row>
    <row r="18" spans="1:18">
      <c r="A18" s="2" t="s">
        <v>23</v>
      </c>
      <c r="B18" s="2">
        <v>19.37</v>
      </c>
      <c r="C18" s="2">
        <v>19.3</v>
      </c>
      <c r="D18" s="2">
        <v>18.67</v>
      </c>
      <c r="E18" s="2">
        <f t="shared" si="10"/>
        <v>19.1133333333333</v>
      </c>
      <c r="F18" s="2">
        <v>22.19</v>
      </c>
      <c r="G18" s="2">
        <v>22.82</v>
      </c>
      <c r="H18" s="2">
        <v>22.01</v>
      </c>
      <c r="I18" s="2">
        <f t="shared" si="12"/>
        <v>22.34</v>
      </c>
      <c r="J18" s="2">
        <f t="shared" si="13"/>
        <v>3.22666666666667</v>
      </c>
      <c r="K18" s="2">
        <f t="shared" si="14"/>
        <v>0.106825896783112</v>
      </c>
      <c r="L18" s="2">
        <f t="shared" si="15"/>
        <v>-0.119999999999994</v>
      </c>
      <c r="M18" s="2">
        <f t="shared" si="16"/>
        <v>1.08673486252605</v>
      </c>
      <c r="O18" s="6"/>
      <c r="R18">
        <f>M18/P16</f>
        <v>0.979243262076246</v>
      </c>
    </row>
    <row r="19" spans="1:22">
      <c r="A19" s="2" t="s">
        <v>24</v>
      </c>
      <c r="B19" s="2">
        <v>18.71</v>
      </c>
      <c r="C19" s="2">
        <v>18.91</v>
      </c>
      <c r="D19" s="2">
        <v>18.29</v>
      </c>
      <c r="E19" s="2">
        <f t="shared" si="10"/>
        <v>18.6366666666667</v>
      </c>
      <c r="F19" s="2">
        <v>23.54</v>
      </c>
      <c r="G19" s="2">
        <v>23.35</v>
      </c>
      <c r="H19" s="2">
        <v>24.15</v>
      </c>
      <c r="I19" s="2">
        <f t="shared" si="12"/>
        <v>23.68</v>
      </c>
      <c r="J19" s="2">
        <f t="shared" si="13"/>
        <v>5.04333333333333</v>
      </c>
      <c r="K19" s="2">
        <f t="shared" si="14"/>
        <v>0.0303253197341732</v>
      </c>
      <c r="L19" s="2">
        <f t="shared" si="15"/>
        <v>1.69666666666667</v>
      </c>
      <c r="M19" s="2">
        <f t="shared" si="16"/>
        <v>0.308498062406018</v>
      </c>
      <c r="O19" s="6" t="s">
        <v>25</v>
      </c>
      <c r="P19">
        <f>AVERAGE(M19:M21)</f>
        <v>0.268012881598328</v>
      </c>
      <c r="R19">
        <f>M19/P16</f>
        <v>0.277983765306349</v>
      </c>
      <c r="U19">
        <f>AVERAGE(R19:R21)</f>
        <v>0.241503072648973</v>
      </c>
      <c r="V19">
        <f>STDEV(R19:R21)</f>
        <v>0.0370197992994259</v>
      </c>
    </row>
    <row r="20" spans="1:18">
      <c r="A20" s="2" t="s">
        <v>26</v>
      </c>
      <c r="B20" s="2">
        <v>18.75</v>
      </c>
      <c r="C20" s="2">
        <v>18.2</v>
      </c>
      <c r="D20" s="2">
        <v>18.23</v>
      </c>
      <c r="E20" s="2">
        <f t="shared" si="10"/>
        <v>18.3933333333333</v>
      </c>
      <c r="F20" s="2">
        <v>23.17</v>
      </c>
      <c r="G20" s="2">
        <v>23.37</v>
      </c>
      <c r="H20" s="2">
        <v>24.36</v>
      </c>
      <c r="I20" s="2">
        <f t="shared" si="12"/>
        <v>23.6333333333333</v>
      </c>
      <c r="J20" s="2">
        <f t="shared" si="13"/>
        <v>5.24</v>
      </c>
      <c r="K20" s="2">
        <f t="shared" si="14"/>
        <v>0.0264607910113289</v>
      </c>
      <c r="L20" s="2">
        <f t="shared" si="15"/>
        <v>1.89333333333334</v>
      </c>
      <c r="M20" s="2">
        <f t="shared" si="16"/>
        <v>0.26918439206188</v>
      </c>
      <c r="O20" s="6"/>
      <c r="R20">
        <f>M20/P16</f>
        <v>0.242558706150247</v>
      </c>
    </row>
    <row r="21" spans="1:18">
      <c r="A21" s="2" t="s">
        <v>27</v>
      </c>
      <c r="B21" s="2">
        <v>18.51</v>
      </c>
      <c r="C21" s="2">
        <v>18.02</v>
      </c>
      <c r="D21" s="2">
        <v>18.15</v>
      </c>
      <c r="E21" s="2">
        <f t="shared" si="10"/>
        <v>18.2266666666667</v>
      </c>
      <c r="F21" s="2">
        <v>23.29</v>
      </c>
      <c r="G21" s="2">
        <v>24.09</v>
      </c>
      <c r="H21" s="2">
        <v>23.77</v>
      </c>
      <c r="I21" s="2">
        <f t="shared" si="12"/>
        <v>23.7166666666667</v>
      </c>
      <c r="J21" s="2">
        <f t="shared" si="13"/>
        <v>5.49</v>
      </c>
      <c r="K21" s="2">
        <f t="shared" si="14"/>
        <v>0.0222507843062043</v>
      </c>
      <c r="L21" s="2">
        <f t="shared" si="15"/>
        <v>2.14333333333333</v>
      </c>
      <c r="M21" s="2">
        <f t="shared" si="16"/>
        <v>0.226356190327086</v>
      </c>
      <c r="O21" s="6"/>
      <c r="R21">
        <f>M21/P16</f>
        <v>0.203966746490323</v>
      </c>
    </row>
    <row r="25" ht="15" spans="1:22">
      <c r="A25" s="1" t="s">
        <v>0</v>
      </c>
      <c r="B25" s="1" t="s">
        <v>1</v>
      </c>
      <c r="C25" s="1" t="s">
        <v>2</v>
      </c>
      <c r="D25" s="1" t="s">
        <v>3</v>
      </c>
      <c r="E25" s="1" t="s">
        <v>4</v>
      </c>
      <c r="F25" s="1" t="s">
        <v>34</v>
      </c>
      <c r="G25" s="1" t="s">
        <v>35</v>
      </c>
      <c r="H25" s="1" t="s">
        <v>36</v>
      </c>
      <c r="I25" s="1" t="s">
        <v>37</v>
      </c>
      <c r="J25" s="5" t="s">
        <v>9</v>
      </c>
      <c r="K25" s="5" t="s">
        <v>38</v>
      </c>
      <c r="L25" s="5" t="s">
        <v>11</v>
      </c>
      <c r="M25" s="5" t="s">
        <v>39</v>
      </c>
      <c r="P25" t="s">
        <v>13</v>
      </c>
      <c r="R25" s="8" t="s">
        <v>14</v>
      </c>
      <c r="U25" t="s">
        <v>13</v>
      </c>
      <c r="V25" t="s">
        <v>15</v>
      </c>
    </row>
    <row r="26" spans="1:22">
      <c r="A26" s="2" t="s">
        <v>20</v>
      </c>
      <c r="B26" s="2">
        <v>19.57</v>
      </c>
      <c r="C26" s="2">
        <v>18.41</v>
      </c>
      <c r="D26" s="2">
        <v>19.12</v>
      </c>
      <c r="E26" s="2">
        <f t="shared" ref="E26:E31" si="17">AVERAGE(B26:D26)</f>
        <v>19.0333333333333</v>
      </c>
      <c r="F26" s="2">
        <v>24.22</v>
      </c>
      <c r="G26" s="2">
        <v>24.08</v>
      </c>
      <c r="H26" s="2">
        <v>24.08</v>
      </c>
      <c r="I26" s="2">
        <f>AVERAGE(F26:H26)</f>
        <v>24.1266666666667</v>
      </c>
      <c r="J26" s="2">
        <f>I26-E26</f>
        <v>5.09333333333333</v>
      </c>
      <c r="K26" s="2">
        <f>2^-J26</f>
        <v>0.0292923280174994</v>
      </c>
      <c r="L26" s="2">
        <f>J26-$J$26</f>
        <v>0</v>
      </c>
      <c r="M26" s="2">
        <f t="shared" ref="M26" si="18">2^-L26</f>
        <v>1</v>
      </c>
      <c r="O26" s="6" t="s">
        <v>21</v>
      </c>
      <c r="P26">
        <f>AVERAGE(M26:M28)</f>
        <v>1.12903683882086</v>
      </c>
      <c r="R26">
        <f>M26/P26</f>
        <v>0.885710692172255</v>
      </c>
      <c r="U26">
        <f>AVERAGE(R26:R28)</f>
        <v>1</v>
      </c>
      <c r="V26">
        <f>STDEV(R26:R28)</f>
        <v>0.133881467073399</v>
      </c>
    </row>
    <row r="27" spans="1:18">
      <c r="A27" s="2" t="s">
        <v>22</v>
      </c>
      <c r="B27" s="2">
        <v>19.28</v>
      </c>
      <c r="C27" s="2">
        <v>19.28</v>
      </c>
      <c r="D27" s="2">
        <v>19.06</v>
      </c>
      <c r="E27" s="2">
        <f t="shared" si="17"/>
        <v>19.2066666666667</v>
      </c>
      <c r="F27" s="2">
        <v>23.81</v>
      </c>
      <c r="G27" s="2">
        <v>24.78</v>
      </c>
      <c r="H27" s="2">
        <v>23.19</v>
      </c>
      <c r="I27" s="2">
        <f t="shared" ref="I27:I31" si="19">AVERAGE(F27:H27)</f>
        <v>23.9266666666667</v>
      </c>
      <c r="J27" s="2">
        <f t="shared" ref="J27:J31" si="20">I27-E27</f>
        <v>4.72</v>
      </c>
      <c r="K27" s="2">
        <f t="shared" ref="K27:K31" si="21">2^-J27</f>
        <v>0.0379435901373452</v>
      </c>
      <c r="L27" s="2">
        <f t="shared" ref="L27:L31" si="22">J27-$J$26</f>
        <v>-0.373333333333331</v>
      </c>
      <c r="M27" s="2">
        <f t="shared" ref="M27:M31" si="23">2^-L27</f>
        <v>1.29534225189195</v>
      </c>
      <c r="O27" s="6"/>
      <c r="R27">
        <f>M27/P26</f>
        <v>1.14729848252318</v>
      </c>
    </row>
    <row r="28" spans="1:18">
      <c r="A28" s="2" t="s">
        <v>23</v>
      </c>
      <c r="B28" s="2">
        <v>19.37</v>
      </c>
      <c r="C28" s="2">
        <v>19.3</v>
      </c>
      <c r="D28" s="2">
        <v>18.67</v>
      </c>
      <c r="E28" s="2">
        <f t="shared" si="17"/>
        <v>19.1133333333333</v>
      </c>
      <c r="F28" s="2">
        <v>24.02</v>
      </c>
      <c r="G28" s="2">
        <v>24.08</v>
      </c>
      <c r="H28" s="2">
        <v>24.14</v>
      </c>
      <c r="I28" s="2">
        <f t="shared" si="19"/>
        <v>24.08</v>
      </c>
      <c r="J28" s="2">
        <f t="shared" si="20"/>
        <v>4.96666666666667</v>
      </c>
      <c r="K28" s="2">
        <f t="shared" si="21"/>
        <v>0.0319804341248993</v>
      </c>
      <c r="L28" s="2">
        <f t="shared" si="22"/>
        <v>-0.126666666666665</v>
      </c>
      <c r="M28" s="2">
        <f t="shared" si="23"/>
        <v>1.09176826457064</v>
      </c>
      <c r="O28" s="6"/>
      <c r="R28">
        <f>M28/P26</f>
        <v>0.966990825304562</v>
      </c>
    </row>
    <row r="29" spans="1:22">
      <c r="A29" s="2" t="s">
        <v>24</v>
      </c>
      <c r="B29" s="2">
        <v>18.71</v>
      </c>
      <c r="C29" s="2">
        <v>18.91</v>
      </c>
      <c r="D29" s="2">
        <v>18.29</v>
      </c>
      <c r="E29" s="2">
        <f t="shared" si="17"/>
        <v>18.6366666666667</v>
      </c>
      <c r="F29" s="2">
        <v>25.26</v>
      </c>
      <c r="G29" s="2">
        <v>24.74</v>
      </c>
      <c r="H29" s="2">
        <v>25.67</v>
      </c>
      <c r="I29" s="2">
        <f t="shared" si="19"/>
        <v>25.2233333333333</v>
      </c>
      <c r="J29" s="2">
        <f t="shared" si="20"/>
        <v>6.58666666666667</v>
      </c>
      <c r="K29" s="2">
        <f t="shared" si="21"/>
        <v>0.0104043693704837</v>
      </c>
      <c r="L29" s="2">
        <f t="shared" si="22"/>
        <v>1.49333333333334</v>
      </c>
      <c r="M29" s="2">
        <f t="shared" si="23"/>
        <v>0.355190934782243</v>
      </c>
      <c r="O29" s="6" t="s">
        <v>40</v>
      </c>
      <c r="P29">
        <f>AVERAGE(M29:M31)</f>
        <v>0.446140485629471</v>
      </c>
      <c r="R29">
        <f>M29/P26</f>
        <v>0.314596408699291</v>
      </c>
      <c r="U29">
        <f>AVERAGE(R29:R31)</f>
        <v>0.395151398332945</v>
      </c>
      <c r="V29">
        <f>STDEV(R29:R31)</f>
        <v>0.0708864555576801</v>
      </c>
    </row>
    <row r="30" spans="1:18">
      <c r="A30" s="2" t="s">
        <v>26</v>
      </c>
      <c r="B30" s="2">
        <v>18.75</v>
      </c>
      <c r="C30" s="2">
        <v>18.2</v>
      </c>
      <c r="D30" s="2">
        <v>18.23</v>
      </c>
      <c r="E30" s="2">
        <f t="shared" si="17"/>
        <v>18.3933333333333</v>
      </c>
      <c r="F30" s="2">
        <v>25.36</v>
      </c>
      <c r="G30" s="2">
        <v>24.12</v>
      </c>
      <c r="H30" s="2">
        <v>24.18</v>
      </c>
      <c r="I30" s="2">
        <f t="shared" si="19"/>
        <v>24.5533333333333</v>
      </c>
      <c r="J30" s="2">
        <f t="shared" si="20"/>
        <v>6.16</v>
      </c>
      <c r="K30" s="2">
        <f t="shared" si="21"/>
        <v>0.0139847667332496</v>
      </c>
      <c r="L30" s="2">
        <f t="shared" si="22"/>
        <v>1.06666666666667</v>
      </c>
      <c r="M30" s="2">
        <f t="shared" si="23"/>
        <v>0.477420801955208</v>
      </c>
      <c r="O30" s="6"/>
      <c r="R30">
        <f>M30/P26</f>
        <v>0.422856708957181</v>
      </c>
    </row>
    <row r="31" spans="1:18">
      <c r="A31" s="2" t="s">
        <v>27</v>
      </c>
      <c r="B31" s="2">
        <v>18.51</v>
      </c>
      <c r="C31" s="2">
        <v>18.02</v>
      </c>
      <c r="D31" s="2">
        <v>18.15</v>
      </c>
      <c r="E31" s="2">
        <f t="shared" si="17"/>
        <v>18.2266666666667</v>
      </c>
      <c r="F31" s="2">
        <v>24.27</v>
      </c>
      <c r="G31" s="2">
        <v>24.33</v>
      </c>
      <c r="H31" s="2">
        <v>24.31</v>
      </c>
      <c r="I31" s="2">
        <f t="shared" si="19"/>
        <v>24.3033333333333</v>
      </c>
      <c r="J31" s="2">
        <f t="shared" si="20"/>
        <v>6.07666666666666</v>
      </c>
      <c r="K31" s="2">
        <f t="shared" si="21"/>
        <v>0.0148163442371015</v>
      </c>
      <c r="L31" s="2">
        <f t="shared" si="22"/>
        <v>0.983333333333334</v>
      </c>
      <c r="M31" s="2">
        <f t="shared" si="23"/>
        <v>0.505809720150961</v>
      </c>
      <c r="O31" s="6"/>
      <c r="R31">
        <f>M31/P26</f>
        <v>0.448001077342362</v>
      </c>
    </row>
    <row r="35" ht="15" spans="1:22">
      <c r="A35" s="1" t="s">
        <v>0</v>
      </c>
      <c r="B35" s="1" t="s">
        <v>1</v>
      </c>
      <c r="C35" s="1" t="s">
        <v>2</v>
      </c>
      <c r="D35" s="1" t="s">
        <v>3</v>
      </c>
      <c r="E35" s="1" t="s">
        <v>4</v>
      </c>
      <c r="F35" s="1" t="s">
        <v>41</v>
      </c>
      <c r="G35" s="1" t="s">
        <v>42</v>
      </c>
      <c r="H35" s="1" t="s">
        <v>43</v>
      </c>
      <c r="I35" s="1" t="s">
        <v>44</v>
      </c>
      <c r="J35" s="5" t="s">
        <v>9</v>
      </c>
      <c r="K35" s="5" t="s">
        <v>45</v>
      </c>
      <c r="L35" s="5" t="s">
        <v>11</v>
      </c>
      <c r="M35" s="5" t="s">
        <v>46</v>
      </c>
      <c r="P35" t="s">
        <v>13</v>
      </c>
      <c r="R35" s="8" t="s">
        <v>14</v>
      </c>
      <c r="U35" t="s">
        <v>13</v>
      </c>
      <c r="V35" t="s">
        <v>15</v>
      </c>
    </row>
    <row r="36" spans="1:22">
      <c r="A36" s="2" t="s">
        <v>20</v>
      </c>
      <c r="B36" s="2">
        <v>19.57</v>
      </c>
      <c r="C36" s="2">
        <v>18.41</v>
      </c>
      <c r="D36" s="2">
        <v>19.12</v>
      </c>
      <c r="E36" s="2">
        <f t="shared" ref="E36:E41" si="24">AVERAGE(B36:D36)</f>
        <v>19.0333333333333</v>
      </c>
      <c r="F36" s="2">
        <v>25.54</v>
      </c>
      <c r="G36" s="2">
        <v>25.16</v>
      </c>
      <c r="H36" s="2">
        <v>25.18</v>
      </c>
      <c r="I36" s="2">
        <f>AVERAGE(F36:H36)</f>
        <v>25.2933333333333</v>
      </c>
      <c r="J36" s="2">
        <f>I36-E36</f>
        <v>6.26</v>
      </c>
      <c r="K36" s="2">
        <f>2^-J36</f>
        <v>0.0130482487410683</v>
      </c>
      <c r="L36" s="2">
        <f>J36-$J$36</f>
        <v>0</v>
      </c>
      <c r="M36" s="2">
        <f t="shared" ref="M36" si="25">2^-L36</f>
        <v>1</v>
      </c>
      <c r="O36" s="6" t="s">
        <v>21</v>
      </c>
      <c r="P36">
        <f>AVERAGE(M36:M38)</f>
        <v>1.0944292048677</v>
      </c>
      <c r="R36">
        <f>M36/P36</f>
        <v>0.913718306814447</v>
      </c>
      <c r="U36">
        <f>AVERAGE(R36:R38)</f>
        <v>1</v>
      </c>
      <c r="V36">
        <f>STDEV(R36:R38)</f>
        <v>0.0852082536353078</v>
      </c>
    </row>
    <row r="37" spans="1:18">
      <c r="A37" s="2" t="s">
        <v>22</v>
      </c>
      <c r="B37" s="2">
        <v>19.28</v>
      </c>
      <c r="C37" s="2">
        <v>19.28</v>
      </c>
      <c r="D37" s="2">
        <v>19.06</v>
      </c>
      <c r="E37" s="2">
        <f t="shared" si="24"/>
        <v>19.2066666666667</v>
      </c>
      <c r="F37" s="2">
        <v>25.74</v>
      </c>
      <c r="G37" s="2">
        <v>25.2</v>
      </c>
      <c r="H37" s="2">
        <v>25.06</v>
      </c>
      <c r="I37" s="2">
        <f t="shared" ref="I37:I41" si="26">AVERAGE(F37:H37)</f>
        <v>25.3333333333333</v>
      </c>
      <c r="J37" s="2">
        <f t="shared" ref="J37:J41" si="27">I37-E37</f>
        <v>6.12666666666667</v>
      </c>
      <c r="K37" s="2">
        <f t="shared" ref="K37:K41" si="28">2^-J37</f>
        <v>0.0143116451604727</v>
      </c>
      <c r="L37" s="2">
        <f t="shared" ref="L37:L41" si="29">J37-$J$36</f>
        <v>-0.133333333333333</v>
      </c>
      <c r="M37" s="2">
        <f t="shared" ref="M37:M41" si="30">2^-L37</f>
        <v>1.09682497969463</v>
      </c>
      <c r="O37" s="6"/>
      <c r="R37">
        <f>M37/P36</f>
        <v>1.00218906331836</v>
      </c>
    </row>
    <row r="38" spans="1:18">
      <c r="A38" s="2" t="s">
        <v>23</v>
      </c>
      <c r="B38" s="2">
        <v>19.37</v>
      </c>
      <c r="C38" s="2">
        <v>19.3</v>
      </c>
      <c r="D38" s="2">
        <v>18.67</v>
      </c>
      <c r="E38" s="2">
        <f t="shared" si="24"/>
        <v>19.1133333333333</v>
      </c>
      <c r="F38" s="2">
        <v>25.11</v>
      </c>
      <c r="G38" s="2">
        <v>24.93</v>
      </c>
      <c r="H38" s="2">
        <v>25.34</v>
      </c>
      <c r="I38" s="2">
        <f t="shared" si="26"/>
        <v>25.1266666666667</v>
      </c>
      <c r="J38" s="2">
        <f t="shared" si="27"/>
        <v>6.01333333333333</v>
      </c>
      <c r="K38" s="2">
        <f t="shared" si="28"/>
        <v>0.0154812595822692</v>
      </c>
      <c r="L38" s="2">
        <f t="shared" si="29"/>
        <v>-0.246666666666666</v>
      </c>
      <c r="M38" s="2">
        <f t="shared" si="30"/>
        <v>1.18646263490849</v>
      </c>
      <c r="O38" s="6"/>
      <c r="R38">
        <f>M38/P36</f>
        <v>1.08409262986719</v>
      </c>
    </row>
    <row r="39" spans="1:22">
      <c r="A39" s="2" t="s">
        <v>24</v>
      </c>
      <c r="B39" s="2">
        <v>18.71</v>
      </c>
      <c r="C39" s="2">
        <v>18.91</v>
      </c>
      <c r="D39" s="2">
        <v>18.29</v>
      </c>
      <c r="E39" s="2">
        <f t="shared" si="24"/>
        <v>18.6366666666667</v>
      </c>
      <c r="F39" s="2">
        <v>26.82</v>
      </c>
      <c r="G39" s="2">
        <v>25.19</v>
      </c>
      <c r="H39" s="2">
        <v>25.14</v>
      </c>
      <c r="I39" s="2">
        <f t="shared" si="26"/>
        <v>25.7166666666667</v>
      </c>
      <c r="J39" s="2">
        <f t="shared" si="27"/>
        <v>7.08</v>
      </c>
      <c r="K39" s="2">
        <f t="shared" si="28"/>
        <v>0.00739107536504371</v>
      </c>
      <c r="L39" s="2">
        <f t="shared" si="29"/>
        <v>0.820000000000004</v>
      </c>
      <c r="M39" s="2">
        <f t="shared" si="30"/>
        <v>0.566441942647898</v>
      </c>
      <c r="O39" s="6" t="s">
        <v>25</v>
      </c>
      <c r="P39">
        <f>AVERAGE(M39:M41)</f>
        <v>0.530807284800384</v>
      </c>
      <c r="R39">
        <f>M39/P36</f>
        <v>0.517568372744923</v>
      </c>
      <c r="U39">
        <f>AVERAGE(R39:R41)</f>
        <v>0.485008333512581</v>
      </c>
      <c r="V39">
        <f>STDEV(R39:R41)</f>
        <v>0.0941670680089574</v>
      </c>
    </row>
    <row r="40" spans="1:18">
      <c r="A40" s="2" t="s">
        <v>26</v>
      </c>
      <c r="B40" s="2">
        <v>18.75</v>
      </c>
      <c r="C40" s="2">
        <v>18.2</v>
      </c>
      <c r="D40" s="2">
        <v>18.23</v>
      </c>
      <c r="E40" s="2">
        <f t="shared" si="24"/>
        <v>18.3933333333333</v>
      </c>
      <c r="F40" s="2">
        <v>25.74</v>
      </c>
      <c r="G40" s="2">
        <v>25.2</v>
      </c>
      <c r="H40" s="2">
        <v>26.83</v>
      </c>
      <c r="I40" s="2">
        <f t="shared" si="26"/>
        <v>25.9233333333333</v>
      </c>
      <c r="J40" s="2">
        <f t="shared" si="27"/>
        <v>7.53</v>
      </c>
      <c r="K40" s="2">
        <f t="shared" si="28"/>
        <v>0.00541058385980831</v>
      </c>
      <c r="L40" s="2">
        <f t="shared" si="29"/>
        <v>1.27</v>
      </c>
      <c r="M40" s="2">
        <f t="shared" si="30"/>
        <v>0.414659772907221</v>
      </c>
      <c r="O40" s="6"/>
      <c r="R40">
        <f>M40/P36</f>
        <v>0.378882225604849</v>
      </c>
    </row>
    <row r="41" spans="1:18">
      <c r="A41" s="2" t="s">
        <v>27</v>
      </c>
      <c r="B41" s="2">
        <v>18.51</v>
      </c>
      <c r="C41" s="2">
        <v>18.02</v>
      </c>
      <c r="D41" s="2">
        <v>18.15</v>
      </c>
      <c r="E41" s="2">
        <f t="shared" si="24"/>
        <v>18.2266666666667</v>
      </c>
      <c r="F41" s="2">
        <v>25.22</v>
      </c>
      <c r="G41" s="2">
        <v>25.19</v>
      </c>
      <c r="H41" s="2">
        <v>25.18</v>
      </c>
      <c r="I41" s="2">
        <f t="shared" si="26"/>
        <v>25.1966666666667</v>
      </c>
      <c r="J41" s="2">
        <f t="shared" si="27"/>
        <v>6.97</v>
      </c>
      <c r="K41" s="2">
        <f t="shared" si="28"/>
        <v>0.00797665723208743</v>
      </c>
      <c r="L41" s="2">
        <f t="shared" si="29"/>
        <v>0.710000000000004</v>
      </c>
      <c r="M41" s="2">
        <f t="shared" si="30"/>
        <v>0.611320138846032</v>
      </c>
      <c r="O41" s="6"/>
      <c r="R41">
        <f>M41/P36</f>
        <v>0.558574402187969</v>
      </c>
    </row>
    <row r="44" ht="15" spans="1:22">
      <c r="A44" s="3" t="s">
        <v>0</v>
      </c>
      <c r="B44" s="3" t="s">
        <v>1</v>
      </c>
      <c r="C44" s="3" t="s">
        <v>2</v>
      </c>
      <c r="D44" s="3" t="s">
        <v>3</v>
      </c>
      <c r="E44" s="3" t="s">
        <v>4</v>
      </c>
      <c r="F44" s="3" t="s">
        <v>28</v>
      </c>
      <c r="G44" s="3" t="s">
        <v>29</v>
      </c>
      <c r="H44" s="3" t="s">
        <v>30</v>
      </c>
      <c r="I44" s="3" t="s">
        <v>31</v>
      </c>
      <c r="J44" s="7" t="s">
        <v>9</v>
      </c>
      <c r="K44" s="7" t="s">
        <v>32</v>
      </c>
      <c r="L44" s="7" t="s">
        <v>11</v>
      </c>
      <c r="M44" s="7" t="s">
        <v>33</v>
      </c>
      <c r="P44" t="s">
        <v>13</v>
      </c>
      <c r="R44" s="8" t="s">
        <v>14</v>
      </c>
      <c r="U44" t="s">
        <v>13</v>
      </c>
      <c r="V44" t="s">
        <v>15</v>
      </c>
    </row>
    <row r="45" spans="1:22">
      <c r="A45" s="4" t="s">
        <v>20</v>
      </c>
      <c r="B45" s="4">
        <v>18.78</v>
      </c>
      <c r="C45" s="4">
        <v>18.74</v>
      </c>
      <c r="D45" s="4">
        <v>18.37</v>
      </c>
      <c r="E45" s="4">
        <v>18.63</v>
      </c>
      <c r="F45" s="4">
        <v>22.05</v>
      </c>
      <c r="G45" s="4">
        <v>22.22</v>
      </c>
      <c r="H45" s="4">
        <v>22.87</v>
      </c>
      <c r="I45" s="4">
        <v>22.38</v>
      </c>
      <c r="J45" s="4">
        <v>3.75</v>
      </c>
      <c r="K45" s="4">
        <v>0.0743254446876701</v>
      </c>
      <c r="L45" s="4">
        <v>0</v>
      </c>
      <c r="M45" s="4">
        <v>1</v>
      </c>
      <c r="O45" s="6" t="s">
        <v>21</v>
      </c>
      <c r="P45">
        <f>AVERAGE(M45:M47)</f>
        <v>1.08691866618631</v>
      </c>
      <c r="R45">
        <f>M45/P45</f>
        <v>0.920032042055842</v>
      </c>
      <c r="U45">
        <f>AVERAGE(R45:R47)</f>
        <v>1</v>
      </c>
      <c r="V45">
        <f>STDEV(R45:R47)</f>
        <v>0.0707388569545397</v>
      </c>
    </row>
    <row r="46" spans="1:18">
      <c r="A46" s="4" t="s">
        <v>22</v>
      </c>
      <c r="B46" s="4">
        <v>18.94</v>
      </c>
      <c r="C46" s="4">
        <v>18.74</v>
      </c>
      <c r="D46" s="4">
        <v>18.38</v>
      </c>
      <c r="E46" s="4">
        <v>18.6866666666667</v>
      </c>
      <c r="F46" s="4">
        <v>21.95</v>
      </c>
      <c r="G46" s="4">
        <v>22.2</v>
      </c>
      <c r="H46" s="4">
        <v>22.57</v>
      </c>
      <c r="I46" s="4">
        <v>22.24</v>
      </c>
      <c r="J46" s="4">
        <v>3.55333333333333</v>
      </c>
      <c r="K46" s="4">
        <v>0.0851804798115518</v>
      </c>
      <c r="L46" s="4">
        <v>-0.196666666666669</v>
      </c>
      <c r="M46" s="4">
        <v>1.14604736197</v>
      </c>
      <c r="O46" s="6"/>
      <c r="R46">
        <f>M46/P45</f>
        <v>1.05440029472597</v>
      </c>
    </row>
    <row r="47" spans="1:18">
      <c r="A47" s="4" t="s">
        <v>23</v>
      </c>
      <c r="B47" s="4">
        <v>18.96</v>
      </c>
      <c r="C47" s="4">
        <v>18.76</v>
      </c>
      <c r="D47" s="4">
        <v>18.52</v>
      </c>
      <c r="E47" s="4">
        <v>18.7466666666667</v>
      </c>
      <c r="F47" s="4">
        <v>22.19</v>
      </c>
      <c r="G47" s="4">
        <v>22.82</v>
      </c>
      <c r="H47" s="4">
        <v>22.01</v>
      </c>
      <c r="I47" s="4">
        <v>22.34</v>
      </c>
      <c r="J47" s="4">
        <v>3.59333333333334</v>
      </c>
      <c r="K47" s="4">
        <v>0.0828512151116578</v>
      </c>
      <c r="L47" s="4">
        <v>-0.156666666666663</v>
      </c>
      <c r="M47" s="4">
        <v>1.11470863658892</v>
      </c>
      <c r="O47" s="6"/>
      <c r="R47">
        <f>M47/P45</f>
        <v>1.02556766321819</v>
      </c>
    </row>
    <row r="48" spans="1:22">
      <c r="A48" s="4" t="s">
        <v>24</v>
      </c>
      <c r="B48" s="4">
        <v>18.12</v>
      </c>
      <c r="C48" s="4">
        <v>17.97</v>
      </c>
      <c r="D48" s="4">
        <v>18.29</v>
      </c>
      <c r="E48" s="4">
        <v>18.1266666666667</v>
      </c>
      <c r="F48" s="4">
        <v>23.54</v>
      </c>
      <c r="G48" s="4">
        <v>23.35</v>
      </c>
      <c r="H48" s="4">
        <v>24.15</v>
      </c>
      <c r="I48" s="4">
        <v>23.68</v>
      </c>
      <c r="J48" s="4">
        <v>5.55333333333333</v>
      </c>
      <c r="K48" s="4">
        <v>0.021295119952888</v>
      </c>
      <c r="L48" s="4">
        <v>1.80333333333333</v>
      </c>
      <c r="M48" s="4">
        <v>0.286511840492502</v>
      </c>
      <c r="O48" s="6" t="s">
        <v>25</v>
      </c>
      <c r="P48">
        <f>AVERAGE(M48:M50)</f>
        <v>0.269351377389244</v>
      </c>
      <c r="R48">
        <f>M48/P45</f>
        <v>0.263600073681494</v>
      </c>
      <c r="U48">
        <f>AVERAGE(R48:R50)</f>
        <v>0.24781189776998</v>
      </c>
      <c r="V48">
        <f>STDEV(R48:R50)</f>
        <v>0.022809744770942</v>
      </c>
    </row>
    <row r="49" spans="1:18">
      <c r="A49" s="4" t="s">
        <v>26</v>
      </c>
      <c r="B49" s="4">
        <v>18.22</v>
      </c>
      <c r="C49" s="4">
        <v>18.01</v>
      </c>
      <c r="D49" s="4">
        <v>17.92</v>
      </c>
      <c r="E49" s="4">
        <v>18.05</v>
      </c>
      <c r="F49" s="4">
        <v>23.17</v>
      </c>
      <c r="G49" s="4">
        <v>23.37</v>
      </c>
      <c r="H49" s="4">
        <v>24.36</v>
      </c>
      <c r="I49" s="4">
        <v>23.6333333333333</v>
      </c>
      <c r="J49" s="4">
        <v>5.58333333333334</v>
      </c>
      <c r="K49" s="4">
        <v>0.0208568727214068</v>
      </c>
      <c r="L49" s="4">
        <v>1.83333333333334</v>
      </c>
      <c r="M49" s="4">
        <v>0.280615512077343</v>
      </c>
      <c r="O49" s="6"/>
      <c r="R49">
        <f>M49/P45</f>
        <v>0.258175262609064</v>
      </c>
    </row>
    <row r="50" spans="1:18">
      <c r="A50" s="4" t="s">
        <v>27</v>
      </c>
      <c r="B50" s="4">
        <v>17.69</v>
      </c>
      <c r="C50" s="4">
        <v>18.08</v>
      </c>
      <c r="D50" s="4">
        <v>17.97</v>
      </c>
      <c r="E50" s="4">
        <v>17.9133333333333</v>
      </c>
      <c r="F50" s="4">
        <v>23.29</v>
      </c>
      <c r="G50" s="4">
        <v>24.09</v>
      </c>
      <c r="H50" s="4">
        <v>23.77</v>
      </c>
      <c r="I50" s="4">
        <v>23.7166666666667</v>
      </c>
      <c r="J50" s="4">
        <v>5.80333333333333</v>
      </c>
      <c r="K50" s="4">
        <v>0.0179069900307813</v>
      </c>
      <c r="L50" s="4">
        <v>2.05333333333333</v>
      </c>
      <c r="M50" s="4">
        <v>0.240926779597888</v>
      </c>
      <c r="O50" s="6"/>
      <c r="R50">
        <f>M50/P45</f>
        <v>0.221660357019383</v>
      </c>
    </row>
  </sheetData>
  <mergeCells count="11">
    <mergeCell ref="O2:O4"/>
    <mergeCell ref="O5:O7"/>
    <mergeCell ref="O8:O10"/>
    <mergeCell ref="O16:O18"/>
    <mergeCell ref="O19:O21"/>
    <mergeCell ref="O26:O28"/>
    <mergeCell ref="O29:O31"/>
    <mergeCell ref="O36:O38"/>
    <mergeCell ref="O39:O41"/>
    <mergeCell ref="O45:O47"/>
    <mergeCell ref="O48:O50"/>
  </mergeCells>
  <pageMargins left="0.7" right="0.7" top="0.75" bottom="0.75" header="0.3" footer="0.3"/>
  <pageSetup paperSize="9" orientation="portrait"/>
  <headerFooter/>
  <ignoredErrors>
    <ignoredError sqref="L2:L10 L16:L21 L26:L31 L36:L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翠平</dc:creator>
  <cp:lastModifiedBy>陈路</cp:lastModifiedBy>
  <dcterms:created xsi:type="dcterms:W3CDTF">2015-06-05T18:19:00Z</dcterms:created>
  <dcterms:modified xsi:type="dcterms:W3CDTF">2023-12-10T14:15:13Z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818D59A3CD624EAE8202854423569CA8_12</vt:lpwstr>
  </property>
  <property fmtid="{D5CDD505-2E9C-101B-9397-08002B2CF9AE}" pid="3" name="KSOProductBuildVer">
    <vt:lpwstr>2052-12.1.0.15990</vt:lpwstr>
  </property>
</Properties>
</file>