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개인\동기화문서\CV논문\PeerJ -revision-final\"/>
    </mc:Choice>
  </mc:AlternateContent>
  <bookViews>
    <workbookView xWindow="3240" yWindow="0" windowWidth="25500" windowHeight="1313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/>
  <c r="K21" i="1" s="1"/>
  <c r="J9" i="1"/>
  <c r="O9" i="1"/>
  <c r="N21" i="1" s="1"/>
  <c r="P9" i="1"/>
  <c r="U9" i="1"/>
  <c r="Q21" i="1" s="1"/>
  <c r="V9" i="1"/>
  <c r="G10" i="1"/>
  <c r="I10" i="1"/>
  <c r="J10" i="1"/>
  <c r="O10" i="1"/>
  <c r="P10" i="1"/>
  <c r="U10" i="1"/>
  <c r="V10" i="1"/>
  <c r="G11" i="1"/>
  <c r="I11" i="1"/>
  <c r="J11" i="1"/>
  <c r="O11" i="1"/>
  <c r="P11" i="1"/>
  <c r="U11" i="1"/>
  <c r="V11" i="1"/>
  <c r="F10" i="1"/>
  <c r="F11" i="1"/>
  <c r="F9" i="1"/>
  <c r="F21" i="1" s="1"/>
  <c r="J12" i="1" l="1"/>
  <c r="O12" i="1"/>
  <c r="P12" i="1"/>
  <c r="I12" i="1"/>
  <c r="U12" i="1"/>
  <c r="G12" i="1"/>
  <c r="V12" i="1"/>
  <c r="F12" i="1"/>
  <c r="I13" i="1" l="1"/>
  <c r="I14" i="1" s="1"/>
  <c r="F13" i="1"/>
  <c r="F14" i="1" s="1"/>
  <c r="G13" i="1"/>
  <c r="G14" i="1" s="1"/>
  <c r="V13" i="1"/>
  <c r="V14" i="1" s="1"/>
  <c r="O13" i="1"/>
  <c r="O14" i="1" s="1"/>
  <c r="P13" i="1"/>
  <c r="P14" i="1" s="1"/>
  <c r="U13" i="1"/>
  <c r="U14" i="1" s="1"/>
  <c r="J13" i="1"/>
  <c r="J14" i="1" s="1"/>
  <c r="G18" i="1" l="1"/>
</calcChain>
</file>

<file path=xl/sharedStrings.xml><?xml version="1.0" encoding="utf-8"?>
<sst xmlns="http://schemas.openxmlformats.org/spreadsheetml/2006/main" count="30" uniqueCount="20">
  <si>
    <t>O.D</t>
    <phoneticPr fontId="2" type="noConversion"/>
  </si>
  <si>
    <t>37°C</t>
    <phoneticPr fontId="2" type="noConversion"/>
  </si>
  <si>
    <r>
      <t>25°</t>
    </r>
    <r>
      <rPr>
        <sz val="8.8000000000000007"/>
        <color rgb="FFFF0000"/>
        <rFont val="맑은 고딕"/>
        <family val="3"/>
        <charset val="129"/>
      </rPr>
      <t>C</t>
    </r>
    <phoneticPr fontId="2" type="noConversion"/>
  </si>
  <si>
    <r>
      <t>25°</t>
    </r>
    <r>
      <rPr>
        <sz val="8.8000000000000007"/>
        <color rgb="FFFF0000"/>
        <rFont val="맑은 고딕"/>
        <family val="3"/>
        <charset val="129"/>
      </rPr>
      <t>C</t>
    </r>
    <phoneticPr fontId="2" type="noConversion"/>
  </si>
  <si>
    <t xml:space="preserve"> </t>
    <phoneticPr fontId="2" type="noConversion"/>
  </si>
  <si>
    <t>average</t>
    <phoneticPr fontId="2" type="noConversion"/>
  </si>
  <si>
    <t>temperature</t>
    <phoneticPr fontId="2" type="noConversion"/>
  </si>
  <si>
    <t xml:space="preserve">activity </t>
    <phoneticPr fontId="2" type="noConversion"/>
  </si>
  <si>
    <t>strain</t>
    <phoneticPr fontId="2" type="noConversion"/>
  </si>
  <si>
    <t>SD</t>
    <phoneticPr fontId="2" type="noConversion"/>
  </si>
  <si>
    <t>standard error</t>
    <phoneticPr fontId="2" type="noConversion"/>
  </si>
  <si>
    <t>average</t>
    <phoneticPr fontId="2" type="noConversion"/>
  </si>
  <si>
    <t>p value</t>
    <phoneticPr fontId="2" type="noConversion"/>
  </si>
  <si>
    <t xml:space="preserve">before </t>
    <phoneticPr fontId="2" type="noConversion"/>
  </si>
  <si>
    <t>after</t>
    <phoneticPr fontId="2" type="noConversion"/>
  </si>
  <si>
    <t>crystal violet</t>
    <phoneticPr fontId="2" type="noConversion"/>
  </si>
  <si>
    <t>1. hcvd1</t>
    <phoneticPr fontId="2" type="noConversion"/>
  </si>
  <si>
    <t>2. cvbr</t>
    <phoneticPr fontId="2" type="noConversion"/>
  </si>
  <si>
    <t>4. cvwi</t>
    <phoneticPr fontId="2" type="noConversion"/>
  </si>
  <si>
    <t>7.kw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</si>
</sst>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.00_ "/>
  </numFmts>
  <fonts count="14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4" tint="-0.249977111117893"/>
      <name val="맑은 고딕"/>
      <family val="3"/>
      <charset val="129"/>
      <scheme val="minor"/>
    </font>
    <font>
      <b/>
      <sz val="11"/>
      <color theme="4" tint="-0.249977111117893"/>
      <name val="맑은 고딕"/>
      <family val="3"/>
      <charset val="129"/>
      <scheme val="minor"/>
    </font>
    <font>
      <sz val="11"/>
      <color theme="5" tint="-0.249977111117893"/>
      <name val="맑은 고딕"/>
      <family val="3"/>
      <charset val="129"/>
      <scheme val="minor"/>
    </font>
    <font>
      <b/>
      <sz val="11"/>
      <color theme="5" tint="-0.249977111117893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</font>
    <font>
      <sz val="8.8000000000000007"/>
      <color rgb="FFFF0000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2" fontId="3" fillId="0" borderId="0" xfId="0" applyNumberFormat="1" applyFont="1">
      <alignment vertical="center"/>
    </xf>
    <xf numFmtId="0" fontId="4" fillId="0" borderId="0" xfId="0" applyFont="1">
      <alignment vertical="center"/>
    </xf>
    <xf numFmtId="2" fontId="4" fillId="0" borderId="0" xfId="0" applyNumberFormat="1" applyFont="1">
      <alignment vertical="center"/>
    </xf>
    <xf numFmtId="2" fontId="5" fillId="0" borderId="0" xfId="0" applyNumberFormat="1" applyFont="1">
      <alignment vertical="center"/>
    </xf>
    <xf numFmtId="0" fontId="6" fillId="0" borderId="0" xfId="0" applyFont="1">
      <alignment vertical="center"/>
    </xf>
    <xf numFmtId="2" fontId="7" fillId="0" borderId="0" xfId="0" applyNumberFormat="1" applyFont="1">
      <alignment vertical="center"/>
    </xf>
    <xf numFmtId="0" fontId="1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2" fontId="0" fillId="0" borderId="1" xfId="0" applyNumberFormat="1" applyBorder="1">
      <alignment vertical="center"/>
    </xf>
    <xf numFmtId="2" fontId="4" fillId="0" borderId="1" xfId="0" applyNumberFormat="1" applyFont="1" applyBorder="1">
      <alignment vertical="center"/>
    </xf>
    <xf numFmtId="2" fontId="6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2" fontId="3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2" fontId="7" fillId="0" borderId="1" xfId="0" applyNumberFormat="1" applyFont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2" fontId="0" fillId="0" borderId="0" xfId="0" applyNumberFormat="1" applyFill="1" applyBorder="1">
      <alignment vertical="center"/>
    </xf>
    <xf numFmtId="0" fontId="8" fillId="0" borderId="0" xfId="0" applyFont="1" applyBorder="1">
      <alignment vertical="center"/>
    </xf>
    <xf numFmtId="177" fontId="9" fillId="0" borderId="0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2" fontId="0" fillId="0" borderId="0" xfId="0" applyNumberFormat="1" applyBorder="1">
      <alignment vertical="center"/>
    </xf>
    <xf numFmtId="2" fontId="3" fillId="0" borderId="0" xfId="0" applyNumberFormat="1" applyFont="1" applyBorder="1">
      <alignment vertical="center"/>
    </xf>
    <xf numFmtId="2" fontId="4" fillId="0" borderId="0" xfId="0" applyNumberFormat="1" applyFont="1" applyFill="1" applyBorder="1">
      <alignment vertical="center"/>
    </xf>
    <xf numFmtId="2" fontId="13" fillId="0" borderId="0" xfId="0" applyNumberFormat="1" applyFont="1" applyFill="1" applyBorder="1">
      <alignment vertical="center"/>
    </xf>
    <xf numFmtId="2" fontId="5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2" fontId="3" fillId="0" borderId="0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0" fontId="4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Fill="1" applyBorder="1">
      <alignment vertical="center"/>
    </xf>
    <xf numFmtId="0" fontId="12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2" fontId="4" fillId="2" borderId="8" xfId="0" applyNumberFormat="1" applyFont="1" applyFill="1" applyBorder="1">
      <alignment vertical="center"/>
    </xf>
    <xf numFmtId="2" fontId="4" fillId="2" borderId="9" xfId="0" applyNumberFormat="1" applyFont="1" applyFill="1" applyBorder="1">
      <alignment vertical="center"/>
    </xf>
    <xf numFmtId="2" fontId="5" fillId="2" borderId="8" xfId="0" applyNumberFormat="1" applyFont="1" applyFill="1" applyBorder="1">
      <alignment vertical="center"/>
    </xf>
    <xf numFmtId="2" fontId="5" fillId="2" borderId="9" xfId="0" applyNumberFormat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2" fontId="4" fillId="2" borderId="10" xfId="0" applyNumberFormat="1" applyFont="1" applyFill="1" applyBorder="1">
      <alignment vertical="center"/>
    </xf>
    <xf numFmtId="2" fontId="4" fillId="2" borderId="11" xfId="0" applyNumberFormat="1" applyFont="1" applyFill="1" applyBorder="1">
      <alignment vertical="center"/>
    </xf>
    <xf numFmtId="0" fontId="4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5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3" fillId="0" borderId="12" xfId="0" applyFont="1" applyFill="1" applyBorder="1">
      <alignment vertical="center"/>
    </xf>
    <xf numFmtId="2" fontId="4" fillId="0" borderId="12" xfId="0" applyNumberFormat="1" applyFont="1" applyFill="1" applyBorder="1">
      <alignment vertical="center"/>
    </xf>
    <xf numFmtId="2" fontId="5" fillId="0" borderId="12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2" fontId="5" fillId="2" borderId="13" xfId="0" applyNumberFormat="1" applyFont="1" applyFill="1" applyBorder="1">
      <alignment vertical="center"/>
    </xf>
    <xf numFmtId="0" fontId="4" fillId="2" borderId="13" xfId="0" applyFont="1" applyFill="1" applyBorder="1">
      <alignment vertical="center"/>
    </xf>
    <xf numFmtId="2" fontId="4" fillId="2" borderId="14" xfId="0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2800" i="1"/>
              <a:t>Chryseobacterium</a:t>
            </a:r>
            <a:r>
              <a:rPr lang="en-US" sz="2800"/>
              <a:t> sp. </a:t>
            </a:r>
            <a:r>
              <a:rPr lang="en-US" altLang="ko-KR" sz="2800"/>
              <a:t>(cvbr</a:t>
            </a:r>
            <a:r>
              <a:rPr lang="en-US" sz="2800"/>
              <a:t>) </a:t>
            </a:r>
            <a:endParaRPr lang="ko-KR" sz="2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5.87061690918551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Times New Roman" panose="02020603050405020304" pitchFamily="18" charset="0"/>
                        <a:ea typeface="+mn-ea"/>
                        <a:cs typeface="+mn-cs"/>
                      </a:defRPr>
                    </a:pPr>
                    <a:r>
                      <a:rPr lang="en-US" altLang="ko-KR" sz="2000"/>
                      <a:t>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+mn-cs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EC-47E7-A69F-BC43E7094E6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Sheet1!$K$20:$L$20</c:f>
                <c:numCache>
                  <c:formatCode>General</c:formatCode>
                  <c:ptCount val="2"/>
                  <c:pt idx="0">
                    <c:v>8.6974042834538476</c:v>
                  </c:pt>
                  <c:pt idx="1">
                    <c:v>5.5200110092236221</c:v>
                  </c:pt>
                </c:numCache>
              </c:numRef>
            </c:plus>
            <c:minus>
              <c:numRef>
                <c:f>Sheet1!$K$20:$L$20</c:f>
                <c:numCache>
                  <c:formatCode>General</c:formatCode>
                  <c:ptCount val="2"/>
                  <c:pt idx="0">
                    <c:v>8.6974042834538476</c:v>
                  </c:pt>
                  <c:pt idx="1">
                    <c:v>5.5200110092236221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Sheet1!$K$17:$L$17</c:f>
              <c:strCache>
                <c:ptCount val="2"/>
                <c:pt idx="0">
                  <c:v>25°C</c:v>
                </c:pt>
                <c:pt idx="1">
                  <c:v>37°C</c:v>
                </c:pt>
              </c:strCache>
            </c:strRef>
          </c:cat>
          <c:val>
            <c:numRef>
              <c:f>Sheet1!$K$18:$L$18</c:f>
              <c:numCache>
                <c:formatCode>0.0</c:formatCode>
                <c:ptCount val="2"/>
                <c:pt idx="0">
                  <c:v>14.88</c:v>
                </c:pt>
                <c:pt idx="1">
                  <c:v>39.880000000000003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5-416E-87C0-5FBF5A47A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3414512"/>
        <c:axId val="1373046048"/>
      </c:barChart>
      <c:catAx>
        <c:axId val="1363414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2800"/>
                  <a:t>Temperature</a:t>
                </a:r>
                <a:endParaRPr lang="ko-KR"/>
              </a:p>
            </c:rich>
          </c:tx>
          <c:layout>
            <c:manualLayout>
              <c:xMode val="edge"/>
              <c:yMode val="edge"/>
              <c:x val="0.41979215880854059"/>
              <c:y val="0.8996890241169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ko-KR"/>
          </a:p>
        </c:txPr>
        <c:crossAx val="1373046048"/>
        <c:crosses val="autoZero"/>
        <c:auto val="1"/>
        <c:lblAlgn val="ctr"/>
        <c:lblOffset val="100"/>
        <c:noMultiLvlLbl val="0"/>
      </c:catAx>
      <c:valAx>
        <c:axId val="13730460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ko-KR"/>
          </a:p>
        </c:txPr>
        <c:crossAx val="13634145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200" baseline="0">
          <a:latin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2800" i="1"/>
              <a:t>Pseudomonas crudilactis </a:t>
            </a:r>
            <a:r>
              <a:rPr lang="en-US" altLang="ko-KR" sz="2800" i="0"/>
              <a:t>(cvwi</a:t>
            </a:r>
            <a:r>
              <a:rPr lang="en-US" sz="2800"/>
              <a:t>)</a:t>
            </a:r>
            <a:endParaRPr lang="ko-KR" sz="2800"/>
          </a:p>
        </c:rich>
      </c:tx>
      <c:layout>
        <c:manualLayout>
          <c:xMode val="edge"/>
          <c:yMode val="edge"/>
          <c:x val="0.15537817085452327"/>
          <c:y val="1.6783216783216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Sheet1!$N$20:$O$20</c:f>
                <c:numCache>
                  <c:formatCode>General</c:formatCode>
                  <c:ptCount val="2"/>
                  <c:pt idx="0">
                    <c:v>9.4865341967316734</c:v>
                  </c:pt>
                  <c:pt idx="1">
                    <c:v>2.9160592175990194</c:v>
                  </c:pt>
                </c:numCache>
              </c:numRef>
            </c:plus>
            <c:minus>
              <c:numRef>
                <c:f>Sheet1!$N$20:$O$20</c:f>
                <c:numCache>
                  <c:formatCode>General</c:formatCode>
                  <c:ptCount val="2"/>
                  <c:pt idx="0">
                    <c:v>9.4865341967316734</c:v>
                  </c:pt>
                  <c:pt idx="1">
                    <c:v>2.9160592175990194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Sheet1!$N$17:$O$17</c:f>
              <c:strCache>
                <c:ptCount val="2"/>
                <c:pt idx="0">
                  <c:v>25°C</c:v>
                </c:pt>
                <c:pt idx="1">
                  <c:v>37°C</c:v>
                </c:pt>
              </c:strCache>
            </c:strRef>
          </c:cat>
          <c:val>
            <c:numRef>
              <c:f>Sheet1!$N$18:$O$18</c:f>
              <c:numCache>
                <c:formatCode>0.0</c:formatCode>
                <c:ptCount val="2"/>
                <c:pt idx="0">
                  <c:v>23.5</c:v>
                </c:pt>
                <c:pt idx="1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E-4D8A-8980-93FEA3108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3411632"/>
        <c:axId val="1373049520"/>
      </c:barChart>
      <c:catAx>
        <c:axId val="136341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ko-KR"/>
          </a:p>
        </c:txPr>
        <c:crossAx val="1373049520"/>
        <c:crosses val="autoZero"/>
        <c:auto val="1"/>
        <c:lblAlgn val="ctr"/>
        <c:lblOffset val="100"/>
        <c:noMultiLvlLbl val="0"/>
      </c:catAx>
      <c:valAx>
        <c:axId val="1373049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2800"/>
                  <a:t>Degradation rate(%)</a:t>
                </a:r>
                <a:endParaRPr lang="ko-KR" sz="2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ko-K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ko-KR"/>
          </a:p>
        </c:txPr>
        <c:crossAx val="1363411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200" baseline="0">
          <a:latin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2800" i="1"/>
              <a:t>Stenotrophomonas    maltophilia </a:t>
            </a:r>
            <a:r>
              <a:rPr lang="en-US" altLang="ko-KR" sz="2800" i="0"/>
              <a:t>(kw</a:t>
            </a:r>
            <a:r>
              <a:rPr lang="en-US" sz="2800"/>
              <a:t>)</a:t>
            </a:r>
            <a:endParaRPr lang="ko-KR" sz="2800"/>
          </a:p>
        </c:rich>
      </c:tx>
      <c:layout>
        <c:manualLayout>
          <c:xMode val="edge"/>
          <c:yMode val="edge"/>
          <c:x val="0.18918319890214011"/>
          <c:y val="3.2165427990145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8048000508840345E-3"/>
                  <c:y val="-5.1771951831702141E-2"/>
                </c:manualLayout>
              </c:layout>
              <c:tx>
                <c:rich>
                  <a:bodyPr/>
                  <a:lstStyle/>
                  <a:p>
                    <a:r>
                      <a:rPr lang="en-US" altLang="ko-KR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9E-4E95-9EDF-324EA6D43E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Sheet1!$Q$20:$R$20</c:f>
                <c:numCache>
                  <c:formatCode>General</c:formatCode>
                  <c:ptCount val="2"/>
                  <c:pt idx="0">
                    <c:v>4.5526959942792615</c:v>
                  </c:pt>
                  <c:pt idx="1">
                    <c:v>2.9462782549439432</c:v>
                  </c:pt>
                </c:numCache>
              </c:numRef>
            </c:plus>
            <c:minus>
              <c:numRef>
                <c:f>Sheet1!$Q$20:$R$20</c:f>
                <c:numCache>
                  <c:formatCode>General</c:formatCode>
                  <c:ptCount val="2"/>
                  <c:pt idx="0">
                    <c:v>4.5526959942792615</c:v>
                  </c:pt>
                  <c:pt idx="1">
                    <c:v>2.9462782549439432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Sheet1!$Q$17:$R$17</c:f>
              <c:strCache>
                <c:ptCount val="2"/>
                <c:pt idx="0">
                  <c:v>25°C</c:v>
                </c:pt>
                <c:pt idx="1">
                  <c:v>37°C</c:v>
                </c:pt>
              </c:strCache>
            </c:strRef>
          </c:cat>
          <c:val>
            <c:numRef>
              <c:f>Sheet1!$Q$18:$R$18</c:f>
              <c:numCache>
                <c:formatCode>0.0</c:formatCode>
                <c:ptCount val="2"/>
                <c:pt idx="0">
                  <c:v>23.2</c:v>
                </c:pt>
                <c:pt idx="1">
                  <c:v>35.42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E-41AC-AC6C-C382B1554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3412112"/>
        <c:axId val="1373050016"/>
      </c:barChart>
      <c:catAx>
        <c:axId val="136341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2800"/>
                  <a:t>Temperature</a:t>
                </a:r>
                <a:endParaRPr lang="ko-KR" sz="2800"/>
              </a:p>
            </c:rich>
          </c:tx>
          <c:layout>
            <c:manualLayout>
              <c:xMode val="edge"/>
              <c:yMode val="edge"/>
              <c:x val="0.39150680042544628"/>
              <c:y val="0.88611393556517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ko-KR"/>
          </a:p>
        </c:txPr>
        <c:crossAx val="1373050016"/>
        <c:crosses val="autoZero"/>
        <c:auto val="1"/>
        <c:lblAlgn val="ctr"/>
        <c:lblOffset val="100"/>
        <c:noMultiLvlLbl val="0"/>
      </c:catAx>
      <c:valAx>
        <c:axId val="13730500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ko-KR"/>
          </a:p>
        </c:txPr>
        <c:crossAx val="13634121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200" baseline="0">
          <a:latin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2800" i="1"/>
              <a:t>Mycolicibacterium nivoides </a:t>
            </a:r>
            <a:r>
              <a:rPr lang="en-US" altLang="ko-KR" sz="2800" i="0"/>
              <a:t>(hcvd1</a:t>
            </a:r>
            <a:r>
              <a:rPr lang="en-US" sz="2800"/>
              <a:t>)</a:t>
            </a:r>
            <a:endParaRPr lang="ko-KR" sz="2800"/>
          </a:p>
        </c:rich>
      </c:tx>
      <c:layout>
        <c:manualLayout>
          <c:xMode val="edge"/>
          <c:yMode val="edge"/>
          <c:x val="0.22655111506051606"/>
          <c:y val="6.7510554504406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Sheet1!$F$20:$G$20</c:f>
                <c:numCache>
                  <c:formatCode>General</c:formatCode>
                  <c:ptCount val="2"/>
                  <c:pt idx="0">
                    <c:v>4.686909448816559</c:v>
                  </c:pt>
                  <c:pt idx="1">
                    <c:v>9.4865341967316805</c:v>
                  </c:pt>
                </c:numCache>
              </c:numRef>
            </c:plus>
            <c:minus>
              <c:numRef>
                <c:f>Sheet1!$F$20:$G$20</c:f>
                <c:numCache>
                  <c:formatCode>General</c:formatCode>
                  <c:ptCount val="2"/>
                  <c:pt idx="0">
                    <c:v>4.686909448816559</c:v>
                  </c:pt>
                  <c:pt idx="1">
                    <c:v>9.4865341967316805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Sheet1!$F$17:$G$17</c:f>
              <c:strCache>
                <c:ptCount val="2"/>
                <c:pt idx="0">
                  <c:v>25°C</c:v>
                </c:pt>
                <c:pt idx="1">
                  <c:v>37°C</c:v>
                </c:pt>
              </c:strCache>
            </c:strRef>
          </c:cat>
          <c:val>
            <c:numRef>
              <c:f>Sheet1!$F$18:$G$18</c:f>
              <c:numCache>
                <c:formatCode>0.0</c:formatCode>
                <c:ptCount val="2"/>
                <c:pt idx="0">
                  <c:v>32.700000000000003</c:v>
                </c:pt>
                <c:pt idx="1">
                  <c:v>24.702380952380963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D-4636-9F77-39793D753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3425552"/>
        <c:axId val="1368305168"/>
      </c:barChart>
      <c:catAx>
        <c:axId val="136342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ko-KR"/>
          </a:p>
        </c:txPr>
        <c:crossAx val="1368305168"/>
        <c:crosses val="autoZero"/>
        <c:auto val="1"/>
        <c:lblAlgn val="ctr"/>
        <c:lblOffset val="100"/>
        <c:noMultiLvlLbl val="0"/>
      </c:catAx>
      <c:valAx>
        <c:axId val="1368305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2800"/>
                  <a:t>Degradation rate(%)</a:t>
                </a:r>
                <a:endParaRPr lang="ko-KR" sz="2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ko-K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ko-KR"/>
          </a:p>
        </c:txPr>
        <c:crossAx val="13634255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200" baseline="0">
          <a:latin typeface="Times New Roman" panose="02020603050405020304" pitchFamily="18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166687</xdr:colOff>
      <xdr:row>22</xdr:row>
      <xdr:rowOff>148030</xdr:rowOff>
    </xdr:from>
    <xdr:to>
      <xdr:col>14</xdr:col>
      <xdr:colOff>1016001</xdr:colOff>
      <xdr:row>47</xdr:row>
      <xdr:rowOff>178593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50815AD4-2387-4841-869A-3C5722A18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1008062</xdr:colOff>
      <xdr:row>21</xdr:row>
      <xdr:rowOff>150814</xdr:rowOff>
    </xdr:from>
    <xdr:to>
      <xdr:col>20</xdr:col>
      <xdr:colOff>365123</xdr:colOff>
      <xdr:row>42</xdr:row>
      <xdr:rowOff>182563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53914C67-68BB-8B1D-599B-55C5F96EAC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512361</xdr:colOff>
      <xdr:row>21</xdr:row>
      <xdr:rowOff>190500</xdr:rowOff>
    </xdr:from>
    <xdr:to>
      <xdr:col>26</xdr:col>
      <xdr:colOff>539751</xdr:colOff>
      <xdr:row>45</xdr:row>
      <xdr:rowOff>198438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21D8A638-F361-45F5-8907-901E99E931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1270001</xdr:colOff>
      <xdr:row>23</xdr:row>
      <xdr:rowOff>7936</xdr:rowOff>
    </xdr:from>
    <xdr:to>
      <xdr:col>8</xdr:col>
      <xdr:colOff>91282</xdr:colOff>
      <xdr:row>44</xdr:row>
      <xdr:rowOff>119063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FE279EAD-BDF7-409E-81B5-12B8DDC68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84"/>
  <sheetViews>
    <sheetView tabSelected="1" zoomScale="80" zoomScaleNormal="80" workbookViewId="0">
      <selection activeCell="Z16" sqref="Z16"/>
    </sheetView>
  </sheetViews>
  <sheetFormatPr defaultRowHeight="17"/>
  <cols>
    <col min="1" max="1" width="2.33203125" customWidth="1"/>
    <col min="2" max="2" width="17.33203125" customWidth="1"/>
    <col min="4" max="4" width="9.83203125" customWidth="1"/>
    <col min="5" max="5" width="14.5" customWidth="1"/>
    <col min="15" max="15" width="14.08203125" bestFit="1" customWidth="1"/>
    <col min="16" max="16" width="8.58203125" customWidth="1"/>
    <col min="17" max="23" width="11" bestFit="1" customWidth="1"/>
  </cols>
  <sheetData>
    <row r="1" spans="2:24" ht="17.5" thickBot="1">
      <c r="B1" s="28" t="s">
        <v>15</v>
      </c>
      <c r="C1" s="28" t="s">
        <v>13</v>
      </c>
      <c r="D1" s="28" t="s">
        <v>14</v>
      </c>
      <c r="E1" s="28"/>
      <c r="F1" s="49" t="s">
        <v>16</v>
      </c>
      <c r="G1" s="50"/>
      <c r="H1" s="28"/>
      <c r="I1" s="49" t="s">
        <v>17</v>
      </c>
      <c r="J1" s="50"/>
      <c r="K1" s="28"/>
      <c r="L1" s="28"/>
      <c r="M1" s="28"/>
      <c r="N1" s="28"/>
      <c r="O1" s="49" t="s">
        <v>18</v>
      </c>
      <c r="P1" s="50"/>
      <c r="Q1" s="28"/>
      <c r="R1" s="28"/>
      <c r="S1" s="28"/>
      <c r="T1" s="28"/>
      <c r="U1" s="49" t="s">
        <v>19</v>
      </c>
      <c r="V1" s="50"/>
    </row>
    <row r="2" spans="2:24" ht="17.5">
      <c r="B2" s="13" t="s">
        <v>0</v>
      </c>
      <c r="C2" s="1">
        <v>1.08</v>
      </c>
      <c r="D2" s="1">
        <v>1.08</v>
      </c>
      <c r="E2" s="1"/>
      <c r="F2" s="47">
        <v>0.97</v>
      </c>
      <c r="G2" s="48">
        <v>0.78</v>
      </c>
      <c r="H2" s="1"/>
      <c r="I2" s="47">
        <v>0.76</v>
      </c>
      <c r="J2" s="48">
        <v>1.05</v>
      </c>
      <c r="K2" s="28"/>
      <c r="L2" s="28"/>
      <c r="M2" s="28"/>
      <c r="N2" s="28"/>
      <c r="O2" s="47">
        <v>0.99</v>
      </c>
      <c r="P2" s="51">
        <v>0.99</v>
      </c>
      <c r="Q2" s="29"/>
      <c r="R2" s="29"/>
      <c r="S2" s="29"/>
      <c r="T2" s="29"/>
      <c r="U2" s="47">
        <v>0.76</v>
      </c>
      <c r="V2" s="51">
        <v>0.84</v>
      </c>
    </row>
    <row r="3" spans="2:24">
      <c r="B3" s="1"/>
      <c r="C3" s="1">
        <v>1.1299999999999999</v>
      </c>
      <c r="D3" s="1">
        <v>1.2</v>
      </c>
      <c r="E3" s="1"/>
      <c r="F3" s="14">
        <v>0.85</v>
      </c>
      <c r="G3" s="15">
        <v>0.8</v>
      </c>
      <c r="H3" s="1"/>
      <c r="I3" s="14">
        <v>0.64</v>
      </c>
      <c r="J3" s="15">
        <v>0.99</v>
      </c>
      <c r="K3" s="28"/>
      <c r="L3" s="28"/>
      <c r="M3" s="28"/>
      <c r="N3" s="28"/>
      <c r="O3" s="14">
        <v>0.95</v>
      </c>
      <c r="P3" s="1">
        <v>0.73</v>
      </c>
      <c r="Q3" s="29"/>
      <c r="R3" s="29"/>
      <c r="S3" s="29"/>
      <c r="T3" s="29"/>
      <c r="U3" s="14">
        <v>0.73</v>
      </c>
      <c r="V3" s="1">
        <v>0.93</v>
      </c>
    </row>
    <row r="4" spans="2:24">
      <c r="B4" s="1"/>
      <c r="C4" s="16">
        <v>1.1200000000000001</v>
      </c>
      <c r="D4" s="16">
        <v>1.1299999999999999</v>
      </c>
      <c r="E4" s="16"/>
      <c r="F4" s="17">
        <v>0.71</v>
      </c>
      <c r="G4" s="18">
        <v>0.68</v>
      </c>
      <c r="H4" s="16"/>
      <c r="I4" s="17">
        <v>0.62</v>
      </c>
      <c r="J4" s="18">
        <v>0.82</v>
      </c>
      <c r="K4" s="36"/>
      <c r="L4" s="36"/>
      <c r="M4" s="36"/>
      <c r="N4" s="36"/>
      <c r="O4" s="17">
        <v>0.91</v>
      </c>
      <c r="P4" s="16">
        <v>0.85</v>
      </c>
      <c r="Q4" s="31"/>
      <c r="R4" s="31"/>
      <c r="S4" s="31"/>
      <c r="T4" s="31"/>
      <c r="U4" s="17">
        <v>0.68</v>
      </c>
      <c r="V4" s="16">
        <v>0.81</v>
      </c>
    </row>
    <row r="5" spans="2:24">
      <c r="B5" s="19" t="s">
        <v>5</v>
      </c>
      <c r="C5" s="20">
        <v>1.1100000000000001</v>
      </c>
      <c r="D5" s="20">
        <v>1.1366666666666667</v>
      </c>
      <c r="E5" s="20"/>
      <c r="F5" s="21">
        <v>0.84333333333333327</v>
      </c>
      <c r="G5" s="22">
        <v>0.75333333333333341</v>
      </c>
      <c r="H5" s="20"/>
      <c r="I5" s="21">
        <v>0.67333333333333334</v>
      </c>
      <c r="J5" s="22">
        <v>0.95333333333333325</v>
      </c>
      <c r="K5" s="37"/>
      <c r="L5" s="37"/>
      <c r="M5" s="37"/>
      <c r="N5" s="37"/>
      <c r="O5" s="21">
        <v>0.95000000000000007</v>
      </c>
      <c r="P5" s="20">
        <v>0.85666666666666658</v>
      </c>
      <c r="Q5" s="43"/>
      <c r="R5" s="43"/>
      <c r="S5" s="43"/>
      <c r="T5" s="43"/>
      <c r="U5" s="21">
        <v>0.72333333333333327</v>
      </c>
      <c r="V5" s="20">
        <v>0.86</v>
      </c>
      <c r="W5" s="2"/>
      <c r="X5" s="2"/>
    </row>
    <row r="6" spans="2:24" ht="17.5" thickBot="1">
      <c r="B6" s="2"/>
      <c r="C6" s="7"/>
      <c r="D6" s="7"/>
      <c r="E6" s="7"/>
      <c r="F6" s="10"/>
      <c r="G6" s="12"/>
      <c r="H6" s="7"/>
      <c r="I6" s="10"/>
      <c r="J6" s="12"/>
      <c r="K6" s="37"/>
      <c r="L6" s="37"/>
      <c r="M6" s="37"/>
      <c r="N6" s="37"/>
      <c r="O6" s="10"/>
      <c r="P6" s="7"/>
      <c r="Q6" s="43"/>
      <c r="R6" s="43"/>
      <c r="S6" s="43"/>
      <c r="T6" s="43"/>
      <c r="U6" s="10"/>
      <c r="V6" s="7"/>
      <c r="W6" s="2"/>
    </row>
    <row r="7" spans="2:24">
      <c r="B7" s="2"/>
      <c r="C7" s="7"/>
      <c r="D7" s="7"/>
      <c r="E7" s="52" t="s">
        <v>8</v>
      </c>
      <c r="F7" s="54">
        <v>1</v>
      </c>
      <c r="G7" s="55"/>
      <c r="I7" s="66">
        <v>2</v>
      </c>
      <c r="J7" s="67"/>
      <c r="K7" s="28"/>
      <c r="L7" s="28"/>
      <c r="M7" s="28"/>
      <c r="N7" s="28"/>
      <c r="O7" s="66">
        <v>4</v>
      </c>
      <c r="P7" s="55"/>
      <c r="Q7" s="29"/>
      <c r="R7" s="29"/>
      <c r="S7" s="29"/>
      <c r="T7" s="29"/>
      <c r="U7" s="66">
        <v>7</v>
      </c>
      <c r="V7" s="55"/>
      <c r="W7" s="2"/>
    </row>
    <row r="8" spans="2:24">
      <c r="B8" s="2"/>
      <c r="C8" s="7"/>
      <c r="D8" s="7"/>
      <c r="E8" s="52" t="s">
        <v>6</v>
      </c>
      <c r="F8" s="56">
        <v>37</v>
      </c>
      <c r="G8" s="57">
        <v>25</v>
      </c>
      <c r="H8" s="70"/>
      <c r="I8" s="68">
        <v>37</v>
      </c>
      <c r="J8" s="69">
        <v>25</v>
      </c>
      <c r="K8" s="30"/>
      <c r="L8" s="30"/>
      <c r="M8" s="30"/>
      <c r="N8" s="30"/>
      <c r="O8" s="68">
        <v>37</v>
      </c>
      <c r="P8" s="57">
        <v>25</v>
      </c>
      <c r="Q8" s="30"/>
      <c r="R8" s="30"/>
      <c r="S8" s="30"/>
      <c r="T8" s="30"/>
      <c r="U8" s="68">
        <v>37</v>
      </c>
      <c r="V8" s="57">
        <v>25</v>
      </c>
      <c r="W8" s="2"/>
    </row>
    <row r="9" spans="2:24" ht="17.5">
      <c r="B9" s="2"/>
      <c r="C9" s="7"/>
      <c r="D9" s="7"/>
      <c r="E9" s="53" t="s">
        <v>0</v>
      </c>
      <c r="F9" s="58">
        <f t="shared" ref="F9:G11" si="0">(1.12-F2)/1.12*100</f>
        <v>13.392857142857153</v>
      </c>
      <c r="G9" s="59">
        <f t="shared" si="0"/>
        <v>30.357142857142861</v>
      </c>
      <c r="H9" s="71"/>
      <c r="I9" s="58">
        <f t="shared" ref="I9:J11" si="1">(1.12-I2)/1.12*100</f>
        <v>32.142857142857153</v>
      </c>
      <c r="J9" s="59">
        <f t="shared" si="1"/>
        <v>6.2500000000000053</v>
      </c>
      <c r="K9" s="38"/>
      <c r="L9" s="39"/>
      <c r="M9" s="39"/>
      <c r="N9" s="38"/>
      <c r="O9" s="58">
        <f t="shared" ref="O9:P11" si="2">(1.12-O2)/1.12*100</f>
        <v>11.607142857142867</v>
      </c>
      <c r="P9" s="59">
        <f t="shared" si="2"/>
        <v>11.607142857142867</v>
      </c>
      <c r="Q9" s="38"/>
      <c r="R9" s="38"/>
      <c r="S9" s="38"/>
      <c r="T9" s="38"/>
      <c r="U9" s="58">
        <f t="shared" ref="U9:V11" si="3">(1.12-U2)/1.12*100</f>
        <v>32.142857142857153</v>
      </c>
      <c r="V9" s="59">
        <f t="shared" si="3"/>
        <v>25.000000000000011</v>
      </c>
      <c r="W9" s="2"/>
    </row>
    <row r="10" spans="2:24">
      <c r="F10" s="58">
        <f t="shared" si="0"/>
        <v>24.107142857142865</v>
      </c>
      <c r="G10" s="59">
        <f t="shared" si="0"/>
        <v>28.571428571428577</v>
      </c>
      <c r="H10" s="71"/>
      <c r="I10" s="58">
        <f t="shared" si="1"/>
        <v>42.857142857142861</v>
      </c>
      <c r="J10" s="59">
        <f t="shared" si="1"/>
        <v>11.607142857142867</v>
      </c>
      <c r="K10" s="38"/>
      <c r="L10" s="39"/>
      <c r="M10" s="39"/>
      <c r="N10" s="38"/>
      <c r="O10" s="58">
        <f t="shared" si="2"/>
        <v>15.178571428571441</v>
      </c>
      <c r="P10" s="59">
        <f t="shared" si="2"/>
        <v>34.821428571428584</v>
      </c>
      <c r="Q10" s="38"/>
      <c r="R10" s="38"/>
      <c r="S10" s="38"/>
      <c r="T10" s="38"/>
      <c r="U10" s="58">
        <f t="shared" si="3"/>
        <v>34.821428571428584</v>
      </c>
      <c r="V10" s="59">
        <f t="shared" si="3"/>
        <v>16.964285714285719</v>
      </c>
    </row>
    <row r="11" spans="2:24">
      <c r="F11" s="58">
        <f t="shared" si="0"/>
        <v>36.607142857142868</v>
      </c>
      <c r="G11" s="59">
        <f t="shared" si="0"/>
        <v>39.285714285714285</v>
      </c>
      <c r="H11" s="71"/>
      <c r="I11" s="58">
        <f t="shared" si="1"/>
        <v>44.642857142857153</v>
      </c>
      <c r="J11" s="59">
        <f t="shared" si="1"/>
        <v>26.785714285714295</v>
      </c>
      <c r="K11" s="38"/>
      <c r="L11" s="39"/>
      <c r="M11" s="39"/>
      <c r="N11" s="38"/>
      <c r="O11" s="58">
        <f t="shared" si="2"/>
        <v>18.750000000000007</v>
      </c>
      <c r="P11" s="59">
        <f t="shared" si="2"/>
        <v>24.107142857142865</v>
      </c>
      <c r="Q11" s="38"/>
      <c r="R11" s="38"/>
      <c r="S11" s="38"/>
      <c r="T11" s="38"/>
      <c r="U11" s="58">
        <f t="shared" si="3"/>
        <v>39.285714285714285</v>
      </c>
      <c r="V11" s="59">
        <f t="shared" si="3"/>
        <v>27.678571428571431</v>
      </c>
    </row>
    <row r="12" spans="2:24">
      <c r="C12" s="3"/>
      <c r="D12" s="3"/>
      <c r="E12" s="77" t="s">
        <v>11</v>
      </c>
      <c r="F12" s="74">
        <f>AVERAGE(F9:F11)</f>
        <v>24.702380952380963</v>
      </c>
      <c r="G12" s="61">
        <f>AVERAGE(G9:G11)</f>
        <v>32.738095238095241</v>
      </c>
      <c r="H12" s="72"/>
      <c r="I12" s="60">
        <f>AVERAGE(I9:I11)</f>
        <v>39.880952380952387</v>
      </c>
      <c r="J12" s="61">
        <f>AVERAGE(J9:J11)</f>
        <v>14.880952380952388</v>
      </c>
      <c r="K12" s="40"/>
      <c r="L12" s="40"/>
      <c r="M12" s="40"/>
      <c r="N12" s="40"/>
      <c r="O12" s="60">
        <f>AVERAGE(O9:O11)</f>
        <v>15.178571428571438</v>
      </c>
      <c r="P12" s="61">
        <f>AVERAGE(P9:P11)</f>
        <v>23.511904761904773</v>
      </c>
      <c r="Q12" s="40"/>
      <c r="R12" s="40"/>
      <c r="S12" s="40"/>
      <c r="T12" s="40"/>
      <c r="U12" s="60">
        <f>AVERAGE(U9:U11)</f>
        <v>35.416666666666679</v>
      </c>
      <c r="V12" s="61">
        <f>AVERAGE(V9:V11)</f>
        <v>23.214285714285722</v>
      </c>
      <c r="W12" s="2"/>
    </row>
    <row r="13" spans="2:24">
      <c r="E13" s="46" t="s">
        <v>9</v>
      </c>
      <c r="F13" s="75">
        <f>_xlfn.STDEV.P(F9:F11)</f>
        <v>9.4865341967316805</v>
      </c>
      <c r="G13" s="63">
        <f>_xlfn.STDEV.P(G9:G11)</f>
        <v>4.686909448816559</v>
      </c>
      <c r="H13" s="73"/>
      <c r="I13" s="62">
        <f>_xlfn.STDEV.P(I9:I11)</f>
        <v>5.5200110092236221</v>
      </c>
      <c r="J13" s="63">
        <f>_xlfn.STDEV.P(J9:J11)</f>
        <v>8.6974042834538476</v>
      </c>
      <c r="K13" s="41"/>
      <c r="L13" s="42"/>
      <c r="M13" s="42"/>
      <c r="N13" s="41"/>
      <c r="O13" s="62">
        <f>_xlfn.STDEV.P(O9:O11)</f>
        <v>2.9160592175990194</v>
      </c>
      <c r="P13" s="63">
        <f>_xlfn.STDEV.P(P9:P11)</f>
        <v>9.4865341967316734</v>
      </c>
      <c r="Q13" s="41"/>
      <c r="R13" s="41"/>
      <c r="S13" s="41"/>
      <c r="T13" s="41"/>
      <c r="U13" s="62">
        <f>_xlfn.STDEV.P(U9:U11)</f>
        <v>2.9462782549439432</v>
      </c>
      <c r="V13" s="63">
        <f>_xlfn.STDEV.P(V9:V11)</f>
        <v>4.5526959942792615</v>
      </c>
    </row>
    <row r="14" spans="2:24" ht="17.5" thickBot="1">
      <c r="E14" s="44" t="s">
        <v>10</v>
      </c>
      <c r="F14" s="76">
        <f>F13/SQRT(3)</f>
        <v>5.4770530721596264</v>
      </c>
      <c r="G14" s="65">
        <f>G13/SQRT(3)</f>
        <v>2.7059884319416412</v>
      </c>
      <c r="H14" s="71"/>
      <c r="I14" s="64">
        <f>I13/SQRT(3)</f>
        <v>3.186979842104956</v>
      </c>
      <c r="J14" s="65">
        <f>J13/SQRT(3)</f>
        <v>5.0214487043030838</v>
      </c>
      <c r="K14" s="38"/>
      <c r="L14" s="39"/>
      <c r="M14" s="39"/>
      <c r="N14" s="38"/>
      <c r="O14" s="64">
        <f>O13/SQRT(3)</f>
        <v>1.6835875742536834</v>
      </c>
      <c r="P14" s="65">
        <f>P13/SQRT(3)</f>
        <v>5.477053072159622</v>
      </c>
      <c r="Q14" s="38"/>
      <c r="R14" s="38"/>
      <c r="S14" s="38"/>
      <c r="T14" s="38"/>
      <c r="U14" s="64">
        <f>U13/SQRT(3)</f>
        <v>1.7010345435994265</v>
      </c>
      <c r="V14" s="65">
        <f>V13/SQRT(3)</f>
        <v>2.6285002578356629</v>
      </c>
    </row>
    <row r="15" spans="2:24">
      <c r="H15" s="45"/>
      <c r="K15" s="29"/>
      <c r="L15" s="29"/>
      <c r="M15" s="29"/>
      <c r="N15" s="29"/>
      <c r="R15" s="28"/>
      <c r="S15" s="28"/>
      <c r="T15" s="28"/>
      <c r="U15" s="8"/>
    </row>
    <row r="16" spans="2:24">
      <c r="E16" s="46" t="s">
        <v>8</v>
      </c>
      <c r="F16" s="23">
        <v>1</v>
      </c>
      <c r="G16" s="23"/>
      <c r="H16" s="23"/>
      <c r="I16" s="23"/>
      <c r="J16" s="23"/>
      <c r="K16" s="35">
        <v>2</v>
      </c>
      <c r="L16" s="35"/>
      <c r="M16" s="35"/>
      <c r="N16" s="35">
        <v>4</v>
      </c>
      <c r="O16" s="23"/>
      <c r="P16" s="23"/>
      <c r="Q16" s="23">
        <v>7</v>
      </c>
      <c r="R16" s="23"/>
    </row>
    <row r="17" spans="5:27">
      <c r="E17" s="46" t="s">
        <v>6</v>
      </c>
      <c r="F17" s="24" t="s">
        <v>3</v>
      </c>
      <c r="G17" s="23" t="s">
        <v>1</v>
      </c>
      <c r="H17" s="23"/>
      <c r="I17" s="23"/>
      <c r="J17" s="23"/>
      <c r="K17" s="24" t="s">
        <v>2</v>
      </c>
      <c r="L17" s="23" t="s">
        <v>1</v>
      </c>
      <c r="M17" s="23"/>
      <c r="N17" s="24" t="s">
        <v>2</v>
      </c>
      <c r="O17" s="23" t="s">
        <v>1</v>
      </c>
      <c r="P17" s="23"/>
      <c r="Q17" s="24" t="s">
        <v>2</v>
      </c>
      <c r="R17" s="23" t="s">
        <v>1</v>
      </c>
    </row>
    <row r="18" spans="5:27">
      <c r="E18" s="46" t="s">
        <v>7</v>
      </c>
      <c r="F18" s="25">
        <v>32.700000000000003</v>
      </c>
      <c r="G18" s="25">
        <f>(1.12-F5)/1.12*100</f>
        <v>24.702380952380963</v>
      </c>
      <c r="H18" s="25"/>
      <c r="I18" s="25"/>
      <c r="J18" s="25"/>
      <c r="K18" s="25">
        <v>14.88</v>
      </c>
      <c r="L18" s="25">
        <v>39.880000000000003</v>
      </c>
      <c r="M18" s="25"/>
      <c r="N18" s="25">
        <v>23.5</v>
      </c>
      <c r="O18" s="25">
        <v>15.2</v>
      </c>
      <c r="P18" s="25"/>
      <c r="Q18" s="25">
        <v>23.2</v>
      </c>
      <c r="R18" s="25">
        <v>35.42</v>
      </c>
      <c r="Z18" s="4"/>
    </row>
    <row r="19" spans="5:27">
      <c r="E19" s="44" t="s">
        <v>10</v>
      </c>
      <c r="F19" s="26">
        <v>2.71</v>
      </c>
      <c r="G19" s="27">
        <v>5.48</v>
      </c>
      <c r="H19" s="27"/>
      <c r="I19" s="27"/>
      <c r="J19" s="27"/>
      <c r="K19" s="27">
        <v>5.0199999999999996</v>
      </c>
      <c r="L19" s="27">
        <v>3.19</v>
      </c>
      <c r="M19" s="27"/>
      <c r="N19" s="27">
        <v>5.48</v>
      </c>
      <c r="O19" s="27">
        <v>1.68</v>
      </c>
      <c r="P19" s="27"/>
      <c r="Q19" s="27">
        <v>2.63</v>
      </c>
      <c r="R19" s="27">
        <v>1.7</v>
      </c>
      <c r="Z19" s="6"/>
    </row>
    <row r="20" spans="5:27">
      <c r="E20" s="46" t="s">
        <v>9</v>
      </c>
      <c r="F20" s="34">
        <v>4.686909448816559</v>
      </c>
      <c r="G20">
        <v>9.4865341967316805</v>
      </c>
      <c r="K20">
        <v>8.6974042834538476</v>
      </c>
      <c r="L20">
        <v>5.5200110092236221</v>
      </c>
      <c r="N20">
        <v>9.4865341967316734</v>
      </c>
      <c r="O20">
        <v>2.9160592175990194</v>
      </c>
      <c r="Q20">
        <v>4.5526959942792615</v>
      </c>
      <c r="R20">
        <v>2.9462782549439432</v>
      </c>
      <c r="Z20" s="3"/>
    </row>
    <row r="21" spans="5:27">
      <c r="E21" s="46" t="s">
        <v>12</v>
      </c>
      <c r="F21" s="2">
        <f>_xlfn.T.TEST(F9:F11,G9:G11,2,3)</f>
        <v>0.36342337474137798</v>
      </c>
      <c r="G21" s="2"/>
      <c r="H21" s="2"/>
      <c r="I21" s="2"/>
      <c r="J21" s="2"/>
      <c r="K21" s="2">
        <f>_xlfn.T.TEST(I9:I11,J9:J11,2,3)</f>
        <v>3.4394083055432657E-2</v>
      </c>
      <c r="L21" s="2"/>
      <c r="M21" s="2"/>
      <c r="N21" s="2">
        <f>_xlfn.T.TEST(O9:O11,P9:P11,2,3)</f>
        <v>0.34019539355849931</v>
      </c>
      <c r="P21" s="2"/>
      <c r="Q21" s="2">
        <f>_xlfn.T.TEST(U9:U11,V9:V11,2,3)</f>
        <v>4.1592070972054043E-2</v>
      </c>
      <c r="R21" s="2"/>
      <c r="S21" s="2"/>
      <c r="T21" s="2"/>
      <c r="Z21" s="5"/>
    </row>
    <row r="30" spans="5:27">
      <c r="AA30" s="28"/>
    </row>
    <row r="31" spans="5:27">
      <c r="AA31" s="28"/>
    </row>
    <row r="32" spans="5:27">
      <c r="AA32" s="28"/>
    </row>
    <row r="33" spans="26:33">
      <c r="Z33" s="32"/>
      <c r="AA33" s="32"/>
    </row>
    <row r="34" spans="26:33">
      <c r="Z34" s="33"/>
      <c r="AA34" s="33"/>
    </row>
    <row r="35" spans="26:33">
      <c r="AA35" s="28"/>
    </row>
    <row r="42" spans="26:33">
      <c r="AG42" t="s">
        <v>4</v>
      </c>
    </row>
    <row r="55" spans="29:33">
      <c r="AC55" s="8"/>
      <c r="AD55" s="9"/>
      <c r="AF55" s="8"/>
      <c r="AG55" s="11"/>
    </row>
    <row r="56" spans="29:33">
      <c r="AC56" s="8"/>
      <c r="AD56" s="9"/>
      <c r="AF56" s="8"/>
      <c r="AG56" s="11"/>
    </row>
    <row r="83" spans="38:44">
      <c r="AL83" s="8"/>
      <c r="AR83" s="8"/>
    </row>
    <row r="84" spans="38:44">
      <c r="AL84" s="8"/>
      <c r="AR84" s="8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da</cp:lastModifiedBy>
  <dcterms:created xsi:type="dcterms:W3CDTF">2024-01-11T15:28:45Z</dcterms:created>
  <dcterms:modified xsi:type="dcterms:W3CDTF">2024-04-17T14:27:24Z</dcterms:modified>
</cp:coreProperties>
</file>