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ilunisaedu-my.sharepoint.com/personal/wallwosb_unisa_edu_au/Documents/UniSA Post-doc_220804/COLLABORATIONS/Tim - AIS/peerJ/"/>
    </mc:Choice>
  </mc:AlternateContent>
  <xr:revisionPtr revIDLastSave="0" documentId="8_{60492C21-CC9E-47D6-AF7E-2F28A61BE2C0}" xr6:coauthVersionLast="47" xr6:coauthVersionMax="47" xr10:uidLastSave="{00000000-0000-0000-0000-000000000000}"/>
  <bookViews>
    <workbookView xWindow="-38520" yWindow="-3180" windowWidth="38640" windowHeight="21240" activeTab="1" xr2:uid="{FCA7C5C2-197C-46B8-9554-C555055BB07C}"/>
  </bookViews>
  <sheets>
    <sheet name="No Lx Pain" sheetId="1" r:id="rId1"/>
    <sheet name="Lx Pa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X13" i="2"/>
  <c r="W13" i="2"/>
  <c r="V13" i="2"/>
  <c r="U13" i="2"/>
  <c r="P13" i="2"/>
  <c r="O13" i="2"/>
  <c r="N13" i="2"/>
  <c r="M13" i="2"/>
  <c r="E13" i="2"/>
  <c r="D13" i="2"/>
  <c r="X12" i="2"/>
  <c r="W12" i="2"/>
  <c r="V12" i="2"/>
  <c r="U12" i="2"/>
  <c r="P12" i="2"/>
  <c r="O12" i="2"/>
  <c r="N12" i="2"/>
  <c r="M12" i="2"/>
  <c r="E12" i="2"/>
  <c r="D12" i="2"/>
  <c r="Z11" i="2"/>
  <c r="Y11" i="2"/>
  <c r="X11" i="2"/>
  <c r="W11" i="2"/>
  <c r="V11" i="2"/>
  <c r="U11" i="2"/>
  <c r="P11" i="2"/>
  <c r="O11" i="2"/>
  <c r="N11" i="2"/>
  <c r="M11" i="2"/>
  <c r="E11" i="2"/>
  <c r="D11" i="2"/>
  <c r="X10" i="2"/>
  <c r="W10" i="2"/>
  <c r="V10" i="2"/>
  <c r="U10" i="2"/>
  <c r="P10" i="2"/>
  <c r="O10" i="2"/>
  <c r="N10" i="2"/>
  <c r="M10" i="2"/>
  <c r="E10" i="2"/>
  <c r="D10" i="2"/>
  <c r="Z9" i="2"/>
  <c r="X9" i="2"/>
  <c r="W9" i="2"/>
  <c r="V9" i="2"/>
  <c r="U9" i="2"/>
  <c r="P9" i="2"/>
  <c r="O9" i="2"/>
  <c r="N9" i="2"/>
  <c r="M9" i="2"/>
  <c r="E9" i="2"/>
  <c r="D9" i="2"/>
  <c r="X8" i="2"/>
  <c r="W8" i="2"/>
  <c r="V8" i="2"/>
  <c r="U8" i="2"/>
  <c r="P8" i="2"/>
  <c r="O8" i="2"/>
  <c r="N8" i="2"/>
  <c r="M8" i="2"/>
  <c r="E8" i="2"/>
  <c r="D8" i="2"/>
  <c r="X7" i="2"/>
  <c r="W7" i="2"/>
  <c r="V7" i="2"/>
  <c r="U7" i="2"/>
  <c r="P7" i="2"/>
  <c r="O7" i="2"/>
  <c r="N7" i="2"/>
  <c r="M7" i="2"/>
  <c r="E7" i="2"/>
  <c r="D7" i="2"/>
  <c r="Z6" i="2"/>
  <c r="Y6" i="2"/>
  <c r="X6" i="2"/>
  <c r="W6" i="2"/>
  <c r="V6" i="2"/>
  <c r="U6" i="2"/>
  <c r="P6" i="2"/>
  <c r="O6" i="2"/>
  <c r="N6" i="2"/>
  <c r="M6" i="2"/>
  <c r="E6" i="2"/>
  <c r="D6" i="2"/>
  <c r="Z5" i="2"/>
  <c r="Y5" i="2"/>
  <c r="X5" i="2"/>
  <c r="W5" i="2"/>
  <c r="V5" i="2"/>
  <c r="U5" i="2"/>
  <c r="P5" i="2"/>
  <c r="O5" i="2"/>
  <c r="N5" i="2"/>
  <c r="M5" i="2"/>
  <c r="E5" i="2"/>
  <c r="D5" i="2"/>
  <c r="X4" i="2"/>
  <c r="W4" i="2"/>
  <c r="V4" i="2"/>
  <c r="U4" i="2"/>
  <c r="P4" i="2"/>
  <c r="O4" i="2"/>
  <c r="N4" i="2"/>
  <c r="M4" i="2"/>
  <c r="E4" i="2"/>
  <c r="D4" i="2"/>
  <c r="Y3" i="2"/>
  <c r="X3" i="2"/>
  <c r="W3" i="2"/>
  <c r="V3" i="2"/>
  <c r="U3" i="2"/>
  <c r="P3" i="2"/>
  <c r="O3" i="2"/>
  <c r="N3" i="2"/>
  <c r="M3" i="2"/>
  <c r="E3" i="2"/>
  <c r="D3" i="2"/>
  <c r="Z11" i="1"/>
  <c r="Y11" i="1"/>
  <c r="X11" i="1"/>
  <c r="W11" i="1"/>
  <c r="V11" i="1"/>
  <c r="U11" i="1"/>
  <c r="P11" i="1"/>
  <c r="O11" i="1"/>
  <c r="N11" i="1"/>
  <c r="M11" i="1"/>
  <c r="E11" i="1"/>
  <c r="D11" i="1"/>
  <c r="Z10" i="1"/>
  <c r="X10" i="1"/>
  <c r="W10" i="1"/>
  <c r="V10" i="1"/>
  <c r="U10" i="1"/>
  <c r="P10" i="1"/>
  <c r="O10" i="1"/>
  <c r="N10" i="1"/>
  <c r="M10" i="1"/>
  <c r="E10" i="1"/>
  <c r="D10" i="1"/>
  <c r="Z9" i="1"/>
  <c r="X9" i="1"/>
  <c r="W9" i="1"/>
  <c r="V9" i="1"/>
  <c r="U9" i="1"/>
  <c r="P9" i="1"/>
  <c r="O9" i="1"/>
  <c r="N9" i="1"/>
  <c r="M9" i="1"/>
  <c r="E9" i="1"/>
  <c r="D9" i="1"/>
  <c r="Z8" i="1"/>
  <c r="X8" i="1"/>
  <c r="W8" i="1"/>
  <c r="V8" i="1"/>
  <c r="U8" i="1"/>
  <c r="P8" i="1"/>
  <c r="O8" i="1"/>
  <c r="N8" i="1"/>
  <c r="M8" i="1"/>
  <c r="E8" i="1"/>
  <c r="D8" i="1"/>
  <c r="Z7" i="1"/>
  <c r="X7" i="1"/>
  <c r="W7" i="1"/>
  <c r="V7" i="1"/>
  <c r="U7" i="1"/>
  <c r="P7" i="1"/>
  <c r="O7" i="1"/>
  <c r="N7" i="1"/>
  <c r="M7" i="1"/>
  <c r="E7" i="1"/>
  <c r="D7" i="1"/>
  <c r="X6" i="1"/>
  <c r="W6" i="1"/>
  <c r="V6" i="1"/>
  <c r="U6" i="1"/>
  <c r="P6" i="1"/>
  <c r="O6" i="1"/>
  <c r="N6" i="1"/>
  <c r="M6" i="1"/>
  <c r="E6" i="1"/>
  <c r="D6" i="1"/>
  <c r="Y5" i="1"/>
  <c r="X5" i="1"/>
  <c r="W5" i="1"/>
  <c r="V5" i="1"/>
  <c r="U5" i="1"/>
  <c r="P5" i="1"/>
  <c r="O5" i="1"/>
  <c r="N5" i="1"/>
  <c r="M5" i="1"/>
  <c r="E5" i="1"/>
  <c r="D5" i="1"/>
  <c r="X4" i="1"/>
  <c r="W4" i="1"/>
  <c r="V4" i="1"/>
  <c r="U4" i="1"/>
  <c r="P4" i="1"/>
  <c r="O4" i="1"/>
  <c r="N4" i="1"/>
  <c r="M4" i="1"/>
  <c r="E4" i="1"/>
  <c r="D4" i="1"/>
  <c r="Y3" i="1"/>
  <c r="X3" i="1"/>
  <c r="W3" i="1"/>
  <c r="V3" i="1"/>
  <c r="U3" i="1"/>
  <c r="P3" i="1"/>
  <c r="O3" i="1"/>
  <c r="N3" i="1"/>
  <c r="M3" i="1"/>
  <c r="E3" i="1"/>
  <c r="D3" i="1"/>
</calcChain>
</file>

<file path=xl/sharedStrings.xml><?xml version="1.0" encoding="utf-8"?>
<sst xmlns="http://schemas.openxmlformats.org/spreadsheetml/2006/main" count="72" uniqueCount="24">
  <si>
    <t>R1 (Nm)</t>
  </si>
  <si>
    <t>R2 (Nm)</t>
  </si>
  <si>
    <t>% difference R1 v R2</t>
  </si>
  <si>
    <t>AVERAGE</t>
  </si>
  <si>
    <t>BS TIME (sec)</t>
  </si>
  <si>
    <t>LX PAIN HISTORY</t>
  </si>
  <si>
    <t>L) time (sec)</t>
  </si>
  <si>
    <t>L) accuracy (%)</t>
  </si>
  <si>
    <t>R) time (sec)</t>
  </si>
  <si>
    <t>R) accuracy (%)</t>
  </si>
  <si>
    <t>TIME TOTAL</t>
  </si>
  <si>
    <t>TIME AVE</t>
  </si>
  <si>
    <t>ACC TOTAL</t>
  </si>
  <si>
    <t>ACC AVE</t>
  </si>
  <si>
    <t>HAND</t>
  </si>
  <si>
    <t>L) time</t>
  </si>
  <si>
    <t>L) accuracy</t>
  </si>
  <si>
    <t>R) time</t>
  </si>
  <si>
    <t>R) accuracy</t>
  </si>
  <si>
    <t>Lx</t>
  </si>
  <si>
    <t>Accuracy difference</t>
  </si>
  <si>
    <t>Time difference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</si>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</sst>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44F9-D0A6-482B-8367-502B5CF710E7}">
  <dimension ref="A1:Z11"/>
  <sheetViews>
    <sheetView workbookViewId="0">
      <selection activeCell="F2" sqref="F2"/>
    </sheetView>
  </sheetViews>
  <sheetFormatPr defaultRowHeight="15" x14ac:dyDescent="0.25"/>
  <sheetData>
    <row r="1" spans="1:26" x14ac:dyDescent="0.25">
      <c r="I1" t="s">
        <v>14</v>
      </c>
      <c r="Q1" t="s">
        <v>19</v>
      </c>
    </row>
    <row r="2" spans="1:2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/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10</v>
      </c>
      <c r="V2" s="1" t="s">
        <v>11</v>
      </c>
      <c r="W2" s="1" t="s">
        <v>12</v>
      </c>
      <c r="X2" s="1" t="s">
        <v>13</v>
      </c>
      <c r="Y2" s="1" t="s">
        <v>20</v>
      </c>
      <c r="Z2" s="1" t="s">
        <v>21</v>
      </c>
    </row>
    <row r="3" spans="1:26" x14ac:dyDescent="0.25">
      <c r="A3" s="1">
        <v>3</v>
      </c>
      <c r="B3" s="2">
        <v>549</v>
      </c>
      <c r="C3" s="2">
        <v>487</v>
      </c>
      <c r="D3" s="2">
        <f t="shared" ref="D3:D11" si="0">(C3-B3)/C3*100</f>
        <v>-12.73100616016427</v>
      </c>
      <c r="E3">
        <f t="shared" ref="E3:E11" si="1">SUM(B3+C3)/2</f>
        <v>518</v>
      </c>
      <c r="F3" s="3"/>
      <c r="G3">
        <v>60</v>
      </c>
      <c r="H3" s="2" t="s">
        <v>22</v>
      </c>
      <c r="I3" s="2">
        <v>1.2</v>
      </c>
      <c r="J3" s="2">
        <v>40</v>
      </c>
      <c r="K3" s="2">
        <v>2.5</v>
      </c>
      <c r="L3" s="2">
        <v>75</v>
      </c>
      <c r="M3" s="2">
        <f t="shared" ref="M3:M11" si="2">SUM(I3+K3)</f>
        <v>3.7</v>
      </c>
      <c r="N3">
        <f t="shared" ref="N3:N11" si="3">SUM(I3+K3)/2</f>
        <v>1.85</v>
      </c>
      <c r="O3">
        <f t="shared" ref="O3:O11" si="4">SUM(L3+J3)</f>
        <v>115</v>
      </c>
      <c r="P3" s="2">
        <f t="shared" ref="P3:P11" si="5">SUM(J3+L3)/2</f>
        <v>57.5</v>
      </c>
      <c r="Q3" s="2">
        <v>1.4</v>
      </c>
      <c r="R3" s="2">
        <v>90</v>
      </c>
      <c r="S3" s="2">
        <v>1.7</v>
      </c>
      <c r="T3" s="2">
        <v>90</v>
      </c>
      <c r="U3" s="2">
        <f t="shared" ref="U3:U11" si="6">SUM(Q3+S3)</f>
        <v>3.0999999999999996</v>
      </c>
      <c r="V3">
        <f t="shared" ref="V3:V11" si="7">SUM(Q3+S3)/2</f>
        <v>1.5499999999999998</v>
      </c>
      <c r="W3">
        <f t="shared" ref="W3:W11" si="8">SUM(R3+T3)</f>
        <v>180</v>
      </c>
      <c r="X3">
        <f t="shared" ref="X3:X11" si="9">SUM(R3+T3)/2</f>
        <v>90</v>
      </c>
      <c r="Y3">
        <f>R3-T3</f>
        <v>0</v>
      </c>
      <c r="Z3">
        <v>0.3</v>
      </c>
    </row>
    <row r="4" spans="1:26" x14ac:dyDescent="0.25">
      <c r="A4" s="1">
        <v>5</v>
      </c>
      <c r="B4" s="2">
        <v>511</v>
      </c>
      <c r="C4" s="2">
        <v>428</v>
      </c>
      <c r="D4" s="2">
        <f t="shared" si="0"/>
        <v>-19.392523364485982</v>
      </c>
      <c r="E4">
        <f t="shared" si="1"/>
        <v>469.5</v>
      </c>
      <c r="F4" s="3"/>
      <c r="G4">
        <v>42</v>
      </c>
      <c r="H4" s="2" t="s">
        <v>22</v>
      </c>
      <c r="I4" s="2">
        <v>2</v>
      </c>
      <c r="J4" s="2">
        <v>80</v>
      </c>
      <c r="K4" s="2">
        <v>2.8</v>
      </c>
      <c r="L4" s="2">
        <v>90</v>
      </c>
      <c r="M4" s="2">
        <f t="shared" si="2"/>
        <v>4.8</v>
      </c>
      <c r="N4">
        <f t="shared" si="3"/>
        <v>2.4</v>
      </c>
      <c r="O4">
        <f t="shared" si="4"/>
        <v>170</v>
      </c>
      <c r="P4" s="2">
        <f t="shared" si="5"/>
        <v>85</v>
      </c>
      <c r="Q4" s="2">
        <v>1.3</v>
      </c>
      <c r="R4" s="2">
        <v>95</v>
      </c>
      <c r="S4" s="2">
        <v>1.4</v>
      </c>
      <c r="T4" s="2">
        <v>100</v>
      </c>
      <c r="U4" s="2">
        <f t="shared" si="6"/>
        <v>2.7</v>
      </c>
      <c r="V4">
        <f t="shared" si="7"/>
        <v>1.35</v>
      </c>
      <c r="W4">
        <f t="shared" si="8"/>
        <v>195</v>
      </c>
      <c r="X4">
        <f t="shared" si="9"/>
        <v>97.5</v>
      </c>
      <c r="Y4">
        <v>5</v>
      </c>
      <c r="Z4">
        <v>0.1</v>
      </c>
    </row>
    <row r="5" spans="1:26" x14ac:dyDescent="0.25">
      <c r="A5" s="1">
        <v>6</v>
      </c>
      <c r="B5" s="2">
        <v>640</v>
      </c>
      <c r="C5" s="2">
        <v>536</v>
      </c>
      <c r="D5" s="2">
        <f t="shared" si="0"/>
        <v>-19.402985074626866</v>
      </c>
      <c r="E5">
        <f t="shared" si="1"/>
        <v>588</v>
      </c>
      <c r="F5" s="3"/>
      <c r="G5">
        <v>96</v>
      </c>
      <c r="H5" s="2" t="s">
        <v>22</v>
      </c>
      <c r="I5" s="2">
        <v>1.2</v>
      </c>
      <c r="J5" s="2">
        <v>80</v>
      </c>
      <c r="K5" s="2">
        <v>1.6</v>
      </c>
      <c r="L5" s="2">
        <v>90</v>
      </c>
      <c r="M5" s="2">
        <f t="shared" si="2"/>
        <v>2.8</v>
      </c>
      <c r="N5">
        <f t="shared" si="3"/>
        <v>1.4</v>
      </c>
      <c r="O5">
        <f t="shared" si="4"/>
        <v>170</v>
      </c>
      <c r="P5" s="2">
        <f t="shared" si="5"/>
        <v>85</v>
      </c>
      <c r="Q5" s="2">
        <v>1</v>
      </c>
      <c r="R5" s="2">
        <v>95</v>
      </c>
      <c r="S5" s="2">
        <v>1.1000000000000001</v>
      </c>
      <c r="T5" s="2">
        <v>90</v>
      </c>
      <c r="U5" s="2">
        <f t="shared" si="6"/>
        <v>2.1</v>
      </c>
      <c r="V5">
        <f t="shared" si="7"/>
        <v>1.05</v>
      </c>
      <c r="W5">
        <f t="shared" si="8"/>
        <v>185</v>
      </c>
      <c r="X5">
        <f t="shared" si="9"/>
        <v>92.5</v>
      </c>
      <c r="Y5">
        <f>R5-T5</f>
        <v>5</v>
      </c>
      <c r="Z5">
        <v>0.1</v>
      </c>
    </row>
    <row r="6" spans="1:26" x14ac:dyDescent="0.25">
      <c r="A6" s="1">
        <v>7</v>
      </c>
      <c r="B6" s="2">
        <v>630</v>
      </c>
      <c r="C6" s="2">
        <v>534</v>
      </c>
      <c r="D6" s="2">
        <f t="shared" si="0"/>
        <v>-17.977528089887642</v>
      </c>
      <c r="E6">
        <f t="shared" si="1"/>
        <v>582</v>
      </c>
      <c r="F6" s="3"/>
      <c r="G6">
        <v>102</v>
      </c>
      <c r="H6" s="2" t="s">
        <v>22</v>
      </c>
      <c r="I6" s="2">
        <v>1.2</v>
      </c>
      <c r="J6" s="2">
        <v>85</v>
      </c>
      <c r="K6" s="2">
        <v>1.3</v>
      </c>
      <c r="L6" s="2">
        <v>85</v>
      </c>
      <c r="M6" s="2">
        <f t="shared" si="2"/>
        <v>2.5</v>
      </c>
      <c r="N6">
        <f t="shared" si="3"/>
        <v>1.25</v>
      </c>
      <c r="O6">
        <f t="shared" si="4"/>
        <v>170</v>
      </c>
      <c r="P6" s="2">
        <f t="shared" si="5"/>
        <v>85</v>
      </c>
      <c r="Q6" s="2">
        <v>0.9</v>
      </c>
      <c r="R6" s="2">
        <v>75</v>
      </c>
      <c r="S6" s="2">
        <v>1.2</v>
      </c>
      <c r="T6" s="2">
        <v>90</v>
      </c>
      <c r="U6" s="2">
        <f t="shared" si="6"/>
        <v>2.1</v>
      </c>
      <c r="V6">
        <f t="shared" si="7"/>
        <v>1.05</v>
      </c>
      <c r="W6">
        <f t="shared" si="8"/>
        <v>165</v>
      </c>
      <c r="X6">
        <f t="shared" si="9"/>
        <v>82.5</v>
      </c>
      <c r="Y6">
        <v>15</v>
      </c>
      <c r="Z6">
        <v>0.3</v>
      </c>
    </row>
    <row r="7" spans="1:26" x14ac:dyDescent="0.25">
      <c r="A7" s="1">
        <v>8</v>
      </c>
      <c r="B7" s="2">
        <v>593</v>
      </c>
      <c r="C7" s="2">
        <v>492</v>
      </c>
      <c r="D7" s="2">
        <f t="shared" si="0"/>
        <v>-20.528455284552845</v>
      </c>
      <c r="E7">
        <f t="shared" si="1"/>
        <v>542.5</v>
      </c>
      <c r="F7" s="3"/>
      <c r="G7">
        <v>91</v>
      </c>
      <c r="H7" s="2" t="s">
        <v>22</v>
      </c>
      <c r="I7" s="2">
        <v>2.2000000000000002</v>
      </c>
      <c r="J7" s="2">
        <v>85</v>
      </c>
      <c r="K7" s="2">
        <v>2.2999999999999998</v>
      </c>
      <c r="L7" s="2">
        <v>90</v>
      </c>
      <c r="M7" s="2">
        <f t="shared" si="2"/>
        <v>4.5</v>
      </c>
      <c r="N7">
        <f t="shared" si="3"/>
        <v>2.25</v>
      </c>
      <c r="O7">
        <f t="shared" si="4"/>
        <v>175</v>
      </c>
      <c r="P7" s="2">
        <f t="shared" si="5"/>
        <v>87.5</v>
      </c>
      <c r="Q7" s="2">
        <v>1.5</v>
      </c>
      <c r="R7" s="2">
        <v>90</v>
      </c>
      <c r="S7" s="2">
        <v>1.1000000000000001</v>
      </c>
      <c r="T7" s="2">
        <v>95</v>
      </c>
      <c r="U7" s="2">
        <f t="shared" si="6"/>
        <v>2.6</v>
      </c>
      <c r="V7">
        <f t="shared" si="7"/>
        <v>1.3</v>
      </c>
      <c r="W7">
        <f t="shared" si="8"/>
        <v>185</v>
      </c>
      <c r="X7">
        <f t="shared" si="9"/>
        <v>92.5</v>
      </c>
      <c r="Y7">
        <v>5</v>
      </c>
      <c r="Z7">
        <f>Q7-S7</f>
        <v>0.39999999999999991</v>
      </c>
    </row>
    <row r="8" spans="1:26" x14ac:dyDescent="0.25">
      <c r="A8" s="1">
        <v>9</v>
      </c>
      <c r="B8" s="2">
        <v>694</v>
      </c>
      <c r="C8" s="2">
        <v>581</v>
      </c>
      <c r="D8" s="2">
        <f t="shared" si="0"/>
        <v>-19.44922547332186</v>
      </c>
      <c r="E8">
        <f t="shared" si="1"/>
        <v>637.5</v>
      </c>
      <c r="F8" s="3"/>
      <c r="G8">
        <v>124</v>
      </c>
      <c r="H8" s="2" t="s">
        <v>22</v>
      </c>
      <c r="I8" s="2">
        <v>1.3</v>
      </c>
      <c r="J8" s="2">
        <v>55</v>
      </c>
      <c r="K8" s="2">
        <v>2.2000000000000002</v>
      </c>
      <c r="L8" s="2">
        <v>85</v>
      </c>
      <c r="M8" s="2">
        <f t="shared" si="2"/>
        <v>3.5</v>
      </c>
      <c r="N8">
        <f t="shared" si="3"/>
        <v>1.75</v>
      </c>
      <c r="O8">
        <f t="shared" si="4"/>
        <v>140</v>
      </c>
      <c r="P8" s="2">
        <f t="shared" si="5"/>
        <v>70</v>
      </c>
      <c r="Q8" s="2">
        <v>1.1000000000000001</v>
      </c>
      <c r="R8" s="2">
        <v>95</v>
      </c>
      <c r="S8" s="2">
        <v>1.1000000000000001</v>
      </c>
      <c r="T8" s="2">
        <v>100</v>
      </c>
      <c r="U8" s="2">
        <f t="shared" si="6"/>
        <v>2.2000000000000002</v>
      </c>
      <c r="V8">
        <f t="shared" si="7"/>
        <v>1.1000000000000001</v>
      </c>
      <c r="W8">
        <f t="shared" si="8"/>
        <v>195</v>
      </c>
      <c r="X8">
        <f t="shared" si="9"/>
        <v>97.5</v>
      </c>
      <c r="Y8">
        <v>5</v>
      </c>
      <c r="Z8">
        <f>Q8-S8</f>
        <v>0</v>
      </c>
    </row>
    <row r="9" spans="1:26" x14ac:dyDescent="0.25">
      <c r="A9" s="1">
        <v>15</v>
      </c>
      <c r="B9" s="2">
        <v>665</v>
      </c>
      <c r="C9" s="2">
        <v>558</v>
      </c>
      <c r="D9" s="2">
        <f t="shared" si="0"/>
        <v>-19.17562724014337</v>
      </c>
      <c r="E9">
        <f t="shared" si="1"/>
        <v>611.5</v>
      </c>
      <c r="F9" s="3"/>
      <c r="G9">
        <v>105</v>
      </c>
      <c r="H9" s="2" t="s">
        <v>22</v>
      </c>
      <c r="I9" s="2">
        <v>2.8</v>
      </c>
      <c r="J9" s="2">
        <v>75</v>
      </c>
      <c r="K9" s="2">
        <v>1.7</v>
      </c>
      <c r="L9" s="2">
        <v>60</v>
      </c>
      <c r="M9" s="2">
        <f t="shared" si="2"/>
        <v>4.5</v>
      </c>
      <c r="N9">
        <f t="shared" si="3"/>
        <v>2.25</v>
      </c>
      <c r="O9">
        <f t="shared" si="4"/>
        <v>135</v>
      </c>
      <c r="P9" s="2">
        <f t="shared" si="5"/>
        <v>67.5</v>
      </c>
      <c r="Q9" s="2">
        <v>1.3</v>
      </c>
      <c r="R9" s="2">
        <v>85</v>
      </c>
      <c r="S9" s="2">
        <v>1.1000000000000001</v>
      </c>
      <c r="T9" s="2">
        <v>90</v>
      </c>
      <c r="U9" s="2">
        <f t="shared" si="6"/>
        <v>2.4000000000000004</v>
      </c>
      <c r="V9">
        <f t="shared" si="7"/>
        <v>1.2000000000000002</v>
      </c>
      <c r="W9">
        <f t="shared" si="8"/>
        <v>175</v>
      </c>
      <c r="X9">
        <f t="shared" si="9"/>
        <v>87.5</v>
      </c>
      <c r="Y9">
        <v>5</v>
      </c>
      <c r="Z9">
        <f>Q9-S9</f>
        <v>0.19999999999999996</v>
      </c>
    </row>
    <row r="10" spans="1:26" x14ac:dyDescent="0.25">
      <c r="A10" s="1">
        <v>18</v>
      </c>
      <c r="B10" s="2">
        <v>638</v>
      </c>
      <c r="C10" s="2">
        <v>547</v>
      </c>
      <c r="D10" s="2">
        <f t="shared" si="0"/>
        <v>-16.636197440585011</v>
      </c>
      <c r="E10">
        <f t="shared" si="1"/>
        <v>592.5</v>
      </c>
      <c r="F10" s="4"/>
      <c r="G10">
        <v>109</v>
      </c>
      <c r="H10" s="2" t="s">
        <v>22</v>
      </c>
      <c r="I10" s="2">
        <v>1.7</v>
      </c>
      <c r="J10" s="2">
        <v>80</v>
      </c>
      <c r="K10" s="2">
        <v>1.9</v>
      </c>
      <c r="L10" s="2">
        <v>75</v>
      </c>
      <c r="M10" s="2">
        <f t="shared" si="2"/>
        <v>3.5999999999999996</v>
      </c>
      <c r="N10">
        <f t="shared" si="3"/>
        <v>1.7999999999999998</v>
      </c>
      <c r="O10">
        <f t="shared" si="4"/>
        <v>155</v>
      </c>
      <c r="P10" s="2">
        <f t="shared" si="5"/>
        <v>77.5</v>
      </c>
      <c r="Q10" s="2">
        <v>1.3</v>
      </c>
      <c r="R10" s="2">
        <v>85</v>
      </c>
      <c r="S10" s="2">
        <v>1.1000000000000001</v>
      </c>
      <c r="T10" s="2">
        <v>90</v>
      </c>
      <c r="U10" s="2">
        <f t="shared" si="6"/>
        <v>2.4000000000000004</v>
      </c>
      <c r="V10">
        <f t="shared" si="7"/>
        <v>1.2000000000000002</v>
      </c>
      <c r="W10">
        <f t="shared" si="8"/>
        <v>175</v>
      </c>
      <c r="X10">
        <f t="shared" si="9"/>
        <v>87.5</v>
      </c>
      <c r="Y10">
        <v>5</v>
      </c>
      <c r="Z10">
        <f>Q10-S10</f>
        <v>0.19999999999999996</v>
      </c>
    </row>
    <row r="11" spans="1:26" x14ac:dyDescent="0.25">
      <c r="A11" s="1">
        <v>19</v>
      </c>
      <c r="B11" s="2">
        <v>602</v>
      </c>
      <c r="C11" s="2">
        <v>522</v>
      </c>
      <c r="D11" s="2">
        <f t="shared" si="0"/>
        <v>-15.325670498084291</v>
      </c>
      <c r="E11">
        <f t="shared" si="1"/>
        <v>562</v>
      </c>
      <c r="F11" s="4"/>
      <c r="G11">
        <v>78</v>
      </c>
      <c r="H11" s="2" t="s">
        <v>22</v>
      </c>
      <c r="I11" s="2">
        <v>1.2</v>
      </c>
      <c r="J11" s="2">
        <v>65</v>
      </c>
      <c r="K11" s="2">
        <v>1.4</v>
      </c>
      <c r="L11" s="2">
        <v>75</v>
      </c>
      <c r="M11" s="2">
        <f t="shared" si="2"/>
        <v>2.5999999999999996</v>
      </c>
      <c r="N11">
        <f t="shared" si="3"/>
        <v>1.2999999999999998</v>
      </c>
      <c r="O11">
        <f t="shared" si="4"/>
        <v>140</v>
      </c>
      <c r="P11" s="2">
        <f t="shared" si="5"/>
        <v>70</v>
      </c>
      <c r="Q11" s="2">
        <v>1.5</v>
      </c>
      <c r="R11" s="2">
        <v>95</v>
      </c>
      <c r="S11" s="2">
        <v>1.3</v>
      </c>
      <c r="T11" s="2">
        <v>90</v>
      </c>
      <c r="U11" s="2">
        <f t="shared" si="6"/>
        <v>2.8</v>
      </c>
      <c r="V11">
        <f t="shared" si="7"/>
        <v>1.4</v>
      </c>
      <c r="W11">
        <f t="shared" si="8"/>
        <v>185</v>
      </c>
      <c r="X11">
        <f t="shared" si="9"/>
        <v>92.5</v>
      </c>
      <c r="Y11">
        <f>R11-T11</f>
        <v>5</v>
      </c>
      <c r="Z11">
        <f>Q11-S11</f>
        <v>0.19999999999999996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0066-CC64-4AC6-87DC-F5EC8D304133}">
  <dimension ref="A1:Z13"/>
  <sheetViews>
    <sheetView tabSelected="1" workbookViewId="0">
      <selection activeCell="K40" sqref="K40"/>
    </sheetView>
  </sheetViews>
  <sheetFormatPr defaultRowHeight="15" x14ac:dyDescent="0.25"/>
  <cols>
    <col min="4" max="4" width="23.42578125" customWidth="1"/>
    <col min="7" max="7" width="12.140625" customWidth="1"/>
    <col min="9" max="9" width="17.140625" customWidth="1"/>
    <col min="10" max="10" width="16.7109375" customWidth="1"/>
    <col min="11" max="11" width="24.5703125" customWidth="1"/>
    <col min="12" max="12" width="19.28515625" customWidth="1"/>
    <col min="13" max="13" width="17.85546875" customWidth="1"/>
    <col min="14" max="14" width="18.42578125" customWidth="1"/>
    <col min="15" max="15" width="16.7109375" customWidth="1"/>
    <col min="22" max="22" width="12.7109375" customWidth="1"/>
  </cols>
  <sheetData>
    <row r="1" spans="1:26" x14ac:dyDescent="0.25">
      <c r="I1" t="s">
        <v>14</v>
      </c>
      <c r="Q1" t="s">
        <v>19</v>
      </c>
    </row>
    <row r="2" spans="1:26" x14ac:dyDescent="0.25">
      <c r="B2" s="1" t="s">
        <v>0</v>
      </c>
      <c r="C2" s="1" t="s">
        <v>1</v>
      </c>
      <c r="D2" s="1" t="s">
        <v>2</v>
      </c>
      <c r="E2" s="1" t="s">
        <v>3</v>
      </c>
      <c r="F2" s="1"/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10</v>
      </c>
      <c r="V2" s="1" t="s">
        <v>11</v>
      </c>
      <c r="W2" s="1" t="s">
        <v>12</v>
      </c>
      <c r="X2" s="1" t="s">
        <v>13</v>
      </c>
      <c r="Y2" s="1" t="s">
        <v>20</v>
      </c>
      <c r="Z2" s="1" t="s">
        <v>21</v>
      </c>
    </row>
    <row r="3" spans="1:26" x14ac:dyDescent="0.25">
      <c r="A3" s="1">
        <v>1</v>
      </c>
      <c r="B3" s="2">
        <v>420</v>
      </c>
      <c r="C3" s="2">
        <v>381</v>
      </c>
      <c r="D3" s="2">
        <f t="shared" ref="D3:D13" si="0">(C3-B3)/C3*100</f>
        <v>-10.236220472440944</v>
      </c>
      <c r="E3">
        <f t="shared" ref="E3:E13" si="1">SUM(B3+C3)/2</f>
        <v>400.5</v>
      </c>
      <c r="F3" s="3"/>
      <c r="G3">
        <v>24</v>
      </c>
      <c r="H3" s="2" t="s">
        <v>23</v>
      </c>
      <c r="I3" s="2">
        <v>1.4</v>
      </c>
      <c r="J3" s="2">
        <v>80</v>
      </c>
      <c r="K3" s="2">
        <v>1.8</v>
      </c>
      <c r="L3" s="2">
        <v>85</v>
      </c>
      <c r="M3" s="2">
        <f t="shared" ref="M3:M13" si="2">SUM(I3+K3)</f>
        <v>3.2</v>
      </c>
      <c r="N3">
        <f t="shared" ref="N3:N13" si="3">SUM(I3+K3)/2</f>
        <v>1.6</v>
      </c>
      <c r="O3">
        <f t="shared" ref="O3:O13" si="4">SUM(L3+J3)</f>
        <v>165</v>
      </c>
      <c r="P3" s="2">
        <f t="shared" ref="P3:P13" si="5">SUM(J3+L3)/2</f>
        <v>82.5</v>
      </c>
      <c r="Q3" s="2">
        <v>1.4</v>
      </c>
      <c r="R3" s="2">
        <v>90</v>
      </c>
      <c r="S3" s="2">
        <v>1.6</v>
      </c>
      <c r="T3" s="2">
        <v>80</v>
      </c>
      <c r="U3" s="2">
        <f t="shared" ref="U3:U13" si="6">SUM(Q3+S3)</f>
        <v>3</v>
      </c>
      <c r="V3">
        <f t="shared" ref="V3:V13" si="7">SUM(Q3+S3)/2</f>
        <v>1.5</v>
      </c>
      <c r="W3">
        <f t="shared" ref="W3:W13" si="8">SUM(R3+T3)</f>
        <v>170</v>
      </c>
      <c r="X3">
        <f t="shared" ref="X3:X13" si="9">SUM(R3+T3)/2</f>
        <v>85</v>
      </c>
      <c r="Y3">
        <f>R3-T3</f>
        <v>10</v>
      </c>
      <c r="Z3">
        <v>0.2</v>
      </c>
    </row>
    <row r="4" spans="1:26" x14ac:dyDescent="0.25">
      <c r="A4" s="1">
        <v>2</v>
      </c>
      <c r="B4" s="2">
        <v>524</v>
      </c>
      <c r="C4" s="2">
        <v>443</v>
      </c>
      <c r="D4" s="2">
        <f t="shared" si="0"/>
        <v>-18.284424379232505</v>
      </c>
      <c r="E4">
        <f t="shared" si="1"/>
        <v>483.5</v>
      </c>
      <c r="F4" s="3"/>
      <c r="G4">
        <v>41</v>
      </c>
      <c r="H4" s="2" t="s">
        <v>23</v>
      </c>
      <c r="I4" s="2">
        <v>1.7</v>
      </c>
      <c r="J4" s="2">
        <v>75</v>
      </c>
      <c r="K4" s="2">
        <v>2.2999999999999998</v>
      </c>
      <c r="L4" s="2">
        <v>80</v>
      </c>
      <c r="M4" s="2">
        <f t="shared" si="2"/>
        <v>4</v>
      </c>
      <c r="N4">
        <f t="shared" si="3"/>
        <v>2</v>
      </c>
      <c r="O4">
        <f t="shared" si="4"/>
        <v>155</v>
      </c>
      <c r="P4" s="2">
        <f t="shared" si="5"/>
        <v>77.5</v>
      </c>
      <c r="Q4" s="2">
        <v>1.2</v>
      </c>
      <c r="R4" s="2">
        <v>80</v>
      </c>
      <c r="S4" s="2">
        <v>1.3</v>
      </c>
      <c r="T4" s="2">
        <v>90</v>
      </c>
      <c r="U4" s="2">
        <f t="shared" si="6"/>
        <v>2.5</v>
      </c>
      <c r="V4">
        <f t="shared" si="7"/>
        <v>1.25</v>
      </c>
      <c r="W4">
        <f t="shared" si="8"/>
        <v>170</v>
      </c>
      <c r="X4">
        <f t="shared" si="9"/>
        <v>85</v>
      </c>
      <c r="Y4">
        <v>10</v>
      </c>
      <c r="Z4">
        <v>0.1</v>
      </c>
    </row>
    <row r="5" spans="1:26" x14ac:dyDescent="0.25">
      <c r="A5" s="1">
        <v>4</v>
      </c>
      <c r="B5" s="2">
        <v>499</v>
      </c>
      <c r="C5" s="2">
        <v>401</v>
      </c>
      <c r="D5" s="2">
        <f t="shared" si="0"/>
        <v>-24.438902743142144</v>
      </c>
      <c r="E5">
        <f t="shared" si="1"/>
        <v>450</v>
      </c>
      <c r="F5" s="3"/>
      <c r="G5">
        <v>28</v>
      </c>
      <c r="H5" s="2" t="s">
        <v>23</v>
      </c>
      <c r="I5" s="2">
        <v>2</v>
      </c>
      <c r="J5" s="2">
        <v>55</v>
      </c>
      <c r="K5" s="2">
        <v>2.7</v>
      </c>
      <c r="L5" s="2">
        <v>65</v>
      </c>
      <c r="M5" s="2">
        <f t="shared" si="2"/>
        <v>4.7</v>
      </c>
      <c r="N5">
        <f t="shared" si="3"/>
        <v>2.35</v>
      </c>
      <c r="O5">
        <f t="shared" si="4"/>
        <v>120</v>
      </c>
      <c r="P5" s="2">
        <f t="shared" si="5"/>
        <v>60</v>
      </c>
      <c r="Q5" s="2">
        <v>1.7</v>
      </c>
      <c r="R5" s="2">
        <v>100</v>
      </c>
      <c r="S5" s="2">
        <v>1.3</v>
      </c>
      <c r="T5" s="2">
        <v>80</v>
      </c>
      <c r="U5" s="2">
        <f t="shared" si="6"/>
        <v>3</v>
      </c>
      <c r="V5">
        <f t="shared" si="7"/>
        <v>1.5</v>
      </c>
      <c r="W5">
        <f t="shared" si="8"/>
        <v>180</v>
      </c>
      <c r="X5">
        <f t="shared" si="9"/>
        <v>90</v>
      </c>
      <c r="Y5">
        <f>R5-T5</f>
        <v>20</v>
      </c>
      <c r="Z5">
        <f>Q5-S5</f>
        <v>0.39999999999999991</v>
      </c>
    </row>
    <row r="6" spans="1:26" x14ac:dyDescent="0.25">
      <c r="A6" s="1">
        <v>10</v>
      </c>
      <c r="B6" s="2">
        <v>520</v>
      </c>
      <c r="C6" s="2">
        <v>439</v>
      </c>
      <c r="D6" s="2">
        <f t="shared" si="0"/>
        <v>-18.451025056947611</v>
      </c>
      <c r="E6">
        <f t="shared" si="1"/>
        <v>479.5</v>
      </c>
      <c r="F6" s="3"/>
      <c r="G6">
        <v>24</v>
      </c>
      <c r="H6" s="2" t="s">
        <v>23</v>
      </c>
      <c r="I6" s="2">
        <v>2.1</v>
      </c>
      <c r="J6" s="2">
        <v>95</v>
      </c>
      <c r="K6" s="2">
        <v>2.2999999999999998</v>
      </c>
      <c r="L6" s="2">
        <v>95</v>
      </c>
      <c r="M6" s="2">
        <f t="shared" si="2"/>
        <v>4.4000000000000004</v>
      </c>
      <c r="N6">
        <f t="shared" si="3"/>
        <v>2.2000000000000002</v>
      </c>
      <c r="O6">
        <f t="shared" si="4"/>
        <v>190</v>
      </c>
      <c r="P6" s="2">
        <f t="shared" si="5"/>
        <v>95</v>
      </c>
      <c r="Q6" s="2">
        <v>1.4</v>
      </c>
      <c r="R6" s="2">
        <v>100</v>
      </c>
      <c r="S6" s="2">
        <v>1.3</v>
      </c>
      <c r="T6" s="2">
        <v>85</v>
      </c>
      <c r="U6" s="2">
        <f t="shared" si="6"/>
        <v>2.7</v>
      </c>
      <c r="V6">
        <f t="shared" si="7"/>
        <v>1.35</v>
      </c>
      <c r="W6">
        <f t="shared" si="8"/>
        <v>185</v>
      </c>
      <c r="X6">
        <f t="shared" si="9"/>
        <v>92.5</v>
      </c>
      <c r="Y6">
        <f>R6-T6</f>
        <v>15</v>
      </c>
      <c r="Z6">
        <f>Q6-S6</f>
        <v>9.9999999999999867E-2</v>
      </c>
    </row>
    <row r="7" spans="1:26" x14ac:dyDescent="0.25">
      <c r="A7" s="1">
        <v>11</v>
      </c>
      <c r="B7" s="2">
        <v>534</v>
      </c>
      <c r="C7" s="2">
        <v>432</v>
      </c>
      <c r="D7" s="2">
        <f t="shared" si="0"/>
        <v>-23.611111111111111</v>
      </c>
      <c r="E7">
        <f t="shared" si="1"/>
        <v>483</v>
      </c>
      <c r="F7" s="3"/>
      <c r="G7">
        <v>49</v>
      </c>
      <c r="H7" s="2" t="s">
        <v>23</v>
      </c>
      <c r="I7" s="2">
        <v>1.9</v>
      </c>
      <c r="J7" s="2">
        <v>60</v>
      </c>
      <c r="K7" s="2">
        <v>2.2000000000000002</v>
      </c>
      <c r="L7" s="2">
        <v>75</v>
      </c>
      <c r="M7" s="2">
        <f t="shared" si="2"/>
        <v>4.0999999999999996</v>
      </c>
      <c r="N7">
        <f t="shared" si="3"/>
        <v>2.0499999999999998</v>
      </c>
      <c r="O7">
        <f t="shared" si="4"/>
        <v>135</v>
      </c>
      <c r="P7" s="2">
        <f t="shared" si="5"/>
        <v>67.5</v>
      </c>
      <c r="Q7" s="2">
        <v>1</v>
      </c>
      <c r="R7" s="2">
        <v>65</v>
      </c>
      <c r="S7" s="2">
        <v>1.2</v>
      </c>
      <c r="T7" s="2">
        <v>75</v>
      </c>
      <c r="U7" s="2">
        <f t="shared" si="6"/>
        <v>2.2000000000000002</v>
      </c>
      <c r="V7">
        <f t="shared" si="7"/>
        <v>1.1000000000000001</v>
      </c>
      <c r="W7">
        <f t="shared" si="8"/>
        <v>140</v>
      </c>
      <c r="X7">
        <f t="shared" si="9"/>
        <v>70</v>
      </c>
      <c r="Y7">
        <v>10</v>
      </c>
      <c r="Z7">
        <v>0.2</v>
      </c>
    </row>
    <row r="8" spans="1:26" x14ac:dyDescent="0.25">
      <c r="A8" s="1">
        <v>12</v>
      </c>
      <c r="B8" s="2">
        <v>512</v>
      </c>
      <c r="C8" s="2">
        <v>435</v>
      </c>
      <c r="D8" s="2">
        <f t="shared" si="0"/>
        <v>-17.701149425287358</v>
      </c>
      <c r="E8">
        <f t="shared" si="1"/>
        <v>473.5</v>
      </c>
      <c r="F8" s="3"/>
      <c r="G8">
        <v>41</v>
      </c>
      <c r="H8" s="2" t="s">
        <v>23</v>
      </c>
      <c r="I8" s="2">
        <v>1.7</v>
      </c>
      <c r="J8" s="2">
        <v>85</v>
      </c>
      <c r="K8" s="2">
        <v>1.2</v>
      </c>
      <c r="L8" s="2">
        <v>65</v>
      </c>
      <c r="M8" s="2">
        <f t="shared" si="2"/>
        <v>2.9</v>
      </c>
      <c r="N8">
        <f t="shared" si="3"/>
        <v>1.45</v>
      </c>
      <c r="O8">
        <f t="shared" si="4"/>
        <v>150</v>
      </c>
      <c r="P8" s="2">
        <f t="shared" si="5"/>
        <v>75</v>
      </c>
      <c r="Q8" s="2">
        <v>0.9</v>
      </c>
      <c r="R8" s="2">
        <v>75</v>
      </c>
      <c r="S8" s="2">
        <v>1.4</v>
      </c>
      <c r="T8" s="2">
        <v>90</v>
      </c>
      <c r="U8" s="2">
        <f t="shared" si="6"/>
        <v>2.2999999999999998</v>
      </c>
      <c r="V8">
        <f t="shared" si="7"/>
        <v>1.1499999999999999</v>
      </c>
      <c r="W8">
        <f t="shared" si="8"/>
        <v>165</v>
      </c>
      <c r="X8">
        <f t="shared" si="9"/>
        <v>82.5</v>
      </c>
      <c r="Y8">
        <v>15</v>
      </c>
      <c r="Z8">
        <v>0.5</v>
      </c>
    </row>
    <row r="9" spans="1:26" x14ac:dyDescent="0.25">
      <c r="A9" s="1">
        <v>13</v>
      </c>
      <c r="B9" s="2">
        <v>514</v>
      </c>
      <c r="C9" s="2">
        <v>401</v>
      </c>
      <c r="D9" s="2">
        <f t="shared" si="0"/>
        <v>-28.179551122194514</v>
      </c>
      <c r="E9">
        <f t="shared" si="1"/>
        <v>457.5</v>
      </c>
      <c r="F9" s="3"/>
      <c r="G9">
        <v>32</v>
      </c>
      <c r="H9" s="2" t="s">
        <v>23</v>
      </c>
      <c r="I9" s="2">
        <v>1.5</v>
      </c>
      <c r="J9" s="2">
        <v>90</v>
      </c>
      <c r="K9" s="2">
        <v>2.2000000000000002</v>
      </c>
      <c r="L9" s="2">
        <v>95</v>
      </c>
      <c r="M9" s="2">
        <f t="shared" si="2"/>
        <v>3.7</v>
      </c>
      <c r="N9">
        <f t="shared" si="3"/>
        <v>1.85</v>
      </c>
      <c r="O9">
        <f t="shared" si="4"/>
        <v>185</v>
      </c>
      <c r="P9" s="2">
        <f t="shared" si="5"/>
        <v>92.5</v>
      </c>
      <c r="Q9" s="2">
        <v>1.8</v>
      </c>
      <c r="R9" s="2">
        <v>80</v>
      </c>
      <c r="S9" s="2">
        <v>1.5</v>
      </c>
      <c r="T9" s="2">
        <v>95</v>
      </c>
      <c r="U9" s="2">
        <f t="shared" si="6"/>
        <v>3.3</v>
      </c>
      <c r="V9">
        <f t="shared" si="7"/>
        <v>1.65</v>
      </c>
      <c r="W9">
        <f t="shared" si="8"/>
        <v>175</v>
      </c>
      <c r="X9">
        <f t="shared" si="9"/>
        <v>87.5</v>
      </c>
      <c r="Y9">
        <v>15</v>
      </c>
      <c r="Z9">
        <f>Q9-S9</f>
        <v>0.30000000000000004</v>
      </c>
    </row>
    <row r="10" spans="1:26" x14ac:dyDescent="0.25">
      <c r="A10" s="1">
        <v>14</v>
      </c>
      <c r="B10" s="2">
        <v>503</v>
      </c>
      <c r="C10" s="2">
        <v>427</v>
      </c>
      <c r="D10" s="2">
        <f t="shared" si="0"/>
        <v>-17.798594847775178</v>
      </c>
      <c r="E10">
        <f t="shared" si="1"/>
        <v>465</v>
      </c>
      <c r="F10" s="3"/>
      <c r="G10">
        <v>14</v>
      </c>
      <c r="H10" s="2" t="s">
        <v>23</v>
      </c>
      <c r="I10" s="2">
        <v>3</v>
      </c>
      <c r="J10" s="2">
        <v>90</v>
      </c>
      <c r="K10" s="2">
        <v>2</v>
      </c>
      <c r="L10" s="2">
        <v>75</v>
      </c>
      <c r="M10" s="2">
        <f t="shared" si="2"/>
        <v>5</v>
      </c>
      <c r="N10">
        <f t="shared" si="3"/>
        <v>2.5</v>
      </c>
      <c r="O10">
        <f t="shared" si="4"/>
        <v>165</v>
      </c>
      <c r="P10" s="2">
        <f t="shared" si="5"/>
        <v>82.5</v>
      </c>
      <c r="Q10" s="2">
        <v>1.2</v>
      </c>
      <c r="R10" s="2">
        <v>80</v>
      </c>
      <c r="S10" s="2">
        <v>1.8</v>
      </c>
      <c r="T10" s="2">
        <v>100</v>
      </c>
      <c r="U10" s="2">
        <f t="shared" si="6"/>
        <v>3</v>
      </c>
      <c r="V10">
        <f t="shared" si="7"/>
        <v>1.5</v>
      </c>
      <c r="W10">
        <f t="shared" si="8"/>
        <v>180</v>
      </c>
      <c r="X10">
        <f t="shared" si="9"/>
        <v>90</v>
      </c>
      <c r="Y10">
        <v>20</v>
      </c>
      <c r="Z10">
        <v>0.6</v>
      </c>
    </row>
    <row r="11" spans="1:26" x14ac:dyDescent="0.25">
      <c r="A11" s="1">
        <v>16</v>
      </c>
      <c r="B11" s="2">
        <v>507</v>
      </c>
      <c r="C11" s="2">
        <v>430</v>
      </c>
      <c r="D11" s="2">
        <f t="shared" si="0"/>
        <v>-17.906976744186046</v>
      </c>
      <c r="E11">
        <f t="shared" si="1"/>
        <v>468.5</v>
      </c>
      <c r="F11" s="3"/>
      <c r="G11">
        <v>27</v>
      </c>
      <c r="H11" s="2" t="s">
        <v>23</v>
      </c>
      <c r="I11" s="2">
        <v>1.6</v>
      </c>
      <c r="J11" s="2">
        <v>85</v>
      </c>
      <c r="K11" s="2">
        <v>1.2</v>
      </c>
      <c r="L11" s="2">
        <v>70</v>
      </c>
      <c r="M11" s="2">
        <f t="shared" si="2"/>
        <v>2.8</v>
      </c>
      <c r="N11">
        <f t="shared" si="3"/>
        <v>1.4</v>
      </c>
      <c r="O11">
        <f t="shared" si="4"/>
        <v>155</v>
      </c>
      <c r="P11" s="2">
        <f t="shared" si="5"/>
        <v>77.5</v>
      </c>
      <c r="Q11" s="2">
        <v>1.4</v>
      </c>
      <c r="R11" s="2">
        <v>95</v>
      </c>
      <c r="S11" s="2">
        <v>1.2</v>
      </c>
      <c r="T11" s="2">
        <v>80</v>
      </c>
      <c r="U11" s="2">
        <f t="shared" si="6"/>
        <v>2.5999999999999996</v>
      </c>
      <c r="V11">
        <f t="shared" si="7"/>
        <v>1.2999999999999998</v>
      </c>
      <c r="W11">
        <f t="shared" si="8"/>
        <v>175</v>
      </c>
      <c r="X11">
        <f t="shared" si="9"/>
        <v>87.5</v>
      </c>
      <c r="Y11">
        <f>R11-T11</f>
        <v>15</v>
      </c>
      <c r="Z11">
        <f>Q11-S11</f>
        <v>0.19999999999999996</v>
      </c>
    </row>
    <row r="12" spans="1:26" x14ac:dyDescent="0.25">
      <c r="A12" s="1">
        <v>17</v>
      </c>
      <c r="B12" s="2">
        <v>541</v>
      </c>
      <c r="C12" s="2">
        <v>462</v>
      </c>
      <c r="D12" s="2">
        <f t="shared" si="0"/>
        <v>-17.0995670995671</v>
      </c>
      <c r="E12">
        <f t="shared" si="1"/>
        <v>501.5</v>
      </c>
      <c r="F12" s="3"/>
      <c r="G12">
        <v>51</v>
      </c>
      <c r="H12" s="2" t="s">
        <v>23</v>
      </c>
      <c r="I12" s="2">
        <v>1.4</v>
      </c>
      <c r="J12" s="2">
        <v>75</v>
      </c>
      <c r="K12" s="2">
        <v>1.5</v>
      </c>
      <c r="L12" s="2">
        <v>70</v>
      </c>
      <c r="M12" s="2">
        <f t="shared" si="2"/>
        <v>2.9</v>
      </c>
      <c r="N12">
        <f t="shared" si="3"/>
        <v>1.45</v>
      </c>
      <c r="O12">
        <f t="shared" si="4"/>
        <v>145</v>
      </c>
      <c r="P12" s="2">
        <f t="shared" si="5"/>
        <v>72.5</v>
      </c>
      <c r="Q12" s="2">
        <v>0.9</v>
      </c>
      <c r="R12" s="2">
        <v>75</v>
      </c>
      <c r="S12" s="2">
        <v>1.3</v>
      </c>
      <c r="T12" s="2">
        <v>85</v>
      </c>
      <c r="U12" s="2">
        <f t="shared" si="6"/>
        <v>2.2000000000000002</v>
      </c>
      <c r="V12">
        <f t="shared" si="7"/>
        <v>1.1000000000000001</v>
      </c>
      <c r="W12">
        <f t="shared" si="8"/>
        <v>160</v>
      </c>
      <c r="X12">
        <f t="shared" si="9"/>
        <v>80</v>
      </c>
      <c r="Y12">
        <v>10</v>
      </c>
      <c r="Z12">
        <v>0.4</v>
      </c>
    </row>
    <row r="13" spans="1:26" x14ac:dyDescent="0.25">
      <c r="A13" s="1">
        <v>20</v>
      </c>
      <c r="B13" s="2">
        <v>552</v>
      </c>
      <c r="C13" s="2">
        <v>481</v>
      </c>
      <c r="D13" s="2">
        <f t="shared" si="0"/>
        <v>-14.760914760914762</v>
      </c>
      <c r="E13">
        <f t="shared" si="1"/>
        <v>516.5</v>
      </c>
      <c r="F13" s="4"/>
      <c r="G13">
        <v>51</v>
      </c>
      <c r="H13" s="2" t="s">
        <v>23</v>
      </c>
      <c r="I13" s="2">
        <v>2.2999999999999998</v>
      </c>
      <c r="J13" s="2">
        <v>85</v>
      </c>
      <c r="K13" s="2">
        <v>2</v>
      </c>
      <c r="L13" s="2">
        <v>80</v>
      </c>
      <c r="M13" s="2">
        <f t="shared" si="2"/>
        <v>4.3</v>
      </c>
      <c r="N13">
        <f t="shared" si="3"/>
        <v>2.15</v>
      </c>
      <c r="O13">
        <f t="shared" si="4"/>
        <v>165</v>
      </c>
      <c r="P13" s="2">
        <f t="shared" si="5"/>
        <v>82.5</v>
      </c>
      <c r="Q13" s="2">
        <v>1.1000000000000001</v>
      </c>
      <c r="R13" s="2">
        <v>85</v>
      </c>
      <c r="S13" s="2">
        <v>1.6</v>
      </c>
      <c r="T13" s="2">
        <v>75</v>
      </c>
      <c r="U13" s="2">
        <f t="shared" si="6"/>
        <v>2.7</v>
      </c>
      <c r="V13">
        <f t="shared" si="7"/>
        <v>1.35</v>
      </c>
      <c r="W13">
        <f t="shared" si="8"/>
        <v>160</v>
      </c>
      <c r="X13">
        <f t="shared" si="9"/>
        <v>80</v>
      </c>
      <c r="Y13">
        <f>R13-T13</f>
        <v>10</v>
      </c>
      <c r="Z13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Lx Pain</vt:lpstr>
      <vt:lpstr>Lx Pain</vt:lpstr>
    </vt:vector>
  </TitlesOfParts>
  <Company>University of South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Wallwork</dc:creator>
  <cp:lastModifiedBy>Sarah Wallwork</cp:lastModifiedBy>
  <dcterms:created xsi:type="dcterms:W3CDTF">2023-10-12T23:00:14Z</dcterms:created>
  <dcterms:modified xsi:type="dcterms:W3CDTF">2023-10-12T23:06:03Z</dcterms:modified>
</cp:coreProperties>
</file>