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ftakhulsefti\Documents\after campus\S2\Paper\peerJ\"/>
    </mc:Choice>
  </mc:AlternateContent>
  <xr:revisionPtr revIDLastSave="0" documentId="13_ncr:1_{7F6FF487-7268-425C-ADE6-B1A51A62F3E3}" xr6:coauthVersionLast="47" xr6:coauthVersionMax="47" xr10:uidLastSave="{00000000-0000-0000-0000-000000000000}"/>
  <bookViews>
    <workbookView xWindow="-120" yWindow="-120" windowWidth="20730" windowHeight="11040" firstSheet="2" activeTab="5" xr2:uid="{7D8C7E1A-61AE-43DF-B245-9EA6515940DE}"/>
  </bookViews>
  <sheets>
    <sheet name="Overall Data Visual MPs" sheetId="12" r:id="rId1"/>
    <sheet name="Morphometry" sheetId="1" r:id="rId2"/>
    <sheet name="Mps in Barnacle" sheetId="3" r:id="rId3"/>
    <sheet name="Mps in water and sediment" sheetId="2" r:id="rId4"/>
    <sheet name="Pearson Correlation" sheetId="4" r:id="rId5"/>
    <sheet name="FTIR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8" l="1"/>
  <c r="H12" i="8" s="1"/>
  <c r="C17" i="8"/>
  <c r="P4" i="3" l="1"/>
  <c r="F62" i="1"/>
  <c r="F56" i="1"/>
  <c r="F50" i="1"/>
  <c r="F44" i="1"/>
  <c r="F38" i="1"/>
  <c r="F32" i="1"/>
  <c r="F26" i="1"/>
  <c r="F20" i="1"/>
  <c r="F14" i="1"/>
  <c r="F8" i="1"/>
  <c r="G62" i="1"/>
  <c r="G56" i="1"/>
  <c r="G50" i="1"/>
  <c r="G44" i="1"/>
  <c r="G38" i="1"/>
  <c r="G32" i="1"/>
  <c r="G26" i="1"/>
  <c r="G20" i="1"/>
  <c r="G14" i="1"/>
  <c r="G8" i="1"/>
  <c r="G7" i="8"/>
  <c r="E138" i="3"/>
  <c r="E119" i="3"/>
  <c r="E109" i="3"/>
  <c r="E95" i="3"/>
  <c r="E150" i="3"/>
  <c r="E167" i="3"/>
  <c r="E80" i="3"/>
  <c r="E63" i="3"/>
  <c r="E51" i="3"/>
  <c r="E26" i="3"/>
  <c r="D62" i="1"/>
  <c r="C62" i="1"/>
  <c r="D56" i="1"/>
  <c r="C56" i="1"/>
  <c r="D50" i="1"/>
  <c r="C50" i="1"/>
  <c r="D44" i="1"/>
  <c r="C44" i="1"/>
  <c r="D38" i="1"/>
  <c r="C38" i="1"/>
  <c r="D32" i="1"/>
  <c r="C32" i="1"/>
  <c r="D26" i="1"/>
  <c r="C26" i="1"/>
  <c r="D20" i="1"/>
  <c r="C20" i="1"/>
  <c r="D14" i="1"/>
  <c r="C14" i="1"/>
  <c r="D8" i="1"/>
  <c r="C8" i="1"/>
  <c r="N4" i="3"/>
  <c r="N5" i="3"/>
  <c r="N6" i="3"/>
  <c r="N7" i="3"/>
  <c r="N8" i="3"/>
  <c r="N9" i="3"/>
  <c r="N10" i="3"/>
  <c r="N11" i="3"/>
  <c r="N12" i="3"/>
  <c r="N3" i="3"/>
  <c r="N13" i="3" s="1"/>
  <c r="M13" i="3"/>
  <c r="L13" i="3"/>
  <c r="K13" i="3"/>
  <c r="H9" i="3"/>
  <c r="H8" i="3"/>
  <c r="H7" i="3"/>
  <c r="L27" i="2"/>
  <c r="C32" i="2"/>
  <c r="G57" i="1"/>
  <c r="G51" i="1"/>
  <c r="G45" i="1"/>
  <c r="G39" i="1"/>
  <c r="G33" i="1"/>
  <c r="G27" i="1"/>
  <c r="G21" i="1"/>
  <c r="G15" i="1"/>
  <c r="G9" i="1"/>
  <c r="G3" i="1"/>
  <c r="M14" i="3" l="1"/>
  <c r="H11" i="3"/>
  <c r="H6" i="8" l="1"/>
  <c r="H8" i="8"/>
  <c r="H11" i="8"/>
  <c r="H10" i="8"/>
  <c r="H9" i="8"/>
  <c r="H7" i="8"/>
</calcChain>
</file>

<file path=xl/sharedStrings.xml><?xml version="1.0" encoding="utf-8"?>
<sst xmlns="http://schemas.openxmlformats.org/spreadsheetml/2006/main" count="1279" uniqueCount="256">
  <si>
    <t>nomor</t>
  </si>
  <si>
    <t>volume KOH (ml)</t>
  </si>
  <si>
    <t xml:space="preserve"> </t>
  </si>
  <si>
    <t>0.05</t>
  </si>
  <si>
    <t xml:space="preserve">Fiber </t>
  </si>
  <si>
    <t>1.1</t>
  </si>
  <si>
    <t>300.53</t>
  </si>
  <si>
    <t>196.29</t>
  </si>
  <si>
    <t>1.2</t>
  </si>
  <si>
    <t>57.04</t>
  </si>
  <si>
    <t>112.80</t>
  </si>
  <si>
    <t>1.3</t>
  </si>
  <si>
    <t>12.87</t>
  </si>
  <si>
    <t>49.70</t>
  </si>
  <si>
    <t>1.4</t>
  </si>
  <si>
    <t>46.29</t>
  </si>
  <si>
    <t>72.65</t>
  </si>
  <si>
    <t>1.5</t>
  </si>
  <si>
    <t>324.97</t>
  </si>
  <si>
    <t>48.36</t>
  </si>
  <si>
    <t>1.6</t>
  </si>
  <si>
    <t>94.78</t>
  </si>
  <si>
    <t>42.85</t>
  </si>
  <si>
    <t>1.7</t>
  </si>
  <si>
    <t>35.12</t>
  </si>
  <si>
    <t>181.61</t>
  </si>
  <si>
    <t>1.8</t>
  </si>
  <si>
    <t>97.96</t>
  </si>
  <si>
    <t>189.99</t>
  </si>
  <si>
    <t>1.9</t>
  </si>
  <si>
    <t>175.42</t>
  </si>
  <si>
    <t>185.65</t>
  </si>
  <si>
    <t>1.10</t>
  </si>
  <si>
    <t>62.08</t>
  </si>
  <si>
    <t>227.71</t>
  </si>
  <si>
    <t>1.11</t>
  </si>
  <si>
    <t>276.45</t>
  </si>
  <si>
    <t>Fragmen</t>
  </si>
  <si>
    <t>24.62</t>
  </si>
  <si>
    <t>1.12</t>
  </si>
  <si>
    <t>83.56</t>
  </si>
  <si>
    <t>19.09</t>
  </si>
  <si>
    <t>1.13</t>
  </si>
  <si>
    <t>65.37</t>
  </si>
  <si>
    <t>30.73</t>
  </si>
  <si>
    <t>1.14</t>
  </si>
  <si>
    <t>105.51</t>
  </si>
  <si>
    <t>5.45</t>
  </si>
  <si>
    <t>1.15</t>
  </si>
  <si>
    <t>156.34</t>
  </si>
  <si>
    <t>12.25</t>
  </si>
  <si>
    <t>1.16</t>
  </si>
  <si>
    <t>70.83</t>
  </si>
  <si>
    <t>15.03</t>
  </si>
  <si>
    <t>1.17</t>
  </si>
  <si>
    <t>197.36</t>
  </si>
  <si>
    <t>14.77</t>
  </si>
  <si>
    <t>1.18</t>
  </si>
  <si>
    <t>86.07</t>
  </si>
  <si>
    <t>29.80</t>
  </si>
  <si>
    <t>33.32</t>
  </si>
  <si>
    <t>13.37</t>
  </si>
  <si>
    <t>17.92</t>
  </si>
  <si>
    <t>137.31</t>
  </si>
  <si>
    <t>60.74</t>
  </si>
  <si>
    <t>total</t>
  </si>
  <si>
    <t>Fiber</t>
  </si>
  <si>
    <t>fiber</t>
  </si>
  <si>
    <t>fragmen</t>
  </si>
  <si>
    <t>pelet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</si>
  <si>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</si>
  <si>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</si>
  <si>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</si>
  <si>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</si>
  <si>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</si>
  <si>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</si>
  <si>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</si>
  <si>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</si>
  <si>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</si>
  <si>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</si>
  <si>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</si>
  <si>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</si>
  <si>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</si>
  <si>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</si>
  <si>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</si>
  <si>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</si>
  <si>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Pelet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</si>
  <si>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</si>
  <si>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</si>
  <si>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</si>
  <si>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</si>
  <si>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</si>
  <si>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</si>
  <si>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</si>
  <si>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</si>
  <si>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</si>
  <si>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</si>
  <si>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</si>
  <si>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</si>
  <si>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</si>
  <si>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</si>
  <si>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</si>
  <si>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</si>
  <si>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</si>
  <si>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</si>
  <si>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</si>
  <si>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</si>
  <si>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</si>
  <si>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</si>
  <si>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</si>
  <si>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</si>
  <si>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</si>
  <si>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</si>
  <si>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</si>
  <si>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</si>
  <si>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</si>
  <si>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</si>
  <si>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</si>
  <si>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</si>
  <si>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6.1</t>
  </si>
  <si>
    <t>6.2</t>
  </si>
  <si>
    <t>6.3</t>
  </si>
  <si>
    <t>6.4</t>
  </si>
  <si>
    <t>10.11</t>
  </si>
  <si>
    <t>6.5</t>
  </si>
  <si>
    <t>6.6</t>
  </si>
  <si>
    <t>6.7</t>
  </si>
  <si>
    <t>6.8</t>
  </si>
  <si>
    <t>7.1</t>
  </si>
  <si>
    <t>7.2</t>
  </si>
  <si>
    <t>7.3</t>
  </si>
  <si>
    <t>7.4</t>
  </si>
  <si>
    <t>7.5</t>
  </si>
  <si>
    <t>7.6</t>
  </si>
  <si>
    <t>7.7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</si>
  <si>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</si>
  <si>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</si>
  <si>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</si>
  <si>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</si>
  <si>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</si>
  <si>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</si>
  <si>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</si>
  <si>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</si>
  <si>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</si>
  <si>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</si>
  <si>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</si>
  <si>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</si>
  <si>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</si>
  <si>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</si>
  <si>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</si>
  <si>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</si>
  <si>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</si>
  <si>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</si>
  <si>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</si>
  <si>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</si>
  <si>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</si>
  <si>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</si>
  <si>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</si>
  <si>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</si>
  <si>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</si>
  <si>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</si>
  <si>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</si>
  <si>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10.12</t>
  </si>
  <si>
    <t>10.13</t>
  </si>
  <si>
    <t>Total</t>
  </si>
  <si>
    <t/>
  </si>
  <si>
    <t>Tests of Normality</t>
  </si>
  <si>
    <t>Shapiro-Wilk</t>
  </si>
  <si>
    <t>Statistic</t>
  </si>
  <si>
    <t>df</t>
  </si>
  <si>
    <t>Sig.</t>
  </si>
  <si>
    <t>*. This is a lower bound of the true significance.</t>
  </si>
  <si>
    <t>a. Lilliefors Significance Correction</t>
  </si>
  <si>
    <r>
      <t>Kolmogorov-Smirnov</t>
    </r>
    <r>
      <rPr>
        <vertAlign val="superscript"/>
        <sz val="9"/>
        <color indexed="62"/>
        <rFont val="Arial"/>
      </rPr>
      <t>a</t>
    </r>
  </si>
  <si>
    <r>
      <t>.200</t>
    </r>
    <r>
      <rPr>
        <vertAlign val="superscript"/>
        <sz val="9"/>
        <color indexed="60"/>
        <rFont val="Arial"/>
      </rPr>
      <t>*</t>
    </r>
  </si>
  <si>
    <t>Spesies A</t>
  </si>
  <si>
    <t>0.68</t>
  </si>
  <si>
    <t>0.66</t>
  </si>
  <si>
    <t>0.64</t>
  </si>
  <si>
    <t>0.6</t>
  </si>
  <si>
    <t>0.52</t>
  </si>
  <si>
    <t>0.56</t>
  </si>
  <si>
    <t>0.54</t>
  </si>
  <si>
    <t>0.58</t>
  </si>
  <si>
    <t>1=Spesies A</t>
  </si>
  <si>
    <t>No. Teritip</t>
  </si>
  <si>
    <t>Correlations</t>
  </si>
  <si>
    <t>Pearson Correlation</t>
  </si>
  <si>
    <t>Sig. (2-tailed)</t>
  </si>
  <si>
    <t>N</t>
  </si>
  <si>
    <t>Cellophane</t>
  </si>
  <si>
    <t xml:space="preserve">hydroxyethyl cellulose </t>
  </si>
  <si>
    <t>poly(1 3-oxathiolane)</t>
  </si>
  <si>
    <t>hexa methylol melamine</t>
  </si>
  <si>
    <t>Pullulan P2000</t>
  </si>
  <si>
    <t>Pullulan P800</t>
  </si>
  <si>
    <t>Length Barnacle(x1)</t>
  </si>
  <si>
    <t>Length Mps(y)</t>
  </si>
  <si>
    <t>Water</t>
  </si>
  <si>
    <t>Sediment</t>
  </si>
  <si>
    <t>Length Barnacle</t>
  </si>
  <si>
    <t>Length MPs</t>
  </si>
  <si>
    <t>Length MPS</t>
  </si>
  <si>
    <t>Number</t>
  </si>
  <si>
    <t>Color</t>
  </si>
  <si>
    <t>SIze (µm)</t>
  </si>
  <si>
    <t>blue</t>
  </si>
  <si>
    <t>black</t>
  </si>
  <si>
    <t>red</t>
  </si>
  <si>
    <t>green</t>
  </si>
  <si>
    <t>brown</t>
  </si>
  <si>
    <t>Mps in Barnacle</t>
  </si>
  <si>
    <t>yellow</t>
  </si>
  <si>
    <t>color</t>
  </si>
  <si>
    <t>length (cm)</t>
  </si>
  <si>
    <t>weight (g)</t>
  </si>
  <si>
    <t>barnacle</t>
  </si>
  <si>
    <t>width (cm)</t>
  </si>
  <si>
    <t xml:space="preserve">blue </t>
  </si>
  <si>
    <t xml:space="preserve">red </t>
  </si>
  <si>
    <t xml:space="preserve">brown </t>
  </si>
  <si>
    <t>Morphometry in barnacle</t>
  </si>
  <si>
    <t>Barnacle Length</t>
  </si>
  <si>
    <t>Barnacle</t>
  </si>
  <si>
    <t>Replication</t>
  </si>
  <si>
    <t>Total particles MPs</t>
  </si>
  <si>
    <t>Shape</t>
  </si>
  <si>
    <t>Size</t>
  </si>
  <si>
    <t>In conclusion, the data is homogeneous</t>
  </si>
  <si>
    <t>Spesies A. amphitriite</t>
  </si>
  <si>
    <t>MPs Results</t>
  </si>
  <si>
    <t>Average MPS length</t>
  </si>
  <si>
    <t>1=Barnacle</t>
  </si>
  <si>
    <t>1=Spesies A. amphitrite</t>
  </si>
  <si>
    <t>Sample</t>
  </si>
  <si>
    <t>Replication 1</t>
  </si>
  <si>
    <t>Replication 2</t>
  </si>
  <si>
    <t>Replication 3</t>
  </si>
  <si>
    <t>Replication 4</t>
  </si>
  <si>
    <t>Replication 5</t>
  </si>
  <si>
    <t>Replication 6</t>
  </si>
  <si>
    <t>Replication 7</t>
  </si>
  <si>
    <t>Replication 8</t>
  </si>
  <si>
    <t>Replication 9</t>
  </si>
  <si>
    <t>Replication 10</t>
  </si>
  <si>
    <t>Polymer</t>
  </si>
  <si>
    <t>Barnacle Replication 1</t>
  </si>
  <si>
    <t>Barnacle Replication 2</t>
  </si>
  <si>
    <t>Barnacle Replication 4</t>
  </si>
  <si>
    <t>Barnacle Replication 8</t>
  </si>
  <si>
    <t>Barnacle Replication 10</t>
  </si>
  <si>
    <t>Amount</t>
  </si>
  <si>
    <t>Polyester with kaolin filler</t>
  </si>
  <si>
    <t xml:space="preserve">Polyester with kaolin filler </t>
  </si>
  <si>
    <t>Water Sample</t>
  </si>
  <si>
    <t>Sediment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</si>
</sst>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0"/>
    <numFmt numFmtId="165" formatCode="###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indexed="60"/>
      <name val="Arial Bold"/>
    </font>
    <font>
      <sz val="9"/>
      <color indexed="62"/>
      <name val="Arial"/>
    </font>
    <font>
      <vertAlign val="superscript"/>
      <sz val="9"/>
      <color indexed="62"/>
      <name val="Arial"/>
    </font>
    <font>
      <sz val="9"/>
      <color indexed="60"/>
      <name val="Arial"/>
    </font>
    <font>
      <vertAlign val="superscript"/>
      <sz val="9"/>
      <color indexed="60"/>
      <name val="Arial"/>
    </font>
    <font>
      <b/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1"/>
      </top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0" fontId="1" fillId="0" borderId="0" xfId="1"/>
    <xf numFmtId="0" fontId="3" fillId="0" borderId="8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2" borderId="11" xfId="1" applyFont="1" applyFill="1" applyBorder="1" applyAlignment="1">
      <alignment horizontal="left" vertical="top" wrapText="1"/>
    </xf>
    <xf numFmtId="164" fontId="5" fillId="0" borderId="12" xfId="1" applyNumberFormat="1" applyFont="1" applyBorder="1" applyAlignment="1">
      <alignment horizontal="right" vertical="top"/>
    </xf>
    <xf numFmtId="165" fontId="5" fillId="0" borderId="13" xfId="1" applyNumberFormat="1" applyFont="1" applyBorder="1" applyAlignment="1">
      <alignment horizontal="right" vertical="top"/>
    </xf>
    <xf numFmtId="0" fontId="5" fillId="0" borderId="14" xfId="1" applyFont="1" applyBorder="1" applyAlignment="1">
      <alignment horizontal="right" vertical="top"/>
    </xf>
    <xf numFmtId="164" fontId="5" fillId="0" borderId="13" xfId="1" applyNumberFormat="1" applyFont="1" applyBorder="1" applyAlignment="1">
      <alignment horizontal="right" vertical="top"/>
    </xf>
    <xf numFmtId="164" fontId="5" fillId="0" borderId="14" xfId="1" applyNumberFormat="1" applyFont="1" applyBorder="1" applyAlignment="1">
      <alignment horizontal="right" vertical="top"/>
    </xf>
    <xf numFmtId="0" fontId="1" fillId="0" borderId="0" xfId="2"/>
    <xf numFmtId="0" fontId="3" fillId="0" borderId="8" xfId="2" applyFont="1" applyBorder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10" xfId="2" applyFont="1" applyBorder="1" applyAlignment="1">
      <alignment horizontal="center" wrapText="1"/>
    </xf>
    <xf numFmtId="0" fontId="3" fillId="2" borderId="11" xfId="2" applyFont="1" applyFill="1" applyBorder="1" applyAlignment="1">
      <alignment horizontal="left" vertical="top" wrapText="1"/>
    </xf>
    <xf numFmtId="164" fontId="5" fillId="0" borderId="12" xfId="2" applyNumberFormat="1" applyFont="1" applyBorder="1" applyAlignment="1">
      <alignment horizontal="right" vertical="top"/>
    </xf>
    <xf numFmtId="165" fontId="5" fillId="0" borderId="13" xfId="2" applyNumberFormat="1" applyFont="1" applyBorder="1" applyAlignment="1">
      <alignment horizontal="right" vertical="top"/>
    </xf>
    <xf numFmtId="0" fontId="5" fillId="0" borderId="14" xfId="2" applyFont="1" applyBorder="1" applyAlignment="1">
      <alignment horizontal="right" vertical="top"/>
    </xf>
    <xf numFmtId="164" fontId="5" fillId="0" borderId="13" xfId="2" applyNumberFormat="1" applyFont="1" applyBorder="1" applyAlignment="1">
      <alignment horizontal="right" vertical="top"/>
    </xf>
    <xf numFmtId="164" fontId="5" fillId="0" borderId="14" xfId="2" applyNumberFormat="1" applyFont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1" fillId="0" borderId="0" xfId="3"/>
    <xf numFmtId="0" fontId="3" fillId="0" borderId="8" xfId="3" applyFont="1" applyBorder="1" applyAlignment="1">
      <alignment horizontal="center" wrapText="1"/>
    </xf>
    <xf numFmtId="0" fontId="3" fillId="0" borderId="10" xfId="3" applyFont="1" applyBorder="1" applyAlignment="1">
      <alignment horizontal="center" wrapText="1"/>
    </xf>
    <xf numFmtId="0" fontId="3" fillId="2" borderId="16" xfId="3" applyFont="1" applyFill="1" applyBorder="1" applyAlignment="1">
      <alignment horizontal="left" vertical="top" wrapText="1"/>
    </xf>
    <xf numFmtId="165" fontId="5" fillId="0" borderId="17" xfId="3" applyNumberFormat="1" applyFont="1" applyBorder="1" applyAlignment="1">
      <alignment horizontal="right" vertical="top"/>
    </xf>
    <xf numFmtId="164" fontId="5" fillId="0" borderId="18" xfId="3" applyNumberFormat="1" applyFont="1" applyBorder="1" applyAlignment="1">
      <alignment horizontal="right" vertical="top"/>
    </xf>
    <xf numFmtId="0" fontId="3" fillId="2" borderId="19" xfId="3" applyFont="1" applyFill="1" applyBorder="1" applyAlignment="1">
      <alignment horizontal="left" vertical="top" wrapText="1"/>
    </xf>
    <xf numFmtId="0" fontId="5" fillId="0" borderId="20" xfId="3" applyFont="1" applyBorder="1" applyAlignment="1">
      <alignment horizontal="left" vertical="top" wrapText="1"/>
    </xf>
    <xf numFmtId="164" fontId="5" fillId="0" borderId="21" xfId="3" applyNumberFormat="1" applyFont="1" applyBorder="1" applyAlignment="1">
      <alignment horizontal="right" vertical="top"/>
    </xf>
    <xf numFmtId="0" fontId="3" fillId="2" borderId="22" xfId="3" applyFont="1" applyFill="1" applyBorder="1" applyAlignment="1">
      <alignment horizontal="left" vertical="top" wrapText="1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164" fontId="5" fillId="0" borderId="20" xfId="3" applyNumberFormat="1" applyFont="1" applyBorder="1" applyAlignment="1">
      <alignment horizontal="right" vertical="top"/>
    </xf>
    <xf numFmtId="165" fontId="5" fillId="0" borderId="21" xfId="3" applyNumberFormat="1" applyFont="1" applyBorder="1" applyAlignment="1">
      <alignment horizontal="right" vertical="top"/>
    </xf>
    <xf numFmtId="0" fontId="5" fillId="0" borderId="21" xfId="3" applyFont="1" applyBorder="1" applyAlignment="1">
      <alignment horizontal="left" vertical="top" wrapText="1"/>
    </xf>
    <xf numFmtId="0" fontId="3" fillId="2" borderId="25" xfId="3" applyFont="1" applyFill="1" applyBorder="1" applyAlignment="1">
      <alignment horizontal="left" vertical="top" wrapText="1"/>
    </xf>
    <xf numFmtId="165" fontId="5" fillId="0" borderId="26" xfId="3" applyNumberFormat="1" applyFont="1" applyBorder="1" applyAlignment="1">
      <alignment horizontal="right" vertical="top"/>
    </xf>
    <xf numFmtId="165" fontId="5" fillId="0" borderId="27" xfId="3" applyNumberFormat="1" applyFont="1" applyBorder="1" applyAlignment="1">
      <alignment horizontal="right" vertical="top"/>
    </xf>
    <xf numFmtId="166" fontId="0" fillId="0" borderId="0" xfId="0" applyNumberFormat="1"/>
    <xf numFmtId="0" fontId="0" fillId="0" borderId="0" xfId="0" applyAlignment="1">
      <alignment wrapText="1"/>
    </xf>
    <xf numFmtId="9" fontId="0" fillId="0" borderId="0" xfId="4" applyFont="1"/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166" fontId="0" fillId="0" borderId="0" xfId="0" applyNumberFormat="1" applyBorder="1"/>
    <xf numFmtId="0" fontId="0" fillId="3" borderId="0" xfId="0" applyFill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2" applyFont="1" applyAlignment="1">
      <alignment horizontal="left" vertical="top" wrapText="1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wrapText="1"/>
    </xf>
    <xf numFmtId="0" fontId="3" fillId="0" borderId="7" xfId="2" applyFont="1" applyBorder="1" applyAlignment="1">
      <alignment horizontal="left" wrapText="1"/>
    </xf>
    <xf numFmtId="0" fontId="3" fillId="0" borderId="0" xfId="2" applyFont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0" xfId="1" applyFont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10" fillId="0" borderId="0" xfId="1" applyFont="1" applyAlignment="1">
      <alignment horizontal="left" wrapText="1"/>
    </xf>
    <xf numFmtId="0" fontId="2" fillId="0" borderId="0" xfId="3" applyFont="1" applyAlignment="1">
      <alignment horizontal="center" vertical="center" wrapText="1"/>
    </xf>
    <xf numFmtId="0" fontId="3" fillId="0" borderId="7" xfId="3" applyFont="1" applyBorder="1" applyAlignment="1">
      <alignment horizontal="left" wrapText="1"/>
    </xf>
    <xf numFmtId="0" fontId="3" fillId="2" borderId="15" xfId="3" applyFont="1" applyFill="1" applyBorder="1" applyAlignment="1">
      <alignment horizontal="left" vertical="top" wrapText="1"/>
    </xf>
    <xf numFmtId="0" fontId="3" fillId="2" borderId="19" xfId="3" applyFont="1" applyFill="1" applyBorder="1" applyAlignment="1">
      <alignment horizontal="left" vertical="top" wrapText="1"/>
    </xf>
    <xf numFmtId="0" fontId="3" fillId="2" borderId="22" xfId="3" applyFont="1" applyFill="1" applyBorder="1" applyAlignment="1">
      <alignment horizontal="left" vertical="top" wrapText="1"/>
    </xf>
    <xf numFmtId="0" fontId="3" fillId="2" borderId="25" xfId="3" applyFont="1" applyFill="1" applyBorder="1" applyAlignment="1">
      <alignment horizontal="left" vertical="top" wrapText="1"/>
    </xf>
    <xf numFmtId="0" fontId="0" fillId="3" borderId="0" xfId="0" applyFill="1" applyAlignment="1">
      <alignment horizontal="center"/>
    </xf>
  </cellXfs>
  <cellStyles count="5">
    <cellStyle name="Normal" xfId="0" builtinId="0"/>
    <cellStyle name="Normal_Korelasi Pearson" xfId="3" xr:uid="{2AFE7F63-DA0E-462B-88A7-3047526E164A}"/>
    <cellStyle name="Normal_morfometri" xfId="2" xr:uid="{EF06B97E-BA71-4074-A9E7-0C8F721470A4}"/>
    <cellStyle name="Normal_Mps teritip" xfId="1" xr:uid="{DA6D39EA-170E-4004-AAE2-93F00115B97F}"/>
    <cellStyle name="Percent" xfId="4" builtinId="5"/>
  </cellStyles>
  <dxfs count="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Polymer</a:t>
            </a:r>
            <a:r>
              <a:rPr lang="en-ID" baseline="0"/>
              <a:t> Composition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FTIR!$F$6:$F$11</c:f>
              <c:strCache>
                <c:ptCount val="6"/>
                <c:pt idx="0">
                  <c:v>Cellophane</c:v>
                </c:pt>
                <c:pt idx="1">
                  <c:v>poly(1 3-oxathiolane)</c:v>
                </c:pt>
                <c:pt idx="2">
                  <c:v>Pullulan P2000</c:v>
                </c:pt>
                <c:pt idx="3">
                  <c:v>Pullulan P800</c:v>
                </c:pt>
                <c:pt idx="4">
                  <c:v>hexa methylol melamine</c:v>
                </c:pt>
                <c:pt idx="5">
                  <c:v>hydroxyethyl cellulose </c:v>
                </c:pt>
              </c:strCache>
            </c:strRef>
          </c:cat>
          <c:val>
            <c:numRef>
              <c:f>FTIR!$G$6:$G$11</c:f>
            </c:numRef>
          </c:val>
          <c:extLst>
            <c:ext xmlns:c16="http://schemas.microsoft.com/office/drawing/2014/chart" uri="{C3380CC4-5D6E-409C-BE32-E72D297353CC}">
              <c16:uniqueId val="{00000000-EE0D-4436-8461-793C3B0DE1CE}"/>
            </c:ext>
          </c:extLst>
        </c:ser>
        <c:ser>
          <c:idx val="1"/>
          <c:order val="1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FTIR!$F$6:$F$11</c:f>
              <c:strCache>
                <c:ptCount val="6"/>
                <c:pt idx="0">
                  <c:v>Cellophane</c:v>
                </c:pt>
                <c:pt idx="1">
                  <c:v>poly(1 3-oxathiolane)</c:v>
                </c:pt>
                <c:pt idx="2">
                  <c:v>Pullulan P2000</c:v>
                </c:pt>
                <c:pt idx="3">
                  <c:v>Pullulan P800</c:v>
                </c:pt>
                <c:pt idx="4">
                  <c:v>hexa methylol melamine</c:v>
                </c:pt>
                <c:pt idx="5">
                  <c:v>hydroxyethyl cellulose </c:v>
                </c:pt>
              </c:strCache>
            </c:strRef>
          </c:cat>
          <c:val>
            <c:numRef>
              <c:f>FTIR!$H$6:$H$11</c:f>
              <c:numCache>
                <c:formatCode>0%</c:formatCode>
                <c:ptCount val="6"/>
                <c:pt idx="0">
                  <c:v>0.35714285714285715</c:v>
                </c:pt>
                <c:pt idx="1">
                  <c:v>0.2857142857142857</c:v>
                </c:pt>
                <c:pt idx="2">
                  <c:v>7.1428571428571425E-2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D-4436-8461-793C3B0DE1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10592704"/>
        <c:axId val="1419866368"/>
        <c:axId val="0"/>
      </c:bar3DChart>
      <c:catAx>
        <c:axId val="161059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866368"/>
        <c:crosses val="autoZero"/>
        <c:auto val="1"/>
        <c:lblAlgn val="ctr"/>
        <c:lblOffset val="100"/>
        <c:noMultiLvlLbl val="0"/>
      </c:catAx>
      <c:valAx>
        <c:axId val="141986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5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chart" Target="../charts/chart1.xml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333375</xdr:colOff>
      <xdr:row>0</xdr:row>
      <xdr:rowOff>19050</xdr:rowOff>
    </xdr:from>
    <xdr:to>
      <xdr:col>15</xdr:col>
      <xdr:colOff>152400</xdr:colOff>
      <xdr:row>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E752D2-EC86-4DD3-8EE7-E95B0DE9D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19050"/>
          <a:ext cx="4086225" cy="1228725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333375</xdr:colOff>
      <xdr:row>7</xdr:row>
      <xdr:rowOff>76200</xdr:rowOff>
    </xdr:from>
    <xdr:to>
      <xdr:col>13</xdr:col>
      <xdr:colOff>38100</xdr:colOff>
      <xdr:row>13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8B1F7B-3A3A-4E49-B992-B74607266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1575" y="1409700"/>
          <a:ext cx="2752725" cy="1076325"/>
        </a:xfrm>
        <a:prstGeom prst="rect">
          <a:avLst/>
        </a:prstGeom>
      </xdr:spPr>
    </xdr:pic>
    <xdr:clientData/>
  </xdr:twoCellAnchor>
  <xdr:twoCellAnchor editAs="oneCell">
    <xdr:from>
      <xdr:col>8</xdr:col>
      <xdr:colOff>314325</xdr:colOff>
      <xdr:row>13</xdr:row>
      <xdr:rowOff>161925</xdr:rowOff>
    </xdr:from>
    <xdr:to>
      <xdr:col>12</xdr:col>
      <xdr:colOff>171450</xdr:colOff>
      <xdr:row>20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051ACC-9C5D-40CF-8DB6-354CE588C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72525" y="2638425"/>
          <a:ext cx="2295525" cy="1228725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7</xdr:row>
      <xdr:rowOff>19050</xdr:rowOff>
    </xdr:from>
    <xdr:to>
      <xdr:col>17</xdr:col>
      <xdr:colOff>76200</xdr:colOff>
      <xdr:row>16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F386F1-152E-4833-83D0-0DE6A533F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01475" y="1352550"/>
          <a:ext cx="2219325" cy="1752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3</xdr:row>
      <xdr:rowOff>52387</xdr:rowOff>
    </xdr:from>
    <xdr:to>
      <xdr:col>16</xdr:col>
      <xdr:colOff>171450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A1ECFD-09A7-584B-5C77-A0E109C45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10</xdr:col>
      <xdr:colOff>161925</xdr:colOff>
      <xdr:row>51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D30CD8A-F528-4378-B942-2114B8048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8239125" cy="637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530902</xdr:colOff>
      <xdr:row>17</xdr:row>
      <xdr:rowOff>156148</xdr:rowOff>
    </xdr:from>
    <xdr:to>
      <xdr:col>24</xdr:col>
      <xdr:colOff>236251</xdr:colOff>
      <xdr:row>51</xdr:row>
      <xdr:rowOff>64021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20A36A6D-D77F-4EA9-92CD-85D2D15EA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3903689"/>
          <a:ext cx="8231005" cy="6278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10</xdr:col>
      <xdr:colOff>190500</xdr:colOff>
      <xdr:row>87</xdr:row>
      <xdr:rowOff>95250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85238F16-4D93-4503-BA67-E5C143871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823912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577746</xdr:colOff>
      <xdr:row>54</xdr:row>
      <xdr:rowOff>1</xdr:rowOff>
    </xdr:from>
    <xdr:to>
      <xdr:col>24</xdr:col>
      <xdr:colOff>283095</xdr:colOff>
      <xdr:row>87</xdr:row>
      <xdr:rowOff>95251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4BD5754-72FB-4B90-9157-3AFA1E6BF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9344" y="10680493"/>
          <a:ext cx="8231005" cy="627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10</xdr:col>
      <xdr:colOff>190500</xdr:colOff>
      <xdr:row>123</xdr:row>
      <xdr:rowOff>95250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8C6E420F-C9F4-4446-83EE-9BA64BF9F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16500"/>
          <a:ext cx="823912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31229</xdr:colOff>
      <xdr:row>90</xdr:row>
      <xdr:rowOff>15615</xdr:rowOff>
    </xdr:from>
    <xdr:to>
      <xdr:col>24</xdr:col>
      <xdr:colOff>345555</xdr:colOff>
      <xdr:row>123</xdr:row>
      <xdr:rowOff>101340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F8A99A6F-6A24-44C9-9037-37537A3E1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1803" y="17441681"/>
          <a:ext cx="8231006" cy="6269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10</xdr:col>
      <xdr:colOff>190500</xdr:colOff>
      <xdr:row>159</xdr:row>
      <xdr:rowOff>95250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700B12C6-5241-45A9-B200-85672ECC0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74500"/>
          <a:ext cx="823912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07A4C7-AA02-47C4-B439-E165BB5E2652}" name="Table1" displayName="Table1" ref="A1:D197" totalsRowShown="0">
  <autoFilter ref="A1:D197" xr:uid="{F207A4C7-AA02-47C4-B439-E165BB5E2652}"/>
  <tableColumns count="4">
    <tableColumn id="1" xr3:uid="{B5B35B03-5F8E-4849-9D20-3FF90E3DE5E5}" name="Size" dataDxfId="2"/>
    <tableColumn id="2" xr3:uid="{49EAEC02-B7EF-4739-8FFB-B3F9918CA270}" name="Shape" dataDxfId="1"/>
    <tableColumn id="3" xr3:uid="{7E2F2921-478C-4185-90DC-A8ED9319CB34}" name="Color" dataDxfId="0"/>
    <tableColumn id="4" xr3:uid="{C1920A55-9CD9-42CE-8E0E-60B176B4058A}" name="Samp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3C4FB-80A3-448F-A606-A74C6B371163}">
  <dimension ref="A1:D197"/>
  <sheetViews>
    <sheetView topLeftCell="A7" workbookViewId="0">
      <selection activeCell="G18" sqref="G18"/>
    </sheetView>
  </sheetViews>
  <sheetFormatPr defaultRowHeight="15" x14ac:dyDescent="0.25"/>
  <cols>
    <col min="1" max="4" width="11" customWidth="1"/>
  </cols>
  <sheetData>
    <row r="1" spans="1:4" x14ac:dyDescent="0.25">
      <c r="A1" t="s">
        <v>227</v>
      </c>
      <c r="B1" t="s">
        <v>226</v>
      </c>
      <c r="C1" t="s">
        <v>204</v>
      </c>
      <c r="D1" t="s">
        <v>234</v>
      </c>
    </row>
    <row r="2" spans="1:4" x14ac:dyDescent="0.25">
      <c r="A2" s="7">
        <v>63.55</v>
      </c>
      <c r="B2" s="51" t="s">
        <v>66</v>
      </c>
      <c r="C2" s="3" t="s">
        <v>206</v>
      </c>
      <c r="D2" t="s">
        <v>216</v>
      </c>
    </row>
    <row r="3" spans="1:4" x14ac:dyDescent="0.25">
      <c r="A3" s="7">
        <v>161.94</v>
      </c>
      <c r="B3" s="51" t="s">
        <v>66</v>
      </c>
      <c r="C3" s="3" t="s">
        <v>206</v>
      </c>
      <c r="D3" t="s">
        <v>216</v>
      </c>
    </row>
    <row r="4" spans="1:4" x14ac:dyDescent="0.25">
      <c r="A4" s="7">
        <v>82</v>
      </c>
      <c r="B4" s="51" t="s">
        <v>66</v>
      </c>
      <c r="C4" s="3" t="s">
        <v>206</v>
      </c>
      <c r="D4" t="s">
        <v>216</v>
      </c>
    </row>
    <row r="5" spans="1:4" x14ac:dyDescent="0.25">
      <c r="A5" s="7">
        <v>15.59</v>
      </c>
      <c r="B5" s="51" t="s">
        <v>66</v>
      </c>
      <c r="C5" s="3" t="s">
        <v>206</v>
      </c>
      <c r="D5" t="s">
        <v>216</v>
      </c>
    </row>
    <row r="6" spans="1:4" x14ac:dyDescent="0.25">
      <c r="A6" s="7">
        <v>21.43</v>
      </c>
      <c r="B6" s="51" t="s">
        <v>66</v>
      </c>
      <c r="C6" s="3" t="s">
        <v>206</v>
      </c>
      <c r="D6" t="s">
        <v>216</v>
      </c>
    </row>
    <row r="7" spans="1:4" x14ac:dyDescent="0.25">
      <c r="A7" s="7">
        <v>58.37</v>
      </c>
      <c r="B7" s="51" t="s">
        <v>66</v>
      </c>
      <c r="C7" s="3" t="s">
        <v>206</v>
      </c>
      <c r="D7" t="s">
        <v>216</v>
      </c>
    </row>
    <row r="8" spans="1:4" x14ac:dyDescent="0.25">
      <c r="A8" s="7">
        <v>37.549999999999997</v>
      </c>
      <c r="B8" s="51" t="s">
        <v>66</v>
      </c>
      <c r="C8" s="3" t="s">
        <v>206</v>
      </c>
      <c r="D8" t="s">
        <v>216</v>
      </c>
    </row>
    <row r="9" spans="1:4" x14ac:dyDescent="0.25">
      <c r="A9" s="7">
        <v>157.5</v>
      </c>
      <c r="B9" s="51" t="s">
        <v>66</v>
      </c>
      <c r="C9" s="3" t="s">
        <v>206</v>
      </c>
      <c r="D9" t="s">
        <v>216</v>
      </c>
    </row>
    <row r="10" spans="1:4" x14ac:dyDescent="0.25">
      <c r="A10" s="7">
        <v>143.09</v>
      </c>
      <c r="B10" s="51" t="s">
        <v>66</v>
      </c>
      <c r="C10" s="3" t="s">
        <v>208</v>
      </c>
      <c r="D10" t="s">
        <v>216</v>
      </c>
    </row>
    <row r="11" spans="1:4" x14ac:dyDescent="0.25">
      <c r="A11" s="7">
        <v>15.03</v>
      </c>
      <c r="B11" s="51" t="s">
        <v>66</v>
      </c>
      <c r="C11" s="3" t="s">
        <v>206</v>
      </c>
      <c r="D11" t="s">
        <v>216</v>
      </c>
    </row>
    <row r="12" spans="1:4" x14ac:dyDescent="0.25">
      <c r="A12" s="7">
        <v>12.27</v>
      </c>
      <c r="B12" s="51" t="s">
        <v>66</v>
      </c>
      <c r="C12" s="3" t="s">
        <v>206</v>
      </c>
      <c r="D12" t="s">
        <v>216</v>
      </c>
    </row>
    <row r="13" spans="1:4" x14ac:dyDescent="0.25">
      <c r="A13" s="7">
        <v>4.51</v>
      </c>
      <c r="B13" s="51" t="s">
        <v>66</v>
      </c>
      <c r="C13" s="3" t="s">
        <v>206</v>
      </c>
      <c r="D13" t="s">
        <v>216</v>
      </c>
    </row>
    <row r="14" spans="1:4" x14ac:dyDescent="0.25">
      <c r="A14" s="7">
        <v>5.14</v>
      </c>
      <c r="B14" s="51" t="s">
        <v>37</v>
      </c>
      <c r="C14" s="3" t="s">
        <v>206</v>
      </c>
      <c r="D14" t="s">
        <v>216</v>
      </c>
    </row>
    <row r="15" spans="1:4" x14ac:dyDescent="0.25">
      <c r="A15" s="7">
        <v>10.63</v>
      </c>
      <c r="B15" s="51" t="s">
        <v>37</v>
      </c>
      <c r="C15" s="3" t="s">
        <v>207</v>
      </c>
      <c r="D15" t="s">
        <v>216</v>
      </c>
    </row>
    <row r="16" spans="1:4" x14ac:dyDescent="0.25">
      <c r="A16" s="7">
        <v>5.47</v>
      </c>
      <c r="B16" s="51" t="s">
        <v>37</v>
      </c>
      <c r="C16" s="3" t="s">
        <v>206</v>
      </c>
      <c r="D16" t="s">
        <v>216</v>
      </c>
    </row>
    <row r="17" spans="1:4" x14ac:dyDescent="0.25">
      <c r="A17" s="7">
        <v>2.4900000000000002</v>
      </c>
      <c r="B17" s="51" t="s">
        <v>37</v>
      </c>
      <c r="C17" s="3" t="s">
        <v>206</v>
      </c>
      <c r="D17" t="s">
        <v>216</v>
      </c>
    </row>
    <row r="18" spans="1:4" x14ac:dyDescent="0.25">
      <c r="A18" s="7">
        <v>3.75</v>
      </c>
      <c r="B18" s="51" t="s">
        <v>37</v>
      </c>
      <c r="C18" s="3" t="s">
        <v>206</v>
      </c>
      <c r="D18" t="s">
        <v>216</v>
      </c>
    </row>
    <row r="19" spans="1:4" x14ac:dyDescent="0.25">
      <c r="A19" s="7">
        <v>3.65</v>
      </c>
      <c r="B19" s="51" t="s">
        <v>37</v>
      </c>
      <c r="C19" s="3" t="s">
        <v>206</v>
      </c>
      <c r="D19" t="s">
        <v>216</v>
      </c>
    </row>
    <row r="20" spans="1:4" x14ac:dyDescent="0.25">
      <c r="A20" s="7">
        <v>4.17</v>
      </c>
      <c r="B20" s="51" t="s">
        <v>37</v>
      </c>
      <c r="C20" s="3" t="s">
        <v>206</v>
      </c>
      <c r="D20" t="s">
        <v>216</v>
      </c>
    </row>
    <row r="21" spans="1:4" x14ac:dyDescent="0.25">
      <c r="A21" s="7">
        <v>9.92</v>
      </c>
      <c r="B21" s="51" t="s">
        <v>37</v>
      </c>
      <c r="C21" s="3" t="s">
        <v>207</v>
      </c>
      <c r="D21" t="s">
        <v>216</v>
      </c>
    </row>
    <row r="22" spans="1:4" x14ac:dyDescent="0.25">
      <c r="A22" s="7">
        <v>3.13</v>
      </c>
      <c r="B22" s="51" t="s">
        <v>37</v>
      </c>
      <c r="C22" s="3" t="s">
        <v>206</v>
      </c>
      <c r="D22" t="s">
        <v>216</v>
      </c>
    </row>
    <row r="23" spans="1:4" x14ac:dyDescent="0.25">
      <c r="A23" s="7">
        <v>17.37</v>
      </c>
      <c r="B23" s="51" t="s">
        <v>37</v>
      </c>
      <c r="C23" s="3" t="s">
        <v>210</v>
      </c>
      <c r="D23" t="s">
        <v>216</v>
      </c>
    </row>
    <row r="24" spans="1:4" x14ac:dyDescent="0.25">
      <c r="A24" s="7">
        <v>33.14</v>
      </c>
      <c r="B24" s="51" t="s">
        <v>37</v>
      </c>
      <c r="C24" s="3" t="s">
        <v>207</v>
      </c>
      <c r="D24" t="s">
        <v>216</v>
      </c>
    </row>
    <row r="25" spans="1:4" x14ac:dyDescent="0.25">
      <c r="A25" s="7">
        <v>102.86</v>
      </c>
      <c r="B25" s="51" t="s">
        <v>66</v>
      </c>
      <c r="C25" s="3" t="s">
        <v>206</v>
      </c>
      <c r="D25" t="s">
        <v>216</v>
      </c>
    </row>
    <row r="26" spans="1:4" x14ac:dyDescent="0.25">
      <c r="A26" s="7">
        <v>57.93</v>
      </c>
      <c r="B26" s="51" t="s">
        <v>66</v>
      </c>
      <c r="C26" s="3" t="s">
        <v>218</v>
      </c>
      <c r="D26" t="s">
        <v>216</v>
      </c>
    </row>
    <row r="27" spans="1:4" x14ac:dyDescent="0.25">
      <c r="A27" s="7">
        <v>20.39</v>
      </c>
      <c r="B27" s="51" t="s">
        <v>66</v>
      </c>
      <c r="C27" s="3" t="s">
        <v>206</v>
      </c>
      <c r="D27" t="s">
        <v>216</v>
      </c>
    </row>
    <row r="28" spans="1:4" x14ac:dyDescent="0.25">
      <c r="A28" s="7">
        <v>7.85</v>
      </c>
      <c r="B28" s="51" t="s">
        <v>66</v>
      </c>
      <c r="C28" s="3" t="s">
        <v>206</v>
      </c>
      <c r="D28" t="s">
        <v>216</v>
      </c>
    </row>
    <row r="29" spans="1:4" x14ac:dyDescent="0.25">
      <c r="A29" s="7">
        <v>76.14</v>
      </c>
      <c r="B29" s="51" t="s">
        <v>66</v>
      </c>
      <c r="C29" s="3" t="s">
        <v>208</v>
      </c>
      <c r="D29" t="s">
        <v>216</v>
      </c>
    </row>
    <row r="30" spans="1:4" x14ac:dyDescent="0.25">
      <c r="A30" s="7">
        <v>279.14</v>
      </c>
      <c r="B30" s="51" t="s">
        <v>66</v>
      </c>
      <c r="C30" s="3" t="s">
        <v>207</v>
      </c>
      <c r="D30" t="s">
        <v>216</v>
      </c>
    </row>
    <row r="31" spans="1:4" x14ac:dyDescent="0.25">
      <c r="A31" s="7">
        <v>58.88</v>
      </c>
      <c r="B31" s="51" t="s">
        <v>66</v>
      </c>
      <c r="C31" s="3" t="s">
        <v>207</v>
      </c>
      <c r="D31" t="s">
        <v>216</v>
      </c>
    </row>
    <row r="32" spans="1:4" x14ac:dyDescent="0.25">
      <c r="A32" s="7">
        <v>7.25</v>
      </c>
      <c r="B32" s="51" t="s">
        <v>37</v>
      </c>
      <c r="C32" s="3" t="s">
        <v>206</v>
      </c>
      <c r="D32" t="s">
        <v>216</v>
      </c>
    </row>
    <row r="33" spans="1:4" x14ac:dyDescent="0.25">
      <c r="A33" s="7">
        <v>3.42</v>
      </c>
      <c r="B33" s="51" t="s">
        <v>37</v>
      </c>
      <c r="C33" s="3" t="s">
        <v>206</v>
      </c>
      <c r="D33" t="s">
        <v>216</v>
      </c>
    </row>
    <row r="34" spans="1:4" x14ac:dyDescent="0.25">
      <c r="A34" s="7">
        <v>27</v>
      </c>
      <c r="B34" s="51" t="s">
        <v>37</v>
      </c>
      <c r="C34" s="3" t="s">
        <v>208</v>
      </c>
      <c r="D34" t="s">
        <v>216</v>
      </c>
    </row>
    <row r="35" spans="1:4" x14ac:dyDescent="0.25">
      <c r="A35" s="7">
        <v>7.77</v>
      </c>
      <c r="B35" s="51" t="s">
        <v>37</v>
      </c>
      <c r="C35" s="3" t="s">
        <v>206</v>
      </c>
      <c r="D35" t="s">
        <v>216</v>
      </c>
    </row>
    <row r="36" spans="1:4" x14ac:dyDescent="0.25">
      <c r="A36" s="7">
        <v>6.63</v>
      </c>
      <c r="B36" s="51" t="s">
        <v>37</v>
      </c>
      <c r="C36" s="3" t="s">
        <v>208</v>
      </c>
      <c r="D36" t="s">
        <v>216</v>
      </c>
    </row>
    <row r="37" spans="1:4" x14ac:dyDescent="0.25">
      <c r="A37" s="7">
        <v>18.440000000000001</v>
      </c>
      <c r="B37" s="51" t="s">
        <v>37</v>
      </c>
      <c r="C37" s="3" t="s">
        <v>220</v>
      </c>
      <c r="D37" t="s">
        <v>216</v>
      </c>
    </row>
    <row r="38" spans="1:4" x14ac:dyDescent="0.25">
      <c r="A38" s="7">
        <v>21.29</v>
      </c>
      <c r="B38" s="51" t="s">
        <v>37</v>
      </c>
      <c r="C38" s="3" t="s">
        <v>207</v>
      </c>
      <c r="D38" t="s">
        <v>216</v>
      </c>
    </row>
    <row r="39" spans="1:4" x14ac:dyDescent="0.25">
      <c r="A39" s="7">
        <v>10.34</v>
      </c>
      <c r="B39" s="51" t="s">
        <v>37</v>
      </c>
      <c r="C39" s="3" t="s">
        <v>206</v>
      </c>
      <c r="D39" t="s">
        <v>216</v>
      </c>
    </row>
    <row r="40" spans="1:4" x14ac:dyDescent="0.25">
      <c r="A40" s="7">
        <v>8.83</v>
      </c>
      <c r="B40" s="51" t="s">
        <v>37</v>
      </c>
      <c r="C40" s="3" t="s">
        <v>206</v>
      </c>
      <c r="D40" t="s">
        <v>216</v>
      </c>
    </row>
    <row r="41" spans="1:4" x14ac:dyDescent="0.25">
      <c r="A41" s="7">
        <v>7.03</v>
      </c>
      <c r="B41" s="51" t="s">
        <v>37</v>
      </c>
      <c r="C41" s="3" t="s">
        <v>206</v>
      </c>
      <c r="D41" t="s">
        <v>216</v>
      </c>
    </row>
    <row r="42" spans="1:4" x14ac:dyDescent="0.25">
      <c r="A42" s="7">
        <v>6.03</v>
      </c>
      <c r="B42" s="51" t="s">
        <v>37</v>
      </c>
      <c r="C42" s="3" t="s">
        <v>206</v>
      </c>
      <c r="D42" t="s">
        <v>216</v>
      </c>
    </row>
    <row r="43" spans="1:4" x14ac:dyDescent="0.25">
      <c r="A43" s="7">
        <v>8.84</v>
      </c>
      <c r="B43" s="51" t="s">
        <v>37</v>
      </c>
      <c r="C43" s="3" t="s">
        <v>210</v>
      </c>
      <c r="D43" t="s">
        <v>216</v>
      </c>
    </row>
    <row r="44" spans="1:4" x14ac:dyDescent="0.25">
      <c r="A44" s="7">
        <v>10.050000000000001</v>
      </c>
      <c r="B44" s="51" t="s">
        <v>37</v>
      </c>
      <c r="C44" s="3" t="s">
        <v>220</v>
      </c>
      <c r="D44" t="s">
        <v>216</v>
      </c>
    </row>
    <row r="45" spans="1:4" x14ac:dyDescent="0.25">
      <c r="A45" s="7">
        <v>6.45</v>
      </c>
      <c r="B45" s="51" t="s">
        <v>37</v>
      </c>
      <c r="C45" s="3" t="s">
        <v>206</v>
      </c>
      <c r="D45" t="s">
        <v>216</v>
      </c>
    </row>
    <row r="46" spans="1:4" x14ac:dyDescent="0.25">
      <c r="A46" s="7">
        <v>4.8899999999999997</v>
      </c>
      <c r="B46" s="51" t="s">
        <v>37</v>
      </c>
      <c r="C46" s="3" t="s">
        <v>206</v>
      </c>
      <c r="D46" t="s">
        <v>216</v>
      </c>
    </row>
    <row r="47" spans="1:4" x14ac:dyDescent="0.25">
      <c r="A47" s="7">
        <v>3.04</v>
      </c>
      <c r="B47" s="51" t="s">
        <v>37</v>
      </c>
      <c r="C47" s="3" t="s">
        <v>206</v>
      </c>
      <c r="D47" t="s">
        <v>216</v>
      </c>
    </row>
    <row r="48" spans="1:4" x14ac:dyDescent="0.25">
      <c r="A48" s="7">
        <v>8.07</v>
      </c>
      <c r="B48" s="3" t="s">
        <v>86</v>
      </c>
      <c r="C48" s="3" t="s">
        <v>210</v>
      </c>
      <c r="D48" t="s">
        <v>216</v>
      </c>
    </row>
    <row r="49" spans="1:4" x14ac:dyDescent="0.25">
      <c r="A49" s="7">
        <v>21.23</v>
      </c>
      <c r="B49" s="51" t="s">
        <v>66</v>
      </c>
      <c r="C49" s="3" t="s">
        <v>207</v>
      </c>
      <c r="D49" t="s">
        <v>216</v>
      </c>
    </row>
    <row r="50" spans="1:4" x14ac:dyDescent="0.25">
      <c r="A50" s="7">
        <v>224.92</v>
      </c>
      <c r="B50" s="51" t="s">
        <v>66</v>
      </c>
      <c r="C50" s="3" t="s">
        <v>206</v>
      </c>
      <c r="D50" t="s">
        <v>216</v>
      </c>
    </row>
    <row r="51" spans="1:4" x14ac:dyDescent="0.25">
      <c r="A51" s="7">
        <v>226.41</v>
      </c>
      <c r="B51" s="51" t="s">
        <v>66</v>
      </c>
      <c r="C51" s="3" t="s">
        <v>206</v>
      </c>
      <c r="D51" t="s">
        <v>216</v>
      </c>
    </row>
    <row r="52" spans="1:4" x14ac:dyDescent="0.25">
      <c r="A52" s="7">
        <v>12.85</v>
      </c>
      <c r="B52" s="51" t="s">
        <v>37</v>
      </c>
      <c r="C52" s="3" t="s">
        <v>210</v>
      </c>
      <c r="D52" t="s">
        <v>216</v>
      </c>
    </row>
    <row r="53" spans="1:4" x14ac:dyDescent="0.25">
      <c r="A53" s="7">
        <v>5.96</v>
      </c>
      <c r="B53" s="51" t="s">
        <v>37</v>
      </c>
      <c r="C53" s="3" t="s">
        <v>210</v>
      </c>
      <c r="D53" t="s">
        <v>216</v>
      </c>
    </row>
    <row r="54" spans="1:4" x14ac:dyDescent="0.25">
      <c r="A54" s="7">
        <v>12.14</v>
      </c>
      <c r="B54" s="51" t="s">
        <v>37</v>
      </c>
      <c r="C54" s="3" t="s">
        <v>206</v>
      </c>
      <c r="D54" t="s">
        <v>216</v>
      </c>
    </row>
    <row r="55" spans="1:4" x14ac:dyDescent="0.25">
      <c r="A55" s="7">
        <v>13.59</v>
      </c>
      <c r="B55" s="51" t="s">
        <v>37</v>
      </c>
      <c r="C55" s="3" t="s">
        <v>206</v>
      </c>
      <c r="D55" t="s">
        <v>216</v>
      </c>
    </row>
    <row r="56" spans="1:4" x14ac:dyDescent="0.25">
      <c r="A56" s="7">
        <v>11.48</v>
      </c>
      <c r="B56" s="51" t="s">
        <v>37</v>
      </c>
      <c r="C56" s="3" t="s">
        <v>206</v>
      </c>
      <c r="D56" t="s">
        <v>216</v>
      </c>
    </row>
    <row r="57" spans="1:4" x14ac:dyDescent="0.25">
      <c r="A57" s="7">
        <v>13.57</v>
      </c>
      <c r="B57" s="51" t="s">
        <v>37</v>
      </c>
      <c r="C57" s="3" t="s">
        <v>206</v>
      </c>
      <c r="D57" t="s">
        <v>216</v>
      </c>
    </row>
    <row r="58" spans="1:4" x14ac:dyDescent="0.25">
      <c r="A58" s="7">
        <v>11.65</v>
      </c>
      <c r="B58" s="51" t="s">
        <v>37</v>
      </c>
      <c r="C58" s="3" t="s">
        <v>206</v>
      </c>
      <c r="D58" t="s">
        <v>216</v>
      </c>
    </row>
    <row r="59" spans="1:4" x14ac:dyDescent="0.25">
      <c r="A59" s="7">
        <v>15.62</v>
      </c>
      <c r="B59" s="51" t="s">
        <v>37</v>
      </c>
      <c r="C59" s="3" t="s">
        <v>220</v>
      </c>
      <c r="D59" t="s">
        <v>216</v>
      </c>
    </row>
    <row r="60" spans="1:4" x14ac:dyDescent="0.25">
      <c r="A60" s="7">
        <v>15.49</v>
      </c>
      <c r="B60" s="51" t="s">
        <v>66</v>
      </c>
      <c r="C60" s="3" t="s">
        <v>206</v>
      </c>
      <c r="D60" t="s">
        <v>216</v>
      </c>
    </row>
    <row r="61" spans="1:4" x14ac:dyDescent="0.25">
      <c r="A61" s="7">
        <v>66.7</v>
      </c>
      <c r="B61" s="51" t="s">
        <v>66</v>
      </c>
      <c r="C61" s="3" t="s">
        <v>206</v>
      </c>
      <c r="D61" t="s">
        <v>216</v>
      </c>
    </row>
    <row r="62" spans="1:4" x14ac:dyDescent="0.25">
      <c r="A62" s="7">
        <v>321.41000000000003</v>
      </c>
      <c r="B62" s="51" t="s">
        <v>66</v>
      </c>
      <c r="C62" s="3" t="s">
        <v>206</v>
      </c>
      <c r="D62" t="s">
        <v>216</v>
      </c>
    </row>
    <row r="63" spans="1:4" x14ac:dyDescent="0.25">
      <c r="A63" s="7">
        <v>6.77</v>
      </c>
      <c r="B63" s="51" t="s">
        <v>37</v>
      </c>
      <c r="C63" s="3" t="s">
        <v>206</v>
      </c>
      <c r="D63" t="s">
        <v>216</v>
      </c>
    </row>
    <row r="64" spans="1:4" x14ac:dyDescent="0.25">
      <c r="A64" s="7">
        <v>7.76</v>
      </c>
      <c r="B64" s="51" t="s">
        <v>37</v>
      </c>
      <c r="C64" s="3" t="s">
        <v>206</v>
      </c>
      <c r="D64" t="s">
        <v>216</v>
      </c>
    </row>
    <row r="65" spans="1:4" x14ac:dyDescent="0.25">
      <c r="A65" s="7">
        <v>9.8800000000000008</v>
      </c>
      <c r="B65" s="51" t="s">
        <v>37</v>
      </c>
      <c r="C65" s="3" t="s">
        <v>207</v>
      </c>
      <c r="D65" t="s">
        <v>216</v>
      </c>
    </row>
    <row r="66" spans="1:4" x14ac:dyDescent="0.25">
      <c r="A66" s="7">
        <v>4.79</v>
      </c>
      <c r="B66" s="51" t="s">
        <v>37</v>
      </c>
      <c r="C66" s="3" t="s">
        <v>206</v>
      </c>
      <c r="D66" t="s">
        <v>216</v>
      </c>
    </row>
    <row r="67" spans="1:4" x14ac:dyDescent="0.25">
      <c r="A67" s="7">
        <v>6.76</v>
      </c>
      <c r="B67" s="51" t="s">
        <v>37</v>
      </c>
      <c r="C67" s="3" t="s">
        <v>206</v>
      </c>
      <c r="D67" t="s">
        <v>216</v>
      </c>
    </row>
    <row r="68" spans="1:4" x14ac:dyDescent="0.25">
      <c r="A68" s="7">
        <v>5.47</v>
      </c>
      <c r="B68" s="51" t="s">
        <v>37</v>
      </c>
      <c r="C68" s="3" t="s">
        <v>206</v>
      </c>
      <c r="D68" t="s">
        <v>216</v>
      </c>
    </row>
    <row r="69" spans="1:4" x14ac:dyDescent="0.25">
      <c r="A69" s="7">
        <v>4.54</v>
      </c>
      <c r="B69" s="51" t="s">
        <v>37</v>
      </c>
      <c r="C69" s="3" t="s">
        <v>206</v>
      </c>
      <c r="D69" t="s">
        <v>216</v>
      </c>
    </row>
    <row r="70" spans="1:4" x14ac:dyDescent="0.25">
      <c r="A70" s="7">
        <v>4.28</v>
      </c>
      <c r="B70" s="51" t="s">
        <v>37</v>
      </c>
      <c r="C70" s="3" t="s">
        <v>206</v>
      </c>
      <c r="D70" t="s">
        <v>216</v>
      </c>
    </row>
    <row r="71" spans="1:4" x14ac:dyDescent="0.25">
      <c r="A71" s="7">
        <v>3.06</v>
      </c>
      <c r="B71" s="51" t="s">
        <v>37</v>
      </c>
      <c r="C71" s="3" t="s">
        <v>206</v>
      </c>
      <c r="D71" t="s">
        <v>216</v>
      </c>
    </row>
    <row r="72" spans="1:4" x14ac:dyDescent="0.25">
      <c r="A72" s="7">
        <v>6.16</v>
      </c>
      <c r="B72" s="51" t="s">
        <v>37</v>
      </c>
      <c r="C72" s="3" t="s">
        <v>206</v>
      </c>
      <c r="D72" t="s">
        <v>216</v>
      </c>
    </row>
    <row r="73" spans="1:4" x14ac:dyDescent="0.25">
      <c r="A73" s="7">
        <v>6.83</v>
      </c>
      <c r="B73" s="51" t="s">
        <v>37</v>
      </c>
      <c r="C73" s="3" t="s">
        <v>206</v>
      </c>
      <c r="D73" t="s">
        <v>216</v>
      </c>
    </row>
    <row r="74" spans="1:4" x14ac:dyDescent="0.25">
      <c r="A74" s="7">
        <v>8.2200000000000006</v>
      </c>
      <c r="B74" s="51" t="s">
        <v>37</v>
      </c>
      <c r="C74" s="3" t="s">
        <v>206</v>
      </c>
      <c r="D74" t="s">
        <v>216</v>
      </c>
    </row>
    <row r="75" spans="1:4" x14ac:dyDescent="0.25">
      <c r="A75" s="7">
        <v>5.33</v>
      </c>
      <c r="B75" s="51" t="s">
        <v>37</v>
      </c>
      <c r="C75" s="3" t="s">
        <v>206</v>
      </c>
      <c r="D75" t="s">
        <v>216</v>
      </c>
    </row>
    <row r="76" spans="1:4" x14ac:dyDescent="0.25">
      <c r="A76" s="7">
        <v>21.76</v>
      </c>
      <c r="B76" s="51" t="s">
        <v>66</v>
      </c>
      <c r="C76" s="3" t="s">
        <v>206</v>
      </c>
      <c r="D76" t="s">
        <v>216</v>
      </c>
    </row>
    <row r="77" spans="1:4" x14ac:dyDescent="0.25">
      <c r="A77" s="7">
        <v>568.79</v>
      </c>
      <c r="B77" s="51" t="s">
        <v>66</v>
      </c>
      <c r="C77" s="3" t="s">
        <v>212</v>
      </c>
      <c r="D77" t="s">
        <v>216</v>
      </c>
    </row>
    <row r="78" spans="1:4" x14ac:dyDescent="0.25">
      <c r="A78" s="7">
        <v>138.09</v>
      </c>
      <c r="B78" s="51" t="s">
        <v>66</v>
      </c>
      <c r="C78" s="3" t="s">
        <v>206</v>
      </c>
      <c r="D78" t="s">
        <v>216</v>
      </c>
    </row>
    <row r="79" spans="1:4" x14ac:dyDescent="0.25">
      <c r="A79" s="7">
        <v>11.23</v>
      </c>
      <c r="B79" s="51" t="s">
        <v>37</v>
      </c>
      <c r="C79" s="3" t="s">
        <v>206</v>
      </c>
      <c r="D79" t="s">
        <v>216</v>
      </c>
    </row>
    <row r="80" spans="1:4" x14ac:dyDescent="0.25">
      <c r="A80" s="7">
        <v>14.73</v>
      </c>
      <c r="B80" s="51" t="s">
        <v>37</v>
      </c>
      <c r="C80" s="3" t="s">
        <v>206</v>
      </c>
      <c r="D80" t="s">
        <v>216</v>
      </c>
    </row>
    <row r="81" spans="1:4" x14ac:dyDescent="0.25">
      <c r="A81" s="7">
        <v>10.99</v>
      </c>
      <c r="B81" s="51" t="s">
        <v>37</v>
      </c>
      <c r="C81" s="3" t="s">
        <v>206</v>
      </c>
      <c r="D81" t="s">
        <v>216</v>
      </c>
    </row>
    <row r="82" spans="1:4" x14ac:dyDescent="0.25">
      <c r="A82" s="7">
        <v>13.28</v>
      </c>
      <c r="B82" s="51" t="s">
        <v>37</v>
      </c>
      <c r="C82" s="3" t="s">
        <v>210</v>
      </c>
      <c r="D82" t="s">
        <v>216</v>
      </c>
    </row>
    <row r="83" spans="1:4" x14ac:dyDescent="0.25">
      <c r="A83" s="7">
        <v>16.61</v>
      </c>
      <c r="B83" s="51" t="s">
        <v>37</v>
      </c>
      <c r="C83" s="3" t="s">
        <v>210</v>
      </c>
      <c r="D83" t="s">
        <v>216</v>
      </c>
    </row>
    <row r="84" spans="1:4" x14ac:dyDescent="0.25">
      <c r="A84" s="7">
        <v>10.39</v>
      </c>
      <c r="B84" s="51" t="s">
        <v>37</v>
      </c>
      <c r="C84" s="3" t="s">
        <v>206</v>
      </c>
      <c r="D84" t="s">
        <v>216</v>
      </c>
    </row>
    <row r="85" spans="1:4" x14ac:dyDescent="0.25">
      <c r="A85" s="7">
        <v>5.37</v>
      </c>
      <c r="B85" s="51" t="s">
        <v>37</v>
      </c>
      <c r="C85" s="3" t="s">
        <v>206</v>
      </c>
      <c r="D85" t="s">
        <v>216</v>
      </c>
    </row>
    <row r="86" spans="1:4" x14ac:dyDescent="0.25">
      <c r="A86" s="7">
        <v>13.42</v>
      </c>
      <c r="B86" s="51" t="s">
        <v>37</v>
      </c>
      <c r="C86" s="3" t="s">
        <v>206</v>
      </c>
      <c r="D86" t="s">
        <v>216</v>
      </c>
    </row>
    <row r="87" spans="1:4" x14ac:dyDescent="0.25">
      <c r="A87" s="7">
        <v>12.12</v>
      </c>
      <c r="B87" s="51" t="s">
        <v>37</v>
      </c>
      <c r="C87" s="3" t="s">
        <v>206</v>
      </c>
      <c r="D87" t="s">
        <v>216</v>
      </c>
    </row>
    <row r="88" spans="1:4" x14ac:dyDescent="0.25">
      <c r="A88" s="7">
        <v>4.91</v>
      </c>
      <c r="B88" s="51" t="s">
        <v>37</v>
      </c>
      <c r="C88" s="3" t="s">
        <v>206</v>
      </c>
      <c r="D88" t="s">
        <v>216</v>
      </c>
    </row>
    <row r="89" spans="1:4" x14ac:dyDescent="0.25">
      <c r="A89" s="7">
        <v>9.8699999999999992</v>
      </c>
      <c r="B89" s="51" t="s">
        <v>37</v>
      </c>
      <c r="C89" s="3" t="s">
        <v>210</v>
      </c>
      <c r="D89" t="s">
        <v>216</v>
      </c>
    </row>
    <row r="90" spans="1:4" x14ac:dyDescent="0.25">
      <c r="A90" s="7">
        <v>141.68</v>
      </c>
      <c r="B90" s="51" t="s">
        <v>66</v>
      </c>
      <c r="C90" s="3" t="s">
        <v>206</v>
      </c>
      <c r="D90" t="s">
        <v>216</v>
      </c>
    </row>
    <row r="91" spans="1:4" x14ac:dyDescent="0.25">
      <c r="A91" s="7">
        <v>98.91</v>
      </c>
      <c r="B91" s="51" t="s">
        <v>66</v>
      </c>
      <c r="C91" s="3" t="s">
        <v>206</v>
      </c>
      <c r="D91" t="s">
        <v>216</v>
      </c>
    </row>
    <row r="92" spans="1:4" x14ac:dyDescent="0.25">
      <c r="A92" s="7">
        <v>87.42</v>
      </c>
      <c r="B92" s="51" t="s">
        <v>66</v>
      </c>
      <c r="C92" s="3" t="s">
        <v>207</v>
      </c>
      <c r="D92" t="s">
        <v>216</v>
      </c>
    </row>
    <row r="93" spans="1:4" x14ac:dyDescent="0.25">
      <c r="A93" s="7">
        <v>192.09</v>
      </c>
      <c r="B93" s="51" t="s">
        <v>66</v>
      </c>
      <c r="C93" s="3" t="s">
        <v>206</v>
      </c>
      <c r="D93" t="s">
        <v>216</v>
      </c>
    </row>
    <row r="94" spans="1:4" x14ac:dyDescent="0.25">
      <c r="A94" s="7">
        <v>11.65</v>
      </c>
      <c r="B94" s="51" t="s">
        <v>37</v>
      </c>
      <c r="C94" s="3" t="s">
        <v>206</v>
      </c>
      <c r="D94" t="s">
        <v>216</v>
      </c>
    </row>
    <row r="95" spans="1:4" x14ac:dyDescent="0.25">
      <c r="A95" s="7">
        <v>10.11</v>
      </c>
      <c r="B95" s="51" t="s">
        <v>37</v>
      </c>
      <c r="C95" s="3" t="s">
        <v>206</v>
      </c>
      <c r="D95" t="s">
        <v>216</v>
      </c>
    </row>
    <row r="96" spans="1:4" x14ac:dyDescent="0.25">
      <c r="A96" s="7">
        <v>10.63</v>
      </c>
      <c r="B96" s="51" t="s">
        <v>37</v>
      </c>
      <c r="C96" s="3" t="s">
        <v>206</v>
      </c>
      <c r="D96" t="s">
        <v>216</v>
      </c>
    </row>
    <row r="97" spans="1:4" x14ac:dyDescent="0.25">
      <c r="A97" s="7">
        <v>8.91</v>
      </c>
      <c r="B97" s="51" t="s">
        <v>37</v>
      </c>
      <c r="C97" s="3" t="s">
        <v>206</v>
      </c>
      <c r="D97" t="s">
        <v>216</v>
      </c>
    </row>
    <row r="98" spans="1:4" x14ac:dyDescent="0.25">
      <c r="A98" s="7">
        <v>8.34</v>
      </c>
      <c r="B98" s="51" t="s">
        <v>37</v>
      </c>
      <c r="C98" s="3" t="s">
        <v>206</v>
      </c>
      <c r="D98" t="s">
        <v>216</v>
      </c>
    </row>
    <row r="99" spans="1:4" x14ac:dyDescent="0.25">
      <c r="A99" s="7">
        <v>12.4</v>
      </c>
      <c r="B99" s="51" t="s">
        <v>37</v>
      </c>
      <c r="C99" s="3" t="s">
        <v>208</v>
      </c>
      <c r="D99" t="s">
        <v>216</v>
      </c>
    </row>
    <row r="100" spans="1:4" x14ac:dyDescent="0.25">
      <c r="A100" s="7">
        <v>6.02</v>
      </c>
      <c r="B100" s="51" t="s">
        <v>37</v>
      </c>
      <c r="C100" s="3" t="s">
        <v>206</v>
      </c>
      <c r="D100" t="s">
        <v>216</v>
      </c>
    </row>
    <row r="101" spans="1:4" x14ac:dyDescent="0.25">
      <c r="A101" s="7">
        <v>4.32</v>
      </c>
      <c r="B101" s="51" t="s">
        <v>37</v>
      </c>
      <c r="C101" s="3" t="s">
        <v>206</v>
      </c>
      <c r="D101" t="s">
        <v>216</v>
      </c>
    </row>
    <row r="102" spans="1:4" x14ac:dyDescent="0.25">
      <c r="A102" s="7">
        <v>6.78</v>
      </c>
      <c r="B102" s="3" t="s">
        <v>86</v>
      </c>
      <c r="C102" s="3" t="s">
        <v>210</v>
      </c>
      <c r="D102" t="s">
        <v>216</v>
      </c>
    </row>
    <row r="103" spans="1:4" x14ac:dyDescent="0.25">
      <c r="A103" s="7">
        <v>503.63</v>
      </c>
      <c r="B103" s="51" t="s">
        <v>66</v>
      </c>
      <c r="C103" s="3" t="s">
        <v>206</v>
      </c>
      <c r="D103" t="s">
        <v>216</v>
      </c>
    </row>
    <row r="104" spans="1:4" x14ac:dyDescent="0.25">
      <c r="A104" s="7">
        <v>9.58</v>
      </c>
      <c r="B104" s="51" t="s">
        <v>66</v>
      </c>
      <c r="C104" s="3" t="s">
        <v>206</v>
      </c>
      <c r="D104" t="s">
        <v>216</v>
      </c>
    </row>
    <row r="105" spans="1:4" x14ac:dyDescent="0.25">
      <c r="A105" s="7">
        <v>8.27</v>
      </c>
      <c r="B105" s="51" t="s">
        <v>37</v>
      </c>
      <c r="C105" s="3" t="s">
        <v>206</v>
      </c>
      <c r="D105" t="s">
        <v>216</v>
      </c>
    </row>
    <row r="106" spans="1:4" x14ac:dyDescent="0.25">
      <c r="A106" s="7">
        <v>17.84</v>
      </c>
      <c r="B106" s="51" t="s">
        <v>37</v>
      </c>
      <c r="C106" s="3" t="s">
        <v>206</v>
      </c>
      <c r="D106" t="s">
        <v>216</v>
      </c>
    </row>
    <row r="107" spans="1:4" x14ac:dyDescent="0.25">
      <c r="A107" s="7">
        <v>6.39</v>
      </c>
      <c r="B107" s="51" t="s">
        <v>37</v>
      </c>
      <c r="C107" s="3" t="s">
        <v>206</v>
      </c>
      <c r="D107" t="s">
        <v>216</v>
      </c>
    </row>
    <row r="108" spans="1:4" x14ac:dyDescent="0.25">
      <c r="A108" s="7">
        <v>14.61</v>
      </c>
      <c r="B108" s="51" t="s">
        <v>37</v>
      </c>
      <c r="C108" s="3" t="s">
        <v>206</v>
      </c>
      <c r="D108" t="s">
        <v>216</v>
      </c>
    </row>
    <row r="109" spans="1:4" x14ac:dyDescent="0.25">
      <c r="A109" s="7">
        <v>7.18</v>
      </c>
      <c r="B109" s="51" t="s">
        <v>37</v>
      </c>
      <c r="C109" s="3" t="s">
        <v>206</v>
      </c>
      <c r="D109" t="s">
        <v>216</v>
      </c>
    </row>
    <row r="110" spans="1:4" x14ac:dyDescent="0.25">
      <c r="A110" s="7">
        <v>6.48</v>
      </c>
      <c r="B110" s="51" t="s">
        <v>37</v>
      </c>
      <c r="C110" s="3" t="s">
        <v>206</v>
      </c>
      <c r="D110" t="s">
        <v>216</v>
      </c>
    </row>
    <row r="111" spans="1:4" x14ac:dyDescent="0.25">
      <c r="A111" s="7">
        <v>5.3</v>
      </c>
      <c r="B111" s="51" t="s">
        <v>37</v>
      </c>
      <c r="C111" s="3" t="s">
        <v>220</v>
      </c>
      <c r="D111" t="s">
        <v>216</v>
      </c>
    </row>
    <row r="112" spans="1:4" x14ac:dyDescent="0.25">
      <c r="A112" s="7">
        <v>312.82</v>
      </c>
      <c r="B112" s="51" t="s">
        <v>66</v>
      </c>
      <c r="C112" s="3" t="s">
        <v>207</v>
      </c>
      <c r="D112" t="s">
        <v>216</v>
      </c>
    </row>
    <row r="113" spans="1:4" x14ac:dyDescent="0.25">
      <c r="A113" s="7">
        <v>388.06</v>
      </c>
      <c r="B113" s="51" t="s">
        <v>66</v>
      </c>
      <c r="C113" s="3" t="s">
        <v>212</v>
      </c>
      <c r="D113" t="s">
        <v>216</v>
      </c>
    </row>
    <row r="114" spans="1:4" x14ac:dyDescent="0.25">
      <c r="A114" s="7">
        <v>38.979999999999997</v>
      </c>
      <c r="B114" s="51" t="s">
        <v>66</v>
      </c>
      <c r="C114" s="3" t="s">
        <v>207</v>
      </c>
      <c r="D114" t="s">
        <v>216</v>
      </c>
    </row>
    <row r="115" spans="1:4" x14ac:dyDescent="0.25">
      <c r="A115" s="7">
        <v>74.319999999999993</v>
      </c>
      <c r="B115" s="51" t="s">
        <v>66</v>
      </c>
      <c r="C115" s="3" t="s">
        <v>208</v>
      </c>
      <c r="D115" t="s">
        <v>216</v>
      </c>
    </row>
    <row r="116" spans="1:4" x14ac:dyDescent="0.25">
      <c r="A116" s="7">
        <v>58.15</v>
      </c>
      <c r="B116" s="51" t="s">
        <v>66</v>
      </c>
      <c r="C116" s="3" t="s">
        <v>206</v>
      </c>
      <c r="D116" t="s">
        <v>216</v>
      </c>
    </row>
    <row r="117" spans="1:4" x14ac:dyDescent="0.25">
      <c r="A117" s="7">
        <v>38.299999999999997</v>
      </c>
      <c r="B117" s="51" t="s">
        <v>66</v>
      </c>
      <c r="C117" s="3" t="s">
        <v>206</v>
      </c>
      <c r="D117" t="s">
        <v>216</v>
      </c>
    </row>
    <row r="118" spans="1:4" x14ac:dyDescent="0.25">
      <c r="A118" s="7">
        <v>10.31</v>
      </c>
      <c r="B118" s="51" t="s">
        <v>37</v>
      </c>
      <c r="C118" s="3" t="s">
        <v>206</v>
      </c>
      <c r="D118" t="s">
        <v>216</v>
      </c>
    </row>
    <row r="119" spans="1:4" x14ac:dyDescent="0.25">
      <c r="A119" s="7">
        <v>9.73</v>
      </c>
      <c r="B119" s="51" t="s">
        <v>37</v>
      </c>
      <c r="C119" s="3" t="s">
        <v>206</v>
      </c>
      <c r="D119" t="s">
        <v>216</v>
      </c>
    </row>
    <row r="120" spans="1:4" x14ac:dyDescent="0.25">
      <c r="A120" s="7">
        <v>17.96</v>
      </c>
      <c r="B120" s="51" t="s">
        <v>37</v>
      </c>
      <c r="C120" s="3" t="s">
        <v>210</v>
      </c>
      <c r="D120" t="s">
        <v>216</v>
      </c>
    </row>
    <row r="121" spans="1:4" x14ac:dyDescent="0.25">
      <c r="A121" s="7">
        <v>8.18</v>
      </c>
      <c r="B121" s="51" t="s">
        <v>37</v>
      </c>
      <c r="C121" s="3" t="s">
        <v>206</v>
      </c>
      <c r="D121" t="s">
        <v>216</v>
      </c>
    </row>
    <row r="122" spans="1:4" x14ac:dyDescent="0.25">
      <c r="A122" s="7">
        <v>15.31</v>
      </c>
      <c r="B122" s="51" t="s">
        <v>37</v>
      </c>
      <c r="C122" s="3" t="s">
        <v>210</v>
      </c>
      <c r="D122" t="s">
        <v>216</v>
      </c>
    </row>
    <row r="123" spans="1:4" x14ac:dyDescent="0.25">
      <c r="A123" s="7">
        <v>9.14</v>
      </c>
      <c r="B123" s="51" t="s">
        <v>37</v>
      </c>
      <c r="C123" s="3" t="s">
        <v>206</v>
      </c>
      <c r="D123" t="s">
        <v>216</v>
      </c>
    </row>
    <row r="124" spans="1:4" x14ac:dyDescent="0.25">
      <c r="A124" s="7">
        <v>7.08</v>
      </c>
      <c r="B124" s="51" t="s">
        <v>37</v>
      </c>
      <c r="C124" s="3" t="s">
        <v>206</v>
      </c>
      <c r="D124" t="s">
        <v>216</v>
      </c>
    </row>
    <row r="125" spans="1:4" x14ac:dyDescent="0.25">
      <c r="A125" s="7">
        <v>7.71</v>
      </c>
      <c r="B125" s="51" t="s">
        <v>37</v>
      </c>
      <c r="C125" s="3" t="s">
        <v>206</v>
      </c>
      <c r="D125" t="s">
        <v>216</v>
      </c>
    </row>
    <row r="126" spans="1:4" x14ac:dyDescent="0.25">
      <c r="A126" s="7">
        <v>3.98</v>
      </c>
      <c r="B126" s="51" t="s">
        <v>37</v>
      </c>
      <c r="C126" s="3" t="s">
        <v>206</v>
      </c>
      <c r="D126" t="s">
        <v>216</v>
      </c>
    </row>
    <row r="127" spans="1:4" x14ac:dyDescent="0.25">
      <c r="A127" s="7">
        <v>4.13</v>
      </c>
      <c r="B127" s="51" t="s">
        <v>37</v>
      </c>
      <c r="C127" s="3" t="s">
        <v>206</v>
      </c>
      <c r="D127" t="s">
        <v>216</v>
      </c>
    </row>
    <row r="128" spans="1:4" x14ac:dyDescent="0.25">
      <c r="A128" s="7">
        <v>5.5</v>
      </c>
      <c r="B128" s="51" t="s">
        <v>37</v>
      </c>
      <c r="C128" s="3" t="s">
        <v>206</v>
      </c>
      <c r="D128" t="s">
        <v>216</v>
      </c>
    </row>
    <row r="129" spans="1:4" x14ac:dyDescent="0.25">
      <c r="A129" s="7">
        <v>8.35</v>
      </c>
      <c r="B129" s="3" t="s">
        <v>86</v>
      </c>
      <c r="C129" s="3" t="s">
        <v>210</v>
      </c>
      <c r="D129" t="s">
        <v>216</v>
      </c>
    </row>
    <row r="130" spans="1:4" x14ac:dyDescent="0.25">
      <c r="A130" s="7">
        <v>301.01</v>
      </c>
      <c r="B130" s="51" t="s">
        <v>66</v>
      </c>
      <c r="C130" s="3" t="s">
        <v>207</v>
      </c>
      <c r="D130" t="s">
        <v>216</v>
      </c>
    </row>
    <row r="131" spans="1:4" x14ac:dyDescent="0.25">
      <c r="A131" s="7">
        <v>427.82</v>
      </c>
      <c r="B131" s="51" t="s">
        <v>66</v>
      </c>
      <c r="C131" s="3" t="s">
        <v>206</v>
      </c>
      <c r="D131" t="s">
        <v>216</v>
      </c>
    </row>
    <row r="132" spans="1:4" x14ac:dyDescent="0.25">
      <c r="A132" s="7">
        <v>106.69</v>
      </c>
      <c r="B132" s="51" t="s">
        <v>66</v>
      </c>
      <c r="C132" s="3" t="s">
        <v>207</v>
      </c>
      <c r="D132" t="s">
        <v>216</v>
      </c>
    </row>
    <row r="133" spans="1:4" x14ac:dyDescent="0.25">
      <c r="A133" s="7">
        <v>206.55</v>
      </c>
      <c r="B133" s="51" t="s">
        <v>66</v>
      </c>
      <c r="C133" s="3" t="s">
        <v>208</v>
      </c>
      <c r="D133" t="s">
        <v>216</v>
      </c>
    </row>
    <row r="134" spans="1:4" x14ac:dyDescent="0.25">
      <c r="A134" s="7">
        <v>6.42</v>
      </c>
      <c r="B134" s="51" t="s">
        <v>37</v>
      </c>
      <c r="C134" s="3" t="s">
        <v>206</v>
      </c>
      <c r="D134" t="s">
        <v>216</v>
      </c>
    </row>
    <row r="135" spans="1:4" x14ac:dyDescent="0.25">
      <c r="A135" s="7">
        <v>30.58</v>
      </c>
      <c r="B135" s="51" t="s">
        <v>37</v>
      </c>
      <c r="C135" s="3" t="s">
        <v>206</v>
      </c>
      <c r="D135" t="s">
        <v>216</v>
      </c>
    </row>
    <row r="136" spans="1:4" x14ac:dyDescent="0.25">
      <c r="A136" s="7">
        <v>3.78</v>
      </c>
      <c r="B136" s="51" t="s">
        <v>37</v>
      </c>
      <c r="C136" s="3" t="s">
        <v>206</v>
      </c>
      <c r="D136" t="s">
        <v>216</v>
      </c>
    </row>
    <row r="137" spans="1:4" x14ac:dyDescent="0.25">
      <c r="A137" s="7">
        <v>6.65</v>
      </c>
      <c r="B137" s="51" t="s">
        <v>37</v>
      </c>
      <c r="C137" s="3" t="s">
        <v>206</v>
      </c>
      <c r="D137" t="s">
        <v>216</v>
      </c>
    </row>
    <row r="138" spans="1:4" x14ac:dyDescent="0.25">
      <c r="A138" s="7">
        <v>8.2899999999999991</v>
      </c>
      <c r="B138" s="51" t="s">
        <v>37</v>
      </c>
      <c r="C138" s="3" t="s">
        <v>206</v>
      </c>
      <c r="D138" t="s">
        <v>216</v>
      </c>
    </row>
    <row r="139" spans="1:4" x14ac:dyDescent="0.25">
      <c r="A139" s="7">
        <v>18.579999999999998</v>
      </c>
      <c r="B139" s="51" t="s">
        <v>37</v>
      </c>
      <c r="C139" s="3" t="s">
        <v>207</v>
      </c>
      <c r="D139" t="s">
        <v>216</v>
      </c>
    </row>
    <row r="140" spans="1:4" x14ac:dyDescent="0.25">
      <c r="A140" s="7">
        <v>15.21</v>
      </c>
      <c r="B140" s="3" t="s">
        <v>86</v>
      </c>
      <c r="C140" s="3" t="s">
        <v>210</v>
      </c>
      <c r="D140" t="s">
        <v>216</v>
      </c>
    </row>
    <row r="141" spans="1:4" x14ac:dyDescent="0.25">
      <c r="A141" s="7">
        <v>195.91</v>
      </c>
      <c r="B141" s="51" t="s">
        <v>66</v>
      </c>
      <c r="C141" s="3" t="s">
        <v>207</v>
      </c>
      <c r="D141" t="s">
        <v>216</v>
      </c>
    </row>
    <row r="142" spans="1:4" x14ac:dyDescent="0.25">
      <c r="A142" s="7">
        <v>22.1</v>
      </c>
      <c r="B142" s="51" t="s">
        <v>66</v>
      </c>
      <c r="C142" s="3" t="s">
        <v>207</v>
      </c>
      <c r="D142" t="s">
        <v>216</v>
      </c>
    </row>
    <row r="143" spans="1:4" x14ac:dyDescent="0.25">
      <c r="A143" s="7">
        <v>282.43</v>
      </c>
      <c r="B143" s="51" t="s">
        <v>66</v>
      </c>
      <c r="C143" s="3" t="s">
        <v>206</v>
      </c>
      <c r="D143" t="s">
        <v>216</v>
      </c>
    </row>
    <row r="144" spans="1:4" x14ac:dyDescent="0.25">
      <c r="A144" s="7">
        <v>16.78</v>
      </c>
      <c r="B144" s="51" t="s">
        <v>37</v>
      </c>
      <c r="C144" s="3" t="s">
        <v>206</v>
      </c>
      <c r="D144" t="s">
        <v>216</v>
      </c>
    </row>
    <row r="145" spans="1:4" x14ac:dyDescent="0.25">
      <c r="A145" s="7">
        <v>9.9600000000000009</v>
      </c>
      <c r="B145" s="51" t="s">
        <v>37</v>
      </c>
      <c r="C145" s="3" t="s">
        <v>210</v>
      </c>
      <c r="D145" t="s">
        <v>216</v>
      </c>
    </row>
    <row r="146" spans="1:4" x14ac:dyDescent="0.25">
      <c r="A146" s="7">
        <v>6.49</v>
      </c>
      <c r="B146" s="51" t="s">
        <v>37</v>
      </c>
      <c r="C146" s="3" t="s">
        <v>210</v>
      </c>
      <c r="D146" t="s">
        <v>216</v>
      </c>
    </row>
    <row r="147" spans="1:4" x14ac:dyDescent="0.25">
      <c r="A147" s="7">
        <v>16.21</v>
      </c>
      <c r="B147" s="51" t="s">
        <v>37</v>
      </c>
      <c r="C147" s="3" t="s">
        <v>206</v>
      </c>
      <c r="D147" t="s">
        <v>216</v>
      </c>
    </row>
    <row r="148" spans="1:4" x14ac:dyDescent="0.25">
      <c r="A148" s="7">
        <v>7.59</v>
      </c>
      <c r="B148" s="51" t="s">
        <v>37</v>
      </c>
      <c r="C148" s="3" t="s">
        <v>206</v>
      </c>
      <c r="D148" t="s">
        <v>216</v>
      </c>
    </row>
    <row r="149" spans="1:4" x14ac:dyDescent="0.25">
      <c r="A149" s="7">
        <v>11.38</v>
      </c>
      <c r="B149" s="51" t="s">
        <v>37</v>
      </c>
      <c r="C149" s="3" t="s">
        <v>207</v>
      </c>
      <c r="D149" t="s">
        <v>216</v>
      </c>
    </row>
    <row r="150" spans="1:4" x14ac:dyDescent="0.25">
      <c r="A150" s="7">
        <v>9.6</v>
      </c>
      <c r="B150" s="51" t="s">
        <v>37</v>
      </c>
      <c r="C150" s="3" t="s">
        <v>210</v>
      </c>
      <c r="D150" t="s">
        <v>216</v>
      </c>
    </row>
    <row r="151" spans="1:4" x14ac:dyDescent="0.25">
      <c r="A151" s="7">
        <v>5.7</v>
      </c>
      <c r="B151" s="51" t="s">
        <v>37</v>
      </c>
      <c r="C151" s="3" t="s">
        <v>206</v>
      </c>
      <c r="D151" t="s">
        <v>216</v>
      </c>
    </row>
    <row r="152" spans="1:4" x14ac:dyDescent="0.25">
      <c r="A152" s="7">
        <v>7.65</v>
      </c>
      <c r="B152" s="51" t="s">
        <v>37</v>
      </c>
      <c r="C152" s="3" t="s">
        <v>206</v>
      </c>
      <c r="D152" t="s">
        <v>216</v>
      </c>
    </row>
    <row r="153" spans="1:4" x14ac:dyDescent="0.25">
      <c r="A153" s="7">
        <v>10.06</v>
      </c>
      <c r="B153" s="51" t="s">
        <v>37</v>
      </c>
      <c r="C153" s="3" t="s">
        <v>208</v>
      </c>
      <c r="D153" t="s">
        <v>216</v>
      </c>
    </row>
    <row r="154" spans="1:4" x14ac:dyDescent="0.25">
      <c r="A154" s="7">
        <v>7.81</v>
      </c>
      <c r="B154" s="51" t="s">
        <v>37</v>
      </c>
      <c r="C154" s="3" t="s">
        <v>206</v>
      </c>
      <c r="D154" t="s">
        <v>216</v>
      </c>
    </row>
    <row r="155" spans="1:4" x14ac:dyDescent="0.25">
      <c r="A155" s="7">
        <v>4.74</v>
      </c>
      <c r="B155" s="51" t="s">
        <v>37</v>
      </c>
      <c r="C155" s="3" t="s">
        <v>206</v>
      </c>
      <c r="D155" t="s">
        <v>216</v>
      </c>
    </row>
    <row r="156" spans="1:4" x14ac:dyDescent="0.25">
      <c r="A156" s="7">
        <v>9.57</v>
      </c>
      <c r="B156" s="51" t="s">
        <v>37</v>
      </c>
      <c r="C156" s="3" t="s">
        <v>206</v>
      </c>
      <c r="D156" t="s">
        <v>216</v>
      </c>
    </row>
    <row r="157" spans="1:4" x14ac:dyDescent="0.25">
      <c r="A157" s="3" t="s">
        <v>6</v>
      </c>
      <c r="B157" s="3" t="s">
        <v>4</v>
      </c>
      <c r="C157" s="3" t="s">
        <v>206</v>
      </c>
      <c r="D157" s="52" t="s">
        <v>199</v>
      </c>
    </row>
    <row r="158" spans="1:4" x14ac:dyDescent="0.25">
      <c r="A158" s="3" t="s">
        <v>9</v>
      </c>
      <c r="B158" s="3" t="s">
        <v>4</v>
      </c>
      <c r="C158" s="3" t="s">
        <v>206</v>
      </c>
      <c r="D158" s="52" t="s">
        <v>199</v>
      </c>
    </row>
    <row r="159" spans="1:4" x14ac:dyDescent="0.25">
      <c r="A159" s="3" t="s">
        <v>12</v>
      </c>
      <c r="B159" s="3" t="s">
        <v>4</v>
      </c>
      <c r="C159" s="3" t="s">
        <v>206</v>
      </c>
      <c r="D159" s="52" t="s">
        <v>199</v>
      </c>
    </row>
    <row r="160" spans="1:4" x14ac:dyDescent="0.25">
      <c r="A160" s="3" t="s">
        <v>15</v>
      </c>
      <c r="B160" s="3" t="s">
        <v>4</v>
      </c>
      <c r="C160" s="3" t="s">
        <v>206</v>
      </c>
      <c r="D160" s="52" t="s">
        <v>199</v>
      </c>
    </row>
    <row r="161" spans="1:4" x14ac:dyDescent="0.25">
      <c r="A161" s="3" t="s">
        <v>18</v>
      </c>
      <c r="B161" s="3" t="s">
        <v>4</v>
      </c>
      <c r="C161" s="3" t="s">
        <v>206</v>
      </c>
      <c r="D161" s="52" t="s">
        <v>199</v>
      </c>
    </row>
    <row r="162" spans="1:4" x14ac:dyDescent="0.25">
      <c r="A162" s="3" t="s">
        <v>21</v>
      </c>
      <c r="B162" s="3" t="s">
        <v>4</v>
      </c>
      <c r="C162" s="3" t="s">
        <v>206</v>
      </c>
      <c r="D162" s="52" t="s">
        <v>199</v>
      </c>
    </row>
    <row r="163" spans="1:4" x14ac:dyDescent="0.25">
      <c r="A163" s="3" t="s">
        <v>24</v>
      </c>
      <c r="B163" s="3" t="s">
        <v>4</v>
      </c>
      <c r="C163" s="3" t="s">
        <v>206</v>
      </c>
      <c r="D163" s="52" t="s">
        <v>199</v>
      </c>
    </row>
    <row r="164" spans="1:4" x14ac:dyDescent="0.25">
      <c r="A164" s="3" t="s">
        <v>27</v>
      </c>
      <c r="B164" s="3" t="s">
        <v>4</v>
      </c>
      <c r="C164" s="3" t="s">
        <v>206</v>
      </c>
      <c r="D164" s="52" t="s">
        <v>199</v>
      </c>
    </row>
    <row r="165" spans="1:4" x14ac:dyDescent="0.25">
      <c r="A165" s="3" t="s">
        <v>30</v>
      </c>
      <c r="B165" s="3" t="s">
        <v>4</v>
      </c>
      <c r="C165" s="3" t="s">
        <v>206</v>
      </c>
      <c r="D165" s="52" t="s">
        <v>199</v>
      </c>
    </row>
    <row r="166" spans="1:4" x14ac:dyDescent="0.25">
      <c r="A166" s="3" t="s">
        <v>33</v>
      </c>
      <c r="B166" s="3" t="s">
        <v>4</v>
      </c>
      <c r="C166" s="3" t="s">
        <v>206</v>
      </c>
      <c r="D166" s="52" t="s">
        <v>199</v>
      </c>
    </row>
    <row r="167" spans="1:4" x14ac:dyDescent="0.25">
      <c r="A167" s="3" t="s">
        <v>36</v>
      </c>
      <c r="B167" s="3" t="s">
        <v>4</v>
      </c>
      <c r="C167" s="3" t="s">
        <v>206</v>
      </c>
      <c r="D167" s="52" t="s">
        <v>199</v>
      </c>
    </row>
    <row r="168" spans="1:4" x14ac:dyDescent="0.25">
      <c r="A168" s="3" t="s">
        <v>40</v>
      </c>
      <c r="B168" s="3" t="s">
        <v>4</v>
      </c>
      <c r="C168" s="3" t="s">
        <v>206</v>
      </c>
      <c r="D168" s="52" t="s">
        <v>199</v>
      </c>
    </row>
    <row r="169" spans="1:4" x14ac:dyDescent="0.25">
      <c r="A169" s="3" t="s">
        <v>43</v>
      </c>
      <c r="B169" s="3" t="s">
        <v>4</v>
      </c>
      <c r="C169" s="3" t="s">
        <v>206</v>
      </c>
      <c r="D169" s="52" t="s">
        <v>199</v>
      </c>
    </row>
    <row r="170" spans="1:4" x14ac:dyDescent="0.25">
      <c r="A170" s="3" t="s">
        <v>46</v>
      </c>
      <c r="B170" s="3" t="s">
        <v>4</v>
      </c>
      <c r="C170" s="3" t="s">
        <v>206</v>
      </c>
      <c r="D170" s="52" t="s">
        <v>199</v>
      </c>
    </row>
    <row r="171" spans="1:4" x14ac:dyDescent="0.25">
      <c r="A171" s="3" t="s">
        <v>49</v>
      </c>
      <c r="B171" s="3" t="s">
        <v>4</v>
      </c>
      <c r="C171" s="3" t="s">
        <v>207</v>
      </c>
      <c r="D171" s="52" t="s">
        <v>199</v>
      </c>
    </row>
    <row r="172" spans="1:4" x14ac:dyDescent="0.25">
      <c r="A172" s="3" t="s">
        <v>52</v>
      </c>
      <c r="B172" s="3" t="s">
        <v>4</v>
      </c>
      <c r="C172" s="3" t="s">
        <v>206</v>
      </c>
      <c r="D172" s="52" t="s">
        <v>199</v>
      </c>
    </row>
    <row r="173" spans="1:4" x14ac:dyDescent="0.25">
      <c r="A173" s="3" t="s">
        <v>55</v>
      </c>
      <c r="B173" s="3" t="s">
        <v>4</v>
      </c>
      <c r="C173" s="3" t="s">
        <v>206</v>
      </c>
      <c r="D173" s="52" t="s">
        <v>199</v>
      </c>
    </row>
    <row r="174" spans="1:4" x14ac:dyDescent="0.25">
      <c r="A174" s="3" t="s">
        <v>58</v>
      </c>
      <c r="B174" s="3" t="s">
        <v>4</v>
      </c>
      <c r="C174" s="3" t="s">
        <v>219</v>
      </c>
      <c r="D174" s="52" t="s">
        <v>199</v>
      </c>
    </row>
    <row r="175" spans="1:4" x14ac:dyDescent="0.25">
      <c r="A175" s="3" t="s">
        <v>59</v>
      </c>
      <c r="B175" s="3" t="s">
        <v>37</v>
      </c>
      <c r="C175" s="3" t="s">
        <v>206</v>
      </c>
      <c r="D175" s="52" t="s">
        <v>199</v>
      </c>
    </row>
    <row r="176" spans="1:4" x14ac:dyDescent="0.25">
      <c r="A176" s="3" t="s">
        <v>60</v>
      </c>
      <c r="B176" s="3" t="s">
        <v>37</v>
      </c>
      <c r="C176" s="3" t="s">
        <v>206</v>
      </c>
      <c r="D176" s="52" t="s">
        <v>199</v>
      </c>
    </row>
    <row r="177" spans="1:4" x14ac:dyDescent="0.25">
      <c r="A177" s="3" t="s">
        <v>61</v>
      </c>
      <c r="B177" s="3" t="s">
        <v>37</v>
      </c>
      <c r="C177" s="3" t="s">
        <v>206</v>
      </c>
      <c r="D177" s="52" t="s">
        <v>199</v>
      </c>
    </row>
    <row r="178" spans="1:4" x14ac:dyDescent="0.25">
      <c r="A178" s="3" t="s">
        <v>62</v>
      </c>
      <c r="B178" s="3" t="s">
        <v>37</v>
      </c>
      <c r="C178" s="3" t="s">
        <v>206</v>
      </c>
      <c r="D178" s="52" t="s">
        <v>199</v>
      </c>
    </row>
    <row r="179" spans="1:4" x14ac:dyDescent="0.25">
      <c r="A179" s="3" t="s">
        <v>63</v>
      </c>
      <c r="B179" s="3" t="s">
        <v>37</v>
      </c>
      <c r="C179" s="3" t="s">
        <v>206</v>
      </c>
      <c r="D179" s="52" t="s">
        <v>199</v>
      </c>
    </row>
    <row r="180" spans="1:4" x14ac:dyDescent="0.25">
      <c r="A180" s="3" t="s">
        <v>64</v>
      </c>
      <c r="B180" s="3" t="s">
        <v>37</v>
      </c>
      <c r="C180" s="3" t="s">
        <v>206</v>
      </c>
      <c r="D180" s="52" t="s">
        <v>199</v>
      </c>
    </row>
    <row r="181" spans="1:4" x14ac:dyDescent="0.25">
      <c r="A181" s="3" t="s">
        <v>7</v>
      </c>
      <c r="B181" s="3" t="s">
        <v>4</v>
      </c>
      <c r="C181" s="3" t="s">
        <v>206</v>
      </c>
      <c r="D181" s="52" t="s">
        <v>198</v>
      </c>
    </row>
    <row r="182" spans="1:4" x14ac:dyDescent="0.25">
      <c r="A182" s="3" t="s">
        <v>10</v>
      </c>
      <c r="B182" s="3" t="s">
        <v>4</v>
      </c>
      <c r="C182" s="3" t="s">
        <v>206</v>
      </c>
      <c r="D182" s="52" t="s">
        <v>198</v>
      </c>
    </row>
    <row r="183" spans="1:4" x14ac:dyDescent="0.25">
      <c r="A183" s="3" t="s">
        <v>13</v>
      </c>
      <c r="B183" s="3" t="s">
        <v>4</v>
      </c>
      <c r="C183" s="3" t="s">
        <v>208</v>
      </c>
      <c r="D183" s="52" t="s">
        <v>198</v>
      </c>
    </row>
    <row r="184" spans="1:4" x14ac:dyDescent="0.25">
      <c r="A184" s="3" t="s">
        <v>16</v>
      </c>
      <c r="B184" s="3" t="s">
        <v>4</v>
      </c>
      <c r="C184" s="3" t="s">
        <v>206</v>
      </c>
      <c r="D184" s="52" t="s">
        <v>198</v>
      </c>
    </row>
    <row r="185" spans="1:4" x14ac:dyDescent="0.25">
      <c r="A185" s="3" t="s">
        <v>19</v>
      </c>
      <c r="B185" s="3" t="s">
        <v>4</v>
      </c>
      <c r="C185" s="3" t="s">
        <v>206</v>
      </c>
      <c r="D185" s="52" t="s">
        <v>198</v>
      </c>
    </row>
    <row r="186" spans="1:4" x14ac:dyDescent="0.25">
      <c r="A186" s="3" t="s">
        <v>22</v>
      </c>
      <c r="B186" s="3" t="s">
        <v>4</v>
      </c>
      <c r="C186" s="3" t="s">
        <v>206</v>
      </c>
      <c r="D186" s="52" t="s">
        <v>198</v>
      </c>
    </row>
    <row r="187" spans="1:4" x14ac:dyDescent="0.25">
      <c r="A187" s="3" t="s">
        <v>25</v>
      </c>
      <c r="B187" s="3" t="s">
        <v>4</v>
      </c>
      <c r="C187" s="3" t="s">
        <v>206</v>
      </c>
      <c r="D187" s="52" t="s">
        <v>198</v>
      </c>
    </row>
    <row r="188" spans="1:4" x14ac:dyDescent="0.25">
      <c r="A188" s="3" t="s">
        <v>28</v>
      </c>
      <c r="B188" s="3" t="s">
        <v>4</v>
      </c>
      <c r="C188" s="3" t="s">
        <v>206</v>
      </c>
      <c r="D188" s="52" t="s">
        <v>198</v>
      </c>
    </row>
    <row r="189" spans="1:4" x14ac:dyDescent="0.25">
      <c r="A189" s="3" t="s">
        <v>31</v>
      </c>
      <c r="B189" s="3" t="s">
        <v>4</v>
      </c>
      <c r="C189" s="3" t="s">
        <v>207</v>
      </c>
      <c r="D189" s="52" t="s">
        <v>198</v>
      </c>
    </row>
    <row r="190" spans="1:4" x14ac:dyDescent="0.25">
      <c r="A190" s="3" t="s">
        <v>34</v>
      </c>
      <c r="B190" s="3" t="s">
        <v>4</v>
      </c>
      <c r="C190" s="3" t="s">
        <v>208</v>
      </c>
      <c r="D190" s="52" t="s">
        <v>198</v>
      </c>
    </row>
    <row r="191" spans="1:4" x14ac:dyDescent="0.25">
      <c r="A191" s="3" t="s">
        <v>38</v>
      </c>
      <c r="B191" s="3" t="s">
        <v>37</v>
      </c>
      <c r="C191" s="3" t="s">
        <v>209</v>
      </c>
      <c r="D191" s="52" t="s">
        <v>198</v>
      </c>
    </row>
    <row r="192" spans="1:4" x14ac:dyDescent="0.25">
      <c r="A192" s="3" t="s">
        <v>41</v>
      </c>
      <c r="B192" s="3" t="s">
        <v>37</v>
      </c>
      <c r="C192" s="3" t="s">
        <v>209</v>
      </c>
      <c r="D192" s="52" t="s">
        <v>198</v>
      </c>
    </row>
    <row r="193" spans="1:4" x14ac:dyDescent="0.25">
      <c r="A193" s="3" t="s">
        <v>44</v>
      </c>
      <c r="B193" s="3" t="s">
        <v>37</v>
      </c>
      <c r="C193" s="3" t="s">
        <v>210</v>
      </c>
      <c r="D193" s="52" t="s">
        <v>198</v>
      </c>
    </row>
    <row r="194" spans="1:4" x14ac:dyDescent="0.25">
      <c r="A194" s="3" t="s">
        <v>47</v>
      </c>
      <c r="B194" s="3" t="s">
        <v>37</v>
      </c>
      <c r="C194" s="3" t="s">
        <v>210</v>
      </c>
      <c r="D194" s="52" t="s">
        <v>198</v>
      </c>
    </row>
    <row r="195" spans="1:4" x14ac:dyDescent="0.25">
      <c r="A195" s="3" t="s">
        <v>50</v>
      </c>
      <c r="B195" s="3" t="s">
        <v>37</v>
      </c>
      <c r="C195" s="3" t="s">
        <v>210</v>
      </c>
      <c r="D195" s="52" t="s">
        <v>198</v>
      </c>
    </row>
    <row r="196" spans="1:4" x14ac:dyDescent="0.25">
      <c r="A196" s="3" t="s">
        <v>53</v>
      </c>
      <c r="B196" s="3" t="s">
        <v>37</v>
      </c>
      <c r="C196" s="3" t="s">
        <v>210</v>
      </c>
      <c r="D196" s="52" t="s">
        <v>198</v>
      </c>
    </row>
    <row r="197" spans="1:4" x14ac:dyDescent="0.25">
      <c r="A197" s="3" t="s">
        <v>56</v>
      </c>
      <c r="B197" s="3" t="s">
        <v>37</v>
      </c>
      <c r="C197" s="3" t="s">
        <v>207</v>
      </c>
      <c r="D197" s="52" t="s">
        <v>198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33BD9-8AA2-4517-9845-800ABAC5513D}">
  <dimension ref="A1:R62"/>
  <sheetViews>
    <sheetView workbookViewId="0">
      <selection activeCell="H2" sqref="H1:H1048576"/>
    </sheetView>
  </sheetViews>
  <sheetFormatPr defaultRowHeight="15" x14ac:dyDescent="0.25"/>
  <cols>
    <col min="1" max="1" width="11" bestFit="1" customWidth="1"/>
    <col min="3" max="3" width="15.7109375" customWidth="1"/>
    <col min="4" max="4" width="14.5703125" customWidth="1"/>
    <col min="5" max="5" width="17.28515625" customWidth="1"/>
    <col min="6" max="6" width="17.85546875" bestFit="1" customWidth="1"/>
    <col min="7" max="7" width="21.28515625" customWidth="1"/>
    <col min="8" max="8" width="20" customWidth="1"/>
  </cols>
  <sheetData>
    <row r="1" spans="1:12" x14ac:dyDescent="0.25">
      <c r="A1" s="3"/>
      <c r="B1" s="61" t="s">
        <v>221</v>
      </c>
      <c r="C1" s="61"/>
      <c r="D1" s="61"/>
      <c r="E1" s="61"/>
      <c r="F1" s="61"/>
      <c r="G1" s="61"/>
      <c r="H1" s="61"/>
    </row>
    <row r="2" spans="1:12" x14ac:dyDescent="0.25">
      <c r="A2" s="53" t="s">
        <v>224</v>
      </c>
      <c r="B2" s="54" t="s">
        <v>0</v>
      </c>
      <c r="C2" s="54" t="s">
        <v>214</v>
      </c>
      <c r="D2" s="54" t="s">
        <v>217</v>
      </c>
      <c r="E2" s="54" t="s">
        <v>215</v>
      </c>
      <c r="F2" s="54" t="s">
        <v>225</v>
      </c>
      <c r="G2" s="1" t="s">
        <v>215</v>
      </c>
      <c r="H2" s="54" t="s">
        <v>1</v>
      </c>
    </row>
    <row r="3" spans="1:12" x14ac:dyDescent="0.25">
      <c r="A3" s="60">
        <v>1</v>
      </c>
      <c r="B3" s="54">
        <v>1</v>
      </c>
      <c r="C3" s="53">
        <v>0.7</v>
      </c>
      <c r="D3" s="53">
        <v>0.5</v>
      </c>
      <c r="E3" s="53">
        <v>0.4</v>
      </c>
      <c r="F3" s="60">
        <v>23</v>
      </c>
      <c r="G3" s="60">
        <f>SUM(E3:E7)</f>
        <v>0.70000000000000007</v>
      </c>
      <c r="H3" s="60">
        <v>60</v>
      </c>
    </row>
    <row r="4" spans="1:12" x14ac:dyDescent="0.25">
      <c r="A4" s="60"/>
      <c r="B4" s="54">
        <v>2</v>
      </c>
      <c r="C4" s="53">
        <v>0.7</v>
      </c>
      <c r="D4" s="53">
        <v>0.5</v>
      </c>
      <c r="E4" s="53">
        <v>0.1</v>
      </c>
      <c r="F4" s="60"/>
      <c r="G4" s="60"/>
      <c r="H4" s="60"/>
    </row>
    <row r="5" spans="1:12" x14ac:dyDescent="0.25">
      <c r="A5" s="60"/>
      <c r="B5" s="54">
        <v>3</v>
      </c>
      <c r="C5" s="53">
        <v>0.6</v>
      </c>
      <c r="D5" s="53">
        <v>0.5</v>
      </c>
      <c r="E5" s="53">
        <v>0.05</v>
      </c>
      <c r="F5" s="60"/>
      <c r="G5" s="60"/>
      <c r="H5" s="60"/>
      <c r="L5" t="s">
        <v>2</v>
      </c>
    </row>
    <row r="6" spans="1:12" x14ac:dyDescent="0.25">
      <c r="A6" s="60"/>
      <c r="B6" s="54">
        <v>4</v>
      </c>
      <c r="C6" s="53">
        <v>0.7</v>
      </c>
      <c r="D6" s="53">
        <v>0.4</v>
      </c>
      <c r="E6" s="53">
        <v>0.05</v>
      </c>
      <c r="F6" s="60"/>
      <c r="G6" s="60"/>
      <c r="H6" s="60"/>
    </row>
    <row r="7" spans="1:12" x14ac:dyDescent="0.25">
      <c r="A7" s="60"/>
      <c r="B7" s="54">
        <v>5</v>
      </c>
      <c r="C7" s="53">
        <v>0.7</v>
      </c>
      <c r="D7" s="53">
        <v>0.6</v>
      </c>
      <c r="E7" s="53">
        <v>0.1</v>
      </c>
      <c r="F7" s="60"/>
      <c r="G7" s="60"/>
      <c r="H7" s="60"/>
      <c r="L7" t="s">
        <v>2</v>
      </c>
    </row>
    <row r="8" spans="1:12" x14ac:dyDescent="0.25">
      <c r="A8" s="53"/>
      <c r="B8" s="54"/>
      <c r="C8" s="53">
        <f>AVERAGE(C3:C7)</f>
        <v>0.68</v>
      </c>
      <c r="D8" s="53">
        <f>AVERAGE(D3:D7)</f>
        <v>0.5</v>
      </c>
      <c r="E8" s="53"/>
      <c r="F8" s="53">
        <f>F3/5</f>
        <v>4.5999999999999996</v>
      </c>
      <c r="G8" s="53">
        <f>F3/G3</f>
        <v>32.857142857142854</v>
      </c>
      <c r="H8" s="53"/>
    </row>
    <row r="9" spans="1:12" x14ac:dyDescent="0.25">
      <c r="A9" s="60">
        <v>2</v>
      </c>
      <c r="B9" s="54">
        <v>6</v>
      </c>
      <c r="C9" s="53">
        <v>0.8</v>
      </c>
      <c r="D9" s="53">
        <v>0.5</v>
      </c>
      <c r="E9" s="53">
        <v>0.1</v>
      </c>
      <c r="F9" s="60">
        <v>24</v>
      </c>
      <c r="G9" s="60">
        <f>SUM(E9:E13)</f>
        <v>0.5</v>
      </c>
      <c r="H9" s="60">
        <v>60</v>
      </c>
    </row>
    <row r="10" spans="1:12" x14ac:dyDescent="0.25">
      <c r="A10" s="60"/>
      <c r="B10" s="54">
        <v>7</v>
      </c>
      <c r="C10" s="53">
        <v>0.7</v>
      </c>
      <c r="D10" s="53">
        <v>0.5</v>
      </c>
      <c r="E10" s="53">
        <v>0.1</v>
      </c>
      <c r="F10" s="60"/>
      <c r="G10" s="60"/>
      <c r="H10" s="60"/>
    </row>
    <row r="11" spans="1:12" x14ac:dyDescent="0.25">
      <c r="A11" s="60"/>
      <c r="B11" s="54">
        <v>8</v>
      </c>
      <c r="C11" s="53">
        <v>0.7</v>
      </c>
      <c r="D11" s="53">
        <v>0.5</v>
      </c>
      <c r="E11" s="53">
        <v>0.1</v>
      </c>
      <c r="F11" s="60"/>
      <c r="G11" s="60"/>
      <c r="H11" s="60"/>
    </row>
    <row r="12" spans="1:12" x14ac:dyDescent="0.25">
      <c r="A12" s="60"/>
      <c r="B12" s="54">
        <v>9</v>
      </c>
      <c r="C12" s="53">
        <v>0.6</v>
      </c>
      <c r="D12" s="53">
        <v>0.4</v>
      </c>
      <c r="E12" s="53">
        <v>0.1</v>
      </c>
      <c r="F12" s="60"/>
      <c r="G12" s="60"/>
      <c r="H12" s="60"/>
    </row>
    <row r="13" spans="1:12" x14ac:dyDescent="0.25">
      <c r="A13" s="60"/>
      <c r="B13" s="54">
        <v>10</v>
      </c>
      <c r="C13" s="53">
        <v>0.5</v>
      </c>
      <c r="D13" s="53">
        <v>0.4</v>
      </c>
      <c r="E13" s="53">
        <v>0.1</v>
      </c>
      <c r="F13" s="60"/>
      <c r="G13" s="60"/>
      <c r="H13" s="60"/>
    </row>
    <row r="14" spans="1:12" x14ac:dyDescent="0.25">
      <c r="A14" s="53"/>
      <c r="B14" s="54"/>
      <c r="C14" s="53">
        <f>AVERAGE(C9:C13)</f>
        <v>0.66</v>
      </c>
      <c r="D14" s="53">
        <f>AVERAGE(D9:D13)</f>
        <v>0.45999999999999996</v>
      </c>
      <c r="E14" s="53"/>
      <c r="F14" s="53">
        <f>F9/5</f>
        <v>4.8</v>
      </c>
      <c r="G14" s="53">
        <f>F9/G9</f>
        <v>48</v>
      </c>
      <c r="H14" s="53"/>
    </row>
    <row r="15" spans="1:12" x14ac:dyDescent="0.25">
      <c r="A15" s="60">
        <v>3</v>
      </c>
      <c r="B15" s="54">
        <v>11</v>
      </c>
      <c r="C15" s="53">
        <v>0.5</v>
      </c>
      <c r="D15" s="53">
        <v>0.4</v>
      </c>
      <c r="E15" s="53">
        <v>0.05</v>
      </c>
      <c r="F15" s="60">
        <v>11</v>
      </c>
      <c r="G15" s="60">
        <f>SUM(E15:E19)</f>
        <v>0.75</v>
      </c>
      <c r="H15" s="60">
        <v>60</v>
      </c>
    </row>
    <row r="16" spans="1:12" x14ac:dyDescent="0.25">
      <c r="A16" s="60"/>
      <c r="B16" s="54">
        <v>12</v>
      </c>
      <c r="C16" s="53">
        <v>0.8</v>
      </c>
      <c r="D16" s="53">
        <v>0.6</v>
      </c>
      <c r="E16" s="53">
        <v>0.3</v>
      </c>
      <c r="F16" s="60"/>
      <c r="G16" s="60"/>
      <c r="H16" s="60"/>
    </row>
    <row r="17" spans="1:18" x14ac:dyDescent="0.25">
      <c r="A17" s="60"/>
      <c r="B17" s="54">
        <v>13</v>
      </c>
      <c r="C17" s="53">
        <v>0.8</v>
      </c>
      <c r="D17" s="53">
        <v>0.6</v>
      </c>
      <c r="E17" s="53">
        <v>0.2</v>
      </c>
      <c r="F17" s="60"/>
      <c r="G17" s="60"/>
      <c r="H17" s="60"/>
    </row>
    <row r="18" spans="1:18" x14ac:dyDescent="0.25">
      <c r="A18" s="60"/>
      <c r="B18" s="54">
        <v>14</v>
      </c>
      <c r="C18" s="53">
        <v>0.7</v>
      </c>
      <c r="D18" s="53">
        <v>0.4</v>
      </c>
      <c r="E18" s="53">
        <v>0.1</v>
      </c>
      <c r="F18" s="60"/>
      <c r="G18" s="60"/>
      <c r="H18" s="60"/>
    </row>
    <row r="19" spans="1:18" x14ac:dyDescent="0.25">
      <c r="A19" s="60"/>
      <c r="B19" s="54">
        <v>15</v>
      </c>
      <c r="C19" s="53">
        <v>0.6</v>
      </c>
      <c r="D19" s="53">
        <v>0.4</v>
      </c>
      <c r="E19" s="53">
        <v>0.1</v>
      </c>
      <c r="F19" s="60"/>
      <c r="G19" s="60"/>
      <c r="H19" s="60"/>
    </row>
    <row r="20" spans="1:18" x14ac:dyDescent="0.25">
      <c r="A20" s="53"/>
      <c r="B20" s="54"/>
      <c r="C20" s="53">
        <f>AVERAGE(C15:C19)</f>
        <v>0.67999999999999994</v>
      </c>
      <c r="D20" s="53">
        <f>AVERAGE(D15:D19)</f>
        <v>0.48</v>
      </c>
      <c r="E20" s="53"/>
      <c r="F20" s="53">
        <f>F15/5</f>
        <v>2.2000000000000002</v>
      </c>
      <c r="G20" s="53">
        <f>F15/G15</f>
        <v>14.666666666666666</v>
      </c>
      <c r="H20" s="53"/>
    </row>
    <row r="21" spans="1:18" x14ac:dyDescent="0.25">
      <c r="A21" s="60">
        <v>4</v>
      </c>
      <c r="B21" s="54">
        <v>16</v>
      </c>
      <c r="C21" s="53">
        <v>0.7</v>
      </c>
      <c r="D21" s="53">
        <v>0.6</v>
      </c>
      <c r="E21" s="53">
        <v>0.2</v>
      </c>
      <c r="F21" s="60">
        <v>16</v>
      </c>
      <c r="G21" s="60">
        <f>SUM(E21:E25)</f>
        <v>0.8</v>
      </c>
      <c r="H21" s="60">
        <v>60</v>
      </c>
    </row>
    <row r="22" spans="1:18" x14ac:dyDescent="0.25">
      <c r="A22" s="60"/>
      <c r="B22" s="54">
        <v>17</v>
      </c>
      <c r="C22" s="53">
        <v>0.7</v>
      </c>
      <c r="D22" s="53">
        <v>0.5</v>
      </c>
      <c r="E22" s="53">
        <v>0.2</v>
      </c>
      <c r="F22" s="60"/>
      <c r="G22" s="60"/>
      <c r="H22" s="60"/>
      <c r="J22" s="58" t="s">
        <v>228</v>
      </c>
      <c r="K22" s="58"/>
      <c r="L22" s="58"/>
      <c r="M22" s="58"/>
    </row>
    <row r="23" spans="1:18" x14ac:dyDescent="0.25">
      <c r="A23" s="60"/>
      <c r="B23" s="54">
        <v>18</v>
      </c>
      <c r="C23" s="53">
        <v>0.6</v>
      </c>
      <c r="D23" s="53">
        <v>0.4</v>
      </c>
      <c r="E23" s="53">
        <v>0.2</v>
      </c>
      <c r="F23" s="60"/>
      <c r="G23" s="60"/>
      <c r="H23" s="60"/>
    </row>
    <row r="24" spans="1:18" x14ac:dyDescent="0.25">
      <c r="A24" s="60"/>
      <c r="B24" s="54">
        <v>19</v>
      </c>
      <c r="C24" s="53">
        <v>0.6</v>
      </c>
      <c r="D24" s="53">
        <v>0.4</v>
      </c>
      <c r="E24" s="53">
        <v>0.1</v>
      </c>
      <c r="F24" s="60"/>
      <c r="G24" s="60"/>
      <c r="H24" s="60"/>
    </row>
    <row r="25" spans="1:18" x14ac:dyDescent="0.25">
      <c r="A25" s="60"/>
      <c r="B25" s="54">
        <v>20</v>
      </c>
      <c r="C25" s="53">
        <v>0.6</v>
      </c>
      <c r="D25" s="53">
        <v>0.4</v>
      </c>
      <c r="E25" s="53">
        <v>0.1</v>
      </c>
      <c r="F25" s="60"/>
      <c r="G25" s="60"/>
      <c r="H25" s="60"/>
    </row>
    <row r="26" spans="1:18" x14ac:dyDescent="0.25">
      <c r="A26" s="53"/>
      <c r="B26" s="54"/>
      <c r="C26" s="53">
        <f>AVERAGE(C21:C25)</f>
        <v>0.64</v>
      </c>
      <c r="D26" s="53">
        <f>AVERAGE(D21:D25)</f>
        <v>0.45999999999999996</v>
      </c>
      <c r="E26" s="53"/>
      <c r="F26" s="53">
        <f>F21/5</f>
        <v>3.2</v>
      </c>
      <c r="G26" s="53">
        <f>F21/G21</f>
        <v>20</v>
      </c>
      <c r="H26" s="53"/>
      <c r="J26" s="63" t="s">
        <v>166</v>
      </c>
      <c r="K26" s="63"/>
      <c r="L26" s="63"/>
      <c r="M26" s="63"/>
      <c r="N26" s="63"/>
      <c r="O26" s="63"/>
      <c r="P26" s="63"/>
      <c r="Q26" s="63"/>
      <c r="R26" s="19"/>
    </row>
    <row r="27" spans="1:18" ht="15.75" x14ac:dyDescent="0.25">
      <c r="A27" s="60">
        <v>5</v>
      </c>
      <c r="B27" s="54">
        <v>21</v>
      </c>
      <c r="C27" s="53">
        <v>0.5</v>
      </c>
      <c r="D27" s="53">
        <v>0.4</v>
      </c>
      <c r="E27" s="53">
        <v>0.1</v>
      </c>
      <c r="F27" s="60">
        <v>14</v>
      </c>
      <c r="G27" s="60">
        <f>SUM(E27:E31)</f>
        <v>0.6</v>
      </c>
      <c r="H27" s="60">
        <v>60</v>
      </c>
      <c r="J27" s="64" t="s">
        <v>184</v>
      </c>
      <c r="K27" s="64"/>
      <c r="L27" s="66" t="s">
        <v>173</v>
      </c>
      <c r="M27" s="67"/>
      <c r="N27" s="68"/>
      <c r="O27" s="68" t="s">
        <v>167</v>
      </c>
      <c r="P27" s="67"/>
      <c r="Q27" s="68"/>
      <c r="R27" s="19"/>
    </row>
    <row r="28" spans="1:18" x14ac:dyDescent="0.25">
      <c r="A28" s="60"/>
      <c r="B28" s="54">
        <v>22</v>
      </c>
      <c r="C28" s="53">
        <v>0.5</v>
      </c>
      <c r="D28" s="53">
        <v>0.4</v>
      </c>
      <c r="E28" s="53">
        <v>0.1</v>
      </c>
      <c r="F28" s="60"/>
      <c r="G28" s="60"/>
      <c r="H28" s="60"/>
      <c r="J28" s="65"/>
      <c r="K28" s="65"/>
      <c r="L28" s="20" t="s">
        <v>168</v>
      </c>
      <c r="M28" s="21" t="s">
        <v>169</v>
      </c>
      <c r="N28" s="22" t="s">
        <v>170</v>
      </c>
      <c r="O28" s="21" t="s">
        <v>168</v>
      </c>
      <c r="P28" s="21" t="s">
        <v>169</v>
      </c>
      <c r="Q28" s="22" t="s">
        <v>170</v>
      </c>
      <c r="R28" s="19"/>
    </row>
    <row r="29" spans="1:18" ht="24" x14ac:dyDescent="0.25">
      <c r="A29" s="60"/>
      <c r="B29" s="54">
        <v>23</v>
      </c>
      <c r="C29" s="53">
        <v>0.8</v>
      </c>
      <c r="D29" s="53">
        <v>0.6</v>
      </c>
      <c r="E29" s="53">
        <v>0.2</v>
      </c>
      <c r="F29" s="60"/>
      <c r="G29" s="60"/>
      <c r="H29" s="60"/>
      <c r="J29" s="23" t="s">
        <v>222</v>
      </c>
      <c r="K29" s="23" t="s">
        <v>175</v>
      </c>
      <c r="L29" s="24">
        <v>0.14163444913698134</v>
      </c>
      <c r="M29" s="25">
        <v>10</v>
      </c>
      <c r="N29" s="26" t="s">
        <v>174</v>
      </c>
      <c r="O29" s="27">
        <v>0.93701266467597055</v>
      </c>
      <c r="P29" s="25">
        <v>10</v>
      </c>
      <c r="Q29" s="28">
        <v>0.52027619980129658</v>
      </c>
      <c r="R29" s="19"/>
    </row>
    <row r="30" spans="1:18" x14ac:dyDescent="0.25">
      <c r="A30" s="60"/>
      <c r="B30" s="54">
        <v>24</v>
      </c>
      <c r="C30" s="53">
        <v>0.6</v>
      </c>
      <c r="D30" s="53">
        <v>0.5</v>
      </c>
      <c r="E30" s="53">
        <v>0.1</v>
      </c>
      <c r="F30" s="60"/>
      <c r="G30" s="60"/>
      <c r="H30" s="60"/>
      <c r="J30" s="62" t="s">
        <v>171</v>
      </c>
      <c r="K30" s="62"/>
      <c r="L30" s="62"/>
      <c r="M30" s="62"/>
      <c r="N30" s="62"/>
      <c r="O30" s="62"/>
      <c r="P30" s="62"/>
      <c r="Q30" s="62"/>
      <c r="R30" s="19"/>
    </row>
    <row r="31" spans="1:18" x14ac:dyDescent="0.25">
      <c r="A31" s="60"/>
      <c r="B31" s="54">
        <v>25</v>
      </c>
      <c r="C31" s="53">
        <v>0.6</v>
      </c>
      <c r="D31" s="53">
        <v>0.4</v>
      </c>
      <c r="E31" s="53">
        <v>0.1</v>
      </c>
      <c r="F31" s="60"/>
      <c r="G31" s="60"/>
      <c r="H31" s="60"/>
      <c r="J31" s="62" t="s">
        <v>172</v>
      </c>
      <c r="K31" s="62"/>
      <c r="L31" s="62"/>
      <c r="M31" s="62"/>
      <c r="N31" s="62"/>
      <c r="O31" s="62"/>
      <c r="P31" s="62"/>
      <c r="Q31" s="62"/>
      <c r="R31" s="19"/>
    </row>
    <row r="32" spans="1:18" x14ac:dyDescent="0.25">
      <c r="A32" s="53"/>
      <c r="B32" s="54"/>
      <c r="C32" s="53">
        <f>AVERAGE(C27:C31)</f>
        <v>0.6</v>
      </c>
      <c r="D32" s="53">
        <f>AVERAGE(D27:D31)</f>
        <v>0.45999999999999996</v>
      </c>
      <c r="E32" s="53"/>
      <c r="F32" s="53">
        <f>F27/5</f>
        <v>2.8</v>
      </c>
      <c r="G32" s="53">
        <f>F27/G27</f>
        <v>23.333333333333336</v>
      </c>
      <c r="H32" s="53"/>
    </row>
    <row r="33" spans="1:8" x14ac:dyDescent="0.25">
      <c r="A33" s="60">
        <v>6</v>
      </c>
      <c r="B33" s="54">
        <v>26</v>
      </c>
      <c r="C33" s="53">
        <v>0.6</v>
      </c>
      <c r="D33" s="53">
        <v>0.5</v>
      </c>
      <c r="E33" s="53" t="s">
        <v>3</v>
      </c>
      <c r="F33" s="60">
        <v>13</v>
      </c>
      <c r="G33" s="60">
        <f>SUM(E33:E37)</f>
        <v>0.31000000000000005</v>
      </c>
      <c r="H33" s="60">
        <v>60</v>
      </c>
    </row>
    <row r="34" spans="1:8" x14ac:dyDescent="0.25">
      <c r="A34" s="60"/>
      <c r="B34" s="54">
        <v>27</v>
      </c>
      <c r="C34" s="53">
        <v>0.5</v>
      </c>
      <c r="D34" s="53">
        <v>0.4</v>
      </c>
      <c r="E34" s="53" t="s">
        <v>3</v>
      </c>
      <c r="F34" s="60"/>
      <c r="G34" s="60"/>
      <c r="H34" s="60"/>
    </row>
    <row r="35" spans="1:8" x14ac:dyDescent="0.25">
      <c r="A35" s="60"/>
      <c r="B35" s="54">
        <v>28</v>
      </c>
      <c r="C35" s="53">
        <v>0.6</v>
      </c>
      <c r="D35" s="53">
        <v>0.5</v>
      </c>
      <c r="E35" s="53">
        <v>0.2</v>
      </c>
      <c r="F35" s="60"/>
      <c r="G35" s="60"/>
      <c r="H35" s="60"/>
    </row>
    <row r="36" spans="1:8" x14ac:dyDescent="0.25">
      <c r="A36" s="60"/>
      <c r="B36" s="54">
        <v>29</v>
      </c>
      <c r="C36" s="53">
        <v>0.3</v>
      </c>
      <c r="D36" s="53">
        <v>0.2</v>
      </c>
      <c r="E36" s="53">
        <v>0.01</v>
      </c>
      <c r="F36" s="60"/>
      <c r="G36" s="60"/>
      <c r="H36" s="60"/>
    </row>
    <row r="37" spans="1:8" x14ac:dyDescent="0.25">
      <c r="A37" s="60"/>
      <c r="B37" s="54">
        <v>30</v>
      </c>
      <c r="C37" s="53">
        <v>0.6</v>
      </c>
      <c r="D37" s="53">
        <v>0.4</v>
      </c>
      <c r="E37" s="53">
        <v>0.1</v>
      </c>
      <c r="F37" s="60"/>
      <c r="G37" s="60"/>
      <c r="H37" s="60"/>
    </row>
    <row r="38" spans="1:8" x14ac:dyDescent="0.25">
      <c r="A38" s="53"/>
      <c r="B38" s="54"/>
      <c r="C38" s="53">
        <f>AVERAGE(C33:C37)</f>
        <v>0.52</v>
      </c>
      <c r="D38" s="53">
        <f>AVERAGE(D33:D37)</f>
        <v>0.4</v>
      </c>
      <c r="E38" s="53"/>
      <c r="F38" s="53">
        <f>F33/5</f>
        <v>2.6</v>
      </c>
      <c r="G38" s="53">
        <f>F33/G33</f>
        <v>41.935483870967737</v>
      </c>
      <c r="H38" s="53"/>
    </row>
    <row r="39" spans="1:8" x14ac:dyDescent="0.25">
      <c r="A39" s="60">
        <v>7</v>
      </c>
      <c r="B39" s="54">
        <v>31</v>
      </c>
      <c r="C39" s="53">
        <v>0.6</v>
      </c>
      <c r="D39" s="53">
        <v>0.4</v>
      </c>
      <c r="E39" s="53">
        <v>0.1</v>
      </c>
      <c r="F39" s="60">
        <v>9</v>
      </c>
      <c r="G39" s="60">
        <f>SUM(E39:E43)</f>
        <v>0.6</v>
      </c>
      <c r="H39" s="60">
        <v>60</v>
      </c>
    </row>
    <row r="40" spans="1:8" x14ac:dyDescent="0.25">
      <c r="A40" s="60"/>
      <c r="B40" s="54">
        <v>32</v>
      </c>
      <c r="C40" s="53">
        <v>0.6</v>
      </c>
      <c r="D40" s="53">
        <v>0.5</v>
      </c>
      <c r="E40" s="53">
        <v>0.2</v>
      </c>
      <c r="F40" s="60"/>
      <c r="G40" s="60"/>
      <c r="H40" s="60"/>
    </row>
    <row r="41" spans="1:8" x14ac:dyDescent="0.25">
      <c r="A41" s="60"/>
      <c r="B41" s="54">
        <v>33</v>
      </c>
      <c r="C41" s="53">
        <v>0.5</v>
      </c>
      <c r="D41" s="53">
        <v>0.4</v>
      </c>
      <c r="E41" s="53">
        <v>0.1</v>
      </c>
      <c r="F41" s="60"/>
      <c r="G41" s="60"/>
      <c r="H41" s="60"/>
    </row>
    <row r="42" spans="1:8" x14ac:dyDescent="0.25">
      <c r="A42" s="60"/>
      <c r="B42" s="54">
        <v>34</v>
      </c>
      <c r="C42" s="53">
        <v>0.5</v>
      </c>
      <c r="D42" s="53">
        <v>0.4</v>
      </c>
      <c r="E42" s="53">
        <v>0.1</v>
      </c>
      <c r="F42" s="60"/>
      <c r="G42" s="60"/>
      <c r="H42" s="60"/>
    </row>
    <row r="43" spans="1:8" x14ac:dyDescent="0.25">
      <c r="A43" s="60"/>
      <c r="B43" s="54">
        <v>35</v>
      </c>
      <c r="C43" s="53">
        <v>0.6</v>
      </c>
      <c r="D43" s="53">
        <v>0.4</v>
      </c>
      <c r="E43" s="53">
        <v>0.1</v>
      </c>
      <c r="F43" s="60"/>
      <c r="G43" s="60"/>
      <c r="H43" s="60"/>
    </row>
    <row r="44" spans="1:8" x14ac:dyDescent="0.25">
      <c r="A44" s="53"/>
      <c r="B44" s="54"/>
      <c r="C44" s="53">
        <f>AVERAGE(C39:C43)</f>
        <v>0.56000000000000005</v>
      </c>
      <c r="D44" s="53">
        <f>AVERAGE(D39:D43)</f>
        <v>0.42000000000000004</v>
      </c>
      <c r="E44" s="53"/>
      <c r="F44" s="53">
        <f>F39/5</f>
        <v>1.8</v>
      </c>
      <c r="G44" s="53">
        <f>F39/G39</f>
        <v>15</v>
      </c>
      <c r="H44" s="53"/>
    </row>
    <row r="45" spans="1:8" x14ac:dyDescent="0.25">
      <c r="A45" s="60">
        <v>8</v>
      </c>
      <c r="B45" s="54">
        <v>36</v>
      </c>
      <c r="C45" s="53">
        <v>0.5</v>
      </c>
      <c r="D45" s="53">
        <v>0.4</v>
      </c>
      <c r="E45" s="53">
        <v>0.1</v>
      </c>
      <c r="F45" s="60">
        <v>18</v>
      </c>
      <c r="G45" s="60">
        <f>SUM(E45:E49)</f>
        <v>0.5</v>
      </c>
      <c r="H45" s="60">
        <v>60</v>
      </c>
    </row>
    <row r="46" spans="1:8" x14ac:dyDescent="0.25">
      <c r="A46" s="60"/>
      <c r="B46" s="54">
        <v>37</v>
      </c>
      <c r="C46" s="53">
        <v>0.8</v>
      </c>
      <c r="D46" s="53">
        <v>0.4</v>
      </c>
      <c r="E46" s="53">
        <v>0.2</v>
      </c>
      <c r="F46" s="60"/>
      <c r="G46" s="60"/>
      <c r="H46" s="60"/>
    </row>
    <row r="47" spans="1:8" x14ac:dyDescent="0.25">
      <c r="A47" s="60"/>
      <c r="B47" s="54">
        <v>38</v>
      </c>
      <c r="C47" s="53">
        <v>0.5</v>
      </c>
      <c r="D47" s="53">
        <v>0.4</v>
      </c>
      <c r="E47" s="53">
        <v>0.05</v>
      </c>
      <c r="F47" s="60"/>
      <c r="G47" s="60"/>
      <c r="H47" s="60"/>
    </row>
    <row r="48" spans="1:8" x14ac:dyDescent="0.25">
      <c r="A48" s="60"/>
      <c r="B48" s="54">
        <v>39</v>
      </c>
      <c r="C48" s="53">
        <v>0.4</v>
      </c>
      <c r="D48" s="53">
        <v>0.3</v>
      </c>
      <c r="E48" s="53">
        <v>0.05</v>
      </c>
      <c r="F48" s="60"/>
      <c r="G48" s="60"/>
      <c r="H48" s="60"/>
    </row>
    <row r="49" spans="1:8" x14ac:dyDescent="0.25">
      <c r="A49" s="60"/>
      <c r="B49" s="54">
        <v>40</v>
      </c>
      <c r="C49" s="53">
        <v>0.5</v>
      </c>
      <c r="D49" s="53">
        <v>0.4</v>
      </c>
      <c r="E49" s="53">
        <v>0.1</v>
      </c>
      <c r="F49" s="60"/>
      <c r="G49" s="60"/>
      <c r="H49" s="60"/>
    </row>
    <row r="50" spans="1:8" x14ac:dyDescent="0.25">
      <c r="A50" s="53"/>
      <c r="B50" s="54"/>
      <c r="C50" s="53">
        <f>AVERAGE(C45:C49)</f>
        <v>0.54</v>
      </c>
      <c r="D50" s="53">
        <f>AVERAGE(D45:D49)</f>
        <v>0.38000000000000006</v>
      </c>
      <c r="E50" s="53"/>
      <c r="F50" s="53">
        <f>F45/5</f>
        <v>3.6</v>
      </c>
      <c r="G50" s="53">
        <f>F45/G45</f>
        <v>36</v>
      </c>
      <c r="H50" s="53"/>
    </row>
    <row r="51" spans="1:8" x14ac:dyDescent="0.25">
      <c r="A51" s="60">
        <v>9</v>
      </c>
      <c r="B51" s="54">
        <v>41</v>
      </c>
      <c r="C51" s="53">
        <v>0.8</v>
      </c>
      <c r="D51" s="53">
        <v>0.5</v>
      </c>
      <c r="E51" s="53">
        <v>0.2</v>
      </c>
      <c r="F51" s="60">
        <v>11</v>
      </c>
      <c r="G51" s="60">
        <f>SUM(E51:E55)</f>
        <v>0.45000000000000007</v>
      </c>
      <c r="H51" s="60">
        <v>60</v>
      </c>
    </row>
    <row r="52" spans="1:8" x14ac:dyDescent="0.25">
      <c r="A52" s="60"/>
      <c r="B52" s="54">
        <v>42</v>
      </c>
      <c r="C52" s="53">
        <v>0.6</v>
      </c>
      <c r="D52" s="53">
        <v>0.4</v>
      </c>
      <c r="E52" s="53">
        <v>0.1</v>
      </c>
      <c r="F52" s="60"/>
      <c r="G52" s="60"/>
      <c r="H52" s="60"/>
    </row>
    <row r="53" spans="1:8" x14ac:dyDescent="0.25">
      <c r="A53" s="60"/>
      <c r="B53" s="54">
        <v>43</v>
      </c>
      <c r="C53" s="53">
        <v>0.5</v>
      </c>
      <c r="D53" s="53">
        <v>0.3</v>
      </c>
      <c r="E53" s="53">
        <v>0.03</v>
      </c>
      <c r="F53" s="60"/>
      <c r="G53" s="60"/>
      <c r="H53" s="60"/>
    </row>
    <row r="54" spans="1:8" x14ac:dyDescent="0.25">
      <c r="A54" s="60"/>
      <c r="B54" s="54">
        <v>44</v>
      </c>
      <c r="C54" s="53">
        <v>0.4</v>
      </c>
      <c r="D54" s="53">
        <v>0.3</v>
      </c>
      <c r="E54" s="53">
        <v>0.02</v>
      </c>
      <c r="F54" s="60"/>
      <c r="G54" s="60"/>
      <c r="H54" s="60"/>
    </row>
    <row r="55" spans="1:8" x14ac:dyDescent="0.25">
      <c r="A55" s="60"/>
      <c r="B55" s="54">
        <v>45</v>
      </c>
      <c r="C55" s="53">
        <v>0.6</v>
      </c>
      <c r="D55" s="53">
        <v>0.5</v>
      </c>
      <c r="E55" s="53">
        <v>0.1</v>
      </c>
      <c r="F55" s="60"/>
      <c r="G55" s="60"/>
      <c r="H55" s="60"/>
    </row>
    <row r="56" spans="1:8" x14ac:dyDescent="0.25">
      <c r="A56" s="53"/>
      <c r="B56" s="54"/>
      <c r="C56" s="53">
        <f>AVERAGE(C51:C55)</f>
        <v>0.57999999999999996</v>
      </c>
      <c r="D56" s="53">
        <f>AVERAGE(D51:D55)</f>
        <v>0.4</v>
      </c>
      <c r="E56" s="53"/>
      <c r="F56" s="53">
        <f>F51/5</f>
        <v>2.2000000000000002</v>
      </c>
      <c r="G56" s="53">
        <f>F51/G51</f>
        <v>24.444444444444439</v>
      </c>
      <c r="H56" s="53"/>
    </row>
    <row r="57" spans="1:8" x14ac:dyDescent="0.25">
      <c r="A57" s="60">
        <v>10</v>
      </c>
      <c r="B57" s="54">
        <v>46</v>
      </c>
      <c r="C57" s="53">
        <v>0.6</v>
      </c>
      <c r="D57" s="53">
        <v>0.5</v>
      </c>
      <c r="E57" s="53">
        <v>0.1</v>
      </c>
      <c r="F57" s="60">
        <v>16</v>
      </c>
      <c r="G57" s="60">
        <f>SUM(E57:E61)</f>
        <v>0.5</v>
      </c>
      <c r="H57" s="60">
        <v>60</v>
      </c>
    </row>
    <row r="58" spans="1:8" x14ac:dyDescent="0.25">
      <c r="A58" s="60"/>
      <c r="B58" s="54">
        <v>47</v>
      </c>
      <c r="C58" s="53">
        <v>0.8</v>
      </c>
      <c r="D58" s="53">
        <v>0.6</v>
      </c>
      <c r="E58" s="53">
        <v>0.1</v>
      </c>
      <c r="F58" s="60"/>
      <c r="G58" s="60"/>
      <c r="H58" s="60"/>
    </row>
    <row r="59" spans="1:8" x14ac:dyDescent="0.25">
      <c r="A59" s="60"/>
      <c r="B59" s="54">
        <v>48</v>
      </c>
      <c r="C59" s="53">
        <v>0.6</v>
      </c>
      <c r="D59" s="53">
        <v>0.5</v>
      </c>
      <c r="E59" s="53">
        <v>0.1</v>
      </c>
      <c r="F59" s="60"/>
      <c r="G59" s="60"/>
      <c r="H59" s="60"/>
    </row>
    <row r="60" spans="1:8" x14ac:dyDescent="0.25">
      <c r="A60" s="60"/>
      <c r="B60" s="54">
        <v>49</v>
      </c>
      <c r="C60" s="53">
        <v>0.6</v>
      </c>
      <c r="D60" s="53">
        <v>0.5</v>
      </c>
      <c r="E60" s="53">
        <v>0.1</v>
      </c>
      <c r="F60" s="60"/>
      <c r="G60" s="60"/>
      <c r="H60" s="60"/>
    </row>
    <row r="61" spans="1:8" x14ac:dyDescent="0.25">
      <c r="A61" s="60"/>
      <c r="B61" s="54">
        <v>50</v>
      </c>
      <c r="C61" s="53">
        <v>0.4</v>
      </c>
      <c r="D61" s="53">
        <v>0.3</v>
      </c>
      <c r="E61" s="53">
        <v>0.1</v>
      </c>
      <c r="F61" s="60"/>
      <c r="G61" s="60"/>
      <c r="H61" s="60"/>
    </row>
    <row r="62" spans="1:8" x14ac:dyDescent="0.25">
      <c r="A62" s="3"/>
      <c r="B62" s="3"/>
      <c r="C62" s="53">
        <f>AVERAGE(C57:C61)</f>
        <v>0.6</v>
      </c>
      <c r="D62" s="53">
        <f>AVERAGE(D57:D61)</f>
        <v>0.48</v>
      </c>
      <c r="E62" s="3"/>
      <c r="F62" s="53">
        <f>F57/5</f>
        <v>3.2</v>
      </c>
      <c r="G62" s="53">
        <f>F57/G57</f>
        <v>32</v>
      </c>
      <c r="H62" s="3"/>
    </row>
  </sheetData>
  <mergeCells count="47">
    <mergeCell ref="J31:Q31"/>
    <mergeCell ref="J26:Q26"/>
    <mergeCell ref="J27:K28"/>
    <mergeCell ref="L27:N27"/>
    <mergeCell ref="O27:Q27"/>
    <mergeCell ref="J30:Q30"/>
    <mergeCell ref="B1:H1"/>
    <mergeCell ref="A3:A7"/>
    <mergeCell ref="G3:G7"/>
    <mergeCell ref="H3:H7"/>
    <mergeCell ref="A9:A13"/>
    <mergeCell ref="G9:G13"/>
    <mergeCell ref="H9:H13"/>
    <mergeCell ref="F3:F7"/>
    <mergeCell ref="F9:F13"/>
    <mergeCell ref="A15:A19"/>
    <mergeCell ref="G15:G19"/>
    <mergeCell ref="H15:H19"/>
    <mergeCell ref="A21:A25"/>
    <mergeCell ref="G21:G25"/>
    <mergeCell ref="H21:H25"/>
    <mergeCell ref="F15:F19"/>
    <mergeCell ref="F21:F25"/>
    <mergeCell ref="A27:A31"/>
    <mergeCell ref="G27:G31"/>
    <mergeCell ref="H27:H31"/>
    <mergeCell ref="A33:A37"/>
    <mergeCell ref="G33:G37"/>
    <mergeCell ref="H33:H37"/>
    <mergeCell ref="F27:F31"/>
    <mergeCell ref="F33:F37"/>
    <mergeCell ref="A39:A43"/>
    <mergeCell ref="G39:G43"/>
    <mergeCell ref="H39:H43"/>
    <mergeCell ref="A45:A49"/>
    <mergeCell ref="G45:G49"/>
    <mergeCell ref="H45:H49"/>
    <mergeCell ref="F39:F43"/>
    <mergeCell ref="F45:F49"/>
    <mergeCell ref="A51:A55"/>
    <mergeCell ref="G51:G55"/>
    <mergeCell ref="H51:H55"/>
    <mergeCell ref="A57:A61"/>
    <mergeCell ref="G57:G61"/>
    <mergeCell ref="H57:H61"/>
    <mergeCell ref="F51:F55"/>
    <mergeCell ref="F57:F6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7BD30-DDBE-4704-898A-524AF8F469F5}">
  <dimension ref="A1:Y198"/>
  <sheetViews>
    <sheetView workbookViewId="0">
      <selection activeCell="N3" sqref="N3:N12"/>
    </sheetView>
  </sheetViews>
  <sheetFormatPr defaultRowHeight="15" x14ac:dyDescent="0.25"/>
  <cols>
    <col min="1" max="1" width="11" bestFit="1" customWidth="1"/>
    <col min="5" max="5" width="9.140625" style="8"/>
    <col min="10" max="10" width="13.5703125" bestFit="1" customWidth="1"/>
    <col min="12" max="12" width="11.85546875" customWidth="1"/>
    <col min="15" max="15" width="11.5703125" bestFit="1" customWidth="1"/>
    <col min="21" max="21" width="11" bestFit="1" customWidth="1"/>
    <col min="23" max="23" width="10.5703125" bestFit="1" customWidth="1"/>
  </cols>
  <sheetData>
    <row r="1" spans="1:25" x14ac:dyDescent="0.25">
      <c r="A1" s="72" t="s">
        <v>211</v>
      </c>
      <c r="B1" s="72"/>
      <c r="C1" s="72"/>
      <c r="D1" s="72"/>
      <c r="E1" s="72"/>
      <c r="F1" s="72"/>
      <c r="G1" s="72"/>
      <c r="H1" s="72"/>
      <c r="I1" s="72"/>
      <c r="J1" s="72"/>
    </row>
    <row r="2" spans="1:25" x14ac:dyDescent="0.25">
      <c r="A2" s="2" t="s">
        <v>224</v>
      </c>
      <c r="B2" s="2" t="s">
        <v>226</v>
      </c>
      <c r="C2" s="2" t="s">
        <v>203</v>
      </c>
      <c r="D2" s="2" t="s">
        <v>204</v>
      </c>
      <c r="E2" s="6" t="s">
        <v>227</v>
      </c>
      <c r="J2" s="3" t="s">
        <v>224</v>
      </c>
      <c r="K2" s="3" t="s">
        <v>67</v>
      </c>
      <c r="L2" s="3" t="s">
        <v>68</v>
      </c>
      <c r="M2" s="3" t="s">
        <v>69</v>
      </c>
      <c r="N2" s="59" t="s">
        <v>164</v>
      </c>
    </row>
    <row r="3" spans="1:25" x14ac:dyDescent="0.25">
      <c r="A3" s="60">
        <v>1</v>
      </c>
      <c r="B3" s="69" t="s">
        <v>66</v>
      </c>
      <c r="C3" s="3" t="s">
        <v>5</v>
      </c>
      <c r="D3" s="3" t="s">
        <v>206</v>
      </c>
      <c r="E3" s="7">
        <v>63.55</v>
      </c>
      <c r="J3" s="3" t="s">
        <v>235</v>
      </c>
      <c r="K3" s="3">
        <v>12</v>
      </c>
      <c r="L3" s="3">
        <v>11</v>
      </c>
      <c r="M3" s="3">
        <v>0</v>
      </c>
      <c r="N3" s="3">
        <f>SUM(K3:M3)</f>
        <v>23</v>
      </c>
    </row>
    <row r="4" spans="1:25" x14ac:dyDescent="0.25">
      <c r="A4" s="60"/>
      <c r="B4" s="70"/>
      <c r="C4" s="3" t="s">
        <v>8</v>
      </c>
      <c r="D4" s="3" t="s">
        <v>206</v>
      </c>
      <c r="E4" s="7">
        <v>161.94</v>
      </c>
      <c r="J4" s="3" t="s">
        <v>236</v>
      </c>
      <c r="K4" s="3">
        <v>7</v>
      </c>
      <c r="L4" s="3">
        <v>16</v>
      </c>
      <c r="M4" s="3">
        <v>1</v>
      </c>
      <c r="N4" s="3">
        <f t="shared" ref="N4:N12" si="0">SUM(K4:M4)</f>
        <v>24</v>
      </c>
      <c r="P4">
        <f>SUM(N3,N4,N6,N10,N12)</f>
        <v>97</v>
      </c>
      <c r="Y4" s="9"/>
    </row>
    <row r="5" spans="1:25" x14ac:dyDescent="0.25">
      <c r="A5" s="60"/>
      <c r="B5" s="70"/>
      <c r="C5" s="3" t="s">
        <v>11</v>
      </c>
      <c r="D5" s="3" t="s">
        <v>206</v>
      </c>
      <c r="E5" s="7">
        <v>82</v>
      </c>
      <c r="G5" s="3" t="s">
        <v>213</v>
      </c>
      <c r="H5" s="3"/>
      <c r="J5" s="3" t="s">
        <v>237</v>
      </c>
      <c r="K5" s="3">
        <v>3</v>
      </c>
      <c r="L5" s="3">
        <v>8</v>
      </c>
      <c r="M5" s="3">
        <v>0</v>
      </c>
      <c r="N5" s="3">
        <f t="shared" si="0"/>
        <v>11</v>
      </c>
      <c r="Y5" s="9"/>
    </row>
    <row r="6" spans="1:25" x14ac:dyDescent="0.25">
      <c r="A6" s="60"/>
      <c r="B6" s="70"/>
      <c r="C6" s="3" t="s">
        <v>14</v>
      </c>
      <c r="D6" s="3" t="s">
        <v>206</v>
      </c>
      <c r="E6" s="7">
        <v>15.59</v>
      </c>
      <c r="G6" s="3" t="s">
        <v>206</v>
      </c>
      <c r="H6" s="3">
        <v>108</v>
      </c>
      <c r="J6" s="3" t="s">
        <v>238</v>
      </c>
      <c r="K6" s="3">
        <v>3</v>
      </c>
      <c r="L6" s="3">
        <v>13</v>
      </c>
      <c r="M6" s="3">
        <v>0</v>
      </c>
      <c r="N6" s="3">
        <f t="shared" si="0"/>
        <v>16</v>
      </c>
      <c r="Y6" s="9"/>
    </row>
    <row r="7" spans="1:25" x14ac:dyDescent="0.25">
      <c r="A7" s="60"/>
      <c r="B7" s="70"/>
      <c r="C7" s="3" t="s">
        <v>17</v>
      </c>
      <c r="D7" s="3" t="s">
        <v>206</v>
      </c>
      <c r="E7" s="7">
        <v>21.43</v>
      </c>
      <c r="G7" s="3" t="s">
        <v>208</v>
      </c>
      <c r="H7" s="3">
        <f>COUNTIF(D3:D166,"merah")</f>
        <v>0</v>
      </c>
      <c r="J7" s="3" t="s">
        <v>239</v>
      </c>
      <c r="K7" s="3">
        <v>3</v>
      </c>
      <c r="L7" s="3">
        <v>11</v>
      </c>
      <c r="M7" s="3">
        <v>0</v>
      </c>
      <c r="N7" s="3">
        <f t="shared" si="0"/>
        <v>14</v>
      </c>
      <c r="Y7" s="9"/>
    </row>
    <row r="8" spans="1:25" x14ac:dyDescent="0.25">
      <c r="A8" s="60"/>
      <c r="B8" s="70"/>
      <c r="C8" s="3" t="s">
        <v>20</v>
      </c>
      <c r="D8" s="3" t="s">
        <v>206</v>
      </c>
      <c r="E8" s="7">
        <v>58.37</v>
      </c>
      <c r="G8" s="3" t="s">
        <v>212</v>
      </c>
      <c r="H8" s="3">
        <f>COUNTIF(D3:D166,"kuning")</f>
        <v>0</v>
      </c>
      <c r="J8" s="3" t="s">
        <v>240</v>
      </c>
      <c r="K8" s="3">
        <v>4</v>
      </c>
      <c r="L8" s="3">
        <v>8</v>
      </c>
      <c r="M8" s="3">
        <v>1</v>
      </c>
      <c r="N8" s="3">
        <f t="shared" si="0"/>
        <v>13</v>
      </c>
      <c r="Y8" s="9"/>
    </row>
    <row r="9" spans="1:25" x14ac:dyDescent="0.25">
      <c r="A9" s="60"/>
      <c r="B9" s="70"/>
      <c r="C9" s="3" t="s">
        <v>23</v>
      </c>
      <c r="D9" s="3" t="s">
        <v>206</v>
      </c>
      <c r="E9" s="7">
        <v>37.549999999999997</v>
      </c>
      <c r="G9" s="3" t="s">
        <v>207</v>
      </c>
      <c r="H9" s="3">
        <f>COUNTIF(D3:D166,"hitam")</f>
        <v>0</v>
      </c>
      <c r="J9" s="3" t="s">
        <v>241</v>
      </c>
      <c r="K9" s="3">
        <v>2</v>
      </c>
      <c r="L9" s="3">
        <v>7</v>
      </c>
      <c r="M9" s="3">
        <v>0</v>
      </c>
      <c r="N9" s="3">
        <f t="shared" si="0"/>
        <v>9</v>
      </c>
      <c r="Y9" s="9"/>
    </row>
    <row r="10" spans="1:25" x14ac:dyDescent="0.25">
      <c r="A10" s="60"/>
      <c r="B10" s="70"/>
      <c r="C10" s="3" t="s">
        <v>26</v>
      </c>
      <c r="D10" s="3" t="s">
        <v>206</v>
      </c>
      <c r="E10" s="7">
        <v>157.5</v>
      </c>
      <c r="G10" s="3" t="s">
        <v>210</v>
      </c>
      <c r="H10" s="3">
        <v>20</v>
      </c>
      <c r="J10" s="3" t="s">
        <v>242</v>
      </c>
      <c r="K10" s="3">
        <v>6</v>
      </c>
      <c r="L10" s="3">
        <v>11</v>
      </c>
      <c r="M10" s="3">
        <v>1</v>
      </c>
      <c r="N10" s="3">
        <f t="shared" si="0"/>
        <v>18</v>
      </c>
    </row>
    <row r="11" spans="1:25" x14ac:dyDescent="0.25">
      <c r="A11" s="60"/>
      <c r="B11" s="70"/>
      <c r="C11" s="3" t="s">
        <v>29</v>
      </c>
      <c r="D11" s="3" t="s">
        <v>208</v>
      </c>
      <c r="E11" s="7">
        <v>143.09</v>
      </c>
      <c r="G11" s="3" t="s">
        <v>65</v>
      </c>
      <c r="H11" s="3">
        <f>SUM(H6:H10)</f>
        <v>128</v>
      </c>
      <c r="J11" s="3" t="s">
        <v>243</v>
      </c>
      <c r="K11" s="3">
        <v>4</v>
      </c>
      <c r="L11" s="3">
        <v>6</v>
      </c>
      <c r="M11" s="3">
        <v>1</v>
      </c>
      <c r="N11" s="3">
        <f t="shared" si="0"/>
        <v>11</v>
      </c>
    </row>
    <row r="12" spans="1:25" x14ac:dyDescent="0.25">
      <c r="A12" s="60"/>
      <c r="B12" s="70"/>
      <c r="C12" s="3" t="s">
        <v>32</v>
      </c>
      <c r="D12" s="3" t="s">
        <v>206</v>
      </c>
      <c r="E12" s="7">
        <v>15.03</v>
      </c>
      <c r="J12" s="3" t="s">
        <v>244</v>
      </c>
      <c r="K12" s="3">
        <v>3</v>
      </c>
      <c r="L12" s="3">
        <v>13</v>
      </c>
      <c r="M12" s="3">
        <v>0</v>
      </c>
      <c r="N12" s="3">
        <f t="shared" si="0"/>
        <v>16</v>
      </c>
      <c r="Q12" s="55"/>
      <c r="R12" s="55"/>
      <c r="S12" s="55"/>
      <c r="T12" s="55"/>
      <c r="U12" s="55"/>
      <c r="V12" s="55"/>
      <c r="W12" s="55"/>
    </row>
    <row r="13" spans="1:25" x14ac:dyDescent="0.25">
      <c r="A13" s="60"/>
      <c r="B13" s="70"/>
      <c r="C13" s="3" t="s">
        <v>35</v>
      </c>
      <c r="D13" s="3" t="s">
        <v>206</v>
      </c>
      <c r="E13" s="7">
        <v>12.27</v>
      </c>
      <c r="J13" s="3" t="s">
        <v>164</v>
      </c>
      <c r="K13" s="3">
        <f>SUM(K3:K12)</f>
        <v>47</v>
      </c>
      <c r="L13" s="3">
        <f>SUM(L3:L12)</f>
        <v>104</v>
      </c>
      <c r="M13" s="3">
        <f>SUM(M3:M12)</f>
        <v>4</v>
      </c>
      <c r="N13" s="3">
        <f>AVERAGE(N3:N12)</f>
        <v>15.5</v>
      </c>
      <c r="O13" s="48"/>
      <c r="Q13" s="55"/>
      <c r="R13" s="55"/>
      <c r="S13" s="55"/>
      <c r="T13" s="55"/>
      <c r="U13" s="55"/>
      <c r="V13" s="55"/>
      <c r="W13" s="55"/>
    </row>
    <row r="14" spans="1:25" x14ac:dyDescent="0.25">
      <c r="A14" s="60"/>
      <c r="B14" s="71"/>
      <c r="C14" s="3" t="s">
        <v>39</v>
      </c>
      <c r="D14" s="3" t="s">
        <v>206</v>
      </c>
      <c r="E14" s="7">
        <v>4.51</v>
      </c>
      <c r="J14" s="3"/>
      <c r="K14" s="3"/>
      <c r="L14" s="3" t="s">
        <v>164</v>
      </c>
      <c r="M14" s="3">
        <f>SUM(K13:M13)</f>
        <v>155</v>
      </c>
      <c r="N14" s="3"/>
      <c r="U14" s="55"/>
      <c r="V14" s="56"/>
      <c r="W14" s="55"/>
      <c r="X14" s="55"/>
    </row>
    <row r="15" spans="1:25" x14ac:dyDescent="0.25">
      <c r="A15" s="60"/>
      <c r="B15" s="69" t="s">
        <v>37</v>
      </c>
      <c r="C15" s="3" t="s">
        <v>5</v>
      </c>
      <c r="D15" s="3" t="s">
        <v>206</v>
      </c>
      <c r="E15" s="7">
        <v>5.14</v>
      </c>
      <c r="J15" s="55"/>
      <c r="U15" s="55"/>
      <c r="V15" s="56"/>
      <c r="W15" s="55"/>
      <c r="X15" s="55"/>
    </row>
    <row r="16" spans="1:25" x14ac:dyDescent="0.25">
      <c r="A16" s="60"/>
      <c r="B16" s="70"/>
      <c r="C16" s="3" t="s">
        <v>8</v>
      </c>
      <c r="D16" s="3" t="s">
        <v>207</v>
      </c>
      <c r="E16" s="7">
        <v>10.63</v>
      </c>
      <c r="U16" s="55"/>
      <c r="V16" s="56"/>
      <c r="W16" s="55"/>
      <c r="X16" s="55"/>
    </row>
    <row r="17" spans="1:24" x14ac:dyDescent="0.25">
      <c r="A17" s="60"/>
      <c r="B17" s="70"/>
      <c r="C17" s="3" t="s">
        <v>11</v>
      </c>
      <c r="D17" s="3" t="s">
        <v>206</v>
      </c>
      <c r="E17" s="7">
        <v>5.47</v>
      </c>
      <c r="U17" s="55"/>
      <c r="V17" s="56"/>
      <c r="W17" s="55"/>
      <c r="X17" s="55"/>
    </row>
    <row r="18" spans="1:24" x14ac:dyDescent="0.25">
      <c r="A18" s="60"/>
      <c r="B18" s="70"/>
      <c r="C18" s="3" t="s">
        <v>14</v>
      </c>
      <c r="D18" s="3" t="s">
        <v>206</v>
      </c>
      <c r="E18" s="7">
        <v>2.4900000000000002</v>
      </c>
      <c r="K18" s="74" t="s">
        <v>166</v>
      </c>
      <c r="L18" s="74"/>
      <c r="M18" s="74"/>
      <c r="N18" s="74"/>
      <c r="O18" s="74"/>
      <c r="P18" s="74"/>
      <c r="Q18" s="74"/>
      <c r="R18" s="74"/>
      <c r="S18" s="9"/>
      <c r="U18" s="55"/>
      <c r="V18" s="56"/>
      <c r="W18" s="55"/>
      <c r="X18" s="55"/>
    </row>
    <row r="19" spans="1:24" x14ac:dyDescent="0.25">
      <c r="A19" s="60"/>
      <c r="B19" s="70"/>
      <c r="C19" s="3" t="s">
        <v>17</v>
      </c>
      <c r="D19" s="3" t="s">
        <v>206</v>
      </c>
      <c r="E19" s="7">
        <v>3.75</v>
      </c>
      <c r="K19" s="75" t="s">
        <v>232</v>
      </c>
      <c r="L19" s="75"/>
      <c r="M19" s="77" t="s">
        <v>173</v>
      </c>
      <c r="N19" s="78"/>
      <c r="O19" s="79"/>
      <c r="P19" s="79" t="s">
        <v>167</v>
      </c>
      <c r="Q19" s="78"/>
      <c r="R19" s="79"/>
      <c r="S19" s="9"/>
      <c r="U19" s="55"/>
      <c r="V19" s="56"/>
      <c r="W19" s="55"/>
      <c r="X19" s="55"/>
    </row>
    <row r="20" spans="1:24" x14ac:dyDescent="0.25">
      <c r="A20" s="60"/>
      <c r="B20" s="70"/>
      <c r="C20" s="3" t="s">
        <v>20</v>
      </c>
      <c r="D20" s="3" t="s">
        <v>206</v>
      </c>
      <c r="E20" s="7">
        <v>3.65</v>
      </c>
      <c r="F20" t="s">
        <v>2</v>
      </c>
      <c r="G20" t="s">
        <v>2</v>
      </c>
      <c r="K20" s="76"/>
      <c r="L20" s="76"/>
      <c r="M20" s="10" t="s">
        <v>168</v>
      </c>
      <c r="N20" s="11" t="s">
        <v>169</v>
      </c>
      <c r="O20" s="12" t="s">
        <v>170</v>
      </c>
      <c r="P20" s="11" t="s">
        <v>168</v>
      </c>
      <c r="Q20" s="11" t="s">
        <v>169</v>
      </c>
      <c r="R20" s="12" t="s">
        <v>170</v>
      </c>
      <c r="S20" s="9"/>
      <c r="U20" s="55"/>
      <c r="V20" s="56"/>
      <c r="W20" s="55"/>
      <c r="X20" s="55"/>
    </row>
    <row r="21" spans="1:24" ht="36" x14ac:dyDescent="0.25">
      <c r="A21" s="60"/>
      <c r="B21" s="70"/>
      <c r="C21" s="3" t="s">
        <v>23</v>
      </c>
      <c r="D21" s="3" t="s">
        <v>206</v>
      </c>
      <c r="E21" s="7">
        <v>4.17</v>
      </c>
      <c r="K21" s="13" t="s">
        <v>231</v>
      </c>
      <c r="L21" s="13" t="s">
        <v>223</v>
      </c>
      <c r="M21" s="14">
        <v>0.18420505927966577</v>
      </c>
      <c r="N21" s="15">
        <v>10</v>
      </c>
      <c r="O21" s="16" t="s">
        <v>174</v>
      </c>
      <c r="P21" s="17">
        <v>0.86368225710749214</v>
      </c>
      <c r="Q21" s="15">
        <v>10</v>
      </c>
      <c r="R21" s="18">
        <v>8.4316886643778954E-2</v>
      </c>
      <c r="S21" s="9"/>
      <c r="U21" s="55"/>
      <c r="V21" s="56"/>
      <c r="W21" s="55"/>
      <c r="X21" s="55"/>
    </row>
    <row r="22" spans="1:24" x14ac:dyDescent="0.25">
      <c r="A22" s="60"/>
      <c r="B22" s="70"/>
      <c r="C22" s="3" t="s">
        <v>26</v>
      </c>
      <c r="D22" s="3" t="s">
        <v>207</v>
      </c>
      <c r="E22" s="7">
        <v>9.92</v>
      </c>
      <c r="K22" s="73" t="s">
        <v>171</v>
      </c>
      <c r="L22" s="73"/>
      <c r="M22" s="73"/>
      <c r="N22" s="73"/>
      <c r="O22" s="73"/>
      <c r="P22" s="73"/>
      <c r="Q22" s="73"/>
      <c r="R22" s="73"/>
      <c r="S22" s="9"/>
      <c r="U22" s="55"/>
      <c r="V22" s="56"/>
      <c r="W22" s="55"/>
      <c r="X22" s="55"/>
    </row>
    <row r="23" spans="1:24" x14ac:dyDescent="0.25">
      <c r="A23" s="60"/>
      <c r="B23" s="70"/>
      <c r="C23" s="3" t="s">
        <v>29</v>
      </c>
      <c r="D23" s="3" t="s">
        <v>206</v>
      </c>
      <c r="E23" s="7">
        <v>3.13</v>
      </c>
      <c r="K23" s="73" t="s">
        <v>172</v>
      </c>
      <c r="L23" s="73"/>
      <c r="M23" s="73"/>
      <c r="N23" s="73"/>
      <c r="O23" s="73"/>
      <c r="P23" s="73"/>
      <c r="Q23" s="73"/>
      <c r="R23" s="73"/>
      <c r="S23" s="9"/>
      <c r="U23" s="55"/>
      <c r="V23" s="56"/>
      <c r="W23" s="55"/>
      <c r="X23" s="55"/>
    </row>
    <row r="24" spans="1:24" x14ac:dyDescent="0.25">
      <c r="A24" s="60"/>
      <c r="B24" s="70"/>
      <c r="C24" s="3" t="s">
        <v>32</v>
      </c>
      <c r="D24" s="3" t="s">
        <v>210</v>
      </c>
      <c r="E24" s="7">
        <v>17.37</v>
      </c>
      <c r="F24" t="s">
        <v>2</v>
      </c>
      <c r="U24" s="55"/>
      <c r="V24" s="55"/>
      <c r="W24" s="57"/>
      <c r="X24" s="55"/>
    </row>
    <row r="25" spans="1:24" x14ac:dyDescent="0.25">
      <c r="A25" s="60"/>
      <c r="B25" s="71"/>
      <c r="C25" s="3" t="s">
        <v>35</v>
      </c>
      <c r="D25" s="3" t="s">
        <v>207</v>
      </c>
      <c r="E25" s="7">
        <v>33.14</v>
      </c>
      <c r="I25" s="8"/>
      <c r="K25" s="74" t="s">
        <v>166</v>
      </c>
      <c r="L25" s="74"/>
      <c r="M25" s="74"/>
      <c r="N25" s="74"/>
      <c r="O25" s="74"/>
      <c r="P25" s="74"/>
      <c r="Q25" s="74"/>
      <c r="R25" s="74"/>
      <c r="U25" s="55"/>
      <c r="V25" s="55"/>
      <c r="W25" s="55"/>
      <c r="X25" s="55"/>
    </row>
    <row r="26" spans="1:24" ht="15.75" hidden="1" x14ac:dyDescent="0.25">
      <c r="A26" s="2"/>
      <c r="B26" s="5"/>
      <c r="C26" s="3"/>
      <c r="D26" s="3"/>
      <c r="E26" s="7">
        <f>AVERAGE(E3:E25)</f>
        <v>37.899565217391299</v>
      </c>
      <c r="K26" s="80" t="s">
        <v>233</v>
      </c>
      <c r="L26" s="75"/>
      <c r="M26" s="77" t="s">
        <v>173</v>
      </c>
      <c r="N26" s="78"/>
      <c r="O26" s="79"/>
      <c r="P26" s="79" t="s">
        <v>167</v>
      </c>
      <c r="Q26" s="78"/>
      <c r="R26" s="79"/>
      <c r="U26" s="55"/>
      <c r="V26" s="55"/>
      <c r="W26" s="55"/>
      <c r="X26" s="55"/>
    </row>
    <row r="27" spans="1:24" x14ac:dyDescent="0.25">
      <c r="A27" s="60">
        <v>2</v>
      </c>
      <c r="B27" s="69" t="s">
        <v>66</v>
      </c>
      <c r="C27" s="3" t="s">
        <v>70</v>
      </c>
      <c r="D27" s="3" t="s">
        <v>206</v>
      </c>
      <c r="E27" s="7">
        <v>102.86</v>
      </c>
      <c r="K27" s="76"/>
      <c r="L27" s="76"/>
      <c r="M27" s="10" t="s">
        <v>168</v>
      </c>
      <c r="N27" s="11" t="s">
        <v>169</v>
      </c>
      <c r="O27" s="12" t="s">
        <v>170</v>
      </c>
      <c r="P27" s="11" t="s">
        <v>168</v>
      </c>
      <c r="Q27" s="11" t="s">
        <v>169</v>
      </c>
      <c r="R27" s="12" t="s">
        <v>170</v>
      </c>
      <c r="U27" s="55"/>
      <c r="V27" s="55"/>
      <c r="W27" s="55"/>
      <c r="X27" s="55"/>
    </row>
    <row r="28" spans="1:24" ht="24" x14ac:dyDescent="0.25">
      <c r="A28" s="60"/>
      <c r="B28" s="70"/>
      <c r="C28" s="3" t="s">
        <v>71</v>
      </c>
      <c r="D28" s="3" t="s">
        <v>206</v>
      </c>
      <c r="E28" s="7">
        <v>57.93</v>
      </c>
      <c r="K28" s="13" t="s">
        <v>230</v>
      </c>
      <c r="L28" s="13" t="s">
        <v>229</v>
      </c>
      <c r="M28" s="14">
        <v>0.16030382448641711</v>
      </c>
      <c r="N28" s="15">
        <v>10</v>
      </c>
      <c r="O28" s="16" t="s">
        <v>174</v>
      </c>
      <c r="P28" s="17">
        <v>0.92855743661230061</v>
      </c>
      <c r="Q28" s="15">
        <v>10</v>
      </c>
      <c r="R28" s="18">
        <v>0.43385397656248609</v>
      </c>
    </row>
    <row r="29" spans="1:24" x14ac:dyDescent="0.25">
      <c r="A29" s="60"/>
      <c r="B29" s="70"/>
      <c r="C29" s="3" t="s">
        <v>72</v>
      </c>
      <c r="D29" s="3" t="s">
        <v>206</v>
      </c>
      <c r="E29" s="7">
        <v>20.39</v>
      </c>
      <c r="K29" s="73" t="s">
        <v>171</v>
      </c>
      <c r="L29" s="73"/>
      <c r="M29" s="73"/>
      <c r="N29" s="73"/>
      <c r="O29" s="73"/>
      <c r="P29" s="73"/>
      <c r="Q29" s="73"/>
      <c r="R29" s="73"/>
    </row>
    <row r="30" spans="1:24" x14ac:dyDescent="0.25">
      <c r="A30" s="60"/>
      <c r="B30" s="70"/>
      <c r="C30" s="3" t="s">
        <v>73</v>
      </c>
      <c r="D30" s="3" t="s">
        <v>206</v>
      </c>
      <c r="E30" s="7">
        <v>7.85</v>
      </c>
      <c r="I30" s="8"/>
      <c r="K30" s="73" t="s">
        <v>172</v>
      </c>
      <c r="L30" s="73"/>
      <c r="M30" s="73"/>
      <c r="N30" s="73"/>
      <c r="O30" s="73"/>
      <c r="P30" s="73"/>
      <c r="Q30" s="73"/>
      <c r="R30" s="73"/>
    </row>
    <row r="31" spans="1:24" x14ac:dyDescent="0.25">
      <c r="A31" s="60"/>
      <c r="B31" s="70"/>
      <c r="C31" s="3" t="s">
        <v>74</v>
      </c>
      <c r="D31" s="3" t="s">
        <v>208</v>
      </c>
      <c r="E31" s="7">
        <v>76.14</v>
      </c>
    </row>
    <row r="32" spans="1:24" x14ac:dyDescent="0.25">
      <c r="A32" s="60"/>
      <c r="B32" s="70"/>
      <c r="C32" s="3" t="s">
        <v>75</v>
      </c>
      <c r="D32" s="3" t="s">
        <v>207</v>
      </c>
      <c r="E32" s="7">
        <v>279.14</v>
      </c>
    </row>
    <row r="33" spans="1:9" x14ac:dyDescent="0.25">
      <c r="A33" s="60"/>
      <c r="B33" s="71"/>
      <c r="C33" s="3" t="s">
        <v>76</v>
      </c>
      <c r="D33" s="3" t="s">
        <v>207</v>
      </c>
      <c r="E33" s="7">
        <v>58.88</v>
      </c>
    </row>
    <row r="34" spans="1:9" x14ac:dyDescent="0.25">
      <c r="A34" s="60"/>
      <c r="B34" s="69" t="s">
        <v>37</v>
      </c>
      <c r="C34" s="3" t="s">
        <v>70</v>
      </c>
      <c r="D34" s="3" t="s">
        <v>206</v>
      </c>
      <c r="E34" s="7">
        <v>7.25</v>
      </c>
      <c r="I34" s="8"/>
    </row>
    <row r="35" spans="1:9" x14ac:dyDescent="0.25">
      <c r="A35" s="60"/>
      <c r="B35" s="70"/>
      <c r="C35" s="3" t="s">
        <v>71</v>
      </c>
      <c r="D35" s="3" t="s">
        <v>206</v>
      </c>
      <c r="E35" s="7">
        <v>3.42</v>
      </c>
    </row>
    <row r="36" spans="1:9" x14ac:dyDescent="0.25">
      <c r="A36" s="60"/>
      <c r="B36" s="70"/>
      <c r="C36" s="3" t="s">
        <v>72</v>
      </c>
      <c r="D36" s="3" t="s">
        <v>208</v>
      </c>
      <c r="E36" s="7">
        <v>27</v>
      </c>
    </row>
    <row r="37" spans="1:9" x14ac:dyDescent="0.25">
      <c r="A37" s="60"/>
      <c r="B37" s="70"/>
      <c r="C37" s="3" t="s">
        <v>73</v>
      </c>
      <c r="D37" s="3" t="s">
        <v>206</v>
      </c>
      <c r="E37" s="7">
        <v>7.77</v>
      </c>
    </row>
    <row r="38" spans="1:9" x14ac:dyDescent="0.25">
      <c r="A38" s="60"/>
      <c r="B38" s="70"/>
      <c r="C38" s="3" t="s">
        <v>74</v>
      </c>
      <c r="D38" s="3" t="s">
        <v>208</v>
      </c>
      <c r="E38" s="7">
        <v>6.63</v>
      </c>
    </row>
    <row r="39" spans="1:9" x14ac:dyDescent="0.25">
      <c r="A39" s="60"/>
      <c r="B39" s="70"/>
      <c r="C39" s="3" t="s">
        <v>75</v>
      </c>
      <c r="D39" s="3" t="s">
        <v>210</v>
      </c>
      <c r="E39" s="7">
        <v>18.440000000000001</v>
      </c>
    </row>
    <row r="40" spans="1:9" x14ac:dyDescent="0.25">
      <c r="A40" s="60"/>
      <c r="B40" s="70"/>
      <c r="C40" s="3" t="s">
        <v>76</v>
      </c>
      <c r="D40" s="3" t="s">
        <v>207</v>
      </c>
      <c r="E40" s="7">
        <v>21.29</v>
      </c>
    </row>
    <row r="41" spans="1:9" x14ac:dyDescent="0.25">
      <c r="A41" s="60"/>
      <c r="B41" s="70"/>
      <c r="C41" s="3" t="s">
        <v>77</v>
      </c>
      <c r="D41" s="3" t="s">
        <v>206</v>
      </c>
      <c r="E41" s="7">
        <v>10.34</v>
      </c>
    </row>
    <row r="42" spans="1:9" x14ac:dyDescent="0.25">
      <c r="A42" s="60"/>
      <c r="B42" s="70"/>
      <c r="C42" s="3" t="s">
        <v>78</v>
      </c>
      <c r="D42" s="3" t="s">
        <v>206</v>
      </c>
      <c r="E42" s="7">
        <v>8.83</v>
      </c>
    </row>
    <row r="43" spans="1:9" x14ac:dyDescent="0.25">
      <c r="A43" s="60"/>
      <c r="B43" s="70"/>
      <c r="C43" s="3" t="s">
        <v>79</v>
      </c>
      <c r="D43" s="3" t="s">
        <v>206</v>
      </c>
      <c r="E43" s="7">
        <v>7.03</v>
      </c>
    </row>
    <row r="44" spans="1:9" x14ac:dyDescent="0.25">
      <c r="A44" s="60"/>
      <c r="B44" s="70"/>
      <c r="C44" s="3" t="s">
        <v>80</v>
      </c>
      <c r="D44" s="3" t="s">
        <v>206</v>
      </c>
      <c r="E44" s="7">
        <v>6.03</v>
      </c>
      <c r="H44" s="8"/>
    </row>
    <row r="45" spans="1:9" x14ac:dyDescent="0.25">
      <c r="A45" s="60"/>
      <c r="B45" s="70"/>
      <c r="C45" s="3" t="s">
        <v>81</v>
      </c>
      <c r="D45" s="3" t="s">
        <v>210</v>
      </c>
      <c r="E45" s="7">
        <v>8.84</v>
      </c>
      <c r="H45" s="8"/>
    </row>
    <row r="46" spans="1:9" x14ac:dyDescent="0.25">
      <c r="A46" s="60"/>
      <c r="B46" s="70"/>
      <c r="C46" s="3" t="s">
        <v>82</v>
      </c>
      <c r="D46" s="3" t="s">
        <v>210</v>
      </c>
      <c r="E46" s="7">
        <v>10.050000000000001</v>
      </c>
      <c r="H46" s="8"/>
    </row>
    <row r="47" spans="1:9" x14ac:dyDescent="0.25">
      <c r="A47" s="60"/>
      <c r="B47" s="70"/>
      <c r="C47" s="3" t="s">
        <v>83</v>
      </c>
      <c r="D47" s="3" t="s">
        <v>206</v>
      </c>
      <c r="E47" s="7">
        <v>6.45</v>
      </c>
      <c r="H47" s="8"/>
    </row>
    <row r="48" spans="1:9" x14ac:dyDescent="0.25">
      <c r="A48" s="60"/>
      <c r="B48" s="70"/>
      <c r="C48" s="3" t="s">
        <v>84</v>
      </c>
      <c r="D48" s="3" t="s">
        <v>206</v>
      </c>
      <c r="E48" s="7">
        <v>4.8899999999999997</v>
      </c>
      <c r="H48" s="8"/>
    </row>
    <row r="49" spans="1:8" x14ac:dyDescent="0.25">
      <c r="A49" s="60"/>
      <c r="B49" s="71"/>
      <c r="C49" s="3" t="s">
        <v>85</v>
      </c>
      <c r="D49" s="3" t="s">
        <v>206</v>
      </c>
      <c r="E49" s="7">
        <v>3.04</v>
      </c>
      <c r="H49" s="8"/>
    </row>
    <row r="50" spans="1:8" x14ac:dyDescent="0.25">
      <c r="A50" s="60"/>
      <c r="B50" s="3" t="s">
        <v>86</v>
      </c>
      <c r="C50" s="3" t="s">
        <v>70</v>
      </c>
      <c r="D50" s="3" t="s">
        <v>210</v>
      </c>
      <c r="E50" s="7">
        <v>8.07</v>
      </c>
      <c r="H50" s="8"/>
    </row>
    <row r="51" spans="1:8" hidden="1" x14ac:dyDescent="0.25">
      <c r="A51" s="2"/>
      <c r="B51" s="4"/>
      <c r="C51" s="3"/>
      <c r="D51" s="3"/>
      <c r="E51" s="7">
        <f>AVERAGE(E27:E50)</f>
        <v>32.023333333333333</v>
      </c>
      <c r="H51" s="8"/>
    </row>
    <row r="52" spans="1:8" x14ac:dyDescent="0.25">
      <c r="A52" s="60">
        <v>3</v>
      </c>
      <c r="B52" s="69" t="s">
        <v>66</v>
      </c>
      <c r="C52" s="3" t="s">
        <v>87</v>
      </c>
      <c r="D52" s="3" t="s">
        <v>207</v>
      </c>
      <c r="E52" s="7">
        <v>21.23</v>
      </c>
      <c r="H52" s="8"/>
    </row>
    <row r="53" spans="1:8" x14ac:dyDescent="0.25">
      <c r="A53" s="60"/>
      <c r="B53" s="70"/>
      <c r="C53" s="3" t="s">
        <v>88</v>
      </c>
      <c r="D53" s="3" t="s">
        <v>206</v>
      </c>
      <c r="E53" s="7">
        <v>224.92</v>
      </c>
      <c r="H53" s="8"/>
    </row>
    <row r="54" spans="1:8" x14ac:dyDescent="0.25">
      <c r="A54" s="60"/>
      <c r="B54" s="71"/>
      <c r="C54" s="3" t="s">
        <v>89</v>
      </c>
      <c r="D54" s="3" t="s">
        <v>206</v>
      </c>
      <c r="E54" s="7">
        <v>226.41</v>
      </c>
      <c r="H54" s="8"/>
    </row>
    <row r="55" spans="1:8" x14ac:dyDescent="0.25">
      <c r="A55" s="60"/>
      <c r="B55" s="69" t="s">
        <v>37</v>
      </c>
      <c r="C55" s="3" t="s">
        <v>87</v>
      </c>
      <c r="D55" s="3" t="s">
        <v>210</v>
      </c>
      <c r="E55" s="7">
        <v>12.85</v>
      </c>
      <c r="H55" s="8"/>
    </row>
    <row r="56" spans="1:8" x14ac:dyDescent="0.25">
      <c r="A56" s="60"/>
      <c r="B56" s="70"/>
      <c r="C56" s="3" t="s">
        <v>88</v>
      </c>
      <c r="D56" s="3" t="s">
        <v>210</v>
      </c>
      <c r="E56" s="7">
        <v>5.96</v>
      </c>
      <c r="H56" s="8"/>
    </row>
    <row r="57" spans="1:8" x14ac:dyDescent="0.25">
      <c r="A57" s="60"/>
      <c r="B57" s="70"/>
      <c r="C57" s="3" t="s">
        <v>89</v>
      </c>
      <c r="D57" s="3" t="s">
        <v>206</v>
      </c>
      <c r="E57" s="7">
        <v>12.14</v>
      </c>
      <c r="H57" s="8"/>
    </row>
    <row r="58" spans="1:8" x14ac:dyDescent="0.25">
      <c r="A58" s="60"/>
      <c r="B58" s="70"/>
      <c r="C58" s="3" t="s">
        <v>90</v>
      </c>
      <c r="D58" s="3" t="s">
        <v>206</v>
      </c>
      <c r="E58" s="7">
        <v>13.59</v>
      </c>
      <c r="H58" s="8"/>
    </row>
    <row r="59" spans="1:8" x14ac:dyDescent="0.25">
      <c r="A59" s="60"/>
      <c r="B59" s="70"/>
      <c r="C59" s="3" t="s">
        <v>91</v>
      </c>
      <c r="D59" s="3" t="s">
        <v>206</v>
      </c>
      <c r="E59" s="7">
        <v>11.48</v>
      </c>
      <c r="H59" s="8"/>
    </row>
    <row r="60" spans="1:8" x14ac:dyDescent="0.25">
      <c r="A60" s="60"/>
      <c r="B60" s="70"/>
      <c r="C60" s="3" t="s">
        <v>92</v>
      </c>
      <c r="D60" s="3" t="s">
        <v>206</v>
      </c>
      <c r="E60" s="7">
        <v>13.57</v>
      </c>
      <c r="H60" s="8"/>
    </row>
    <row r="61" spans="1:8" x14ac:dyDescent="0.25">
      <c r="A61" s="60"/>
      <c r="B61" s="70"/>
      <c r="C61" s="3" t="s">
        <v>93</v>
      </c>
      <c r="D61" s="3" t="s">
        <v>206</v>
      </c>
      <c r="E61" s="7">
        <v>11.65</v>
      </c>
      <c r="H61" s="8"/>
    </row>
    <row r="62" spans="1:8" x14ac:dyDescent="0.25">
      <c r="A62" s="60"/>
      <c r="B62" s="71"/>
      <c r="C62" s="3" t="s">
        <v>94</v>
      </c>
      <c r="D62" s="3" t="s">
        <v>210</v>
      </c>
      <c r="E62" s="7">
        <v>15.62</v>
      </c>
      <c r="H62" s="8"/>
    </row>
    <row r="63" spans="1:8" hidden="1" x14ac:dyDescent="0.25">
      <c r="A63" s="2"/>
      <c r="B63" s="5"/>
      <c r="C63" s="3"/>
      <c r="D63" s="3"/>
      <c r="E63" s="7">
        <f>AVERAGE(E52:E62)</f>
        <v>51.765454545454539</v>
      </c>
      <c r="H63" s="8"/>
    </row>
    <row r="64" spans="1:8" x14ac:dyDescent="0.25">
      <c r="A64" s="60">
        <v>4</v>
      </c>
      <c r="B64" s="69" t="s">
        <v>66</v>
      </c>
      <c r="C64" s="3" t="s">
        <v>95</v>
      </c>
      <c r="D64" s="3" t="s">
        <v>206</v>
      </c>
      <c r="E64" s="7">
        <v>15.49</v>
      </c>
      <c r="H64" s="8"/>
    </row>
    <row r="65" spans="1:8" x14ac:dyDescent="0.25">
      <c r="A65" s="60"/>
      <c r="B65" s="70"/>
      <c r="C65" s="3" t="s">
        <v>96</v>
      </c>
      <c r="D65" s="3" t="s">
        <v>206</v>
      </c>
      <c r="E65" s="7">
        <v>66.7</v>
      </c>
      <c r="H65" s="8"/>
    </row>
    <row r="66" spans="1:8" x14ac:dyDescent="0.25">
      <c r="A66" s="60"/>
      <c r="B66" s="71"/>
      <c r="C66" s="3" t="s">
        <v>97</v>
      </c>
      <c r="D66" s="3" t="s">
        <v>206</v>
      </c>
      <c r="E66" s="7">
        <v>321.41000000000003</v>
      </c>
      <c r="H66" s="8"/>
    </row>
    <row r="67" spans="1:8" x14ac:dyDescent="0.25">
      <c r="A67" s="60"/>
      <c r="B67" s="69" t="s">
        <v>37</v>
      </c>
      <c r="C67" s="3" t="s">
        <v>95</v>
      </c>
      <c r="D67" s="3" t="s">
        <v>206</v>
      </c>
      <c r="E67" s="7">
        <v>6.77</v>
      </c>
      <c r="H67" s="8"/>
    </row>
    <row r="68" spans="1:8" x14ac:dyDescent="0.25">
      <c r="A68" s="60"/>
      <c r="B68" s="70"/>
      <c r="C68" s="3" t="s">
        <v>96</v>
      </c>
      <c r="D68" s="3" t="s">
        <v>206</v>
      </c>
      <c r="E68" s="7">
        <v>7.76</v>
      </c>
      <c r="H68" s="8"/>
    </row>
    <row r="69" spans="1:8" x14ac:dyDescent="0.25">
      <c r="A69" s="60"/>
      <c r="B69" s="70"/>
      <c r="C69" s="3" t="s">
        <v>97</v>
      </c>
      <c r="D69" s="3" t="s">
        <v>207</v>
      </c>
      <c r="E69" s="7">
        <v>9.8800000000000008</v>
      </c>
      <c r="H69" s="8"/>
    </row>
    <row r="70" spans="1:8" x14ac:dyDescent="0.25">
      <c r="A70" s="60"/>
      <c r="B70" s="70"/>
      <c r="C70" s="3" t="s">
        <v>98</v>
      </c>
      <c r="D70" s="3" t="s">
        <v>206</v>
      </c>
      <c r="E70" s="7">
        <v>4.79</v>
      </c>
      <c r="H70" s="8"/>
    </row>
    <row r="71" spans="1:8" x14ac:dyDescent="0.25">
      <c r="A71" s="60"/>
      <c r="B71" s="70"/>
      <c r="C71" s="3" t="s">
        <v>99</v>
      </c>
      <c r="D71" s="3" t="s">
        <v>206</v>
      </c>
      <c r="E71" s="7">
        <v>6.76</v>
      </c>
      <c r="H71" s="8"/>
    </row>
    <row r="72" spans="1:8" x14ac:dyDescent="0.25">
      <c r="A72" s="60"/>
      <c r="B72" s="70"/>
      <c r="C72" s="3" t="s">
        <v>100</v>
      </c>
      <c r="D72" s="3" t="s">
        <v>206</v>
      </c>
      <c r="E72" s="7">
        <v>5.47</v>
      </c>
      <c r="H72" s="8"/>
    </row>
    <row r="73" spans="1:8" x14ac:dyDescent="0.25">
      <c r="A73" s="60"/>
      <c r="B73" s="70"/>
      <c r="C73" s="3" t="s">
        <v>101</v>
      </c>
      <c r="D73" s="3" t="s">
        <v>206</v>
      </c>
      <c r="E73" s="7">
        <v>4.54</v>
      </c>
      <c r="H73" s="8"/>
    </row>
    <row r="74" spans="1:8" x14ac:dyDescent="0.25">
      <c r="A74" s="60"/>
      <c r="B74" s="70"/>
      <c r="C74" s="3" t="s">
        <v>102</v>
      </c>
      <c r="D74" s="3" t="s">
        <v>206</v>
      </c>
      <c r="E74" s="7">
        <v>4.28</v>
      </c>
      <c r="H74" s="8"/>
    </row>
    <row r="75" spans="1:8" x14ac:dyDescent="0.25">
      <c r="A75" s="60"/>
      <c r="B75" s="70"/>
      <c r="C75" s="3" t="s">
        <v>103</v>
      </c>
      <c r="D75" s="3" t="s">
        <v>206</v>
      </c>
      <c r="E75" s="7">
        <v>3.06</v>
      </c>
      <c r="H75" s="8"/>
    </row>
    <row r="76" spans="1:8" x14ac:dyDescent="0.25">
      <c r="A76" s="60"/>
      <c r="B76" s="70"/>
      <c r="C76" s="3" t="s">
        <v>104</v>
      </c>
      <c r="D76" s="3" t="s">
        <v>206</v>
      </c>
      <c r="E76" s="7">
        <v>6.16</v>
      </c>
      <c r="H76" s="8"/>
    </row>
    <row r="77" spans="1:8" x14ac:dyDescent="0.25">
      <c r="A77" s="60"/>
      <c r="B77" s="70"/>
      <c r="C77" s="3" t="s">
        <v>105</v>
      </c>
      <c r="D77" s="3" t="s">
        <v>206</v>
      </c>
      <c r="E77" s="7">
        <v>6.83</v>
      </c>
      <c r="H77" s="8"/>
    </row>
    <row r="78" spans="1:8" x14ac:dyDescent="0.25">
      <c r="A78" s="60"/>
      <c r="B78" s="70"/>
      <c r="C78" s="3" t="s">
        <v>106</v>
      </c>
      <c r="D78" s="3" t="s">
        <v>206</v>
      </c>
      <c r="E78" s="7">
        <v>8.2200000000000006</v>
      </c>
      <c r="H78" s="8"/>
    </row>
    <row r="79" spans="1:8" x14ac:dyDescent="0.25">
      <c r="A79" s="60"/>
      <c r="B79" s="71"/>
      <c r="C79" s="3" t="s">
        <v>107</v>
      </c>
      <c r="D79" s="3" t="s">
        <v>206</v>
      </c>
      <c r="E79" s="7">
        <v>5.33</v>
      </c>
      <c r="H79" s="8"/>
    </row>
    <row r="80" spans="1:8" hidden="1" x14ac:dyDescent="0.25">
      <c r="A80" s="2"/>
      <c r="B80" s="5"/>
      <c r="C80" s="3"/>
      <c r="D80" s="3" t="s">
        <v>206</v>
      </c>
      <c r="E80" s="7">
        <f>AVERAGE(E64:E79)</f>
        <v>30.215625000000003</v>
      </c>
      <c r="H80" s="8"/>
    </row>
    <row r="81" spans="1:8" x14ac:dyDescent="0.25">
      <c r="A81" s="60">
        <v>5</v>
      </c>
      <c r="B81" s="69" t="s">
        <v>66</v>
      </c>
      <c r="C81" s="3" t="s">
        <v>108</v>
      </c>
      <c r="D81" s="3" t="s">
        <v>206</v>
      </c>
      <c r="E81" s="7">
        <v>21.76</v>
      </c>
      <c r="H81" s="8"/>
    </row>
    <row r="82" spans="1:8" x14ac:dyDescent="0.25">
      <c r="A82" s="60"/>
      <c r="B82" s="70"/>
      <c r="C82" s="3" t="s">
        <v>109</v>
      </c>
      <c r="D82" s="3" t="s">
        <v>212</v>
      </c>
      <c r="E82" s="7">
        <v>568.79</v>
      </c>
      <c r="H82" s="8"/>
    </row>
    <row r="83" spans="1:8" x14ac:dyDescent="0.25">
      <c r="A83" s="60"/>
      <c r="B83" s="71"/>
      <c r="C83" s="3" t="s">
        <v>110</v>
      </c>
      <c r="D83" s="3" t="s">
        <v>206</v>
      </c>
      <c r="E83" s="7">
        <v>138.09</v>
      </c>
      <c r="H83" s="8"/>
    </row>
    <row r="84" spans="1:8" x14ac:dyDescent="0.25">
      <c r="A84" s="60"/>
      <c r="B84" s="69" t="s">
        <v>37</v>
      </c>
      <c r="C84" s="3" t="s">
        <v>108</v>
      </c>
      <c r="D84" s="3" t="s">
        <v>206</v>
      </c>
      <c r="E84" s="7">
        <v>11.23</v>
      </c>
      <c r="H84" s="8"/>
    </row>
    <row r="85" spans="1:8" x14ac:dyDescent="0.25">
      <c r="A85" s="60"/>
      <c r="B85" s="70"/>
      <c r="C85" s="3" t="s">
        <v>109</v>
      </c>
      <c r="D85" s="3" t="s">
        <v>206</v>
      </c>
      <c r="E85" s="7">
        <v>14.73</v>
      </c>
      <c r="H85" s="8"/>
    </row>
    <row r="86" spans="1:8" x14ac:dyDescent="0.25">
      <c r="A86" s="60"/>
      <c r="B86" s="70"/>
      <c r="C86" s="3" t="s">
        <v>110</v>
      </c>
      <c r="D86" s="3" t="s">
        <v>206</v>
      </c>
      <c r="E86" s="7">
        <v>10.99</v>
      </c>
      <c r="H86" s="8"/>
    </row>
    <row r="87" spans="1:8" x14ac:dyDescent="0.25">
      <c r="A87" s="60"/>
      <c r="B87" s="70"/>
      <c r="C87" s="3" t="s">
        <v>111</v>
      </c>
      <c r="D87" s="3" t="s">
        <v>210</v>
      </c>
      <c r="E87" s="7">
        <v>13.28</v>
      </c>
      <c r="H87" s="8"/>
    </row>
    <row r="88" spans="1:8" x14ac:dyDescent="0.25">
      <c r="A88" s="60"/>
      <c r="B88" s="70"/>
      <c r="C88" s="3" t="s">
        <v>112</v>
      </c>
      <c r="D88" s="3" t="s">
        <v>210</v>
      </c>
      <c r="E88" s="7">
        <v>16.61</v>
      </c>
      <c r="H88" s="8"/>
    </row>
    <row r="89" spans="1:8" x14ac:dyDescent="0.25">
      <c r="A89" s="60"/>
      <c r="B89" s="70"/>
      <c r="C89" s="3" t="s">
        <v>113</v>
      </c>
      <c r="D89" s="3" t="s">
        <v>206</v>
      </c>
      <c r="E89" s="7">
        <v>10.39</v>
      </c>
      <c r="H89" s="8"/>
    </row>
    <row r="90" spans="1:8" x14ac:dyDescent="0.25">
      <c r="A90" s="60"/>
      <c r="B90" s="70"/>
      <c r="C90" s="3" t="s">
        <v>114</v>
      </c>
      <c r="D90" s="3" t="s">
        <v>206</v>
      </c>
      <c r="E90" s="7">
        <v>5.37</v>
      </c>
      <c r="H90" s="8"/>
    </row>
    <row r="91" spans="1:8" x14ac:dyDescent="0.25">
      <c r="A91" s="60"/>
      <c r="B91" s="70"/>
      <c r="C91" s="3" t="s">
        <v>115</v>
      </c>
      <c r="D91" s="3" t="s">
        <v>206</v>
      </c>
      <c r="E91" s="7">
        <v>13.42</v>
      </c>
      <c r="H91" s="8"/>
    </row>
    <row r="92" spans="1:8" x14ac:dyDescent="0.25">
      <c r="A92" s="60"/>
      <c r="B92" s="70"/>
      <c r="C92" s="3" t="s">
        <v>116</v>
      </c>
      <c r="D92" s="3" t="s">
        <v>206</v>
      </c>
      <c r="E92" s="7">
        <v>12.12</v>
      </c>
      <c r="H92" s="8"/>
    </row>
    <row r="93" spans="1:8" x14ac:dyDescent="0.25">
      <c r="A93" s="60"/>
      <c r="B93" s="70"/>
      <c r="C93" s="3" t="s">
        <v>117</v>
      </c>
      <c r="D93" s="3" t="s">
        <v>206</v>
      </c>
      <c r="E93" s="7">
        <v>4.91</v>
      </c>
      <c r="H93" s="8"/>
    </row>
    <row r="94" spans="1:8" x14ac:dyDescent="0.25">
      <c r="A94" s="60"/>
      <c r="B94" s="71"/>
      <c r="C94" s="3" t="s">
        <v>118</v>
      </c>
      <c r="D94" s="3" t="s">
        <v>210</v>
      </c>
      <c r="E94" s="7">
        <v>9.8699999999999992</v>
      </c>
      <c r="H94" s="8"/>
    </row>
    <row r="95" spans="1:8" hidden="1" x14ac:dyDescent="0.25">
      <c r="A95" s="2"/>
      <c r="B95" s="5"/>
      <c r="C95" s="3"/>
      <c r="D95" s="3"/>
      <c r="E95" s="7">
        <f>AVERAGE(E81:E94)</f>
        <v>60.825714285714284</v>
      </c>
      <c r="H95" s="8"/>
    </row>
    <row r="96" spans="1:8" x14ac:dyDescent="0.25">
      <c r="A96" s="60">
        <v>6</v>
      </c>
      <c r="B96" s="69" t="s">
        <v>66</v>
      </c>
      <c r="C96" s="3" t="s">
        <v>119</v>
      </c>
      <c r="D96" s="3" t="s">
        <v>206</v>
      </c>
      <c r="E96" s="7">
        <v>141.68</v>
      </c>
      <c r="H96" s="8"/>
    </row>
    <row r="97" spans="1:8" x14ac:dyDescent="0.25">
      <c r="A97" s="60"/>
      <c r="B97" s="70"/>
      <c r="C97" s="3" t="s">
        <v>120</v>
      </c>
      <c r="D97" s="3" t="s">
        <v>206</v>
      </c>
      <c r="E97" s="7">
        <v>98.91</v>
      </c>
      <c r="H97" s="8"/>
    </row>
    <row r="98" spans="1:8" x14ac:dyDescent="0.25">
      <c r="A98" s="60"/>
      <c r="B98" s="70"/>
      <c r="C98" s="3" t="s">
        <v>121</v>
      </c>
      <c r="D98" s="3" t="s">
        <v>207</v>
      </c>
      <c r="E98" s="7">
        <v>87.42</v>
      </c>
      <c r="H98" s="8"/>
    </row>
    <row r="99" spans="1:8" x14ac:dyDescent="0.25">
      <c r="A99" s="60"/>
      <c r="B99" s="71"/>
      <c r="C99" s="3" t="s">
        <v>122</v>
      </c>
      <c r="D99" s="3" t="s">
        <v>206</v>
      </c>
      <c r="E99" s="7">
        <v>192.09</v>
      </c>
      <c r="H99" s="8"/>
    </row>
    <row r="100" spans="1:8" x14ac:dyDescent="0.25">
      <c r="A100" s="60"/>
      <c r="B100" s="69" t="s">
        <v>37</v>
      </c>
      <c r="C100" s="3" t="s">
        <v>119</v>
      </c>
      <c r="D100" s="3" t="s">
        <v>206</v>
      </c>
      <c r="E100" s="7">
        <v>11.65</v>
      </c>
      <c r="H100" s="8"/>
    </row>
    <row r="101" spans="1:8" x14ac:dyDescent="0.25">
      <c r="A101" s="60"/>
      <c r="B101" s="70"/>
      <c r="C101" s="3" t="s">
        <v>120</v>
      </c>
      <c r="D101" s="3" t="s">
        <v>206</v>
      </c>
      <c r="E101" s="7">
        <v>10.11</v>
      </c>
      <c r="H101" s="8"/>
    </row>
    <row r="102" spans="1:8" x14ac:dyDescent="0.25">
      <c r="A102" s="60"/>
      <c r="B102" s="70"/>
      <c r="C102" s="3" t="s">
        <v>121</v>
      </c>
      <c r="D102" s="3" t="s">
        <v>206</v>
      </c>
      <c r="E102" s="7">
        <v>10.63</v>
      </c>
      <c r="H102" s="8"/>
    </row>
    <row r="103" spans="1:8" x14ac:dyDescent="0.25">
      <c r="A103" s="60"/>
      <c r="B103" s="70"/>
      <c r="C103" s="3" t="s">
        <v>122</v>
      </c>
      <c r="D103" s="3" t="s">
        <v>206</v>
      </c>
      <c r="E103" s="7">
        <v>8.91</v>
      </c>
      <c r="H103" s="8"/>
    </row>
    <row r="104" spans="1:8" x14ac:dyDescent="0.25">
      <c r="A104" s="60"/>
      <c r="B104" s="70"/>
      <c r="C104" s="3" t="s">
        <v>124</v>
      </c>
      <c r="D104" s="3" t="s">
        <v>206</v>
      </c>
      <c r="E104" s="7">
        <v>8.34</v>
      </c>
      <c r="H104" s="8"/>
    </row>
    <row r="105" spans="1:8" x14ac:dyDescent="0.25">
      <c r="A105" s="60"/>
      <c r="B105" s="70"/>
      <c r="C105" s="3" t="s">
        <v>125</v>
      </c>
      <c r="D105" s="3" t="s">
        <v>208</v>
      </c>
      <c r="E105" s="7">
        <v>12.4</v>
      </c>
      <c r="H105" s="8"/>
    </row>
    <row r="106" spans="1:8" x14ac:dyDescent="0.25">
      <c r="A106" s="60"/>
      <c r="B106" s="70"/>
      <c r="C106" s="3" t="s">
        <v>126</v>
      </c>
      <c r="D106" s="3" t="s">
        <v>206</v>
      </c>
      <c r="E106" s="7">
        <v>6.02</v>
      </c>
      <c r="H106" s="8"/>
    </row>
    <row r="107" spans="1:8" x14ac:dyDescent="0.25">
      <c r="A107" s="60"/>
      <c r="B107" s="71"/>
      <c r="C107" s="3" t="s">
        <v>127</v>
      </c>
      <c r="D107" s="3" t="s">
        <v>206</v>
      </c>
      <c r="E107" s="7">
        <v>4.32</v>
      </c>
      <c r="H107" s="8"/>
    </row>
    <row r="108" spans="1:8" x14ac:dyDescent="0.25">
      <c r="A108" s="60"/>
      <c r="B108" s="3" t="s">
        <v>86</v>
      </c>
      <c r="C108" s="3" t="s">
        <v>119</v>
      </c>
      <c r="D108" s="3" t="s">
        <v>210</v>
      </c>
      <c r="E108" s="7">
        <v>6.78</v>
      </c>
      <c r="H108" s="8"/>
    </row>
    <row r="109" spans="1:8" hidden="1" x14ac:dyDescent="0.25">
      <c r="A109" s="2"/>
      <c r="B109" s="4"/>
      <c r="C109" s="3"/>
      <c r="D109" s="3"/>
      <c r="E109" s="7">
        <f>AVERAGE(E96:E108)</f>
        <v>46.096923076923076</v>
      </c>
      <c r="H109" s="8"/>
    </row>
    <row r="110" spans="1:8" x14ac:dyDescent="0.25">
      <c r="A110" s="60">
        <v>7</v>
      </c>
      <c r="B110" s="69" t="s">
        <v>66</v>
      </c>
      <c r="C110" s="3" t="s">
        <v>128</v>
      </c>
      <c r="D110" s="3" t="s">
        <v>206</v>
      </c>
      <c r="E110" s="7">
        <v>503.63</v>
      </c>
      <c r="H110" s="8"/>
    </row>
    <row r="111" spans="1:8" x14ac:dyDescent="0.25">
      <c r="A111" s="60"/>
      <c r="B111" s="71"/>
      <c r="C111" s="3" t="s">
        <v>129</v>
      </c>
      <c r="D111" s="3" t="s">
        <v>206</v>
      </c>
      <c r="E111" s="7">
        <v>9.58</v>
      </c>
      <c r="H111" s="8"/>
    </row>
    <row r="112" spans="1:8" x14ac:dyDescent="0.25">
      <c r="A112" s="60"/>
      <c r="B112" s="69" t="s">
        <v>37</v>
      </c>
      <c r="C112" s="3" t="s">
        <v>128</v>
      </c>
      <c r="D112" s="3" t="s">
        <v>206</v>
      </c>
      <c r="E112" s="7">
        <v>8.27</v>
      </c>
      <c r="H112" s="8"/>
    </row>
    <row r="113" spans="1:8" x14ac:dyDescent="0.25">
      <c r="A113" s="60"/>
      <c r="B113" s="70"/>
      <c r="C113" s="3" t="s">
        <v>129</v>
      </c>
      <c r="D113" s="3" t="s">
        <v>206</v>
      </c>
      <c r="E113" s="7">
        <v>17.84</v>
      </c>
      <c r="H113" s="8"/>
    </row>
    <row r="114" spans="1:8" x14ac:dyDescent="0.25">
      <c r="A114" s="60"/>
      <c r="B114" s="70"/>
      <c r="C114" s="3" t="s">
        <v>130</v>
      </c>
      <c r="D114" s="3" t="s">
        <v>206</v>
      </c>
      <c r="E114" s="7">
        <v>6.39</v>
      </c>
      <c r="H114" s="8"/>
    </row>
    <row r="115" spans="1:8" x14ac:dyDescent="0.25">
      <c r="A115" s="60"/>
      <c r="B115" s="70"/>
      <c r="C115" s="3" t="s">
        <v>131</v>
      </c>
      <c r="D115" s="3" t="s">
        <v>206</v>
      </c>
      <c r="E115" s="7">
        <v>14.61</v>
      </c>
      <c r="H115" s="8"/>
    </row>
    <row r="116" spans="1:8" x14ac:dyDescent="0.25">
      <c r="A116" s="60"/>
      <c r="B116" s="70"/>
      <c r="C116" s="3" t="s">
        <v>132</v>
      </c>
      <c r="D116" s="3" t="s">
        <v>206</v>
      </c>
      <c r="E116" s="7">
        <v>7.18</v>
      </c>
      <c r="H116" s="8"/>
    </row>
    <row r="117" spans="1:8" x14ac:dyDescent="0.25">
      <c r="A117" s="60"/>
      <c r="B117" s="70"/>
      <c r="C117" s="3" t="s">
        <v>133</v>
      </c>
      <c r="D117" s="3" t="s">
        <v>206</v>
      </c>
      <c r="E117" s="7">
        <v>6.48</v>
      </c>
      <c r="H117" s="8"/>
    </row>
    <row r="118" spans="1:8" x14ac:dyDescent="0.25">
      <c r="A118" s="60"/>
      <c r="B118" s="71"/>
      <c r="C118" s="3" t="s">
        <v>134</v>
      </c>
      <c r="D118" s="3" t="s">
        <v>210</v>
      </c>
      <c r="E118" s="7">
        <v>5.3</v>
      </c>
      <c r="H118" s="8"/>
    </row>
    <row r="119" spans="1:8" hidden="1" x14ac:dyDescent="0.25">
      <c r="A119" s="2"/>
      <c r="B119" s="5"/>
      <c r="C119" s="3"/>
      <c r="D119" s="3"/>
      <c r="E119" s="7">
        <f>AVERAGE(E110:E118)</f>
        <v>64.364444444444445</v>
      </c>
      <c r="H119" s="8"/>
    </row>
    <row r="120" spans="1:8" x14ac:dyDescent="0.25">
      <c r="A120" s="60">
        <v>8</v>
      </c>
      <c r="B120" s="69" t="s">
        <v>66</v>
      </c>
      <c r="C120" s="3" t="s">
        <v>135</v>
      </c>
      <c r="D120" s="3" t="s">
        <v>207</v>
      </c>
      <c r="E120" s="7">
        <v>312.82</v>
      </c>
      <c r="H120" s="8"/>
    </row>
    <row r="121" spans="1:8" x14ac:dyDescent="0.25">
      <c r="A121" s="60"/>
      <c r="B121" s="70"/>
      <c r="C121" s="3" t="s">
        <v>136</v>
      </c>
      <c r="D121" s="3" t="s">
        <v>212</v>
      </c>
      <c r="E121" s="7">
        <v>388.06</v>
      </c>
      <c r="H121" s="8"/>
    </row>
    <row r="122" spans="1:8" x14ac:dyDescent="0.25">
      <c r="A122" s="60"/>
      <c r="B122" s="70"/>
      <c r="C122" s="3" t="s">
        <v>137</v>
      </c>
      <c r="D122" s="3" t="s">
        <v>207</v>
      </c>
      <c r="E122" s="7">
        <v>38.979999999999997</v>
      </c>
      <c r="H122" s="8"/>
    </row>
    <row r="123" spans="1:8" x14ac:dyDescent="0.25">
      <c r="A123" s="60"/>
      <c r="B123" s="70"/>
      <c r="C123" s="3" t="s">
        <v>138</v>
      </c>
      <c r="D123" s="3" t="s">
        <v>208</v>
      </c>
      <c r="E123" s="7">
        <v>74.319999999999993</v>
      </c>
      <c r="H123" s="8"/>
    </row>
    <row r="124" spans="1:8" x14ac:dyDescent="0.25">
      <c r="A124" s="60"/>
      <c r="B124" s="70"/>
      <c r="C124" s="3" t="s">
        <v>139</v>
      </c>
      <c r="D124" s="3" t="s">
        <v>206</v>
      </c>
      <c r="E124" s="7">
        <v>58.15</v>
      </c>
      <c r="H124" s="8"/>
    </row>
    <row r="125" spans="1:8" x14ac:dyDescent="0.25">
      <c r="A125" s="60"/>
      <c r="B125" s="71"/>
      <c r="C125" s="3" t="s">
        <v>140</v>
      </c>
      <c r="D125" s="3" t="s">
        <v>206</v>
      </c>
      <c r="E125" s="7">
        <v>38.299999999999997</v>
      </c>
      <c r="H125" s="8"/>
    </row>
    <row r="126" spans="1:8" x14ac:dyDescent="0.25">
      <c r="A126" s="60"/>
      <c r="B126" s="69" t="s">
        <v>37</v>
      </c>
      <c r="C126" s="3" t="s">
        <v>135</v>
      </c>
      <c r="D126" s="3" t="s">
        <v>206</v>
      </c>
      <c r="E126" s="7">
        <v>10.31</v>
      </c>
      <c r="H126" s="8"/>
    </row>
    <row r="127" spans="1:8" x14ac:dyDescent="0.25">
      <c r="A127" s="60"/>
      <c r="B127" s="70"/>
      <c r="C127" s="3" t="s">
        <v>136</v>
      </c>
      <c r="D127" s="3" t="s">
        <v>206</v>
      </c>
      <c r="E127" s="7">
        <v>9.73</v>
      </c>
      <c r="H127" s="8"/>
    </row>
    <row r="128" spans="1:8" x14ac:dyDescent="0.25">
      <c r="A128" s="60"/>
      <c r="B128" s="70"/>
      <c r="C128" s="3" t="s">
        <v>137</v>
      </c>
      <c r="D128" s="3" t="s">
        <v>210</v>
      </c>
      <c r="E128" s="7">
        <v>17.96</v>
      </c>
      <c r="H128" s="8"/>
    </row>
    <row r="129" spans="1:8" x14ac:dyDescent="0.25">
      <c r="A129" s="60"/>
      <c r="B129" s="70"/>
      <c r="C129" s="3" t="s">
        <v>138</v>
      </c>
      <c r="D129" s="3" t="s">
        <v>206</v>
      </c>
      <c r="E129" s="7">
        <v>8.18</v>
      </c>
      <c r="H129" s="8"/>
    </row>
    <row r="130" spans="1:8" x14ac:dyDescent="0.25">
      <c r="A130" s="60"/>
      <c r="B130" s="70"/>
      <c r="C130" s="3" t="s">
        <v>139</v>
      </c>
      <c r="D130" s="3" t="s">
        <v>210</v>
      </c>
      <c r="E130" s="7">
        <v>15.31</v>
      </c>
      <c r="H130" s="8"/>
    </row>
    <row r="131" spans="1:8" x14ac:dyDescent="0.25">
      <c r="A131" s="60"/>
      <c r="B131" s="70"/>
      <c r="C131" s="3" t="s">
        <v>140</v>
      </c>
      <c r="D131" s="3" t="s">
        <v>206</v>
      </c>
      <c r="E131" s="7">
        <v>9.14</v>
      </c>
      <c r="H131" s="8"/>
    </row>
    <row r="132" spans="1:8" x14ac:dyDescent="0.25">
      <c r="A132" s="60"/>
      <c r="B132" s="70"/>
      <c r="C132" s="3" t="s">
        <v>141</v>
      </c>
      <c r="D132" s="3" t="s">
        <v>206</v>
      </c>
      <c r="E132" s="7">
        <v>7.08</v>
      </c>
      <c r="H132" s="8"/>
    </row>
    <row r="133" spans="1:8" x14ac:dyDescent="0.25">
      <c r="A133" s="60"/>
      <c r="B133" s="70"/>
      <c r="C133" s="3" t="s">
        <v>142</v>
      </c>
      <c r="D133" s="3" t="s">
        <v>206</v>
      </c>
      <c r="E133" s="7">
        <v>7.71</v>
      </c>
      <c r="H133" s="8"/>
    </row>
    <row r="134" spans="1:8" x14ac:dyDescent="0.25">
      <c r="A134" s="60"/>
      <c r="B134" s="70"/>
      <c r="C134" s="3" t="s">
        <v>143</v>
      </c>
      <c r="D134" s="3" t="s">
        <v>206</v>
      </c>
      <c r="E134" s="7">
        <v>3.98</v>
      </c>
      <c r="H134" s="8"/>
    </row>
    <row r="135" spans="1:8" x14ac:dyDescent="0.25">
      <c r="A135" s="60"/>
      <c r="B135" s="70"/>
      <c r="C135" s="3" t="s">
        <v>144</v>
      </c>
      <c r="D135" s="3" t="s">
        <v>206</v>
      </c>
      <c r="E135" s="7">
        <v>4.13</v>
      </c>
      <c r="H135" s="8"/>
    </row>
    <row r="136" spans="1:8" x14ac:dyDescent="0.25">
      <c r="A136" s="60"/>
      <c r="B136" s="71"/>
      <c r="C136" s="3" t="s">
        <v>145</v>
      </c>
      <c r="D136" s="3" t="s">
        <v>206</v>
      </c>
      <c r="E136" s="7">
        <v>5.5</v>
      </c>
      <c r="H136" s="8"/>
    </row>
    <row r="137" spans="1:8" x14ac:dyDescent="0.25">
      <c r="A137" s="60"/>
      <c r="B137" s="3" t="s">
        <v>86</v>
      </c>
      <c r="C137" s="3" t="s">
        <v>135</v>
      </c>
      <c r="D137" s="3" t="s">
        <v>210</v>
      </c>
      <c r="E137" s="7">
        <v>8.35</v>
      </c>
      <c r="H137" s="8"/>
    </row>
    <row r="138" spans="1:8" hidden="1" x14ac:dyDescent="0.25">
      <c r="A138" s="2"/>
      <c r="B138" s="4"/>
      <c r="C138" s="3"/>
      <c r="D138" s="3"/>
      <c r="E138" s="7">
        <f>AVERAGE(E120:E137)</f>
        <v>56.556111111111107</v>
      </c>
      <c r="H138" s="8"/>
    </row>
    <row r="139" spans="1:8" x14ac:dyDescent="0.25">
      <c r="A139" s="60">
        <v>9</v>
      </c>
      <c r="B139" s="69" t="s">
        <v>66</v>
      </c>
      <c r="C139" s="3" t="s">
        <v>146</v>
      </c>
      <c r="D139" s="3" t="s">
        <v>207</v>
      </c>
      <c r="E139" s="7">
        <v>301.01</v>
      </c>
      <c r="H139" s="8"/>
    </row>
    <row r="140" spans="1:8" x14ac:dyDescent="0.25">
      <c r="A140" s="60"/>
      <c r="B140" s="70"/>
      <c r="C140" s="3" t="s">
        <v>147</v>
      </c>
      <c r="D140" s="3" t="s">
        <v>206</v>
      </c>
      <c r="E140" s="7">
        <v>427.82</v>
      </c>
      <c r="H140" s="8"/>
    </row>
    <row r="141" spans="1:8" x14ac:dyDescent="0.25">
      <c r="A141" s="60"/>
      <c r="B141" s="70"/>
      <c r="C141" s="3" t="s">
        <v>148</v>
      </c>
      <c r="D141" s="3" t="s">
        <v>207</v>
      </c>
      <c r="E141" s="7">
        <v>106.69</v>
      </c>
      <c r="H141" s="8"/>
    </row>
    <row r="142" spans="1:8" x14ac:dyDescent="0.25">
      <c r="A142" s="60"/>
      <c r="B142" s="71"/>
      <c r="C142" s="3" t="s">
        <v>149</v>
      </c>
      <c r="D142" s="3" t="s">
        <v>208</v>
      </c>
      <c r="E142" s="7">
        <v>206.55</v>
      </c>
      <c r="H142" s="8"/>
    </row>
    <row r="143" spans="1:8" x14ac:dyDescent="0.25">
      <c r="A143" s="60"/>
      <c r="B143" s="69" t="s">
        <v>37</v>
      </c>
      <c r="C143" s="3" t="s">
        <v>146</v>
      </c>
      <c r="D143" s="3" t="s">
        <v>206</v>
      </c>
      <c r="E143" s="7">
        <v>6.42</v>
      </c>
      <c r="H143" s="8"/>
    </row>
    <row r="144" spans="1:8" x14ac:dyDescent="0.25">
      <c r="A144" s="60"/>
      <c r="B144" s="70"/>
      <c r="C144" s="3" t="s">
        <v>147</v>
      </c>
      <c r="D144" s="3" t="s">
        <v>206</v>
      </c>
      <c r="E144" s="7">
        <v>30.58</v>
      </c>
      <c r="H144" s="8"/>
    </row>
    <row r="145" spans="1:8" x14ac:dyDescent="0.25">
      <c r="A145" s="60"/>
      <c r="B145" s="70"/>
      <c r="C145" s="3" t="s">
        <v>148</v>
      </c>
      <c r="D145" s="3" t="s">
        <v>206</v>
      </c>
      <c r="E145" s="7">
        <v>3.78</v>
      </c>
      <c r="H145" s="8"/>
    </row>
    <row r="146" spans="1:8" x14ac:dyDescent="0.25">
      <c r="A146" s="60"/>
      <c r="B146" s="70"/>
      <c r="C146" s="3" t="s">
        <v>149</v>
      </c>
      <c r="D146" s="3" t="s">
        <v>206</v>
      </c>
      <c r="E146" s="7">
        <v>6.65</v>
      </c>
      <c r="H146" s="8"/>
    </row>
    <row r="147" spans="1:8" x14ac:dyDescent="0.25">
      <c r="A147" s="60"/>
      <c r="B147" s="70"/>
      <c r="C147" s="3" t="s">
        <v>150</v>
      </c>
      <c r="D147" s="3" t="s">
        <v>206</v>
      </c>
      <c r="E147" s="7">
        <v>8.2899999999999991</v>
      </c>
      <c r="H147" s="8"/>
    </row>
    <row r="148" spans="1:8" x14ac:dyDescent="0.25">
      <c r="A148" s="60"/>
      <c r="B148" s="71"/>
      <c r="C148" s="3" t="s">
        <v>151</v>
      </c>
      <c r="D148" s="3" t="s">
        <v>207</v>
      </c>
      <c r="E148" s="7">
        <v>18.579999999999998</v>
      </c>
      <c r="H148" s="8"/>
    </row>
    <row r="149" spans="1:8" x14ac:dyDescent="0.25">
      <c r="A149" s="60"/>
      <c r="B149" s="3" t="s">
        <v>86</v>
      </c>
      <c r="C149" s="3" t="s">
        <v>146</v>
      </c>
      <c r="D149" s="3" t="s">
        <v>210</v>
      </c>
      <c r="E149" s="7">
        <v>15.21</v>
      </c>
      <c r="H149" s="8"/>
    </row>
    <row r="150" spans="1:8" hidden="1" x14ac:dyDescent="0.25">
      <c r="A150" s="2"/>
      <c r="B150" s="4"/>
      <c r="C150" s="3"/>
      <c r="D150" s="3"/>
      <c r="E150" s="7">
        <f>AVERAGE(E139:E149)</f>
        <v>102.87090909090908</v>
      </c>
      <c r="H150" s="8"/>
    </row>
    <row r="151" spans="1:8" x14ac:dyDescent="0.25">
      <c r="A151" s="60">
        <v>10</v>
      </c>
      <c r="B151" s="69" t="s">
        <v>66</v>
      </c>
      <c r="C151" s="3" t="s">
        <v>152</v>
      </c>
      <c r="D151" s="3" t="s">
        <v>207</v>
      </c>
      <c r="E151" s="7">
        <v>195.91</v>
      </c>
      <c r="H151" s="8"/>
    </row>
    <row r="152" spans="1:8" x14ac:dyDescent="0.25">
      <c r="A152" s="60"/>
      <c r="B152" s="70"/>
      <c r="C152" s="3" t="s">
        <v>153</v>
      </c>
      <c r="D152" s="3" t="s">
        <v>207</v>
      </c>
      <c r="E152" s="7">
        <v>22.1</v>
      </c>
      <c r="H152" s="8"/>
    </row>
    <row r="153" spans="1:8" x14ac:dyDescent="0.25">
      <c r="A153" s="60"/>
      <c r="B153" s="71"/>
      <c r="C153" s="3" t="s">
        <v>154</v>
      </c>
      <c r="D153" s="3" t="s">
        <v>206</v>
      </c>
      <c r="E153" s="7">
        <v>282.43</v>
      </c>
      <c r="H153" s="8"/>
    </row>
    <row r="154" spans="1:8" x14ac:dyDescent="0.25">
      <c r="A154" s="60"/>
      <c r="B154" s="69" t="s">
        <v>37</v>
      </c>
      <c r="C154" s="3" t="s">
        <v>152</v>
      </c>
      <c r="D154" s="3" t="s">
        <v>206</v>
      </c>
      <c r="E154" s="7">
        <v>16.78</v>
      </c>
      <c r="H154" s="8"/>
    </row>
    <row r="155" spans="1:8" x14ac:dyDescent="0.25">
      <c r="A155" s="60"/>
      <c r="B155" s="70"/>
      <c r="C155" s="3" t="s">
        <v>153</v>
      </c>
      <c r="D155" s="3" t="s">
        <v>210</v>
      </c>
      <c r="E155" s="7">
        <v>9.9600000000000009</v>
      </c>
      <c r="H155" s="8"/>
    </row>
    <row r="156" spans="1:8" x14ac:dyDescent="0.25">
      <c r="A156" s="60"/>
      <c r="B156" s="70"/>
      <c r="C156" s="3" t="s">
        <v>154</v>
      </c>
      <c r="D156" s="3" t="s">
        <v>210</v>
      </c>
      <c r="E156" s="7">
        <v>6.49</v>
      </c>
      <c r="H156" s="8"/>
    </row>
    <row r="157" spans="1:8" x14ac:dyDescent="0.25">
      <c r="A157" s="60"/>
      <c r="B157" s="70"/>
      <c r="C157" s="3" t="s">
        <v>155</v>
      </c>
      <c r="D157" s="3" t="s">
        <v>206</v>
      </c>
      <c r="E157" s="7">
        <v>16.21</v>
      </c>
      <c r="H157" s="8"/>
    </row>
    <row r="158" spans="1:8" x14ac:dyDescent="0.25">
      <c r="A158" s="60"/>
      <c r="B158" s="70"/>
      <c r="C158" s="3" t="s">
        <v>156</v>
      </c>
      <c r="D158" s="3" t="s">
        <v>206</v>
      </c>
      <c r="E158" s="7">
        <v>7.59</v>
      </c>
      <c r="H158" s="8"/>
    </row>
    <row r="159" spans="1:8" x14ac:dyDescent="0.25">
      <c r="A159" s="60"/>
      <c r="B159" s="70"/>
      <c r="C159" s="3" t="s">
        <v>157</v>
      </c>
      <c r="D159" s="3" t="s">
        <v>207</v>
      </c>
      <c r="E159" s="7">
        <v>11.38</v>
      </c>
      <c r="H159" s="8"/>
    </row>
    <row r="160" spans="1:8" x14ac:dyDescent="0.25">
      <c r="A160" s="60"/>
      <c r="B160" s="70"/>
      <c r="C160" s="3" t="s">
        <v>158</v>
      </c>
      <c r="D160" s="3" t="s">
        <v>210</v>
      </c>
      <c r="E160" s="7">
        <v>9.6</v>
      </c>
      <c r="H160" s="8"/>
    </row>
    <row r="161" spans="1:8" x14ac:dyDescent="0.25">
      <c r="A161" s="60"/>
      <c r="B161" s="70"/>
      <c r="C161" s="3" t="s">
        <v>159</v>
      </c>
      <c r="D161" s="3" t="s">
        <v>206</v>
      </c>
      <c r="E161" s="7">
        <v>5.7</v>
      </c>
      <c r="H161" s="8"/>
    </row>
    <row r="162" spans="1:8" x14ac:dyDescent="0.25">
      <c r="A162" s="60"/>
      <c r="B162" s="70"/>
      <c r="C162" s="3" t="s">
        <v>160</v>
      </c>
      <c r="D162" s="3" t="s">
        <v>206</v>
      </c>
      <c r="E162" s="7">
        <v>7.65</v>
      </c>
      <c r="H162" s="8"/>
    </row>
    <row r="163" spans="1:8" x14ac:dyDescent="0.25">
      <c r="A163" s="60"/>
      <c r="B163" s="70"/>
      <c r="C163" s="3" t="s">
        <v>161</v>
      </c>
      <c r="D163" s="3" t="s">
        <v>208</v>
      </c>
      <c r="E163" s="7">
        <v>10.06</v>
      </c>
      <c r="H163" s="8"/>
    </row>
    <row r="164" spans="1:8" x14ac:dyDescent="0.25">
      <c r="A164" s="60"/>
      <c r="B164" s="70"/>
      <c r="C164" s="3" t="s">
        <v>123</v>
      </c>
      <c r="D164" s="3" t="s">
        <v>206</v>
      </c>
      <c r="E164" s="7">
        <v>7.81</v>
      </c>
      <c r="H164" s="8"/>
    </row>
    <row r="165" spans="1:8" x14ac:dyDescent="0.25">
      <c r="A165" s="60"/>
      <c r="B165" s="70"/>
      <c r="C165" s="3" t="s">
        <v>162</v>
      </c>
      <c r="D165" s="3" t="s">
        <v>206</v>
      </c>
      <c r="E165" s="7">
        <v>4.74</v>
      </c>
      <c r="H165" s="8"/>
    </row>
    <row r="166" spans="1:8" x14ac:dyDescent="0.25">
      <c r="A166" s="60"/>
      <c r="B166" s="71"/>
      <c r="C166" s="3" t="s">
        <v>163</v>
      </c>
      <c r="D166" s="3" t="s">
        <v>206</v>
      </c>
      <c r="E166" s="7">
        <v>9.57</v>
      </c>
      <c r="H166" s="8"/>
    </row>
    <row r="167" spans="1:8" hidden="1" x14ac:dyDescent="0.25">
      <c r="A167" s="3"/>
      <c r="B167" s="3"/>
      <c r="C167" s="3"/>
      <c r="D167" s="3"/>
      <c r="E167" s="7">
        <f>AVERAGE(E151:E166)</f>
        <v>38.998750000000008</v>
      </c>
      <c r="H167" s="8"/>
    </row>
    <row r="168" spans="1:8" x14ac:dyDescent="0.25">
      <c r="H168" s="8"/>
    </row>
    <row r="169" spans="1:8" x14ac:dyDescent="0.25">
      <c r="H169" s="8"/>
    </row>
    <row r="170" spans="1:8" x14ac:dyDescent="0.25">
      <c r="H170" s="8"/>
    </row>
    <row r="171" spans="1:8" x14ac:dyDescent="0.25">
      <c r="H171" s="8"/>
    </row>
    <row r="172" spans="1:8" x14ac:dyDescent="0.25">
      <c r="H172" s="8"/>
    </row>
    <row r="173" spans="1:8" x14ac:dyDescent="0.25">
      <c r="H173" s="8"/>
    </row>
    <row r="174" spans="1:8" x14ac:dyDescent="0.25">
      <c r="H174" s="8"/>
    </row>
    <row r="175" spans="1:8" x14ac:dyDescent="0.25">
      <c r="H175" s="8"/>
    </row>
    <row r="176" spans="1:8" x14ac:dyDescent="0.25">
      <c r="H176" s="8"/>
    </row>
    <row r="177" spans="8:8" x14ac:dyDescent="0.25">
      <c r="H177" s="8"/>
    </row>
    <row r="178" spans="8:8" x14ac:dyDescent="0.25">
      <c r="H178" s="8"/>
    </row>
    <row r="179" spans="8:8" x14ac:dyDescent="0.25">
      <c r="H179" s="8"/>
    </row>
    <row r="180" spans="8:8" x14ac:dyDescent="0.25">
      <c r="H180" s="8"/>
    </row>
    <row r="181" spans="8:8" x14ac:dyDescent="0.25">
      <c r="H181" s="8"/>
    </row>
    <row r="182" spans="8:8" x14ac:dyDescent="0.25">
      <c r="H182" s="8"/>
    </row>
    <row r="183" spans="8:8" x14ac:dyDescent="0.25">
      <c r="H183" s="8"/>
    </row>
    <row r="184" spans="8:8" x14ac:dyDescent="0.25">
      <c r="H184" s="8"/>
    </row>
    <row r="185" spans="8:8" x14ac:dyDescent="0.25">
      <c r="H185" s="8"/>
    </row>
    <row r="186" spans="8:8" x14ac:dyDescent="0.25">
      <c r="H186" s="8"/>
    </row>
    <row r="187" spans="8:8" x14ac:dyDescent="0.25">
      <c r="H187" s="8"/>
    </row>
    <row r="188" spans="8:8" x14ac:dyDescent="0.25">
      <c r="H188" s="8"/>
    </row>
    <row r="189" spans="8:8" x14ac:dyDescent="0.25">
      <c r="H189" s="8"/>
    </row>
    <row r="190" spans="8:8" x14ac:dyDescent="0.25">
      <c r="H190" s="8"/>
    </row>
    <row r="191" spans="8:8" x14ac:dyDescent="0.25">
      <c r="H191" s="8"/>
    </row>
    <row r="192" spans="8:8" x14ac:dyDescent="0.25">
      <c r="H192" s="8"/>
    </row>
    <row r="193" spans="8:8" x14ac:dyDescent="0.25">
      <c r="H193" s="8"/>
    </row>
    <row r="194" spans="8:8" x14ac:dyDescent="0.25">
      <c r="H194" s="8"/>
    </row>
    <row r="195" spans="8:8" x14ac:dyDescent="0.25">
      <c r="H195" s="8"/>
    </row>
    <row r="196" spans="8:8" x14ac:dyDescent="0.25">
      <c r="H196" s="8"/>
    </row>
    <row r="197" spans="8:8" x14ac:dyDescent="0.25">
      <c r="H197" s="8"/>
    </row>
    <row r="198" spans="8:8" x14ac:dyDescent="0.25">
      <c r="H198" s="8"/>
    </row>
  </sheetData>
  <sortState xmlns:xlrd2="http://schemas.microsoft.com/office/spreadsheetml/2017/richdata2" ref="H44:H198">
    <sortCondition ref="H198"/>
  </sortState>
  <mergeCells count="43">
    <mergeCell ref="K29:R29"/>
    <mergeCell ref="K30:R30"/>
    <mergeCell ref="K18:R18"/>
    <mergeCell ref="K19:L20"/>
    <mergeCell ref="M19:O19"/>
    <mergeCell ref="P19:R19"/>
    <mergeCell ref="K22:R22"/>
    <mergeCell ref="K23:R23"/>
    <mergeCell ref="K25:R25"/>
    <mergeCell ref="K26:L27"/>
    <mergeCell ref="M26:O26"/>
    <mergeCell ref="P26:R26"/>
    <mergeCell ref="A1:J1"/>
    <mergeCell ref="A3:A25"/>
    <mergeCell ref="A27:A50"/>
    <mergeCell ref="A52:A62"/>
    <mergeCell ref="A64:A79"/>
    <mergeCell ref="B55:B62"/>
    <mergeCell ref="B64:B66"/>
    <mergeCell ref="B67:B79"/>
    <mergeCell ref="A151:A166"/>
    <mergeCell ref="B3:B14"/>
    <mergeCell ref="B15:B25"/>
    <mergeCell ref="B27:B33"/>
    <mergeCell ref="B34:B49"/>
    <mergeCell ref="B52:B54"/>
    <mergeCell ref="A81:A94"/>
    <mergeCell ref="B81:B83"/>
    <mergeCell ref="B120:B125"/>
    <mergeCell ref="A96:A108"/>
    <mergeCell ref="A110:A118"/>
    <mergeCell ref="A120:A137"/>
    <mergeCell ref="A139:A149"/>
    <mergeCell ref="B84:B94"/>
    <mergeCell ref="B96:B99"/>
    <mergeCell ref="B100:B107"/>
    <mergeCell ref="B151:B153"/>
    <mergeCell ref="B154:B166"/>
    <mergeCell ref="B110:B111"/>
    <mergeCell ref="B112:B118"/>
    <mergeCell ref="B126:B136"/>
    <mergeCell ref="B139:B142"/>
    <mergeCell ref="B143:B148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C267-FAD6-444E-A2B5-2F1E9BD7E6CE}">
  <dimension ref="A2:R44"/>
  <sheetViews>
    <sheetView workbookViewId="0">
      <selection activeCell="D4" sqref="D4"/>
    </sheetView>
  </sheetViews>
  <sheetFormatPr defaultRowHeight="15" x14ac:dyDescent="0.25"/>
  <cols>
    <col min="1" max="1" width="22.7109375" customWidth="1"/>
    <col min="2" max="2" width="15.7109375" customWidth="1"/>
    <col min="4" max="4" width="13.140625" customWidth="1"/>
    <col min="5" max="5" width="15.5703125" customWidth="1"/>
    <col min="12" max="12" width="12.7109375" customWidth="1"/>
  </cols>
  <sheetData>
    <row r="2" spans="1:18" x14ac:dyDescent="0.25">
      <c r="A2" s="60" t="s">
        <v>199</v>
      </c>
      <c r="B2" s="60"/>
      <c r="C2" s="60"/>
      <c r="D2" s="60"/>
      <c r="I2" s="60" t="s">
        <v>198</v>
      </c>
      <c r="J2" s="60"/>
      <c r="K2" s="60"/>
      <c r="L2" s="60"/>
    </row>
    <row r="3" spans="1:18" x14ac:dyDescent="0.25">
      <c r="A3" s="3" t="s">
        <v>226</v>
      </c>
      <c r="B3" s="3" t="s">
        <v>203</v>
      </c>
      <c r="C3" s="3" t="s">
        <v>204</v>
      </c>
      <c r="D3" s="3" t="s">
        <v>205</v>
      </c>
      <c r="I3" s="3" t="s">
        <v>226</v>
      </c>
      <c r="J3" s="3" t="s">
        <v>203</v>
      </c>
      <c r="K3" s="3" t="s">
        <v>204</v>
      </c>
      <c r="L3" s="3" t="s">
        <v>205</v>
      </c>
      <c r="O3" t="s">
        <v>2</v>
      </c>
    </row>
    <row r="4" spans="1:18" x14ac:dyDescent="0.25">
      <c r="A4" s="3" t="s">
        <v>4</v>
      </c>
      <c r="B4" s="3" t="s">
        <v>5</v>
      </c>
      <c r="C4" s="3" t="s">
        <v>206</v>
      </c>
      <c r="D4" s="3" t="s">
        <v>6</v>
      </c>
      <c r="E4" s="55"/>
      <c r="F4" s="55"/>
      <c r="I4" s="3" t="s">
        <v>4</v>
      </c>
      <c r="J4" s="3" t="s">
        <v>5</v>
      </c>
      <c r="K4" s="3" t="s">
        <v>206</v>
      </c>
      <c r="L4" s="3" t="s">
        <v>7</v>
      </c>
      <c r="N4" s="55"/>
      <c r="O4" s="55"/>
      <c r="P4" s="55"/>
      <c r="Q4" s="55"/>
      <c r="R4" s="55"/>
    </row>
    <row r="5" spans="1:18" x14ac:dyDescent="0.25">
      <c r="A5" s="3"/>
      <c r="B5" s="3" t="s">
        <v>8</v>
      </c>
      <c r="C5" s="3" t="s">
        <v>206</v>
      </c>
      <c r="D5" s="3" t="s">
        <v>9</v>
      </c>
      <c r="E5" s="55"/>
      <c r="F5" s="55"/>
      <c r="I5" s="3"/>
      <c r="J5" s="3" t="s">
        <v>8</v>
      </c>
      <c r="K5" s="3" t="s">
        <v>206</v>
      </c>
      <c r="L5" s="3" t="s">
        <v>10</v>
      </c>
      <c r="N5" s="55"/>
      <c r="O5" s="55"/>
      <c r="P5" s="55"/>
      <c r="Q5" s="55"/>
      <c r="R5" s="55"/>
    </row>
    <row r="6" spans="1:18" x14ac:dyDescent="0.25">
      <c r="A6" s="3"/>
      <c r="B6" s="3" t="s">
        <v>11</v>
      </c>
      <c r="C6" s="3" t="s">
        <v>206</v>
      </c>
      <c r="D6" s="3" t="s">
        <v>12</v>
      </c>
      <c r="E6" s="55"/>
      <c r="F6" s="55"/>
      <c r="I6" s="3"/>
      <c r="J6" s="3" t="s">
        <v>11</v>
      </c>
      <c r="K6" s="3" t="s">
        <v>208</v>
      </c>
      <c r="L6" s="3" t="s">
        <v>13</v>
      </c>
      <c r="N6" s="55"/>
      <c r="O6" s="55"/>
      <c r="P6" s="55"/>
      <c r="Q6" s="55"/>
      <c r="R6" s="55"/>
    </row>
    <row r="7" spans="1:18" x14ac:dyDescent="0.25">
      <c r="A7" s="3"/>
      <c r="B7" s="3" t="s">
        <v>14</v>
      </c>
      <c r="C7" s="3" t="s">
        <v>206</v>
      </c>
      <c r="D7" s="3" t="s">
        <v>15</v>
      </c>
      <c r="E7" s="55"/>
      <c r="F7" s="55"/>
      <c r="I7" s="3"/>
      <c r="J7" s="3" t="s">
        <v>14</v>
      </c>
      <c r="K7" s="3" t="s">
        <v>206</v>
      </c>
      <c r="L7" s="3" t="s">
        <v>16</v>
      </c>
      <c r="N7" s="55"/>
      <c r="O7" s="55"/>
      <c r="P7" s="55"/>
      <c r="Q7" s="55"/>
      <c r="R7" s="55"/>
    </row>
    <row r="8" spans="1:18" x14ac:dyDescent="0.25">
      <c r="A8" s="3"/>
      <c r="B8" s="3" t="s">
        <v>17</v>
      </c>
      <c r="C8" s="3" t="s">
        <v>206</v>
      </c>
      <c r="D8" s="3" t="s">
        <v>18</v>
      </c>
      <c r="E8" s="55"/>
      <c r="F8" s="55"/>
      <c r="I8" s="3"/>
      <c r="J8" s="3" t="s">
        <v>17</v>
      </c>
      <c r="K8" s="3" t="s">
        <v>206</v>
      </c>
      <c r="L8" s="3" t="s">
        <v>19</v>
      </c>
      <c r="N8" s="55"/>
      <c r="O8" s="55"/>
      <c r="P8" s="55"/>
      <c r="Q8" s="55"/>
      <c r="R8" s="55"/>
    </row>
    <row r="9" spans="1:18" x14ac:dyDescent="0.25">
      <c r="A9" s="3"/>
      <c r="B9" s="3" t="s">
        <v>20</v>
      </c>
      <c r="C9" s="3" t="s">
        <v>206</v>
      </c>
      <c r="D9" s="3" t="s">
        <v>21</v>
      </c>
      <c r="E9" s="55"/>
      <c r="F9" s="55"/>
      <c r="I9" s="3"/>
      <c r="J9" s="3" t="s">
        <v>20</v>
      </c>
      <c r="K9" s="3" t="s">
        <v>206</v>
      </c>
      <c r="L9" s="3" t="s">
        <v>22</v>
      </c>
      <c r="N9" s="55"/>
      <c r="O9" s="55"/>
      <c r="P9" s="55"/>
      <c r="Q9" s="55"/>
      <c r="R9" s="55"/>
    </row>
    <row r="10" spans="1:18" x14ac:dyDescent="0.25">
      <c r="A10" s="3"/>
      <c r="B10" s="3" t="s">
        <v>23</v>
      </c>
      <c r="C10" s="3" t="s">
        <v>206</v>
      </c>
      <c r="D10" s="3" t="s">
        <v>24</v>
      </c>
      <c r="E10" s="55"/>
      <c r="F10" s="55"/>
      <c r="I10" s="3"/>
      <c r="J10" s="3" t="s">
        <v>23</v>
      </c>
      <c r="K10" s="3" t="s">
        <v>206</v>
      </c>
      <c r="L10" s="3" t="s">
        <v>25</v>
      </c>
      <c r="N10" s="55"/>
      <c r="O10" s="55"/>
      <c r="P10" s="55"/>
      <c r="Q10" s="55"/>
      <c r="R10" s="55"/>
    </row>
    <row r="11" spans="1:18" x14ac:dyDescent="0.25">
      <c r="A11" s="3"/>
      <c r="B11" s="3" t="s">
        <v>26</v>
      </c>
      <c r="C11" s="3" t="s">
        <v>206</v>
      </c>
      <c r="D11" s="3" t="s">
        <v>27</v>
      </c>
      <c r="E11" s="55"/>
      <c r="F11" s="55"/>
      <c r="I11" s="3"/>
      <c r="J11" s="3" t="s">
        <v>26</v>
      </c>
      <c r="K11" s="3" t="s">
        <v>206</v>
      </c>
      <c r="L11" s="3" t="s">
        <v>28</v>
      </c>
      <c r="N11" s="55"/>
      <c r="O11" s="55"/>
      <c r="P11" s="55"/>
      <c r="Q11" s="55"/>
      <c r="R11" s="55"/>
    </row>
    <row r="12" spans="1:18" x14ac:dyDescent="0.25">
      <c r="A12" s="3"/>
      <c r="B12" s="3" t="s">
        <v>29</v>
      </c>
      <c r="C12" s="3" t="s">
        <v>206</v>
      </c>
      <c r="D12" s="3" t="s">
        <v>30</v>
      </c>
      <c r="E12" s="55"/>
      <c r="F12" s="55"/>
      <c r="I12" s="3"/>
      <c r="J12" s="3" t="s">
        <v>29</v>
      </c>
      <c r="K12" s="3" t="s">
        <v>207</v>
      </c>
      <c r="L12" s="3" t="s">
        <v>31</v>
      </c>
      <c r="N12" s="55"/>
      <c r="O12" s="55"/>
      <c r="P12" s="55"/>
      <c r="Q12" s="55"/>
      <c r="R12" s="55"/>
    </row>
    <row r="13" spans="1:18" x14ac:dyDescent="0.25">
      <c r="A13" s="3"/>
      <c r="B13" s="3" t="s">
        <v>32</v>
      </c>
      <c r="C13" s="3" t="s">
        <v>206</v>
      </c>
      <c r="D13" s="3" t="s">
        <v>33</v>
      </c>
      <c r="E13" s="55"/>
      <c r="F13" s="55"/>
      <c r="I13" s="3"/>
      <c r="J13" s="3" t="s">
        <v>32</v>
      </c>
      <c r="K13" s="3" t="s">
        <v>208</v>
      </c>
      <c r="L13" s="3" t="s">
        <v>34</v>
      </c>
      <c r="N13" s="55"/>
      <c r="O13" s="55"/>
      <c r="P13" s="55"/>
      <c r="Q13" s="55"/>
      <c r="R13" s="55"/>
    </row>
    <row r="14" spans="1:18" x14ac:dyDescent="0.25">
      <c r="A14" s="3"/>
      <c r="B14" s="3" t="s">
        <v>35</v>
      </c>
      <c r="C14" s="3" t="s">
        <v>206</v>
      </c>
      <c r="D14" s="3" t="s">
        <v>36</v>
      </c>
      <c r="E14" s="55"/>
      <c r="F14" s="55"/>
      <c r="I14" s="3" t="s">
        <v>37</v>
      </c>
      <c r="J14" s="3" t="s">
        <v>5</v>
      </c>
      <c r="K14" s="3" t="s">
        <v>209</v>
      </c>
      <c r="L14" s="3" t="s">
        <v>38</v>
      </c>
      <c r="N14" s="55"/>
      <c r="O14" s="55"/>
      <c r="P14" s="55"/>
      <c r="Q14" s="55"/>
      <c r="R14" s="55"/>
    </row>
    <row r="15" spans="1:18" x14ac:dyDescent="0.25">
      <c r="A15" s="3"/>
      <c r="B15" s="3" t="s">
        <v>39</v>
      </c>
      <c r="C15" s="3" t="s">
        <v>206</v>
      </c>
      <c r="D15" s="3" t="s">
        <v>40</v>
      </c>
      <c r="E15" s="55"/>
      <c r="F15" s="55"/>
      <c r="I15" s="3"/>
      <c r="J15" s="3" t="s">
        <v>8</v>
      </c>
      <c r="K15" s="3" t="s">
        <v>209</v>
      </c>
      <c r="L15" s="3" t="s">
        <v>41</v>
      </c>
      <c r="N15" s="55"/>
      <c r="O15" s="55"/>
      <c r="P15" s="55"/>
      <c r="Q15" s="55"/>
      <c r="R15" s="55"/>
    </row>
    <row r="16" spans="1:18" x14ac:dyDescent="0.25">
      <c r="A16" s="3"/>
      <c r="B16" s="3" t="s">
        <v>42</v>
      </c>
      <c r="C16" s="3" t="s">
        <v>206</v>
      </c>
      <c r="D16" s="3" t="s">
        <v>43</v>
      </c>
      <c r="E16" s="55"/>
      <c r="F16" s="55"/>
      <c r="I16" s="3"/>
      <c r="J16" s="3" t="s">
        <v>11</v>
      </c>
      <c r="K16" s="3" t="s">
        <v>210</v>
      </c>
      <c r="L16" s="3" t="s">
        <v>44</v>
      </c>
      <c r="N16" s="55"/>
      <c r="O16" s="55"/>
      <c r="P16" s="55"/>
      <c r="Q16" s="55"/>
      <c r="R16" s="55"/>
    </row>
    <row r="17" spans="1:18" x14ac:dyDescent="0.25">
      <c r="A17" s="3"/>
      <c r="B17" s="3" t="s">
        <v>45</v>
      </c>
      <c r="C17" s="3" t="s">
        <v>206</v>
      </c>
      <c r="D17" s="3" t="s">
        <v>46</v>
      </c>
      <c r="E17" s="55"/>
      <c r="F17" s="55"/>
      <c r="I17" s="3"/>
      <c r="J17" s="3" t="s">
        <v>14</v>
      </c>
      <c r="K17" s="3" t="s">
        <v>210</v>
      </c>
      <c r="L17" s="3" t="s">
        <v>47</v>
      </c>
      <c r="N17" s="55"/>
      <c r="O17" s="55"/>
      <c r="P17" s="55"/>
      <c r="Q17" s="55"/>
      <c r="R17" s="55"/>
    </row>
    <row r="18" spans="1:18" x14ac:dyDescent="0.25">
      <c r="A18" s="3"/>
      <c r="B18" s="3" t="s">
        <v>48</v>
      </c>
      <c r="C18" s="3" t="s">
        <v>207</v>
      </c>
      <c r="D18" s="3" t="s">
        <v>49</v>
      </c>
      <c r="E18" s="55"/>
      <c r="F18" s="55"/>
      <c r="I18" s="3"/>
      <c r="J18" s="3" t="s">
        <v>17</v>
      </c>
      <c r="K18" s="3" t="s">
        <v>210</v>
      </c>
      <c r="L18" s="3" t="s">
        <v>50</v>
      </c>
      <c r="N18" s="55"/>
      <c r="O18" s="55"/>
      <c r="P18" s="55"/>
      <c r="Q18" s="55"/>
      <c r="R18" s="55"/>
    </row>
    <row r="19" spans="1:18" x14ac:dyDescent="0.25">
      <c r="A19" s="3"/>
      <c r="B19" s="3" t="s">
        <v>51</v>
      </c>
      <c r="C19" s="3" t="s">
        <v>206</v>
      </c>
      <c r="D19" s="3" t="s">
        <v>52</v>
      </c>
      <c r="E19" s="55"/>
      <c r="F19" s="55"/>
      <c r="I19" s="3"/>
      <c r="J19" s="3" t="s">
        <v>20</v>
      </c>
      <c r="K19" s="3" t="s">
        <v>210</v>
      </c>
      <c r="L19" s="3" t="s">
        <v>53</v>
      </c>
      <c r="N19" s="55"/>
      <c r="O19" s="55"/>
      <c r="P19" s="55"/>
      <c r="Q19" s="55"/>
      <c r="R19" s="55"/>
    </row>
    <row r="20" spans="1:18" x14ac:dyDescent="0.25">
      <c r="A20" s="3"/>
      <c r="B20" s="3" t="s">
        <v>54</v>
      </c>
      <c r="C20" s="3" t="s">
        <v>206</v>
      </c>
      <c r="D20" s="3" t="s">
        <v>55</v>
      </c>
      <c r="E20" s="55"/>
      <c r="F20" s="55"/>
      <c r="I20" s="3"/>
      <c r="J20" s="3" t="s">
        <v>23</v>
      </c>
      <c r="K20" s="3" t="s">
        <v>207</v>
      </c>
      <c r="L20" s="3" t="s">
        <v>56</v>
      </c>
      <c r="N20" s="55"/>
      <c r="O20" s="55"/>
      <c r="P20" s="55"/>
      <c r="Q20" s="55"/>
      <c r="R20" s="55"/>
    </row>
    <row r="21" spans="1:18" x14ac:dyDescent="0.25">
      <c r="A21" s="3"/>
      <c r="B21" s="3" t="s">
        <v>57</v>
      </c>
      <c r="C21" s="3" t="s">
        <v>208</v>
      </c>
      <c r="D21" s="3" t="s">
        <v>58</v>
      </c>
      <c r="E21" s="55"/>
      <c r="F21" s="55"/>
    </row>
    <row r="22" spans="1:18" x14ac:dyDescent="0.25">
      <c r="A22" s="3" t="s">
        <v>37</v>
      </c>
      <c r="B22" s="3" t="s">
        <v>5</v>
      </c>
      <c r="C22" s="3" t="s">
        <v>206</v>
      </c>
      <c r="D22" s="3" t="s">
        <v>59</v>
      </c>
      <c r="E22" s="55"/>
      <c r="F22" s="55"/>
      <c r="K22" s="3" t="s">
        <v>206</v>
      </c>
      <c r="L22" s="3">
        <v>7</v>
      </c>
    </row>
    <row r="23" spans="1:18" x14ac:dyDescent="0.25">
      <c r="A23" s="3"/>
      <c r="B23" s="3" t="s">
        <v>8</v>
      </c>
      <c r="C23" s="3" t="s">
        <v>206</v>
      </c>
      <c r="D23" s="3" t="s">
        <v>60</v>
      </c>
      <c r="E23" s="55"/>
      <c r="F23" s="55"/>
      <c r="K23" s="3" t="s">
        <v>207</v>
      </c>
      <c r="L23" s="3">
        <v>2</v>
      </c>
    </row>
    <row r="24" spans="1:18" x14ac:dyDescent="0.25">
      <c r="A24" s="3"/>
      <c r="B24" s="3" t="s">
        <v>11</v>
      </c>
      <c r="C24" s="3" t="s">
        <v>206</v>
      </c>
      <c r="D24" s="3" t="s">
        <v>61</v>
      </c>
      <c r="E24" s="55"/>
      <c r="F24" s="55"/>
      <c r="K24" s="3" t="s">
        <v>208</v>
      </c>
      <c r="L24" s="3">
        <v>2</v>
      </c>
    </row>
    <row r="25" spans="1:18" x14ac:dyDescent="0.25">
      <c r="A25" s="3"/>
      <c r="B25" s="3" t="s">
        <v>14</v>
      </c>
      <c r="C25" s="3" t="s">
        <v>206</v>
      </c>
      <c r="D25" s="3" t="s">
        <v>62</v>
      </c>
      <c r="E25" s="55"/>
      <c r="F25" s="55"/>
      <c r="K25" s="3" t="s">
        <v>209</v>
      </c>
      <c r="L25" s="3">
        <v>2</v>
      </c>
    </row>
    <row r="26" spans="1:18" x14ac:dyDescent="0.25">
      <c r="A26" s="3"/>
      <c r="B26" s="3" t="s">
        <v>17</v>
      </c>
      <c r="C26" s="3" t="s">
        <v>206</v>
      </c>
      <c r="D26" s="3" t="s">
        <v>63</v>
      </c>
      <c r="E26" s="55"/>
      <c r="F26" s="55"/>
      <c r="G26" t="s">
        <v>2</v>
      </c>
      <c r="K26" s="4" t="s">
        <v>210</v>
      </c>
      <c r="L26" s="4">
        <v>4</v>
      </c>
    </row>
    <row r="27" spans="1:18" x14ac:dyDescent="0.25">
      <c r="A27" s="3"/>
      <c r="B27" s="3" t="s">
        <v>20</v>
      </c>
      <c r="C27" s="3" t="s">
        <v>206</v>
      </c>
      <c r="D27" s="3" t="s">
        <v>64</v>
      </c>
      <c r="E27" s="55"/>
      <c r="F27" s="55"/>
      <c r="J27" s="61" t="s">
        <v>65</v>
      </c>
      <c r="K27" s="61"/>
      <c r="L27" s="3">
        <f>SUM(L22:L26)</f>
        <v>17</v>
      </c>
    </row>
    <row r="29" spans="1:18" x14ac:dyDescent="0.25">
      <c r="B29" s="3" t="s">
        <v>206</v>
      </c>
      <c r="C29" s="3">
        <v>22</v>
      </c>
      <c r="E29" s="3" t="s">
        <v>67</v>
      </c>
      <c r="F29" s="3">
        <v>18</v>
      </c>
      <c r="K29" s="3" t="s">
        <v>67</v>
      </c>
      <c r="L29" s="3">
        <v>10</v>
      </c>
    </row>
    <row r="30" spans="1:18" x14ac:dyDescent="0.25">
      <c r="B30" s="3" t="s">
        <v>207</v>
      </c>
      <c r="C30" s="3">
        <v>1</v>
      </c>
      <c r="E30" s="3" t="s">
        <v>68</v>
      </c>
      <c r="F30" s="3">
        <v>6</v>
      </c>
      <c r="K30" s="3" t="s">
        <v>68</v>
      </c>
      <c r="L30" s="3">
        <v>7</v>
      </c>
    </row>
    <row r="31" spans="1:18" x14ac:dyDescent="0.25">
      <c r="B31" s="4" t="s">
        <v>208</v>
      </c>
      <c r="C31" s="4">
        <v>1</v>
      </c>
    </row>
    <row r="32" spans="1:18" x14ac:dyDescent="0.25">
      <c r="A32" s="61" t="s">
        <v>65</v>
      </c>
      <c r="B32" s="61"/>
      <c r="C32" s="3">
        <f>SUM(C29:C31)</f>
        <v>24</v>
      </c>
    </row>
    <row r="38" spans="2:5" x14ac:dyDescent="0.25">
      <c r="E38" s="49"/>
    </row>
    <row r="44" spans="2:5" x14ac:dyDescent="0.25">
      <c r="B44" s="49"/>
    </row>
  </sheetData>
  <sortState xmlns:xlrd2="http://schemas.microsoft.com/office/spreadsheetml/2017/richdata2" ref="O4:O20">
    <sortCondition ref="O4:O20"/>
  </sortState>
  <mergeCells count="4">
    <mergeCell ref="A2:D2"/>
    <mergeCell ref="I2:L2"/>
    <mergeCell ref="A32:B32"/>
    <mergeCell ref="J27:K27"/>
  </mergeCells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59DC9-444F-4B1A-8E2C-3DFFE42157E6}">
  <dimension ref="A2:J12"/>
  <sheetViews>
    <sheetView workbookViewId="0">
      <selection activeCell="B2" sqref="B2"/>
    </sheetView>
  </sheetViews>
  <sheetFormatPr defaultRowHeight="15" x14ac:dyDescent="0.25"/>
  <cols>
    <col min="1" max="1" width="9.5703125" bestFit="1" customWidth="1"/>
    <col min="2" max="2" width="13.42578125" customWidth="1"/>
  </cols>
  <sheetData>
    <row r="2" spans="1:10" ht="45" x14ac:dyDescent="0.25">
      <c r="A2" s="29" t="s">
        <v>185</v>
      </c>
      <c r="B2" s="29" t="s">
        <v>196</v>
      </c>
      <c r="C2" s="29" t="s">
        <v>197</v>
      </c>
    </row>
    <row r="3" spans="1:10" x14ac:dyDescent="0.25">
      <c r="A3">
        <v>1</v>
      </c>
      <c r="B3" t="s">
        <v>176</v>
      </c>
      <c r="C3" s="8">
        <v>37.9</v>
      </c>
      <c r="F3" s="81" t="s">
        <v>186</v>
      </c>
      <c r="G3" s="81"/>
      <c r="H3" s="81"/>
      <c r="I3" s="81"/>
      <c r="J3" s="30"/>
    </row>
    <row r="4" spans="1:10" ht="24.75" x14ac:dyDescent="0.25">
      <c r="A4">
        <v>2</v>
      </c>
      <c r="B4" t="s">
        <v>177</v>
      </c>
      <c r="C4">
        <v>32.020000000000003</v>
      </c>
      <c r="F4" s="82" t="s">
        <v>165</v>
      </c>
      <c r="G4" s="82"/>
      <c r="H4" s="31" t="s">
        <v>200</v>
      </c>
      <c r="I4" s="32" t="s">
        <v>202</v>
      </c>
      <c r="J4" s="30"/>
    </row>
    <row r="5" spans="1:10" ht="36" x14ac:dyDescent="0.25">
      <c r="A5">
        <v>3</v>
      </c>
      <c r="B5" t="s">
        <v>176</v>
      </c>
      <c r="C5">
        <v>51.77</v>
      </c>
      <c r="F5" s="83" t="s">
        <v>200</v>
      </c>
      <c r="G5" s="33" t="s">
        <v>187</v>
      </c>
      <c r="H5" s="34">
        <v>1</v>
      </c>
      <c r="I5" s="35">
        <v>-0.41103392719749099</v>
      </c>
      <c r="J5" s="30"/>
    </row>
    <row r="6" spans="1:10" ht="24" x14ac:dyDescent="0.25">
      <c r="A6">
        <v>4</v>
      </c>
      <c r="B6" t="s">
        <v>178</v>
      </c>
      <c r="C6">
        <v>30.22</v>
      </c>
      <c r="F6" s="84"/>
      <c r="G6" s="36" t="s">
        <v>188</v>
      </c>
      <c r="H6" s="37"/>
      <c r="I6" s="38">
        <v>0.23799203795021515</v>
      </c>
      <c r="J6" s="30"/>
    </row>
    <row r="7" spans="1:10" x14ac:dyDescent="0.25">
      <c r="A7">
        <v>5</v>
      </c>
      <c r="B7" t="s">
        <v>179</v>
      </c>
      <c r="C7">
        <v>60.83</v>
      </c>
      <c r="F7" s="85"/>
      <c r="G7" s="39" t="s">
        <v>189</v>
      </c>
      <c r="H7" s="40">
        <v>10</v>
      </c>
      <c r="I7" s="41">
        <v>10</v>
      </c>
      <c r="J7" s="30"/>
    </row>
    <row r="8" spans="1:10" ht="36" x14ac:dyDescent="0.25">
      <c r="A8">
        <v>6</v>
      </c>
      <c r="B8" t="s">
        <v>180</v>
      </c>
      <c r="C8" s="8">
        <v>46.1</v>
      </c>
      <c r="F8" s="85" t="s">
        <v>201</v>
      </c>
      <c r="G8" s="36" t="s">
        <v>187</v>
      </c>
      <c r="H8" s="42">
        <v>-0.41103392719749099</v>
      </c>
      <c r="I8" s="43">
        <v>1</v>
      </c>
      <c r="J8" s="30"/>
    </row>
    <row r="9" spans="1:10" ht="24" x14ac:dyDescent="0.25">
      <c r="A9">
        <v>7</v>
      </c>
      <c r="B9" t="s">
        <v>181</v>
      </c>
      <c r="C9">
        <v>64.36</v>
      </c>
      <c r="F9" s="84"/>
      <c r="G9" s="36" t="s">
        <v>188</v>
      </c>
      <c r="H9" s="42">
        <v>0.23799203795021515</v>
      </c>
      <c r="I9" s="44"/>
      <c r="J9" s="30"/>
    </row>
    <row r="10" spans="1:10" x14ac:dyDescent="0.25">
      <c r="A10">
        <v>8</v>
      </c>
      <c r="B10" t="s">
        <v>182</v>
      </c>
      <c r="C10">
        <v>56.56</v>
      </c>
      <c r="F10" s="86"/>
      <c r="G10" s="45" t="s">
        <v>189</v>
      </c>
      <c r="H10" s="46">
        <v>10</v>
      </c>
      <c r="I10" s="47">
        <v>10</v>
      </c>
      <c r="J10" s="30"/>
    </row>
    <row r="11" spans="1:10" x14ac:dyDescent="0.25">
      <c r="A11">
        <v>9</v>
      </c>
      <c r="B11" t="s">
        <v>183</v>
      </c>
      <c r="C11">
        <v>102.87</v>
      </c>
    </row>
    <row r="12" spans="1:10" x14ac:dyDescent="0.25">
      <c r="A12">
        <v>10</v>
      </c>
      <c r="B12" t="s">
        <v>179</v>
      </c>
      <c r="C12" s="8">
        <v>39</v>
      </c>
    </row>
  </sheetData>
  <mergeCells count="4">
    <mergeCell ref="F3:I3"/>
    <mergeCell ref="F4:G4"/>
    <mergeCell ref="F5:F7"/>
    <mergeCell ref="F8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0045-730C-4DDE-A13F-432182CFDAFF}">
  <dimension ref="A1:S161"/>
  <sheetViews>
    <sheetView tabSelected="1" zoomScale="102" workbookViewId="0">
      <selection activeCell="E10" sqref="E10"/>
    </sheetView>
  </sheetViews>
  <sheetFormatPr defaultRowHeight="15" x14ac:dyDescent="0.25"/>
  <cols>
    <col min="1" max="1" width="20.7109375" bestFit="1" customWidth="1"/>
    <col min="2" max="2" width="22.85546875" style="49" bestFit="1" customWidth="1"/>
    <col min="6" max="6" width="23.5703125" style="49" bestFit="1" customWidth="1"/>
    <col min="7" max="7" width="4.140625" hidden="1" customWidth="1"/>
  </cols>
  <sheetData>
    <row r="1" spans="1:8" x14ac:dyDescent="0.25">
      <c r="A1" t="s">
        <v>234</v>
      </c>
      <c r="B1" s="49" t="s">
        <v>245</v>
      </c>
      <c r="C1" t="s">
        <v>251</v>
      </c>
    </row>
    <row r="2" spans="1:8" x14ac:dyDescent="0.25">
      <c r="A2" t="s">
        <v>246</v>
      </c>
      <c r="B2" s="49" t="s">
        <v>190</v>
      </c>
      <c r="C2">
        <v>1</v>
      </c>
    </row>
    <row r="3" spans="1:8" x14ac:dyDescent="0.25">
      <c r="B3" s="49" t="s">
        <v>191</v>
      </c>
      <c r="C3">
        <v>1</v>
      </c>
    </row>
    <row r="4" spans="1:8" x14ac:dyDescent="0.25">
      <c r="B4" s="49" t="s">
        <v>192</v>
      </c>
      <c r="C4">
        <v>1</v>
      </c>
      <c r="E4" t="s">
        <v>2</v>
      </c>
    </row>
    <row r="5" spans="1:8" x14ac:dyDescent="0.25">
      <c r="A5" t="s">
        <v>247</v>
      </c>
      <c r="B5" s="49" t="s">
        <v>190</v>
      </c>
      <c r="C5">
        <v>1</v>
      </c>
    </row>
    <row r="6" spans="1:8" x14ac:dyDescent="0.25">
      <c r="B6" s="49" t="s">
        <v>192</v>
      </c>
      <c r="C6">
        <v>1</v>
      </c>
      <c r="F6" s="49" t="s">
        <v>190</v>
      </c>
      <c r="G6">
        <v>5</v>
      </c>
      <c r="H6" s="50">
        <f>(G6/G14*100)%</f>
        <v>0.35714285714285715</v>
      </c>
    </row>
    <row r="7" spans="1:8" x14ac:dyDescent="0.25">
      <c r="A7" t="s">
        <v>248</v>
      </c>
      <c r="B7" s="49" t="s">
        <v>190</v>
      </c>
      <c r="C7">
        <v>1</v>
      </c>
      <c r="F7" s="49" t="s">
        <v>192</v>
      </c>
      <c r="G7">
        <f>SUM(C4,C6,C8,C11)</f>
        <v>4</v>
      </c>
      <c r="H7" s="50">
        <f>(G7/G14*100)%</f>
        <v>0.2857142857142857</v>
      </c>
    </row>
    <row r="8" spans="1:8" x14ac:dyDescent="0.25">
      <c r="B8" s="49" t="s">
        <v>192</v>
      </c>
      <c r="C8">
        <v>1</v>
      </c>
      <c r="F8" s="49" t="s">
        <v>194</v>
      </c>
      <c r="G8">
        <v>1</v>
      </c>
      <c r="H8" s="50">
        <f>(G8/G14*100)%</f>
        <v>7.1428571428571425E-2</v>
      </c>
    </row>
    <row r="9" spans="1:8" ht="30" x14ac:dyDescent="0.25">
      <c r="A9" t="s">
        <v>249</v>
      </c>
      <c r="B9" s="49" t="s">
        <v>193</v>
      </c>
      <c r="C9">
        <v>1</v>
      </c>
      <c r="F9" s="49" t="s">
        <v>195</v>
      </c>
      <c r="G9">
        <v>1</v>
      </c>
      <c r="H9" s="50">
        <f>(G9/G14*100)%</f>
        <v>7.1428571428571425E-2</v>
      </c>
    </row>
    <row r="10" spans="1:8" x14ac:dyDescent="0.25">
      <c r="A10" t="s">
        <v>250</v>
      </c>
      <c r="B10" s="49" t="s">
        <v>190</v>
      </c>
      <c r="C10">
        <v>1</v>
      </c>
      <c r="F10" s="49" t="s">
        <v>193</v>
      </c>
      <c r="G10">
        <v>1</v>
      </c>
      <c r="H10" s="50">
        <f>(G10/G14*100)%</f>
        <v>7.1428571428571425E-2</v>
      </c>
    </row>
    <row r="11" spans="1:8" x14ac:dyDescent="0.25">
      <c r="B11" s="49" t="s">
        <v>192</v>
      </c>
      <c r="C11">
        <v>1</v>
      </c>
      <c r="F11" s="49" t="s">
        <v>191</v>
      </c>
      <c r="G11">
        <v>1</v>
      </c>
      <c r="H11" s="50">
        <f>(G11/G14*100)%</f>
        <v>7.1428571428571425E-2</v>
      </c>
    </row>
    <row r="12" spans="1:8" ht="30" x14ac:dyDescent="0.25">
      <c r="A12" t="s">
        <v>198</v>
      </c>
      <c r="B12" s="49" t="s">
        <v>190</v>
      </c>
      <c r="C12">
        <v>1</v>
      </c>
      <c r="F12" s="49" t="s">
        <v>253</v>
      </c>
      <c r="G12">
        <v>1</v>
      </c>
      <c r="H12" s="50">
        <f>(G12/G14*100)%</f>
        <v>7.1428571428571425E-2</v>
      </c>
    </row>
    <row r="13" spans="1:8" x14ac:dyDescent="0.25">
      <c r="B13" s="49" t="s">
        <v>194</v>
      </c>
      <c r="C13">
        <v>1</v>
      </c>
    </row>
    <row r="14" spans="1:8" x14ac:dyDescent="0.25">
      <c r="B14" s="49" t="s">
        <v>195</v>
      </c>
      <c r="C14">
        <v>1</v>
      </c>
      <c r="G14">
        <f>SUM(G6:G12)</f>
        <v>14</v>
      </c>
    </row>
    <row r="15" spans="1:8" ht="30" x14ac:dyDescent="0.25">
      <c r="B15" s="49" t="s">
        <v>252</v>
      </c>
      <c r="C15">
        <v>1</v>
      </c>
    </row>
    <row r="16" spans="1:8" x14ac:dyDescent="0.25">
      <c r="A16" t="s">
        <v>199</v>
      </c>
      <c r="E16" t="s">
        <v>2</v>
      </c>
    </row>
    <row r="17" spans="2:3" x14ac:dyDescent="0.25">
      <c r="B17" s="49" t="s">
        <v>2</v>
      </c>
      <c r="C17">
        <f>SUM(C2:C15)</f>
        <v>14</v>
      </c>
    </row>
    <row r="53" spans="3:19" x14ac:dyDescent="0.25">
      <c r="C53" s="87" t="s">
        <v>246</v>
      </c>
      <c r="D53" s="87"/>
      <c r="E53" s="87"/>
      <c r="Q53" s="87" t="s">
        <v>247</v>
      </c>
      <c r="R53" s="87"/>
      <c r="S53" s="87"/>
    </row>
    <row r="89" spans="3:19" x14ac:dyDescent="0.25">
      <c r="C89" s="87" t="s">
        <v>248</v>
      </c>
      <c r="D89" s="87"/>
      <c r="E89" s="87"/>
      <c r="Q89" s="87" t="s">
        <v>249</v>
      </c>
      <c r="R89" s="87"/>
      <c r="S89" s="87"/>
    </row>
    <row r="125" spans="3:19" x14ac:dyDescent="0.25">
      <c r="C125" s="87" t="s">
        <v>250</v>
      </c>
      <c r="D125" s="87"/>
      <c r="E125" s="87"/>
      <c r="Q125" s="87" t="s">
        <v>254</v>
      </c>
      <c r="R125" s="87"/>
      <c r="S125" s="87"/>
    </row>
    <row r="161" spans="3:5" x14ac:dyDescent="0.25">
      <c r="C161" s="87" t="s">
        <v>255</v>
      </c>
      <c r="D161" s="87"/>
      <c r="E161" s="87"/>
    </row>
  </sheetData>
  <mergeCells count="7">
    <mergeCell ref="C161:E161"/>
    <mergeCell ref="C53:E53"/>
    <mergeCell ref="Q53:S53"/>
    <mergeCell ref="C89:E89"/>
    <mergeCell ref="Q89:S89"/>
    <mergeCell ref="C125:E125"/>
    <mergeCell ref="Q125:S1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 Data Visual MPs</vt:lpstr>
      <vt:lpstr>Morphometry</vt:lpstr>
      <vt:lpstr>Mps in Barnacle</vt:lpstr>
      <vt:lpstr>Mps in water and sediment</vt:lpstr>
      <vt:lpstr>Pearson Correlation</vt:lpstr>
      <vt:lpstr>FTIR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miftakhulsefti</dc:creator>
  <cp:lastModifiedBy>Miftakhul sefti Raufanda</cp:lastModifiedBy>
  <dcterms:created xsi:type="dcterms:W3CDTF">2021-06-02T10:59:15Z</dcterms:created>
  <dcterms:modified xsi:type="dcterms:W3CDTF">2024-04-02T07:41:05Z</dcterms:modified>
</cp:coreProperties>
</file>