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wanderson.santos\Downloads\"/>
    </mc:Choice>
  </mc:AlternateContent>
  <xr:revisionPtr revIDLastSave="0" documentId="13_ncr:1_{CE25AB21-2999-4DCF-ABBD-B60C8BE19EB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bp_regressions_h" sheetId="3" r:id="rId1"/>
    <sheet name="samplecharacteristics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3" i="3" l="1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EG33" i="3" l="1"/>
  <c r="EF33" i="3"/>
  <c r="EE33" i="3"/>
  <c r="ED33" i="3"/>
  <c r="EC33" i="3"/>
  <c r="EB33" i="3"/>
  <c r="EK33" i="3" s="1"/>
  <c r="EA33" i="3"/>
  <c r="DZ33" i="3"/>
  <c r="DY33" i="3"/>
  <c r="DX33" i="3"/>
  <c r="DW33" i="3"/>
  <c r="DV33" i="3"/>
  <c r="DI33" i="3"/>
  <c r="DH33" i="3"/>
  <c r="DG33" i="3"/>
  <c r="DF33" i="3"/>
  <c r="DE33" i="3"/>
  <c r="DD33" i="3"/>
  <c r="DC33" i="3"/>
  <c r="DB33" i="3"/>
  <c r="DA33" i="3"/>
  <c r="CZ33" i="3"/>
  <c r="CY33" i="3"/>
  <c r="CX33" i="3"/>
  <c r="CL33" i="3"/>
  <c r="CK33" i="3"/>
  <c r="BV33" i="3"/>
  <c r="BU33" i="3"/>
  <c r="BT33" i="3"/>
  <c r="BS33" i="3"/>
  <c r="BR33" i="3"/>
  <c r="BQ33" i="3"/>
  <c r="BJ33" i="3"/>
  <c r="BI33" i="3"/>
  <c r="BH33" i="3"/>
  <c r="BG33" i="3"/>
  <c r="BF33" i="3"/>
  <c r="BE33" i="3"/>
  <c r="BD33" i="3"/>
  <c r="BC33" i="3"/>
  <c r="BB33" i="3"/>
  <c r="BA33" i="3"/>
  <c r="AZ33" i="3"/>
  <c r="AY33" i="3"/>
  <c r="AF33" i="3"/>
  <c r="AE33" i="3"/>
  <c r="AD33" i="3"/>
  <c r="AC33" i="3"/>
  <c r="AB33" i="3"/>
  <c r="AA33" i="3"/>
  <c r="Z33" i="3"/>
  <c r="Y33" i="3"/>
  <c r="X33" i="3"/>
  <c r="W33" i="3"/>
  <c r="V33" i="3"/>
  <c r="U33" i="3"/>
  <c r="E33" i="3"/>
  <c r="EG32" i="3"/>
  <c r="EF32" i="3"/>
  <c r="EE32" i="3"/>
  <c r="ED32" i="3"/>
  <c r="EC32" i="3"/>
  <c r="EB32" i="3"/>
  <c r="EA32" i="3"/>
  <c r="DZ32" i="3"/>
  <c r="DY32" i="3"/>
  <c r="DX32" i="3"/>
  <c r="DW32" i="3"/>
  <c r="DV32" i="3"/>
  <c r="DI32" i="3"/>
  <c r="DH32" i="3"/>
  <c r="DG32" i="3"/>
  <c r="DF32" i="3"/>
  <c r="DE32" i="3"/>
  <c r="DD32" i="3"/>
  <c r="DC32" i="3"/>
  <c r="DB32" i="3"/>
  <c r="DA32" i="3"/>
  <c r="CZ32" i="3"/>
  <c r="CY32" i="3"/>
  <c r="CX32" i="3"/>
  <c r="CL32" i="3"/>
  <c r="CK32" i="3"/>
  <c r="BV32" i="3"/>
  <c r="BU32" i="3"/>
  <c r="BT32" i="3"/>
  <c r="BS32" i="3"/>
  <c r="BR32" i="3"/>
  <c r="BQ32" i="3"/>
  <c r="BJ32" i="3"/>
  <c r="BI32" i="3"/>
  <c r="BH32" i="3"/>
  <c r="BG32" i="3"/>
  <c r="BF32" i="3"/>
  <c r="BE32" i="3"/>
  <c r="BD32" i="3"/>
  <c r="BC32" i="3"/>
  <c r="BB32" i="3"/>
  <c r="BA32" i="3"/>
  <c r="AZ32" i="3"/>
  <c r="BM32" i="3" s="1"/>
  <c r="AY32" i="3"/>
  <c r="AF32" i="3"/>
  <c r="AE32" i="3"/>
  <c r="AD32" i="3"/>
  <c r="AC32" i="3"/>
  <c r="AB32" i="3"/>
  <c r="AH32" i="3" s="1"/>
  <c r="AA32" i="3"/>
  <c r="Z32" i="3"/>
  <c r="Y32" i="3"/>
  <c r="X32" i="3"/>
  <c r="W32" i="3"/>
  <c r="V32" i="3"/>
  <c r="U32" i="3"/>
  <c r="E32" i="3"/>
  <c r="EG31" i="3"/>
  <c r="EF31" i="3"/>
  <c r="EE31" i="3"/>
  <c r="ED31" i="3"/>
  <c r="EC31" i="3"/>
  <c r="EB31" i="3"/>
  <c r="EA31" i="3"/>
  <c r="DZ31" i="3"/>
  <c r="DY31" i="3"/>
  <c r="DX31" i="3"/>
  <c r="DW31" i="3"/>
  <c r="DV31" i="3"/>
  <c r="DI31" i="3"/>
  <c r="DH31" i="3"/>
  <c r="DG31" i="3"/>
  <c r="DF31" i="3"/>
  <c r="DE31" i="3"/>
  <c r="DD31" i="3"/>
  <c r="DC31" i="3"/>
  <c r="DB31" i="3"/>
  <c r="DA31" i="3"/>
  <c r="CZ31" i="3"/>
  <c r="CY31" i="3"/>
  <c r="CX31" i="3"/>
  <c r="CL31" i="3"/>
  <c r="CK31" i="3"/>
  <c r="BV31" i="3"/>
  <c r="BU31" i="3"/>
  <c r="BT31" i="3"/>
  <c r="BS31" i="3"/>
  <c r="BR31" i="3"/>
  <c r="BQ31" i="3"/>
  <c r="BJ31" i="3"/>
  <c r="BI31" i="3"/>
  <c r="BP31" i="3" s="1"/>
  <c r="BH31" i="3"/>
  <c r="BG31" i="3"/>
  <c r="BF31" i="3"/>
  <c r="BE31" i="3"/>
  <c r="BD31" i="3"/>
  <c r="BC31" i="3"/>
  <c r="BB31" i="3"/>
  <c r="BA31" i="3"/>
  <c r="AZ31" i="3"/>
  <c r="AY31" i="3"/>
  <c r="AF31" i="3"/>
  <c r="AE31" i="3"/>
  <c r="AD31" i="3"/>
  <c r="AC31" i="3"/>
  <c r="AB31" i="3"/>
  <c r="AA31" i="3"/>
  <c r="Z31" i="3"/>
  <c r="Y31" i="3"/>
  <c r="X31" i="3"/>
  <c r="W31" i="3"/>
  <c r="V31" i="3"/>
  <c r="AI31" i="3" s="1"/>
  <c r="U31" i="3"/>
  <c r="E31" i="3"/>
  <c r="EG30" i="3"/>
  <c r="EF30" i="3"/>
  <c r="EE30" i="3"/>
  <c r="ED30" i="3"/>
  <c r="EC30" i="3"/>
  <c r="EB30" i="3"/>
  <c r="EA30" i="3"/>
  <c r="DZ30" i="3"/>
  <c r="DY30" i="3"/>
  <c r="DX30" i="3"/>
  <c r="DW30" i="3"/>
  <c r="DV30" i="3"/>
  <c r="DI30" i="3"/>
  <c r="DH30" i="3"/>
  <c r="DG30" i="3"/>
  <c r="DF30" i="3"/>
  <c r="DE30" i="3"/>
  <c r="DD30" i="3"/>
  <c r="DC30" i="3"/>
  <c r="DB30" i="3"/>
  <c r="DA30" i="3"/>
  <c r="CZ30" i="3"/>
  <c r="CY30" i="3"/>
  <c r="CX30" i="3"/>
  <c r="CL30" i="3"/>
  <c r="CK30" i="3"/>
  <c r="BV30" i="3"/>
  <c r="BU30" i="3"/>
  <c r="BT30" i="3"/>
  <c r="BS30" i="3"/>
  <c r="BR30" i="3"/>
  <c r="BQ30" i="3"/>
  <c r="BJ30" i="3"/>
  <c r="BI30" i="3"/>
  <c r="BH30" i="3"/>
  <c r="BG30" i="3"/>
  <c r="BF30" i="3"/>
  <c r="BE30" i="3"/>
  <c r="BD30" i="3"/>
  <c r="BC30" i="3"/>
  <c r="BB30" i="3"/>
  <c r="BA30" i="3"/>
  <c r="AZ30" i="3"/>
  <c r="AY30" i="3"/>
  <c r="AF30" i="3"/>
  <c r="AE30" i="3"/>
  <c r="AD30" i="3"/>
  <c r="AC30" i="3"/>
  <c r="AB30" i="3"/>
  <c r="AA30" i="3"/>
  <c r="Z30" i="3"/>
  <c r="Y30" i="3"/>
  <c r="X30" i="3"/>
  <c r="W30" i="3"/>
  <c r="V30" i="3"/>
  <c r="U30" i="3"/>
  <c r="E30" i="3"/>
  <c r="EG29" i="3"/>
  <c r="EF29" i="3"/>
  <c r="EE29" i="3"/>
  <c r="ED29" i="3"/>
  <c r="EC29" i="3"/>
  <c r="EB29" i="3"/>
  <c r="EA29" i="3"/>
  <c r="DZ29" i="3"/>
  <c r="DY29" i="3"/>
  <c r="DX29" i="3"/>
  <c r="DW29" i="3"/>
  <c r="DV29" i="3"/>
  <c r="DI29" i="3"/>
  <c r="DH29" i="3"/>
  <c r="DG29" i="3"/>
  <c r="DF29" i="3"/>
  <c r="DE29" i="3"/>
  <c r="DD29" i="3"/>
  <c r="DC29" i="3"/>
  <c r="DB29" i="3"/>
  <c r="DA29" i="3"/>
  <c r="CZ29" i="3"/>
  <c r="CY29" i="3"/>
  <c r="CX29" i="3"/>
  <c r="CL29" i="3"/>
  <c r="CK29" i="3"/>
  <c r="BV29" i="3"/>
  <c r="BU29" i="3"/>
  <c r="BT29" i="3"/>
  <c r="BS29" i="3"/>
  <c r="BR29" i="3"/>
  <c r="BQ29" i="3"/>
  <c r="BJ29" i="3"/>
  <c r="BI29" i="3"/>
  <c r="BH29" i="3"/>
  <c r="BG29" i="3"/>
  <c r="BF29" i="3"/>
  <c r="BE29" i="3"/>
  <c r="BD29" i="3"/>
  <c r="BC29" i="3"/>
  <c r="BB29" i="3"/>
  <c r="BA29" i="3"/>
  <c r="AZ29" i="3"/>
  <c r="AY29" i="3"/>
  <c r="AF29" i="3"/>
  <c r="AE29" i="3"/>
  <c r="AD29" i="3"/>
  <c r="AC29" i="3"/>
  <c r="AB29" i="3"/>
  <c r="AA29" i="3"/>
  <c r="Z29" i="3"/>
  <c r="Y29" i="3"/>
  <c r="X29" i="3"/>
  <c r="W29" i="3"/>
  <c r="V29" i="3"/>
  <c r="U29" i="3"/>
  <c r="E29" i="3"/>
  <c r="EG28" i="3"/>
  <c r="EF28" i="3"/>
  <c r="EE28" i="3"/>
  <c r="ED28" i="3"/>
  <c r="EC28" i="3"/>
  <c r="EB28" i="3"/>
  <c r="EA28" i="3"/>
  <c r="DZ28" i="3"/>
  <c r="DY28" i="3"/>
  <c r="DX28" i="3"/>
  <c r="DW28" i="3"/>
  <c r="DV28" i="3"/>
  <c r="DI28" i="3"/>
  <c r="DH28" i="3"/>
  <c r="DG28" i="3"/>
  <c r="DF28" i="3"/>
  <c r="DE28" i="3"/>
  <c r="DD28" i="3"/>
  <c r="DC28" i="3"/>
  <c r="DB28" i="3"/>
  <c r="DA28" i="3"/>
  <c r="CZ28" i="3"/>
  <c r="CY28" i="3"/>
  <c r="CX28" i="3"/>
  <c r="CL28" i="3"/>
  <c r="CK28" i="3"/>
  <c r="BV28" i="3"/>
  <c r="BU28" i="3"/>
  <c r="BT28" i="3"/>
  <c r="BS28" i="3"/>
  <c r="BR28" i="3"/>
  <c r="BQ28" i="3"/>
  <c r="BJ28" i="3"/>
  <c r="BI28" i="3"/>
  <c r="BH28" i="3"/>
  <c r="BG28" i="3"/>
  <c r="BF28" i="3"/>
  <c r="BE28" i="3"/>
  <c r="BD28" i="3"/>
  <c r="BC28" i="3"/>
  <c r="BB28" i="3"/>
  <c r="BA28" i="3"/>
  <c r="AZ28" i="3"/>
  <c r="BM28" i="3" s="1"/>
  <c r="AY28" i="3"/>
  <c r="AF28" i="3"/>
  <c r="AE28" i="3"/>
  <c r="AD28" i="3"/>
  <c r="AC28" i="3"/>
  <c r="AB28" i="3"/>
  <c r="AA28" i="3"/>
  <c r="Z28" i="3"/>
  <c r="Y28" i="3"/>
  <c r="X28" i="3"/>
  <c r="W28" i="3"/>
  <c r="V28" i="3"/>
  <c r="U28" i="3"/>
  <c r="E28" i="3"/>
  <c r="EG27" i="3"/>
  <c r="EF27" i="3"/>
  <c r="EE27" i="3"/>
  <c r="ED27" i="3"/>
  <c r="EC27" i="3"/>
  <c r="EB27" i="3"/>
  <c r="EA27" i="3"/>
  <c r="DZ27" i="3"/>
  <c r="DY27" i="3"/>
  <c r="DX27" i="3"/>
  <c r="DW27" i="3"/>
  <c r="DV27" i="3"/>
  <c r="DI27" i="3"/>
  <c r="DH27" i="3"/>
  <c r="DG27" i="3"/>
  <c r="DF27" i="3"/>
  <c r="DE27" i="3"/>
  <c r="DD27" i="3"/>
  <c r="DC27" i="3"/>
  <c r="DB27" i="3"/>
  <c r="DA27" i="3"/>
  <c r="CZ27" i="3"/>
  <c r="CY27" i="3"/>
  <c r="CX27" i="3"/>
  <c r="CL27" i="3"/>
  <c r="CK27" i="3"/>
  <c r="BV27" i="3"/>
  <c r="BU27" i="3"/>
  <c r="BT27" i="3"/>
  <c r="BS27" i="3"/>
  <c r="BR27" i="3"/>
  <c r="BQ27" i="3"/>
  <c r="BJ27" i="3"/>
  <c r="BI27" i="3"/>
  <c r="BP27" i="3" s="1"/>
  <c r="BH27" i="3"/>
  <c r="BG27" i="3"/>
  <c r="BF27" i="3"/>
  <c r="BE27" i="3"/>
  <c r="BD27" i="3"/>
  <c r="BC27" i="3"/>
  <c r="BB27" i="3"/>
  <c r="BA27" i="3"/>
  <c r="AZ27" i="3"/>
  <c r="BM27" i="3" s="1"/>
  <c r="AY27" i="3"/>
  <c r="AF27" i="3"/>
  <c r="AE27" i="3"/>
  <c r="AD27" i="3"/>
  <c r="AC27" i="3"/>
  <c r="AB27" i="3"/>
  <c r="AA27" i="3"/>
  <c r="Z27" i="3"/>
  <c r="Y27" i="3"/>
  <c r="X27" i="3"/>
  <c r="W27" i="3"/>
  <c r="V27" i="3"/>
  <c r="U27" i="3"/>
  <c r="E27" i="3"/>
  <c r="EG26" i="3"/>
  <c r="EF26" i="3"/>
  <c r="EE26" i="3"/>
  <c r="ED26" i="3"/>
  <c r="EC26" i="3"/>
  <c r="EB26" i="3"/>
  <c r="EA26" i="3"/>
  <c r="DZ26" i="3"/>
  <c r="DY26" i="3"/>
  <c r="DX26" i="3"/>
  <c r="DW26" i="3"/>
  <c r="DV26" i="3"/>
  <c r="DI26" i="3"/>
  <c r="DH26" i="3"/>
  <c r="DG26" i="3"/>
  <c r="DF26" i="3"/>
  <c r="DE26" i="3"/>
  <c r="DD26" i="3"/>
  <c r="DK26" i="3" s="1"/>
  <c r="DC26" i="3"/>
  <c r="DB26" i="3"/>
  <c r="DA26" i="3"/>
  <c r="DN26" i="3" s="1"/>
  <c r="CZ26" i="3"/>
  <c r="CY26" i="3"/>
  <c r="CX26" i="3"/>
  <c r="CL26" i="3"/>
  <c r="CK26" i="3"/>
  <c r="BV26" i="3"/>
  <c r="BU26" i="3"/>
  <c r="BT26" i="3"/>
  <c r="BS26" i="3"/>
  <c r="BR26" i="3"/>
  <c r="BQ26" i="3"/>
  <c r="BJ26" i="3"/>
  <c r="BI26" i="3"/>
  <c r="BH26" i="3"/>
  <c r="BG26" i="3"/>
  <c r="BF26" i="3"/>
  <c r="BL26" i="3" s="1"/>
  <c r="BE26" i="3"/>
  <c r="BD26" i="3"/>
  <c r="BC26" i="3"/>
  <c r="BB26" i="3"/>
  <c r="BA26" i="3"/>
  <c r="AZ26" i="3"/>
  <c r="BK26" i="3" s="1"/>
  <c r="AY26" i="3"/>
  <c r="AF26" i="3"/>
  <c r="AE26" i="3"/>
  <c r="AD26" i="3"/>
  <c r="AC26" i="3"/>
  <c r="AB26" i="3"/>
  <c r="AH26" i="3" s="1"/>
  <c r="AA26" i="3"/>
  <c r="Z26" i="3"/>
  <c r="Y26" i="3"/>
  <c r="X26" i="3"/>
  <c r="W26" i="3"/>
  <c r="V26" i="3"/>
  <c r="U26" i="3"/>
  <c r="E26" i="3"/>
  <c r="EG25" i="3"/>
  <c r="EF25" i="3"/>
  <c r="EE25" i="3"/>
  <c r="ED25" i="3"/>
  <c r="EC25" i="3"/>
  <c r="EB25" i="3"/>
  <c r="EA25" i="3"/>
  <c r="DZ25" i="3"/>
  <c r="DY25" i="3"/>
  <c r="DX25" i="3"/>
  <c r="DW25" i="3"/>
  <c r="DV25" i="3"/>
  <c r="DI25" i="3"/>
  <c r="DH25" i="3"/>
  <c r="DG25" i="3"/>
  <c r="DF25" i="3"/>
  <c r="DE25" i="3"/>
  <c r="DD25" i="3"/>
  <c r="DC25" i="3"/>
  <c r="DB25" i="3"/>
  <c r="DA25" i="3"/>
  <c r="CZ25" i="3"/>
  <c r="CY25" i="3"/>
  <c r="CX25" i="3"/>
  <c r="CL25" i="3"/>
  <c r="CK25" i="3"/>
  <c r="BV25" i="3"/>
  <c r="BU25" i="3"/>
  <c r="BT25" i="3"/>
  <c r="BS25" i="3"/>
  <c r="BR25" i="3"/>
  <c r="BQ25" i="3"/>
  <c r="BJ25" i="3"/>
  <c r="BI25" i="3"/>
  <c r="BH25" i="3"/>
  <c r="BG25" i="3"/>
  <c r="BF25" i="3"/>
  <c r="BL25" i="3" s="1"/>
  <c r="BE25" i="3"/>
  <c r="BD25" i="3"/>
  <c r="BC25" i="3"/>
  <c r="BB25" i="3"/>
  <c r="BA25" i="3"/>
  <c r="AZ25" i="3"/>
  <c r="AY25" i="3"/>
  <c r="AF25" i="3"/>
  <c r="AE25" i="3"/>
  <c r="AD25" i="3"/>
  <c r="AC25" i="3"/>
  <c r="AB25" i="3"/>
  <c r="AA25" i="3"/>
  <c r="Z25" i="3"/>
  <c r="Y25" i="3"/>
  <c r="X25" i="3"/>
  <c r="W25" i="3"/>
  <c r="V25" i="3"/>
  <c r="U25" i="3"/>
  <c r="E25" i="3"/>
  <c r="EG24" i="3"/>
  <c r="EF24" i="3"/>
  <c r="EE24" i="3"/>
  <c r="ED24" i="3"/>
  <c r="EC24" i="3"/>
  <c r="EB24" i="3"/>
  <c r="EA24" i="3"/>
  <c r="DZ24" i="3"/>
  <c r="DY24" i="3"/>
  <c r="DX24" i="3"/>
  <c r="DW24" i="3"/>
  <c r="DV24" i="3"/>
  <c r="DI24" i="3"/>
  <c r="DH24" i="3"/>
  <c r="DG24" i="3"/>
  <c r="DF24" i="3"/>
  <c r="DE24" i="3"/>
  <c r="DD24" i="3"/>
  <c r="DC24" i="3"/>
  <c r="DB24" i="3"/>
  <c r="DA24" i="3"/>
  <c r="CZ24" i="3"/>
  <c r="CY24" i="3"/>
  <c r="CX24" i="3"/>
  <c r="CL24" i="3"/>
  <c r="CK24" i="3"/>
  <c r="BV24" i="3"/>
  <c r="BU24" i="3"/>
  <c r="BT24" i="3"/>
  <c r="BS24" i="3"/>
  <c r="BR24" i="3"/>
  <c r="BQ24" i="3"/>
  <c r="BJ24" i="3"/>
  <c r="BI24" i="3"/>
  <c r="BH24" i="3"/>
  <c r="BG24" i="3"/>
  <c r="BF24" i="3"/>
  <c r="BE24" i="3"/>
  <c r="BD24" i="3"/>
  <c r="BC24" i="3"/>
  <c r="BB24" i="3"/>
  <c r="BA24" i="3"/>
  <c r="AZ24" i="3"/>
  <c r="BM24" i="3" s="1"/>
  <c r="AY24" i="3"/>
  <c r="AF24" i="3"/>
  <c r="AE24" i="3"/>
  <c r="AD24" i="3"/>
  <c r="AC24" i="3"/>
  <c r="AB24" i="3"/>
  <c r="AA24" i="3"/>
  <c r="Z24" i="3"/>
  <c r="Y24" i="3"/>
  <c r="X24" i="3"/>
  <c r="W24" i="3"/>
  <c r="V24" i="3"/>
  <c r="U24" i="3"/>
  <c r="E24" i="3"/>
  <c r="EG23" i="3"/>
  <c r="EF23" i="3"/>
  <c r="EE23" i="3"/>
  <c r="ED23" i="3"/>
  <c r="EC23" i="3"/>
  <c r="EB23" i="3"/>
  <c r="EA23" i="3"/>
  <c r="DZ23" i="3"/>
  <c r="DY23" i="3"/>
  <c r="DX23" i="3"/>
  <c r="DW23" i="3"/>
  <c r="DV23" i="3"/>
  <c r="DI23" i="3"/>
  <c r="DH23" i="3"/>
  <c r="DG23" i="3"/>
  <c r="DF23" i="3"/>
  <c r="DE23" i="3"/>
  <c r="DD23" i="3"/>
  <c r="DC23" i="3"/>
  <c r="DB23" i="3"/>
  <c r="DA23" i="3"/>
  <c r="CZ23" i="3"/>
  <c r="CY23" i="3"/>
  <c r="CX23" i="3"/>
  <c r="CL23" i="3"/>
  <c r="CK23" i="3"/>
  <c r="BV23" i="3"/>
  <c r="BU23" i="3"/>
  <c r="BT23" i="3"/>
  <c r="BS23" i="3"/>
  <c r="BR23" i="3"/>
  <c r="BQ23" i="3"/>
  <c r="BJ23" i="3"/>
  <c r="BI23" i="3"/>
  <c r="BH23" i="3"/>
  <c r="BG23" i="3"/>
  <c r="BF23" i="3"/>
  <c r="BE23" i="3"/>
  <c r="BD23" i="3"/>
  <c r="BC23" i="3"/>
  <c r="BB23" i="3"/>
  <c r="BA23" i="3"/>
  <c r="AZ23" i="3"/>
  <c r="AY23" i="3"/>
  <c r="AF23" i="3"/>
  <c r="AE23" i="3"/>
  <c r="AD23" i="3"/>
  <c r="AC23" i="3"/>
  <c r="AB23" i="3"/>
  <c r="AA23" i="3"/>
  <c r="Z23" i="3"/>
  <c r="Y23" i="3"/>
  <c r="X23" i="3"/>
  <c r="W23" i="3"/>
  <c r="V23" i="3"/>
  <c r="U23" i="3"/>
  <c r="E23" i="3"/>
  <c r="EG22" i="3"/>
  <c r="EF22" i="3"/>
  <c r="EE22" i="3"/>
  <c r="ED22" i="3"/>
  <c r="EC22" i="3"/>
  <c r="EB22" i="3"/>
  <c r="EA22" i="3"/>
  <c r="DZ22" i="3"/>
  <c r="DY22" i="3"/>
  <c r="DX22" i="3"/>
  <c r="DW22" i="3"/>
  <c r="DV22" i="3"/>
  <c r="DI22" i="3"/>
  <c r="DH22" i="3"/>
  <c r="DG22" i="3"/>
  <c r="DF22" i="3"/>
  <c r="DE22" i="3"/>
  <c r="DD22" i="3"/>
  <c r="DC22" i="3"/>
  <c r="DB22" i="3"/>
  <c r="DA22" i="3"/>
  <c r="CZ22" i="3"/>
  <c r="CY22" i="3"/>
  <c r="CX22" i="3"/>
  <c r="CL22" i="3"/>
  <c r="CK22" i="3"/>
  <c r="BV22" i="3"/>
  <c r="BU22" i="3"/>
  <c r="BT22" i="3"/>
  <c r="BS22" i="3"/>
  <c r="BR22" i="3"/>
  <c r="BQ22" i="3"/>
  <c r="BJ22" i="3"/>
  <c r="BI22" i="3"/>
  <c r="BH22" i="3"/>
  <c r="BG22" i="3"/>
  <c r="BF22" i="3"/>
  <c r="BE22" i="3"/>
  <c r="BD22" i="3"/>
  <c r="BC22" i="3"/>
  <c r="BB22" i="3"/>
  <c r="BA22" i="3"/>
  <c r="AZ22" i="3"/>
  <c r="AY22" i="3"/>
  <c r="AF22" i="3"/>
  <c r="AE22" i="3"/>
  <c r="AD22" i="3"/>
  <c r="AC22" i="3"/>
  <c r="AB22" i="3"/>
  <c r="AA22" i="3"/>
  <c r="Z22" i="3"/>
  <c r="Y22" i="3"/>
  <c r="X22" i="3"/>
  <c r="W22" i="3"/>
  <c r="V22" i="3"/>
  <c r="U22" i="3"/>
  <c r="E22" i="3"/>
  <c r="EG21" i="3"/>
  <c r="EF21" i="3"/>
  <c r="EE21" i="3"/>
  <c r="ED21" i="3"/>
  <c r="EC21" i="3"/>
  <c r="EB21" i="3"/>
  <c r="EA21" i="3"/>
  <c r="DZ21" i="3"/>
  <c r="DY21" i="3"/>
  <c r="DX21" i="3"/>
  <c r="DW21" i="3"/>
  <c r="DV21" i="3"/>
  <c r="DI21" i="3"/>
  <c r="DH21" i="3"/>
  <c r="DG21" i="3"/>
  <c r="DF21" i="3"/>
  <c r="DE21" i="3"/>
  <c r="DD21" i="3"/>
  <c r="DC21" i="3"/>
  <c r="DB21" i="3"/>
  <c r="DA21" i="3"/>
  <c r="CZ21" i="3"/>
  <c r="CY21" i="3"/>
  <c r="CX21" i="3"/>
  <c r="CL21" i="3"/>
  <c r="CK21" i="3"/>
  <c r="BV21" i="3"/>
  <c r="BU21" i="3"/>
  <c r="BT21" i="3"/>
  <c r="BS21" i="3"/>
  <c r="BR21" i="3"/>
  <c r="BQ21" i="3"/>
  <c r="BJ21" i="3"/>
  <c r="BI21" i="3"/>
  <c r="BH21" i="3"/>
  <c r="BG21" i="3"/>
  <c r="BF21" i="3"/>
  <c r="BE21" i="3"/>
  <c r="BD21" i="3"/>
  <c r="BC21" i="3"/>
  <c r="BB21" i="3"/>
  <c r="BA21" i="3"/>
  <c r="AZ21" i="3"/>
  <c r="AY21" i="3"/>
  <c r="AF21" i="3"/>
  <c r="AE21" i="3"/>
  <c r="AD21" i="3"/>
  <c r="AC21" i="3"/>
  <c r="AB21" i="3"/>
  <c r="AA21" i="3"/>
  <c r="Z21" i="3"/>
  <c r="Y21" i="3"/>
  <c r="X21" i="3"/>
  <c r="W21" i="3"/>
  <c r="V21" i="3"/>
  <c r="U21" i="3"/>
  <c r="E21" i="3"/>
  <c r="EG20" i="3"/>
  <c r="EF20" i="3"/>
  <c r="EE20" i="3"/>
  <c r="EO20" i="3" s="1"/>
  <c r="ED20" i="3"/>
  <c r="EC20" i="3"/>
  <c r="EB20" i="3"/>
  <c r="EA20" i="3"/>
  <c r="DZ20" i="3"/>
  <c r="DY20" i="3"/>
  <c r="DX20" i="3"/>
  <c r="DW20" i="3"/>
  <c r="DV20" i="3"/>
  <c r="DI20" i="3"/>
  <c r="DH20" i="3"/>
  <c r="DG20" i="3"/>
  <c r="DF20" i="3"/>
  <c r="DE20" i="3"/>
  <c r="DD20" i="3"/>
  <c r="DC20" i="3"/>
  <c r="DB20" i="3"/>
  <c r="DA20" i="3"/>
  <c r="CZ20" i="3"/>
  <c r="CY20" i="3"/>
  <c r="CX20" i="3"/>
  <c r="CL20" i="3"/>
  <c r="CK20" i="3"/>
  <c r="BV20" i="3"/>
  <c r="BU20" i="3"/>
  <c r="BT20" i="3"/>
  <c r="BS20" i="3"/>
  <c r="BR20" i="3"/>
  <c r="BQ20" i="3"/>
  <c r="BJ20" i="3"/>
  <c r="BI20" i="3"/>
  <c r="BH20" i="3"/>
  <c r="BG20" i="3"/>
  <c r="BF20" i="3"/>
  <c r="BE20" i="3"/>
  <c r="BD20" i="3"/>
  <c r="BC20" i="3"/>
  <c r="BB20" i="3"/>
  <c r="BA20" i="3"/>
  <c r="AZ20" i="3"/>
  <c r="AY20" i="3"/>
  <c r="AF20" i="3"/>
  <c r="AE20" i="3"/>
  <c r="AD20" i="3"/>
  <c r="AC20" i="3"/>
  <c r="AB20" i="3"/>
  <c r="AA20" i="3"/>
  <c r="Z20" i="3"/>
  <c r="Y20" i="3"/>
  <c r="X20" i="3"/>
  <c r="W20" i="3"/>
  <c r="V20" i="3"/>
  <c r="U20" i="3"/>
  <c r="E20" i="3"/>
  <c r="EG19" i="3"/>
  <c r="EF19" i="3"/>
  <c r="EE19" i="3"/>
  <c r="ED19" i="3"/>
  <c r="EC19" i="3"/>
  <c r="EB19" i="3"/>
  <c r="EA19" i="3"/>
  <c r="DZ19" i="3"/>
  <c r="DY19" i="3"/>
  <c r="DX19" i="3"/>
  <c r="DW19" i="3"/>
  <c r="DV19" i="3"/>
  <c r="DI19" i="3"/>
  <c r="DH19" i="3"/>
  <c r="DG19" i="3"/>
  <c r="DF19" i="3"/>
  <c r="DE19" i="3"/>
  <c r="DD19" i="3"/>
  <c r="DC19" i="3"/>
  <c r="DB19" i="3"/>
  <c r="DA19" i="3"/>
  <c r="CZ19" i="3"/>
  <c r="CY19" i="3"/>
  <c r="CX19" i="3"/>
  <c r="CL19" i="3"/>
  <c r="CK19" i="3"/>
  <c r="BV19" i="3"/>
  <c r="BU19" i="3"/>
  <c r="BT19" i="3"/>
  <c r="BS19" i="3"/>
  <c r="BR19" i="3"/>
  <c r="BQ19" i="3"/>
  <c r="BJ19" i="3"/>
  <c r="BI19" i="3"/>
  <c r="BH19" i="3"/>
  <c r="BG19" i="3"/>
  <c r="BF19" i="3"/>
  <c r="BL19" i="3" s="1"/>
  <c r="BE19" i="3"/>
  <c r="BD19" i="3"/>
  <c r="BC19" i="3"/>
  <c r="BB19" i="3"/>
  <c r="BA19" i="3"/>
  <c r="AZ19" i="3"/>
  <c r="AY19" i="3"/>
  <c r="AF19" i="3"/>
  <c r="AE19" i="3"/>
  <c r="AD19" i="3"/>
  <c r="AC19" i="3"/>
  <c r="AB19" i="3"/>
  <c r="AA19" i="3"/>
  <c r="Z19" i="3"/>
  <c r="Y19" i="3"/>
  <c r="X19" i="3"/>
  <c r="W19" i="3"/>
  <c r="V19" i="3"/>
  <c r="U19" i="3"/>
  <c r="E19" i="3"/>
  <c r="EG18" i="3"/>
  <c r="EF18" i="3"/>
  <c r="EE18" i="3"/>
  <c r="ED18" i="3"/>
  <c r="EC18" i="3"/>
  <c r="EB18" i="3"/>
  <c r="EA18" i="3"/>
  <c r="DZ18" i="3"/>
  <c r="DY18" i="3"/>
  <c r="DX18" i="3"/>
  <c r="DW18" i="3"/>
  <c r="DV18" i="3"/>
  <c r="DI18" i="3"/>
  <c r="DH18" i="3"/>
  <c r="DG18" i="3"/>
  <c r="DF18" i="3"/>
  <c r="DE18" i="3"/>
  <c r="DD18" i="3"/>
  <c r="DM18" i="3" s="1"/>
  <c r="DC18" i="3"/>
  <c r="DB18" i="3"/>
  <c r="DA18" i="3"/>
  <c r="CZ18" i="3"/>
  <c r="CY18" i="3"/>
  <c r="CX18" i="3"/>
  <c r="CL18" i="3"/>
  <c r="CK18" i="3"/>
  <c r="BV18" i="3"/>
  <c r="BU18" i="3"/>
  <c r="BT18" i="3"/>
  <c r="BS18" i="3"/>
  <c r="BR18" i="3"/>
  <c r="BQ18" i="3"/>
  <c r="BJ18" i="3"/>
  <c r="BI18" i="3"/>
  <c r="BH18" i="3"/>
  <c r="BG18" i="3"/>
  <c r="BF18" i="3"/>
  <c r="BL18" i="3" s="1"/>
  <c r="BE18" i="3"/>
  <c r="BD18" i="3"/>
  <c r="BC18" i="3"/>
  <c r="BB18" i="3"/>
  <c r="BA18" i="3"/>
  <c r="AZ18" i="3"/>
  <c r="AY18" i="3"/>
  <c r="AF18" i="3"/>
  <c r="AE18" i="3"/>
  <c r="AD18" i="3"/>
  <c r="AC18" i="3"/>
  <c r="AB18" i="3"/>
  <c r="AA18" i="3"/>
  <c r="Z18" i="3"/>
  <c r="Y18" i="3"/>
  <c r="X18" i="3"/>
  <c r="W18" i="3"/>
  <c r="V18" i="3"/>
  <c r="U18" i="3"/>
  <c r="E18" i="3"/>
  <c r="EG17" i="3"/>
  <c r="EF17" i="3"/>
  <c r="EE17" i="3"/>
  <c r="ED17" i="3"/>
  <c r="EC17" i="3"/>
  <c r="EB17" i="3"/>
  <c r="EA17" i="3"/>
  <c r="DZ17" i="3"/>
  <c r="DY17" i="3"/>
  <c r="DX17" i="3"/>
  <c r="DW17" i="3"/>
  <c r="DV17" i="3"/>
  <c r="DI17" i="3"/>
  <c r="DH17" i="3"/>
  <c r="DG17" i="3"/>
  <c r="DF17" i="3"/>
  <c r="DE17" i="3"/>
  <c r="DD17" i="3"/>
  <c r="DC17" i="3"/>
  <c r="DB17" i="3"/>
  <c r="DA17" i="3"/>
  <c r="CZ17" i="3"/>
  <c r="CY17" i="3"/>
  <c r="CX17" i="3"/>
  <c r="CL17" i="3"/>
  <c r="CK17" i="3"/>
  <c r="BV17" i="3"/>
  <c r="BU17" i="3"/>
  <c r="BT17" i="3"/>
  <c r="BS17" i="3"/>
  <c r="BR17" i="3"/>
  <c r="BQ17" i="3"/>
  <c r="BJ17" i="3"/>
  <c r="BI17" i="3"/>
  <c r="BH17" i="3"/>
  <c r="BG17" i="3"/>
  <c r="BF17" i="3"/>
  <c r="BE17" i="3"/>
  <c r="BD17" i="3"/>
  <c r="BC17" i="3"/>
  <c r="BO17" i="3" s="1"/>
  <c r="BB17" i="3"/>
  <c r="BA17" i="3"/>
  <c r="AZ17" i="3"/>
  <c r="AY17" i="3"/>
  <c r="AF17" i="3"/>
  <c r="AE17" i="3"/>
  <c r="AD17" i="3"/>
  <c r="AC17" i="3"/>
  <c r="AB17" i="3"/>
  <c r="AA17" i="3"/>
  <c r="Z17" i="3"/>
  <c r="Y17" i="3"/>
  <c r="X17" i="3"/>
  <c r="W17" i="3"/>
  <c r="V17" i="3"/>
  <c r="U17" i="3"/>
  <c r="E17" i="3"/>
  <c r="EG16" i="3"/>
  <c r="EF16" i="3"/>
  <c r="EE16" i="3"/>
  <c r="ED16" i="3"/>
  <c r="EC16" i="3"/>
  <c r="EB16" i="3"/>
  <c r="EA16" i="3"/>
  <c r="DZ16" i="3"/>
  <c r="DY16" i="3"/>
  <c r="DX16" i="3"/>
  <c r="DW16" i="3"/>
  <c r="DV16" i="3"/>
  <c r="DI16" i="3"/>
  <c r="DH16" i="3"/>
  <c r="DG16" i="3"/>
  <c r="DF16" i="3"/>
  <c r="DE16" i="3"/>
  <c r="DD16" i="3"/>
  <c r="DC16" i="3"/>
  <c r="DB16" i="3"/>
  <c r="DA16" i="3"/>
  <c r="CZ16" i="3"/>
  <c r="CY16" i="3"/>
  <c r="CX16" i="3"/>
  <c r="CL16" i="3"/>
  <c r="CK16" i="3"/>
  <c r="BV16" i="3"/>
  <c r="BU16" i="3"/>
  <c r="BT16" i="3"/>
  <c r="BS16" i="3"/>
  <c r="BR16" i="3"/>
  <c r="BQ16" i="3"/>
  <c r="BJ16" i="3"/>
  <c r="BI16" i="3"/>
  <c r="BH16" i="3"/>
  <c r="BG16" i="3"/>
  <c r="BF16" i="3"/>
  <c r="BE16" i="3"/>
  <c r="BD16" i="3"/>
  <c r="BC16" i="3"/>
  <c r="BB16" i="3"/>
  <c r="BA16" i="3"/>
  <c r="AZ16" i="3"/>
  <c r="AY16" i="3"/>
  <c r="AF16" i="3"/>
  <c r="AE16" i="3"/>
  <c r="AD16" i="3"/>
  <c r="AC16" i="3"/>
  <c r="AB16" i="3"/>
  <c r="AA16" i="3"/>
  <c r="Z16" i="3"/>
  <c r="Y16" i="3"/>
  <c r="X16" i="3"/>
  <c r="W16" i="3"/>
  <c r="V16" i="3"/>
  <c r="U16" i="3"/>
  <c r="E16" i="3"/>
  <c r="EG15" i="3"/>
  <c r="EF15" i="3"/>
  <c r="EE15" i="3"/>
  <c r="ED15" i="3"/>
  <c r="EC15" i="3"/>
  <c r="EB15" i="3"/>
  <c r="EA15" i="3"/>
  <c r="DZ15" i="3"/>
  <c r="DY15" i="3"/>
  <c r="DX15" i="3"/>
  <c r="DW15" i="3"/>
  <c r="DV15" i="3"/>
  <c r="DI15" i="3"/>
  <c r="DH15" i="3"/>
  <c r="DG15" i="3"/>
  <c r="DF15" i="3"/>
  <c r="DE15" i="3"/>
  <c r="DD15" i="3"/>
  <c r="DC15" i="3"/>
  <c r="DB15" i="3"/>
  <c r="DA15" i="3"/>
  <c r="CZ15" i="3"/>
  <c r="CY15" i="3"/>
  <c r="CX15" i="3"/>
  <c r="CL15" i="3"/>
  <c r="CK15" i="3"/>
  <c r="BV15" i="3"/>
  <c r="BU15" i="3"/>
  <c r="BT15" i="3"/>
  <c r="BS15" i="3"/>
  <c r="BR15" i="3"/>
  <c r="BQ15" i="3"/>
  <c r="BJ15" i="3"/>
  <c r="BI15" i="3"/>
  <c r="BH15" i="3"/>
  <c r="BG15" i="3"/>
  <c r="BF15" i="3"/>
  <c r="BE15" i="3"/>
  <c r="BD15" i="3"/>
  <c r="BC15" i="3"/>
  <c r="BB15" i="3"/>
  <c r="BA15" i="3"/>
  <c r="AZ15" i="3"/>
  <c r="AY15" i="3"/>
  <c r="AF15" i="3"/>
  <c r="AE15" i="3"/>
  <c r="AD15" i="3"/>
  <c r="AC15" i="3"/>
  <c r="AB15" i="3"/>
  <c r="AA15" i="3"/>
  <c r="Z15" i="3"/>
  <c r="Y15" i="3"/>
  <c r="X15" i="3"/>
  <c r="W15" i="3"/>
  <c r="V15" i="3"/>
  <c r="U15" i="3"/>
  <c r="E15" i="3"/>
  <c r="EG14" i="3"/>
  <c r="EF14" i="3"/>
  <c r="EE14" i="3"/>
  <c r="ED14" i="3"/>
  <c r="EC14" i="3"/>
  <c r="EB14" i="3"/>
  <c r="EA14" i="3"/>
  <c r="DZ14" i="3"/>
  <c r="DY14" i="3"/>
  <c r="DX14" i="3"/>
  <c r="DW14" i="3"/>
  <c r="DV14" i="3"/>
  <c r="DI14" i="3"/>
  <c r="DH14" i="3"/>
  <c r="DG14" i="3"/>
  <c r="DF14" i="3"/>
  <c r="DE14" i="3"/>
  <c r="DD14" i="3"/>
  <c r="DC14" i="3"/>
  <c r="DB14" i="3"/>
  <c r="DA14" i="3"/>
  <c r="CZ14" i="3"/>
  <c r="CY14" i="3"/>
  <c r="CX14" i="3"/>
  <c r="CL14" i="3"/>
  <c r="CK14" i="3"/>
  <c r="BV14" i="3"/>
  <c r="BU14" i="3"/>
  <c r="BT14" i="3"/>
  <c r="BS14" i="3"/>
  <c r="BR14" i="3"/>
  <c r="BQ14" i="3"/>
  <c r="BJ14" i="3"/>
  <c r="BI14" i="3"/>
  <c r="BH14" i="3"/>
  <c r="BG14" i="3"/>
  <c r="BF14" i="3"/>
  <c r="BE14" i="3"/>
  <c r="BD14" i="3"/>
  <c r="BC14" i="3"/>
  <c r="BB14" i="3"/>
  <c r="BA14" i="3"/>
  <c r="AZ14" i="3"/>
  <c r="AY14" i="3"/>
  <c r="AF14" i="3"/>
  <c r="AE14" i="3"/>
  <c r="AL14" i="3" s="1"/>
  <c r="AD14" i="3"/>
  <c r="AC14" i="3"/>
  <c r="AB14" i="3"/>
  <c r="AA14" i="3"/>
  <c r="Z14" i="3"/>
  <c r="Y14" i="3"/>
  <c r="X14" i="3"/>
  <c r="W14" i="3"/>
  <c r="V14" i="3"/>
  <c r="U14" i="3"/>
  <c r="E14" i="3"/>
  <c r="EG13" i="3"/>
  <c r="EF13" i="3"/>
  <c r="EE13" i="3"/>
  <c r="ED13" i="3"/>
  <c r="EC13" i="3"/>
  <c r="EB13" i="3"/>
  <c r="EA13" i="3"/>
  <c r="DZ13" i="3"/>
  <c r="DY13" i="3"/>
  <c r="DX13" i="3"/>
  <c r="DW13" i="3"/>
  <c r="DV13" i="3"/>
  <c r="DI13" i="3"/>
  <c r="DH13" i="3"/>
  <c r="DG13" i="3"/>
  <c r="DF13" i="3"/>
  <c r="DE13" i="3"/>
  <c r="DD13" i="3"/>
  <c r="DC13" i="3"/>
  <c r="DP13" i="3" s="1"/>
  <c r="DB13" i="3"/>
  <c r="DA13" i="3"/>
  <c r="CZ13" i="3"/>
  <c r="CY13" i="3"/>
  <c r="CX13" i="3"/>
  <c r="CL13" i="3"/>
  <c r="CK13" i="3"/>
  <c r="BV13" i="3"/>
  <c r="BU13" i="3"/>
  <c r="BT13" i="3"/>
  <c r="BS13" i="3"/>
  <c r="BR13" i="3"/>
  <c r="BQ13" i="3"/>
  <c r="BJ13" i="3"/>
  <c r="BI13" i="3"/>
  <c r="BH13" i="3"/>
  <c r="BG13" i="3"/>
  <c r="BF13" i="3"/>
  <c r="BE13" i="3"/>
  <c r="BD13" i="3"/>
  <c r="BC13" i="3"/>
  <c r="BB13" i="3"/>
  <c r="BA13" i="3"/>
  <c r="AZ13" i="3"/>
  <c r="AY13" i="3"/>
  <c r="AF13" i="3"/>
  <c r="AE13" i="3"/>
  <c r="AD13" i="3"/>
  <c r="AC13" i="3"/>
  <c r="AB13" i="3"/>
  <c r="AA13" i="3"/>
  <c r="Z13" i="3"/>
  <c r="Y13" i="3"/>
  <c r="X13" i="3"/>
  <c r="W13" i="3"/>
  <c r="V13" i="3"/>
  <c r="U13" i="3"/>
  <c r="E13" i="3"/>
  <c r="EG12" i="3"/>
  <c r="EF12" i="3"/>
  <c r="EE12" i="3"/>
  <c r="ED12" i="3"/>
  <c r="EC12" i="3"/>
  <c r="EB12" i="3"/>
  <c r="EA12" i="3"/>
  <c r="DZ12" i="3"/>
  <c r="DY12" i="3"/>
  <c r="DX12" i="3"/>
  <c r="DW12" i="3"/>
  <c r="DV12" i="3"/>
  <c r="DI12" i="3"/>
  <c r="DH12" i="3"/>
  <c r="DG12" i="3"/>
  <c r="DF12" i="3"/>
  <c r="DE12" i="3"/>
  <c r="DD12" i="3"/>
  <c r="DC12" i="3"/>
  <c r="DB12" i="3"/>
  <c r="DA12" i="3"/>
  <c r="CZ12" i="3"/>
  <c r="CY12" i="3"/>
  <c r="CX12" i="3"/>
  <c r="CL12" i="3"/>
  <c r="CK12" i="3"/>
  <c r="BV12" i="3"/>
  <c r="BU12" i="3"/>
  <c r="BT12" i="3"/>
  <c r="BS12" i="3"/>
  <c r="BR12" i="3"/>
  <c r="BQ12" i="3"/>
  <c r="BX12" i="3" s="1"/>
  <c r="CF12" i="3" s="1"/>
  <c r="BJ12" i="3"/>
  <c r="BI12" i="3"/>
  <c r="BH12" i="3"/>
  <c r="BG12" i="3"/>
  <c r="BF12" i="3"/>
  <c r="BE12" i="3"/>
  <c r="BD12" i="3"/>
  <c r="BC12" i="3"/>
  <c r="BB12" i="3"/>
  <c r="BA12" i="3"/>
  <c r="AZ12" i="3"/>
  <c r="AY12" i="3"/>
  <c r="AF12" i="3"/>
  <c r="AE12" i="3"/>
  <c r="AD12" i="3"/>
  <c r="AC12" i="3"/>
  <c r="AB12" i="3"/>
  <c r="AA12" i="3"/>
  <c r="Z12" i="3"/>
  <c r="Y12" i="3"/>
  <c r="X12" i="3"/>
  <c r="W12" i="3"/>
  <c r="V12" i="3"/>
  <c r="U12" i="3"/>
  <c r="E12" i="3"/>
  <c r="EG11" i="3"/>
  <c r="EF11" i="3"/>
  <c r="EE11" i="3"/>
  <c r="ED11" i="3"/>
  <c r="EC11" i="3"/>
  <c r="EB11" i="3"/>
  <c r="EA11" i="3"/>
  <c r="DZ11" i="3"/>
  <c r="DY11" i="3"/>
  <c r="DX11" i="3"/>
  <c r="DW11" i="3"/>
  <c r="DV11" i="3"/>
  <c r="DI11" i="3"/>
  <c r="DH11" i="3"/>
  <c r="DG11" i="3"/>
  <c r="DF11" i="3"/>
  <c r="DE11" i="3"/>
  <c r="DD11" i="3"/>
  <c r="DC11" i="3"/>
  <c r="DB11" i="3"/>
  <c r="DA11" i="3"/>
  <c r="CZ11" i="3"/>
  <c r="CY11" i="3"/>
  <c r="CX11" i="3"/>
  <c r="CL11" i="3"/>
  <c r="CK11" i="3"/>
  <c r="BV11" i="3"/>
  <c r="BU11" i="3"/>
  <c r="BT11" i="3"/>
  <c r="BS11" i="3"/>
  <c r="BR11" i="3"/>
  <c r="BQ11" i="3"/>
  <c r="BJ11" i="3"/>
  <c r="BI11" i="3"/>
  <c r="BH11" i="3"/>
  <c r="BG11" i="3"/>
  <c r="BF11" i="3"/>
  <c r="BE11" i="3"/>
  <c r="BD11" i="3"/>
  <c r="BC11" i="3"/>
  <c r="BB11" i="3"/>
  <c r="BA11" i="3"/>
  <c r="AZ11" i="3"/>
  <c r="AY11" i="3"/>
  <c r="AF11" i="3"/>
  <c r="AE11" i="3"/>
  <c r="AD11" i="3"/>
  <c r="AC11" i="3"/>
  <c r="AB11" i="3"/>
  <c r="AA11" i="3"/>
  <c r="Z11" i="3"/>
  <c r="Y11" i="3"/>
  <c r="X11" i="3"/>
  <c r="W11" i="3"/>
  <c r="V11" i="3"/>
  <c r="U11" i="3"/>
  <c r="E11" i="3"/>
  <c r="EG10" i="3"/>
  <c r="EF10" i="3"/>
  <c r="EE10" i="3"/>
  <c r="EO10" i="3" s="1"/>
  <c r="ED10" i="3"/>
  <c r="EC10" i="3"/>
  <c r="EB10" i="3"/>
  <c r="EA10" i="3"/>
  <c r="DZ10" i="3"/>
  <c r="DY10" i="3"/>
  <c r="DX10" i="3"/>
  <c r="DW10" i="3"/>
  <c r="DV10" i="3"/>
  <c r="DI10" i="3"/>
  <c r="DH10" i="3"/>
  <c r="DG10" i="3"/>
  <c r="DF10" i="3"/>
  <c r="DE10" i="3"/>
  <c r="DD10" i="3"/>
  <c r="DC10" i="3"/>
  <c r="DB10" i="3"/>
  <c r="DA10" i="3"/>
  <c r="CZ10" i="3"/>
  <c r="CY10" i="3"/>
  <c r="CX10" i="3"/>
  <c r="CL10" i="3"/>
  <c r="CK10" i="3"/>
  <c r="BV10" i="3"/>
  <c r="BU10" i="3"/>
  <c r="BT10" i="3"/>
  <c r="BS10" i="3"/>
  <c r="BR10" i="3"/>
  <c r="BQ10" i="3"/>
  <c r="BJ10" i="3"/>
  <c r="BI10" i="3"/>
  <c r="BH10" i="3"/>
  <c r="BG10" i="3"/>
  <c r="BF10" i="3"/>
  <c r="BE10" i="3"/>
  <c r="BD10" i="3"/>
  <c r="BC10" i="3"/>
  <c r="BB10" i="3"/>
  <c r="BA10" i="3"/>
  <c r="AZ10" i="3"/>
  <c r="AY10" i="3"/>
  <c r="AF10" i="3"/>
  <c r="AE10" i="3"/>
  <c r="AD10" i="3"/>
  <c r="AC10" i="3"/>
  <c r="AB10" i="3"/>
  <c r="AA10" i="3"/>
  <c r="Z10" i="3"/>
  <c r="Y10" i="3"/>
  <c r="X10" i="3"/>
  <c r="W10" i="3"/>
  <c r="V10" i="3"/>
  <c r="U10" i="3"/>
  <c r="E10" i="3"/>
  <c r="EG9" i="3"/>
  <c r="EF9" i="3"/>
  <c r="EE9" i="3"/>
  <c r="ED9" i="3"/>
  <c r="EC9" i="3"/>
  <c r="EB9" i="3"/>
  <c r="EA9" i="3"/>
  <c r="DZ9" i="3"/>
  <c r="DY9" i="3"/>
  <c r="DX9" i="3"/>
  <c r="DW9" i="3"/>
  <c r="DV9" i="3"/>
  <c r="DI9" i="3"/>
  <c r="DH9" i="3"/>
  <c r="DG9" i="3"/>
  <c r="DF9" i="3"/>
  <c r="DE9" i="3"/>
  <c r="DD9" i="3"/>
  <c r="DC9" i="3"/>
  <c r="DB9" i="3"/>
  <c r="DA9" i="3"/>
  <c r="CZ9" i="3"/>
  <c r="CY9" i="3"/>
  <c r="CX9" i="3"/>
  <c r="CL9" i="3"/>
  <c r="CK9" i="3"/>
  <c r="BV9" i="3"/>
  <c r="BU9" i="3"/>
  <c r="BT9" i="3"/>
  <c r="BS9" i="3"/>
  <c r="BR9" i="3"/>
  <c r="BQ9" i="3"/>
  <c r="BJ9" i="3"/>
  <c r="BI9" i="3"/>
  <c r="BH9" i="3"/>
  <c r="BG9" i="3"/>
  <c r="BF9" i="3"/>
  <c r="BE9" i="3"/>
  <c r="BD9" i="3"/>
  <c r="BC9" i="3"/>
  <c r="BB9" i="3"/>
  <c r="BA9" i="3"/>
  <c r="AZ9" i="3"/>
  <c r="AY9" i="3"/>
  <c r="AF9" i="3"/>
  <c r="AE9" i="3"/>
  <c r="AD9" i="3"/>
  <c r="AC9" i="3"/>
  <c r="AB9" i="3"/>
  <c r="AH9" i="3" s="1"/>
  <c r="AA9" i="3"/>
  <c r="Z9" i="3"/>
  <c r="Y9" i="3"/>
  <c r="X9" i="3"/>
  <c r="W9" i="3"/>
  <c r="V9" i="3"/>
  <c r="U9" i="3"/>
  <c r="E9" i="3"/>
  <c r="EG8" i="3"/>
  <c r="EF8" i="3"/>
  <c r="EE8" i="3"/>
  <c r="ED8" i="3"/>
  <c r="EC8" i="3"/>
  <c r="EB8" i="3"/>
  <c r="EA8" i="3"/>
  <c r="DZ8" i="3"/>
  <c r="DY8" i="3"/>
  <c r="DX8" i="3"/>
  <c r="DW8" i="3"/>
  <c r="DV8" i="3"/>
  <c r="DI8" i="3"/>
  <c r="DH8" i="3"/>
  <c r="DG8" i="3"/>
  <c r="DF8" i="3"/>
  <c r="DE8" i="3"/>
  <c r="DD8" i="3"/>
  <c r="DC8" i="3"/>
  <c r="DB8" i="3"/>
  <c r="DA8" i="3"/>
  <c r="CZ8" i="3"/>
  <c r="CY8" i="3"/>
  <c r="CX8" i="3"/>
  <c r="CL8" i="3"/>
  <c r="CK8" i="3"/>
  <c r="BV8" i="3"/>
  <c r="BU8" i="3"/>
  <c r="BT8" i="3"/>
  <c r="BS8" i="3"/>
  <c r="BR8" i="3"/>
  <c r="BQ8" i="3"/>
  <c r="BJ8" i="3"/>
  <c r="BI8" i="3"/>
  <c r="BH8" i="3"/>
  <c r="BG8" i="3"/>
  <c r="BF8" i="3"/>
  <c r="BE8" i="3"/>
  <c r="BD8" i="3"/>
  <c r="BC8" i="3"/>
  <c r="BB8" i="3"/>
  <c r="BA8" i="3"/>
  <c r="AZ8" i="3"/>
  <c r="AY8" i="3"/>
  <c r="AF8" i="3"/>
  <c r="AE8" i="3"/>
  <c r="AD8" i="3"/>
  <c r="AC8" i="3"/>
  <c r="AB8" i="3"/>
  <c r="AA8" i="3"/>
  <c r="Z8" i="3"/>
  <c r="Y8" i="3"/>
  <c r="X8" i="3"/>
  <c r="W8" i="3"/>
  <c r="V8" i="3"/>
  <c r="U8" i="3"/>
  <c r="E8" i="3"/>
  <c r="EG7" i="3"/>
  <c r="EF7" i="3"/>
  <c r="EE7" i="3"/>
  <c r="ED7" i="3"/>
  <c r="EC7" i="3"/>
  <c r="EB7" i="3"/>
  <c r="EA7" i="3"/>
  <c r="DZ7" i="3"/>
  <c r="DY7" i="3"/>
  <c r="DX7" i="3"/>
  <c r="DW7" i="3"/>
  <c r="DV7" i="3"/>
  <c r="DI7" i="3"/>
  <c r="DH7" i="3"/>
  <c r="DG7" i="3"/>
  <c r="DF7" i="3"/>
  <c r="DE7" i="3"/>
  <c r="DD7" i="3"/>
  <c r="DC7" i="3"/>
  <c r="DB7" i="3"/>
  <c r="DA7" i="3"/>
  <c r="CZ7" i="3"/>
  <c r="CY7" i="3"/>
  <c r="CX7" i="3"/>
  <c r="CL7" i="3"/>
  <c r="CK7" i="3"/>
  <c r="BV7" i="3"/>
  <c r="BU7" i="3"/>
  <c r="BT7" i="3"/>
  <c r="BS7" i="3"/>
  <c r="BR7" i="3"/>
  <c r="BQ7" i="3"/>
  <c r="BJ7" i="3"/>
  <c r="BI7" i="3"/>
  <c r="BH7" i="3"/>
  <c r="BG7" i="3"/>
  <c r="BF7" i="3"/>
  <c r="BE7" i="3"/>
  <c r="BD7" i="3"/>
  <c r="BC7" i="3"/>
  <c r="BB7" i="3"/>
  <c r="BA7" i="3"/>
  <c r="AZ7" i="3"/>
  <c r="AY7" i="3"/>
  <c r="AF7" i="3"/>
  <c r="AE7" i="3"/>
  <c r="AD7" i="3"/>
  <c r="AC7" i="3"/>
  <c r="AB7" i="3"/>
  <c r="AA7" i="3"/>
  <c r="Z7" i="3"/>
  <c r="Y7" i="3"/>
  <c r="X7" i="3"/>
  <c r="W7" i="3"/>
  <c r="V7" i="3"/>
  <c r="U7" i="3"/>
  <c r="E7" i="3"/>
  <c r="EG6" i="3"/>
  <c r="EO6" i="3" s="1"/>
  <c r="EF6" i="3"/>
  <c r="EE6" i="3"/>
  <c r="ED6" i="3"/>
  <c r="EC6" i="3"/>
  <c r="EB6" i="3"/>
  <c r="EA6" i="3"/>
  <c r="DZ6" i="3"/>
  <c r="DY6" i="3"/>
  <c r="DX6" i="3"/>
  <c r="DW6" i="3"/>
  <c r="DV6" i="3"/>
  <c r="DI6" i="3"/>
  <c r="DH6" i="3"/>
  <c r="DG6" i="3"/>
  <c r="DF6" i="3"/>
  <c r="DE6" i="3"/>
  <c r="DD6" i="3"/>
  <c r="DC6" i="3"/>
  <c r="DB6" i="3"/>
  <c r="DA6" i="3"/>
  <c r="CZ6" i="3"/>
  <c r="CY6" i="3"/>
  <c r="CX6" i="3"/>
  <c r="CL6" i="3"/>
  <c r="CK6" i="3"/>
  <c r="BV6" i="3"/>
  <c r="BU6" i="3"/>
  <c r="BT6" i="3"/>
  <c r="BS6" i="3"/>
  <c r="BR6" i="3"/>
  <c r="BQ6" i="3"/>
  <c r="BJ6" i="3"/>
  <c r="BI6" i="3"/>
  <c r="BH6" i="3"/>
  <c r="BG6" i="3"/>
  <c r="BF6" i="3"/>
  <c r="BE6" i="3"/>
  <c r="BD6" i="3"/>
  <c r="BC6" i="3"/>
  <c r="BB6" i="3"/>
  <c r="BA6" i="3"/>
  <c r="AZ6" i="3"/>
  <c r="AY6" i="3"/>
  <c r="AF6" i="3"/>
  <c r="AE6" i="3"/>
  <c r="AD6" i="3"/>
  <c r="AC6" i="3"/>
  <c r="AB6" i="3"/>
  <c r="AA6" i="3"/>
  <c r="Z6" i="3"/>
  <c r="Y6" i="3"/>
  <c r="X6" i="3"/>
  <c r="W6" i="3"/>
  <c r="V6" i="3"/>
  <c r="U6" i="3"/>
  <c r="E6" i="3"/>
  <c r="EG5" i="3"/>
  <c r="EF5" i="3"/>
  <c r="EE5" i="3"/>
  <c r="ED5" i="3"/>
  <c r="EC5" i="3"/>
  <c r="EB5" i="3"/>
  <c r="EA5" i="3"/>
  <c r="DZ5" i="3"/>
  <c r="DY5" i="3"/>
  <c r="DX5" i="3"/>
  <c r="DW5" i="3"/>
  <c r="DV5" i="3"/>
  <c r="DI5" i="3"/>
  <c r="DH5" i="3"/>
  <c r="DG5" i="3"/>
  <c r="DF5" i="3"/>
  <c r="DE5" i="3"/>
  <c r="DD5" i="3"/>
  <c r="DC5" i="3"/>
  <c r="DB5" i="3"/>
  <c r="DA5" i="3"/>
  <c r="CZ5" i="3"/>
  <c r="CY5" i="3"/>
  <c r="CX5" i="3"/>
  <c r="CL5" i="3"/>
  <c r="CK5" i="3"/>
  <c r="BV5" i="3"/>
  <c r="BU5" i="3"/>
  <c r="BT5" i="3"/>
  <c r="BS5" i="3"/>
  <c r="BR5" i="3"/>
  <c r="BQ5" i="3"/>
  <c r="BJ5" i="3"/>
  <c r="BI5" i="3"/>
  <c r="BH5" i="3"/>
  <c r="BG5" i="3"/>
  <c r="BF5" i="3"/>
  <c r="BE5" i="3"/>
  <c r="BD5" i="3"/>
  <c r="BC5" i="3"/>
  <c r="BB5" i="3"/>
  <c r="BA5" i="3"/>
  <c r="AZ5" i="3"/>
  <c r="AY5" i="3"/>
  <c r="AF5" i="3"/>
  <c r="AE5" i="3"/>
  <c r="AD5" i="3"/>
  <c r="AC5" i="3"/>
  <c r="AB5" i="3"/>
  <c r="AA5" i="3"/>
  <c r="Z5" i="3"/>
  <c r="Y5" i="3"/>
  <c r="X5" i="3"/>
  <c r="W5" i="3"/>
  <c r="V5" i="3"/>
  <c r="U5" i="3"/>
  <c r="E5" i="3"/>
  <c r="EG4" i="3"/>
  <c r="EF4" i="3"/>
  <c r="EE4" i="3"/>
  <c r="ED4" i="3"/>
  <c r="EC4" i="3"/>
  <c r="EB4" i="3"/>
  <c r="EA4" i="3"/>
  <c r="DZ4" i="3"/>
  <c r="DY4" i="3"/>
  <c r="DX4" i="3"/>
  <c r="DW4" i="3"/>
  <c r="DV4" i="3"/>
  <c r="DI4" i="3"/>
  <c r="DH4" i="3"/>
  <c r="DG4" i="3"/>
  <c r="DF4" i="3"/>
  <c r="DE4" i="3"/>
  <c r="DD4" i="3"/>
  <c r="DC4" i="3"/>
  <c r="DB4" i="3"/>
  <c r="DA4" i="3"/>
  <c r="CZ4" i="3"/>
  <c r="CY4" i="3"/>
  <c r="CX4" i="3"/>
  <c r="CL4" i="3"/>
  <c r="CK4" i="3"/>
  <c r="BV4" i="3"/>
  <c r="BU4" i="3"/>
  <c r="BT4" i="3"/>
  <c r="BS4" i="3"/>
  <c r="BR4" i="3"/>
  <c r="BQ4" i="3"/>
  <c r="BJ4" i="3"/>
  <c r="BI4" i="3"/>
  <c r="BH4" i="3"/>
  <c r="BG4" i="3"/>
  <c r="BF4" i="3"/>
  <c r="BE4" i="3"/>
  <c r="BD4" i="3"/>
  <c r="BC4" i="3"/>
  <c r="BB4" i="3"/>
  <c r="BA4" i="3"/>
  <c r="AZ4" i="3"/>
  <c r="AY4" i="3"/>
  <c r="AF4" i="3"/>
  <c r="AE4" i="3"/>
  <c r="AD4" i="3"/>
  <c r="AC4" i="3"/>
  <c r="AB4" i="3"/>
  <c r="AA4" i="3"/>
  <c r="Z4" i="3"/>
  <c r="Y4" i="3"/>
  <c r="X4" i="3"/>
  <c r="W4" i="3"/>
  <c r="V4" i="3"/>
  <c r="U4" i="3"/>
  <c r="E4" i="3"/>
  <c r="EG3" i="3"/>
  <c r="EF3" i="3"/>
  <c r="EE3" i="3"/>
  <c r="ED3" i="3"/>
  <c r="EC3" i="3"/>
  <c r="EB3" i="3"/>
  <c r="EA3" i="3"/>
  <c r="DZ3" i="3"/>
  <c r="DY3" i="3"/>
  <c r="DX3" i="3"/>
  <c r="DW3" i="3"/>
  <c r="DV3" i="3"/>
  <c r="DI3" i="3"/>
  <c r="DH3" i="3"/>
  <c r="DG3" i="3"/>
  <c r="DF3" i="3"/>
  <c r="DE3" i="3"/>
  <c r="DD3" i="3"/>
  <c r="DC3" i="3"/>
  <c r="DB3" i="3"/>
  <c r="DA3" i="3"/>
  <c r="CZ3" i="3"/>
  <c r="CY3" i="3"/>
  <c r="CX3" i="3"/>
  <c r="CL3" i="3"/>
  <c r="CK3" i="3"/>
  <c r="BV3" i="3"/>
  <c r="BU3" i="3"/>
  <c r="BT3" i="3"/>
  <c r="BS3" i="3"/>
  <c r="BR3" i="3"/>
  <c r="BQ3" i="3"/>
  <c r="BJ3" i="3"/>
  <c r="BI3" i="3"/>
  <c r="BH3" i="3"/>
  <c r="BG3" i="3"/>
  <c r="BF3" i="3"/>
  <c r="BE3" i="3"/>
  <c r="BD3" i="3"/>
  <c r="BC3" i="3"/>
  <c r="BB3" i="3"/>
  <c r="BA3" i="3"/>
  <c r="AZ3" i="3"/>
  <c r="AY3" i="3"/>
  <c r="AF3" i="3"/>
  <c r="AE3" i="3"/>
  <c r="AD3" i="3"/>
  <c r="AC3" i="3"/>
  <c r="AB3" i="3"/>
  <c r="AA3" i="3"/>
  <c r="Z3" i="3"/>
  <c r="Y3" i="3"/>
  <c r="X3" i="3"/>
  <c r="W3" i="3"/>
  <c r="V3" i="3"/>
  <c r="U3" i="3"/>
  <c r="E3" i="3"/>
  <c r="EG2" i="3"/>
  <c r="EF2" i="3"/>
  <c r="EE2" i="3"/>
  <c r="ED2" i="3"/>
  <c r="EC2" i="3"/>
  <c r="EB2" i="3"/>
  <c r="EA2" i="3"/>
  <c r="DZ2" i="3"/>
  <c r="DY2" i="3"/>
  <c r="DX2" i="3"/>
  <c r="DW2" i="3"/>
  <c r="DV2" i="3"/>
  <c r="DI2" i="3"/>
  <c r="DH2" i="3"/>
  <c r="DG2" i="3"/>
  <c r="DQ2" i="3" s="1"/>
  <c r="DF2" i="3"/>
  <c r="DE2" i="3"/>
  <c r="DD2" i="3"/>
  <c r="DC2" i="3"/>
  <c r="DB2" i="3"/>
  <c r="DA2" i="3"/>
  <c r="CZ2" i="3"/>
  <c r="CY2" i="3"/>
  <c r="CX2" i="3"/>
  <c r="CL2" i="3"/>
  <c r="CK2" i="3"/>
  <c r="BV2" i="3"/>
  <c r="BU2" i="3"/>
  <c r="BT2" i="3"/>
  <c r="BS2" i="3"/>
  <c r="BR2" i="3"/>
  <c r="BQ2" i="3"/>
  <c r="BJ2" i="3"/>
  <c r="BI2" i="3"/>
  <c r="BP2" i="3" s="1"/>
  <c r="BH2" i="3"/>
  <c r="BG2" i="3"/>
  <c r="BF2" i="3"/>
  <c r="BE2" i="3"/>
  <c r="BD2" i="3"/>
  <c r="BC2" i="3"/>
  <c r="BB2" i="3"/>
  <c r="BA2" i="3"/>
  <c r="AZ2" i="3"/>
  <c r="AY2" i="3"/>
  <c r="AF2" i="3"/>
  <c r="AE2" i="3"/>
  <c r="AD2" i="3"/>
  <c r="AC2" i="3"/>
  <c r="AB2" i="3"/>
  <c r="AA2" i="3"/>
  <c r="Z2" i="3"/>
  <c r="Y2" i="3"/>
  <c r="X2" i="3"/>
  <c r="W2" i="3"/>
  <c r="V2" i="3"/>
  <c r="U2" i="3"/>
  <c r="E2" i="3"/>
  <c r="EK3" i="3" l="1"/>
  <c r="BP8" i="3"/>
  <c r="EH32" i="3"/>
  <c r="EK5" i="3"/>
  <c r="AI33" i="3"/>
  <c r="AG4" i="3"/>
  <c r="AH14" i="3"/>
  <c r="EL7" i="3"/>
  <c r="EH10" i="3"/>
  <c r="EI24" i="3"/>
  <c r="AJ24" i="3"/>
  <c r="BY5" i="3"/>
  <c r="BL7" i="3"/>
  <c r="EJ2" i="3"/>
  <c r="BL11" i="3"/>
  <c r="EI12" i="3"/>
  <c r="BL17" i="3"/>
  <c r="CB25" i="3"/>
  <c r="EJ32" i="3"/>
  <c r="BY20" i="3"/>
  <c r="AI21" i="3"/>
  <c r="BL27" i="3"/>
  <c r="DP27" i="3"/>
  <c r="BL33" i="3"/>
  <c r="CB12" i="3"/>
  <c r="AJ13" i="3"/>
  <c r="BN23" i="3"/>
  <c r="AI30" i="3"/>
  <c r="EO32" i="3"/>
  <c r="BP4" i="3"/>
  <c r="BN11" i="3"/>
  <c r="BL14" i="3"/>
  <c r="EI21" i="3"/>
  <c r="BL30" i="3"/>
  <c r="AH33" i="3"/>
  <c r="BP12" i="3"/>
  <c r="BP26" i="3"/>
  <c r="EI10" i="3"/>
  <c r="AL13" i="3"/>
  <c r="AG17" i="3"/>
  <c r="BO18" i="3"/>
  <c r="BL23" i="3"/>
  <c r="AI25" i="3"/>
  <c r="EM29" i="3"/>
  <c r="BY19" i="3"/>
  <c r="EM22" i="3"/>
  <c r="DK29" i="3"/>
  <c r="BX33" i="3"/>
  <c r="CF33" i="3" s="1"/>
  <c r="AL4" i="3"/>
  <c r="AL9" i="3"/>
  <c r="DL5" i="3"/>
  <c r="DM6" i="3"/>
  <c r="DK8" i="3"/>
  <c r="DQ12" i="3"/>
  <c r="BY13" i="3"/>
  <c r="BZ14" i="3"/>
  <c r="CG14" i="3" s="1"/>
  <c r="BN15" i="3"/>
  <c r="DJ17" i="3"/>
  <c r="EI19" i="3"/>
  <c r="ES19" i="3" s="1"/>
  <c r="CB26" i="3"/>
  <c r="BL29" i="3"/>
  <c r="BM5" i="3"/>
  <c r="DN7" i="3"/>
  <c r="EJ7" i="3"/>
  <c r="EI7" i="3"/>
  <c r="BL8" i="3"/>
  <c r="DQ10" i="3"/>
  <c r="EL11" i="3"/>
  <c r="BW12" i="3"/>
  <c r="CE12" i="3" s="1"/>
  <c r="BO14" i="3"/>
  <c r="EK17" i="3"/>
  <c r="BP19" i="3"/>
  <c r="EI22" i="3"/>
  <c r="AK32" i="3"/>
  <c r="BM3" i="3"/>
  <c r="BL5" i="3"/>
  <c r="DO6" i="3"/>
  <c r="EO7" i="3"/>
  <c r="DQ11" i="3"/>
  <c r="BL12" i="3"/>
  <c r="DO13" i="3"/>
  <c r="EJ14" i="3"/>
  <c r="EK14" i="3"/>
  <c r="BP15" i="3"/>
  <c r="BZ15" i="3"/>
  <c r="CG15" i="3" s="1"/>
  <c r="BN16" i="3"/>
  <c r="DP19" i="3"/>
  <c r="DO20" i="3"/>
  <c r="EM26" i="3"/>
  <c r="EI27" i="3"/>
  <c r="AI28" i="3"/>
  <c r="EN28" i="3"/>
  <c r="BW31" i="3"/>
  <c r="CE31" i="3" s="1"/>
  <c r="DM31" i="3"/>
  <c r="AK25" i="3"/>
  <c r="DO2" i="3"/>
  <c r="BL9" i="3"/>
  <c r="AK18" i="3"/>
  <c r="BM30" i="3"/>
  <c r="AL31" i="3"/>
  <c r="BO24" i="3"/>
  <c r="AG5" i="3"/>
  <c r="AK9" i="3"/>
  <c r="EJ11" i="3"/>
  <c r="EI11" i="3"/>
  <c r="BW17" i="3"/>
  <c r="CE17" i="3" s="1"/>
  <c r="AL20" i="3"/>
  <c r="AK21" i="3"/>
  <c r="BP21" i="3"/>
  <c r="BK23" i="3"/>
  <c r="BP30" i="3"/>
  <c r="DM3" i="3"/>
  <c r="EK4" i="3"/>
  <c r="DQ7" i="3"/>
  <c r="DL10" i="3"/>
  <c r="EO11" i="3"/>
  <c r="EL17" i="3"/>
  <c r="BP18" i="3"/>
  <c r="BP25" i="3"/>
  <c r="EK28" i="3"/>
  <c r="AL29" i="3"/>
  <c r="DL29" i="3"/>
  <c r="BO32" i="3"/>
  <c r="BW3" i="3"/>
  <c r="CE3" i="3" s="1"/>
  <c r="EH13" i="3"/>
  <c r="EO24" i="3"/>
  <c r="DL32" i="3"/>
  <c r="BX2" i="3"/>
  <c r="EO2" i="3"/>
  <c r="BL3" i="3"/>
  <c r="DN4" i="3"/>
  <c r="EO4" i="3"/>
  <c r="BW7" i="3"/>
  <c r="CE7" i="3" s="1"/>
  <c r="CB8" i="3"/>
  <c r="EN8" i="3"/>
  <c r="CB10" i="3"/>
  <c r="DJ10" i="3"/>
  <c r="BM11" i="3"/>
  <c r="AI12" i="3"/>
  <c r="AI13" i="3"/>
  <c r="DQ14" i="3"/>
  <c r="EI16" i="3"/>
  <c r="BX19" i="3"/>
  <c r="CF19" i="3" s="1"/>
  <c r="DK22" i="3"/>
  <c r="DP23" i="3"/>
  <c r="EH26" i="3"/>
  <c r="DL27" i="3"/>
  <c r="DP28" i="3"/>
  <c r="AJ29" i="3"/>
  <c r="BZ29" i="3"/>
  <c r="CG29" i="3" s="1"/>
  <c r="DO29" i="3"/>
  <c r="EI30" i="3"/>
  <c r="EM31" i="3"/>
  <c r="DJ32" i="3"/>
  <c r="DQ32" i="3"/>
  <c r="EJ10" i="3"/>
  <c r="DJ11" i="3"/>
  <c r="BY27" i="3"/>
  <c r="AK3" i="3"/>
  <c r="BX4" i="3"/>
  <c r="CF4" i="3" s="1"/>
  <c r="DK4" i="3"/>
  <c r="EK6" i="3"/>
  <c r="DO8" i="3"/>
  <c r="BP11" i="3"/>
  <c r="AL12" i="3"/>
  <c r="DL13" i="3"/>
  <c r="EN13" i="3"/>
  <c r="CA14" i="3"/>
  <c r="CH14" i="3" s="1"/>
  <c r="DL15" i="3"/>
  <c r="BM18" i="3"/>
  <c r="DJ18" i="3"/>
  <c r="DQ18" i="3"/>
  <c r="DM20" i="3"/>
  <c r="DJ25" i="3"/>
  <c r="DO25" i="3"/>
  <c r="BN26" i="3"/>
  <c r="DO27" i="3"/>
  <c r="BO28" i="3"/>
  <c r="DK28" i="3"/>
  <c r="EL29" i="3"/>
  <c r="EM30" i="3"/>
  <c r="AI32" i="3"/>
  <c r="BZ32" i="3"/>
  <c r="CG32" i="3" s="1"/>
  <c r="BP33" i="3"/>
  <c r="BZ25" i="3"/>
  <c r="CG25" i="3" s="1"/>
  <c r="DJ2" i="3"/>
  <c r="DP3" i="3"/>
  <c r="EI3" i="3"/>
  <c r="EL4" i="3"/>
  <c r="CA5" i="3"/>
  <c r="CH5" i="3" s="1"/>
  <c r="DQ5" i="3"/>
  <c r="EI8" i="3"/>
  <c r="AG16" i="3"/>
  <c r="BL20" i="3"/>
  <c r="EO21" i="3"/>
  <c r="BY23" i="3"/>
  <c r="BN25" i="3"/>
  <c r="CA25" i="3"/>
  <c r="CH25" i="3" s="1"/>
  <c r="AL28" i="3"/>
  <c r="DJ29" i="3"/>
  <c r="DM30" i="3"/>
  <c r="EH5" i="3"/>
  <c r="EH3" i="3"/>
  <c r="EM3" i="3"/>
  <c r="ES3" i="3" s="1"/>
  <c r="DQ4" i="3"/>
  <c r="AG6" i="3"/>
  <c r="BM7" i="3"/>
  <c r="BY9" i="3"/>
  <c r="EN9" i="3"/>
  <c r="AH10" i="3"/>
  <c r="AI11" i="3"/>
  <c r="BM13" i="3"/>
  <c r="DM14" i="3"/>
  <c r="DL16" i="3"/>
  <c r="EL16" i="3"/>
  <c r="ER16" i="3" s="1"/>
  <c r="AG18" i="3"/>
  <c r="BM22" i="3"/>
  <c r="AI23" i="3"/>
  <c r="EN23" i="3"/>
  <c r="BX25" i="3"/>
  <c r="EL26" i="3"/>
  <c r="DL30" i="3"/>
  <c r="BY31" i="3"/>
  <c r="DP31" i="3"/>
  <c r="AL32" i="3"/>
  <c r="BW33" i="3"/>
  <c r="CE33" i="3" s="1"/>
  <c r="BO3" i="3"/>
  <c r="BO5" i="3"/>
  <c r="AH6" i="3"/>
  <c r="EN6" i="3"/>
  <c r="BP7" i="3"/>
  <c r="CB9" i="3"/>
  <c r="BO10" i="3"/>
  <c r="BY10" i="3"/>
  <c r="DJ12" i="3"/>
  <c r="DK12" i="3"/>
  <c r="DN15" i="3"/>
  <c r="DN18" i="3"/>
  <c r="DK19" i="3"/>
  <c r="DU19" i="3" s="1"/>
  <c r="AL23" i="3"/>
  <c r="EL23" i="3"/>
  <c r="EH25" i="3"/>
  <c r="AK26" i="3"/>
  <c r="EJ27" i="3"/>
  <c r="EO27" i="3"/>
  <c r="BY29" i="3"/>
  <c r="AK33" i="3"/>
  <c r="AG15" i="3"/>
  <c r="AI15" i="3"/>
  <c r="CB20" i="3"/>
  <c r="BZ20" i="3"/>
  <c r="CG20" i="3" s="1"/>
  <c r="AL17" i="3"/>
  <c r="AH17" i="3"/>
  <c r="CA27" i="3"/>
  <c r="BZ27" i="3"/>
  <c r="CG27" i="3" s="1"/>
  <c r="BW28" i="3"/>
  <c r="CE28" i="3" s="1"/>
  <c r="BY28" i="3"/>
  <c r="EN31" i="3"/>
  <c r="EL31" i="3"/>
  <c r="AL2" i="3"/>
  <c r="AH2" i="3"/>
  <c r="EO3" i="3"/>
  <c r="BX7" i="3"/>
  <c r="CF7" i="3" s="1"/>
  <c r="BN10" i="3"/>
  <c r="AJ12" i="3"/>
  <c r="DJ13" i="3"/>
  <c r="DQ13" i="3"/>
  <c r="EJ16" i="3"/>
  <c r="EH16" i="3"/>
  <c r="DK21" i="3"/>
  <c r="CA24" i="3"/>
  <c r="CH24" i="3" s="1"/>
  <c r="BZ24" i="3"/>
  <c r="CG24" i="3" s="1"/>
  <c r="AL25" i="3"/>
  <c r="AH25" i="3"/>
  <c r="DQ33" i="3"/>
  <c r="DO33" i="3"/>
  <c r="EM14" i="3"/>
  <c r="EO14" i="3"/>
  <c r="DQ19" i="3"/>
  <c r="DO19" i="3"/>
  <c r="DK30" i="3"/>
  <c r="BK2" i="3"/>
  <c r="BM2" i="3"/>
  <c r="BK4" i="3"/>
  <c r="BM4" i="3"/>
  <c r="DN9" i="3"/>
  <c r="DP9" i="3"/>
  <c r="DL21" i="3"/>
  <c r="DJ21" i="3"/>
  <c r="DL2" i="3"/>
  <c r="EL2" i="3"/>
  <c r="EJ4" i="3"/>
  <c r="CA6" i="3"/>
  <c r="CH6" i="3" s="1"/>
  <c r="BX11" i="3"/>
  <c r="DQ17" i="3"/>
  <c r="AG24" i="3"/>
  <c r="AK24" i="3"/>
  <c r="EJ24" i="3"/>
  <c r="EH24" i="3"/>
  <c r="EN25" i="3"/>
  <c r="EL25" i="3"/>
  <c r="AG7" i="3"/>
  <c r="AI7" i="3"/>
  <c r="BY26" i="3"/>
  <c r="BX26" i="3"/>
  <c r="CF26" i="3" s="1"/>
  <c r="BW26" i="3"/>
  <c r="CE26" i="3" s="1"/>
  <c r="BZ2" i="3"/>
  <c r="CG2" i="3" s="1"/>
  <c r="AK5" i="3"/>
  <c r="BZ30" i="3"/>
  <c r="CG30" i="3" s="1"/>
  <c r="CB30" i="3"/>
  <c r="CA30" i="3"/>
  <c r="BN3" i="3"/>
  <c r="DJ9" i="3"/>
  <c r="DL9" i="3"/>
  <c r="CB3" i="3"/>
  <c r="BZ3" i="3"/>
  <c r="CG3" i="3" s="1"/>
  <c r="AJ10" i="3"/>
  <c r="AL10" i="3"/>
  <c r="BX16" i="3"/>
  <c r="CF16" i="3" s="1"/>
  <c r="BY16" i="3"/>
  <c r="BW16" i="3"/>
  <c r="CE16" i="3" s="1"/>
  <c r="AJ5" i="3"/>
  <c r="BW8" i="3"/>
  <c r="CE8" i="3" s="1"/>
  <c r="BX8" i="3"/>
  <c r="CF8" i="3" s="1"/>
  <c r="EN4" i="3"/>
  <c r="DJ5" i="3"/>
  <c r="EL5" i="3"/>
  <c r="BN7" i="3"/>
  <c r="BO7" i="3"/>
  <c r="EK10" i="3"/>
  <c r="EL13" i="3"/>
  <c r="EP13" i="3" s="1"/>
  <c r="BO15" i="3"/>
  <c r="DK18" i="3"/>
  <c r="EK18" i="3"/>
  <c r="EI18" i="3"/>
  <c r="EM19" i="3"/>
  <c r="DL20" i="3"/>
  <c r="DJ20" i="3"/>
  <c r="BM21" i="3"/>
  <c r="DJ24" i="3"/>
  <c r="DL24" i="3"/>
  <c r="EO22" i="3"/>
  <c r="EH27" i="3"/>
  <c r="DN2" i="3"/>
  <c r="BP3" i="3"/>
  <c r="CA3" i="3"/>
  <c r="CH3" i="3" s="1"/>
  <c r="EN3" i="3"/>
  <c r="AK4" i="3"/>
  <c r="DM4" i="3"/>
  <c r="DP5" i="3"/>
  <c r="BZ6" i="3"/>
  <c r="CG6" i="3" s="1"/>
  <c r="AH7" i="3"/>
  <c r="BZ7" i="3"/>
  <c r="CG7" i="3" s="1"/>
  <c r="DM7" i="3"/>
  <c r="AK8" i="3"/>
  <c r="AJ8" i="3"/>
  <c r="DP8" i="3"/>
  <c r="EK8" i="3"/>
  <c r="BK9" i="3"/>
  <c r="BZ9" i="3"/>
  <c r="CG9" i="3" s="1"/>
  <c r="DQ9" i="3"/>
  <c r="EJ9" i="3"/>
  <c r="BW10" i="3"/>
  <c r="CE10" i="3" s="1"/>
  <c r="DM10" i="3"/>
  <c r="CB11" i="3"/>
  <c r="BY12" i="3"/>
  <c r="DN13" i="3"/>
  <c r="DL14" i="3"/>
  <c r="EJ15" i="3"/>
  <c r="AI16" i="3"/>
  <c r="BM16" i="3"/>
  <c r="DK16" i="3"/>
  <c r="EO16" i="3"/>
  <c r="EJ18" i="3"/>
  <c r="EN19" i="3"/>
  <c r="CA20" i="3"/>
  <c r="DQ20" i="3"/>
  <c r="EL20" i="3"/>
  <c r="EM20" i="3"/>
  <c r="DQ21" i="3"/>
  <c r="AK22" i="3"/>
  <c r="AJ22" i="3"/>
  <c r="DJ22" i="3"/>
  <c r="DQ22" i="3"/>
  <c r="CB23" i="3"/>
  <c r="EJ23" i="3"/>
  <c r="EM23" i="3"/>
  <c r="BN24" i="3"/>
  <c r="BW25" i="3"/>
  <c r="CE25" i="3" s="1"/>
  <c r="DQ25" i="3"/>
  <c r="EK26" i="3"/>
  <c r="DJ27" i="3"/>
  <c r="EL27" i="3"/>
  <c r="EL30" i="3"/>
  <c r="AJ31" i="3"/>
  <c r="AK31" i="3"/>
  <c r="CB33" i="3"/>
  <c r="EH22" i="3"/>
  <c r="DN29" i="3"/>
  <c r="EH30" i="3"/>
  <c r="BO2" i="3"/>
  <c r="EK2" i="3"/>
  <c r="DJ3" i="3"/>
  <c r="DQ3" i="3"/>
  <c r="CB4" i="3"/>
  <c r="DL4" i="3"/>
  <c r="EI5" i="3"/>
  <c r="EQ5" i="3" s="1"/>
  <c r="BN6" i="3"/>
  <c r="BO6" i="3"/>
  <c r="DP6" i="3"/>
  <c r="DQ6" i="3"/>
  <c r="DL7" i="3"/>
  <c r="DK7" i="3"/>
  <c r="EN7" i="3"/>
  <c r="DM8" i="3"/>
  <c r="AI9" i="3"/>
  <c r="EL9" i="3"/>
  <c r="EM10" i="3"/>
  <c r="ES10" i="3" s="1"/>
  <c r="DL11" i="3"/>
  <c r="DK11" i="3"/>
  <c r="EN11" i="3"/>
  <c r="AK12" i="3"/>
  <c r="EK12" i="3"/>
  <c r="BO13" i="3"/>
  <c r="DO14" i="3"/>
  <c r="BX15" i="3"/>
  <c r="DM16" i="3"/>
  <c r="BX17" i="3"/>
  <c r="BX18" i="3"/>
  <c r="CF18" i="3" s="1"/>
  <c r="DL18" i="3"/>
  <c r="EO18" i="3"/>
  <c r="BW19" i="3"/>
  <c r="CE19" i="3" s="1"/>
  <c r="EK19" i="3"/>
  <c r="DQ24" i="3"/>
  <c r="EK25" i="3"/>
  <c r="BO27" i="3"/>
  <c r="CB28" i="3"/>
  <c r="EO28" i="3"/>
  <c r="BM29" i="3"/>
  <c r="BW29" i="3"/>
  <c r="CE29" i="3" s="1"/>
  <c r="DM29" i="3"/>
  <c r="EJ29" i="3"/>
  <c r="DO30" i="3"/>
  <c r="DU30" i="3" s="1"/>
  <c r="EN30" i="3"/>
  <c r="DN31" i="3"/>
  <c r="AJ32" i="3"/>
  <c r="EI32" i="3"/>
  <c r="BM33" i="3"/>
  <c r="DM33" i="3"/>
  <c r="AJ2" i="3"/>
  <c r="DM2" i="3"/>
  <c r="AI3" i="3"/>
  <c r="DN3" i="3"/>
  <c r="AH4" i="3"/>
  <c r="BW6" i="3"/>
  <c r="CE6" i="3" s="1"/>
  <c r="EO8" i="3"/>
  <c r="BM9" i="3"/>
  <c r="BO11" i="3"/>
  <c r="BZ11" i="3"/>
  <c r="CG11" i="3" s="1"/>
  <c r="AH12" i="3"/>
  <c r="BK14" i="3"/>
  <c r="BN14" i="3"/>
  <c r="BM15" i="3"/>
  <c r="DQ15" i="3"/>
  <c r="DL17" i="3"/>
  <c r="DM17" i="3"/>
  <c r="BN18" i="3"/>
  <c r="AK19" i="3"/>
  <c r="DM19" i="3"/>
  <c r="AI20" i="3"/>
  <c r="BO20" i="3"/>
  <c r="AG21" i="3"/>
  <c r="EL21" i="3"/>
  <c r="AH23" i="3"/>
  <c r="BM25" i="3"/>
  <c r="DM25" i="3"/>
  <c r="BM26" i="3"/>
  <c r="EO26" i="3"/>
  <c r="EK27" i="3"/>
  <c r="BZ28" i="3"/>
  <c r="CG28" i="3" s="1"/>
  <c r="EL28" i="3"/>
  <c r="EO29" i="3"/>
  <c r="AK30" i="3"/>
  <c r="DJ30" i="3"/>
  <c r="AH31" i="3"/>
  <c r="AK2" i="3"/>
  <c r="EH2" i="3"/>
  <c r="EM2" i="3"/>
  <c r="AH3" i="3"/>
  <c r="BY3" i="3"/>
  <c r="CA4" i="3"/>
  <c r="CH4" i="3" s="1"/>
  <c r="EI4" i="3"/>
  <c r="AI5" i="3"/>
  <c r="BL6" i="3"/>
  <c r="EM6" i="3"/>
  <c r="CA7" i="3"/>
  <c r="DQ8" i="3"/>
  <c r="AJ9" i="3"/>
  <c r="BP10" i="3"/>
  <c r="CA10" i="3"/>
  <c r="CH10" i="3" s="1"/>
  <c r="CA11" i="3"/>
  <c r="BN12" i="3"/>
  <c r="DM12" i="3"/>
  <c r="EO12" i="3"/>
  <c r="EI14" i="3"/>
  <c r="EQ14" i="3" s="1"/>
  <c r="EL15" i="3"/>
  <c r="DQ16" i="3"/>
  <c r="CA17" i="3"/>
  <c r="DO17" i="3"/>
  <c r="AI18" i="3"/>
  <c r="EH18" i="3"/>
  <c r="EO19" i="3"/>
  <c r="AH20" i="3"/>
  <c r="EK20" i="3"/>
  <c r="AL21" i="3"/>
  <c r="BO21" i="3"/>
  <c r="EK21" i="3"/>
  <c r="DP22" i="3"/>
  <c r="DO22" i="3"/>
  <c r="EK22" i="3"/>
  <c r="DN23" i="3"/>
  <c r="CB24" i="3"/>
  <c r="EO25" i="3"/>
  <c r="DQ27" i="3"/>
  <c r="DN28" i="3"/>
  <c r="AH29" i="3"/>
  <c r="BP29" i="3"/>
  <c r="DQ29" i="3"/>
  <c r="AJ30" i="3"/>
  <c r="EK30" i="3"/>
  <c r="BN31" i="3"/>
  <c r="AG32" i="3"/>
  <c r="CB32" i="3"/>
  <c r="EM32" i="3"/>
  <c r="ES32" i="3" s="1"/>
  <c r="AL33" i="3"/>
  <c r="BN33" i="3"/>
  <c r="BZ33" i="3"/>
  <c r="CG33" i="3" s="1"/>
  <c r="AL18" i="3"/>
  <c r="CB2" i="3"/>
  <c r="BO4" i="3"/>
  <c r="DP4" i="3"/>
  <c r="BZ5" i="3"/>
  <c r="CG5" i="3" s="1"/>
  <c r="EP5" i="3"/>
  <c r="EO5" i="3"/>
  <c r="CB6" i="3"/>
  <c r="EK7" i="3"/>
  <c r="EL8" i="3"/>
  <c r="AK11" i="3"/>
  <c r="DN11" i="3"/>
  <c r="DT11" i="3" s="1"/>
  <c r="EO13" i="3"/>
  <c r="CA15" i="3"/>
  <c r="CH15" i="3" s="1"/>
  <c r="DP15" i="3"/>
  <c r="EI15" i="3"/>
  <c r="BO16" i="3"/>
  <c r="EK16" i="3"/>
  <c r="BK17" i="3"/>
  <c r="BN17" i="3"/>
  <c r="AJ18" i="3"/>
  <c r="DM21" i="3"/>
  <c r="DM22" i="3"/>
  <c r="EM24" i="3"/>
  <c r="EQ24" i="3" s="1"/>
  <c r="DL25" i="3"/>
  <c r="EN26" i="3"/>
  <c r="DM28" i="3"/>
  <c r="CB29" i="3"/>
  <c r="BX31" i="3"/>
  <c r="CF31" i="3" s="1"/>
  <c r="CA32" i="3"/>
  <c r="BY33" i="3"/>
  <c r="CA33" i="3"/>
  <c r="DR11" i="3"/>
  <c r="CF2" i="3"/>
  <c r="AL8" i="3"/>
  <c r="AG2" i="3"/>
  <c r="BY2" i="3"/>
  <c r="DP2" i="3"/>
  <c r="EN2" i="3"/>
  <c r="AL3" i="3"/>
  <c r="DL3" i="3"/>
  <c r="DO3" i="3"/>
  <c r="BY4" i="3"/>
  <c r="DJ4" i="3"/>
  <c r="EM5" i="3"/>
  <c r="AL6" i="3"/>
  <c r="BY6" i="3"/>
  <c r="DL6" i="3"/>
  <c r="DJ6" i="3"/>
  <c r="EJ6" i="3"/>
  <c r="EH6" i="3"/>
  <c r="BM8" i="3"/>
  <c r="BK8" i="3"/>
  <c r="CA8" i="3"/>
  <c r="BZ8" i="3"/>
  <c r="CG8" i="3" s="1"/>
  <c r="EI9" i="3"/>
  <c r="EK9" i="3"/>
  <c r="DK10" i="3"/>
  <c r="BW11" i="3"/>
  <c r="CE11" i="3" s="1"/>
  <c r="EH12" i="3"/>
  <c r="BP13" i="3"/>
  <c r="BL13" i="3"/>
  <c r="EM13" i="3"/>
  <c r="AI14" i="3"/>
  <c r="AG14" i="3"/>
  <c r="BK15" i="3"/>
  <c r="BW15" i="3"/>
  <c r="CE15" i="3" s="1"/>
  <c r="AL16" i="3"/>
  <c r="AJ16" i="3"/>
  <c r="EN16" i="3"/>
  <c r="BM19" i="3"/>
  <c r="BK19" i="3"/>
  <c r="CA19" i="3"/>
  <c r="BZ19" i="3"/>
  <c r="CG19" i="3" s="1"/>
  <c r="CB19" i="3"/>
  <c r="BO29" i="3"/>
  <c r="BN29" i="3"/>
  <c r="BK29" i="3"/>
  <c r="DK9" i="3"/>
  <c r="DM9" i="3"/>
  <c r="AL15" i="3"/>
  <c r="AJ15" i="3"/>
  <c r="AI2" i="3"/>
  <c r="CA2" i="3"/>
  <c r="BX3" i="3"/>
  <c r="AI4" i="3"/>
  <c r="AL5" i="3"/>
  <c r="BN5" i="3"/>
  <c r="DK5" i="3"/>
  <c r="DM5" i="3"/>
  <c r="BM6" i="3"/>
  <c r="BK7" i="3"/>
  <c r="EJ8" i="3"/>
  <c r="EH8" i="3"/>
  <c r="EH9" i="3"/>
  <c r="BY11" i="3"/>
  <c r="CH11" i="3"/>
  <c r="DR13" i="3"/>
  <c r="EN14" i="3"/>
  <c r="EL14" i="3"/>
  <c r="BY15" i="3"/>
  <c r="DP16" i="3"/>
  <c r="DN16" i="3"/>
  <c r="AI17" i="3"/>
  <c r="AL19" i="3"/>
  <c r="AI19" i="3"/>
  <c r="AH19" i="3"/>
  <c r="AI8" i="3"/>
  <c r="AH8" i="3"/>
  <c r="BL2" i="3"/>
  <c r="DK2" i="3"/>
  <c r="EI2" i="3"/>
  <c r="AG3" i="3"/>
  <c r="AJ4" i="3"/>
  <c r="BL4" i="3"/>
  <c r="BZ4" i="3"/>
  <c r="CG4" i="3" s="1"/>
  <c r="EH4" i="3"/>
  <c r="EP4" i="3" s="1"/>
  <c r="EM4" i="3"/>
  <c r="BX5" i="3"/>
  <c r="BW5" i="3"/>
  <c r="CE5" i="3" s="1"/>
  <c r="EJ5" i="3"/>
  <c r="BP6" i="3"/>
  <c r="AL7" i="3"/>
  <c r="AJ7" i="3"/>
  <c r="BO8" i="3"/>
  <c r="DL8" i="3"/>
  <c r="DJ8" i="3"/>
  <c r="BP9" i="3"/>
  <c r="BN9" i="3"/>
  <c r="EO9" i="3"/>
  <c r="AG10" i="3"/>
  <c r="AK10" i="3"/>
  <c r="AI10" i="3"/>
  <c r="BZ10" i="3"/>
  <c r="CG10" i="3" s="1"/>
  <c r="DO10" i="3"/>
  <c r="DU10" i="3" s="1"/>
  <c r="DP11" i="3"/>
  <c r="EH11" i="3"/>
  <c r="EP11" i="3" s="1"/>
  <c r="BX13" i="3"/>
  <c r="BW13" i="3"/>
  <c r="CE13" i="3" s="1"/>
  <c r="EJ13" i="3"/>
  <c r="AK14" i="3"/>
  <c r="BY14" i="3"/>
  <c r="DP14" i="3"/>
  <c r="DN14" i="3"/>
  <c r="DJ15" i="3"/>
  <c r="EN15" i="3"/>
  <c r="DT18" i="3"/>
  <c r="DK23" i="3"/>
  <c r="DM23" i="3"/>
  <c r="EI29" i="3"/>
  <c r="EK29" i="3"/>
  <c r="EO17" i="3"/>
  <c r="EM17" i="3"/>
  <c r="CH20" i="3"/>
  <c r="AJ27" i="3"/>
  <c r="AK27" i="3"/>
  <c r="AG27" i="3"/>
  <c r="BN2" i="3"/>
  <c r="DO4" i="3"/>
  <c r="BP5" i="3"/>
  <c r="DO5" i="3"/>
  <c r="EN5" i="3"/>
  <c r="BK6" i="3"/>
  <c r="DN6" i="3"/>
  <c r="EL6" i="3"/>
  <c r="DN8" i="3"/>
  <c r="AG9" i="3"/>
  <c r="DP10" i="3"/>
  <c r="DN10" i="3"/>
  <c r="DT10" i="3" s="1"/>
  <c r="EN12" i="3"/>
  <c r="EL12" i="3"/>
  <c r="EM12" i="3"/>
  <c r="ES12" i="3" s="1"/>
  <c r="AK13" i="3"/>
  <c r="EK13" i="3"/>
  <c r="EI13" i="3"/>
  <c r="ER13" i="3"/>
  <c r="AH16" i="3"/>
  <c r="BP28" i="3"/>
  <c r="BN28" i="3"/>
  <c r="AG13" i="3"/>
  <c r="BK3" i="3"/>
  <c r="DK3" i="3"/>
  <c r="EL3" i="3"/>
  <c r="BN4" i="3"/>
  <c r="BW2" i="3"/>
  <c r="CE2" i="3" s="1"/>
  <c r="AJ3" i="3"/>
  <c r="EJ3" i="3"/>
  <c r="BW4" i="3"/>
  <c r="CE4" i="3" s="1"/>
  <c r="AH5" i="3"/>
  <c r="CB5" i="3"/>
  <c r="AK6" i="3"/>
  <c r="DK6" i="3"/>
  <c r="DS6" i="3" s="1"/>
  <c r="EI6" i="3"/>
  <c r="BY7" i="3"/>
  <c r="DP7" i="3"/>
  <c r="EH7" i="3"/>
  <c r="EP7" i="3" s="1"/>
  <c r="EM8" i="3"/>
  <c r="BX9" i="3"/>
  <c r="BW9" i="3"/>
  <c r="CE9" i="3" s="1"/>
  <c r="EN10" i="3"/>
  <c r="EL10" i="3"/>
  <c r="ER10" i="3" s="1"/>
  <c r="BK11" i="3"/>
  <c r="EK11" i="3"/>
  <c r="BK12" i="3"/>
  <c r="BO12" i="3"/>
  <c r="BM12" i="3"/>
  <c r="CA12" i="3"/>
  <c r="BZ12" i="3"/>
  <c r="CG12" i="3" s="1"/>
  <c r="DP12" i="3"/>
  <c r="DN12" i="3"/>
  <c r="DO12" i="3"/>
  <c r="DU12" i="3" s="1"/>
  <c r="CB13" i="3"/>
  <c r="DM13" i="3"/>
  <c r="DK13" i="3"/>
  <c r="DS13" i="3" s="1"/>
  <c r="BM14" i="3"/>
  <c r="CB14" i="3"/>
  <c r="DK14" i="3"/>
  <c r="AH15" i="3"/>
  <c r="DM15" i="3"/>
  <c r="CB16" i="3"/>
  <c r="CA16" i="3"/>
  <c r="BZ16" i="3"/>
  <c r="CG16" i="3" s="1"/>
  <c r="BK5" i="3"/>
  <c r="DN5" i="3"/>
  <c r="ER5" i="3"/>
  <c r="AI6" i="3"/>
  <c r="DJ7" i="3"/>
  <c r="ER7" i="3"/>
  <c r="BM10" i="3"/>
  <c r="BL10" i="3"/>
  <c r="AL11" i="3"/>
  <c r="AJ11" i="3"/>
  <c r="AH11" i="3"/>
  <c r="DM11" i="3"/>
  <c r="BP14" i="3"/>
  <c r="EO15" i="3"/>
  <c r="EM15" i="3"/>
  <c r="BK16" i="3"/>
  <c r="DP24" i="3"/>
  <c r="DN24" i="3"/>
  <c r="CB7" i="3"/>
  <c r="AG8" i="3"/>
  <c r="BY8" i="3"/>
  <c r="BK10" i="3"/>
  <c r="DO11" i="3"/>
  <c r="EM11" i="3"/>
  <c r="ES11" i="3" s="1"/>
  <c r="DL12" i="3"/>
  <c r="EJ12" i="3"/>
  <c r="AH13" i="3"/>
  <c r="BZ13" i="3"/>
  <c r="CG13" i="3" s="1"/>
  <c r="BW14" i="3"/>
  <c r="CE14" i="3" s="1"/>
  <c r="BL15" i="3"/>
  <c r="CB15" i="3"/>
  <c r="DK15" i="3"/>
  <c r="EK15" i="3"/>
  <c r="BL16" i="3"/>
  <c r="EM16" i="3"/>
  <c r="CB17" i="3"/>
  <c r="AK20" i="3"/>
  <c r="AJ20" i="3"/>
  <c r="AG20" i="3"/>
  <c r="DP25" i="3"/>
  <c r="DN25" i="3"/>
  <c r="DR25" i="3" s="1"/>
  <c r="AK28" i="3"/>
  <c r="AJ28" i="3"/>
  <c r="AG28" i="3"/>
  <c r="BW30" i="3"/>
  <c r="CE30" i="3" s="1"/>
  <c r="BY30" i="3"/>
  <c r="BX30" i="3"/>
  <c r="DP30" i="3"/>
  <c r="BX6" i="3"/>
  <c r="AK7" i="3"/>
  <c r="BO9" i="3"/>
  <c r="AG11" i="3"/>
  <c r="BK13" i="3"/>
  <c r="CA13" i="3"/>
  <c r="BX14" i="3"/>
  <c r="AK15" i="3"/>
  <c r="AK16" i="3"/>
  <c r="DO16" i="3"/>
  <c r="EI17" i="3"/>
  <c r="EQ17" i="3" s="1"/>
  <c r="BK18" i="3"/>
  <c r="BZ18" i="3"/>
  <c r="CG18" i="3" s="1"/>
  <c r="DP18" i="3"/>
  <c r="EJ20" i="3"/>
  <c r="EH20" i="3"/>
  <c r="CB22" i="3"/>
  <c r="CA22" i="3"/>
  <c r="BW23" i="3"/>
  <c r="CE23" i="3" s="1"/>
  <c r="BX23" i="3"/>
  <c r="BK31" i="3"/>
  <c r="BO31" i="3"/>
  <c r="DO9" i="3"/>
  <c r="EM9" i="3"/>
  <c r="EH15" i="3"/>
  <c r="AK17" i="3"/>
  <c r="DP17" i="3"/>
  <c r="EJ17" i="3"/>
  <c r="EN18" i="3"/>
  <c r="BO19" i="3"/>
  <c r="DN21" i="3"/>
  <c r="EI23" i="3"/>
  <c r="EK23" i="3"/>
  <c r="AH24" i="3"/>
  <c r="AL24" i="3"/>
  <c r="AI27" i="3"/>
  <c r="AH27" i="3"/>
  <c r="DM27" i="3"/>
  <c r="DK27" i="3"/>
  <c r="DO7" i="3"/>
  <c r="EM7" i="3"/>
  <c r="ES7" i="3" s="1"/>
  <c r="AG12" i="3"/>
  <c r="BN13" i="3"/>
  <c r="DJ14" i="3"/>
  <c r="EH14" i="3"/>
  <c r="DO15" i="3"/>
  <c r="DJ16" i="3"/>
  <c r="BP17" i="3"/>
  <c r="BW18" i="3"/>
  <c r="CE18" i="3" s="1"/>
  <c r="EL18" i="3"/>
  <c r="AG19" i="3"/>
  <c r="DL19" i="3"/>
  <c r="DJ19" i="3"/>
  <c r="EJ19" i="3"/>
  <c r="EH19" i="3"/>
  <c r="AL22" i="3"/>
  <c r="AH22" i="3"/>
  <c r="AI22" i="3"/>
  <c r="BL22" i="3"/>
  <c r="BP22" i="3"/>
  <c r="BZ22" i="3"/>
  <c r="CG22" i="3" s="1"/>
  <c r="EL22" i="3"/>
  <c r="ER22" i="3" s="1"/>
  <c r="EN22" i="3"/>
  <c r="DQ28" i="3"/>
  <c r="BM31" i="3"/>
  <c r="DL31" i="3"/>
  <c r="EJ31" i="3"/>
  <c r="EO33" i="3"/>
  <c r="EM33" i="3"/>
  <c r="AJ6" i="3"/>
  <c r="BN8" i="3"/>
  <c r="CA9" i="3"/>
  <c r="BX10" i="3"/>
  <c r="AJ14" i="3"/>
  <c r="BP16" i="3"/>
  <c r="BY17" i="3"/>
  <c r="BZ17" i="3"/>
  <c r="CG17" i="3" s="1"/>
  <c r="DN17" i="3"/>
  <c r="DT17" i="3" s="1"/>
  <c r="EN17" i="3"/>
  <c r="AH18" i="3"/>
  <c r="CA18" i="3"/>
  <c r="AJ19" i="3"/>
  <c r="EN20" i="3"/>
  <c r="BX21" i="3"/>
  <c r="BW21" i="3"/>
  <c r="CE21" i="3" s="1"/>
  <c r="CC25" i="3"/>
  <c r="CF25" i="3"/>
  <c r="BO30" i="3"/>
  <c r="BN30" i="3"/>
  <c r="BK30" i="3"/>
  <c r="BM17" i="3"/>
  <c r="DK17" i="3"/>
  <c r="DS17" i="3" s="1"/>
  <c r="EH17" i="3"/>
  <c r="EP17" i="3" s="1"/>
  <c r="BY18" i="3"/>
  <c r="CB18" i="3"/>
  <c r="DN19" i="3"/>
  <c r="EL19" i="3"/>
  <c r="BW20" i="3"/>
  <c r="CE20" i="3" s="1"/>
  <c r="BX20" i="3"/>
  <c r="DP20" i="3"/>
  <c r="EJ21" i="3"/>
  <c r="EH21" i="3"/>
  <c r="BW22" i="3"/>
  <c r="CE22" i="3" s="1"/>
  <c r="BX22" i="3"/>
  <c r="BY22" i="3"/>
  <c r="ES22" i="3"/>
  <c r="EQ22" i="3"/>
  <c r="DQ23" i="3"/>
  <c r="DO23" i="3"/>
  <c r="DQ26" i="3"/>
  <c r="DO26" i="3"/>
  <c r="DU26" i="3" s="1"/>
  <c r="CH30" i="3"/>
  <c r="BP20" i="3"/>
  <c r="BP23" i="3"/>
  <c r="DJ26" i="3"/>
  <c r="EM28" i="3"/>
  <c r="DQ31" i="3"/>
  <c r="EI31" i="3"/>
  <c r="DP32" i="3"/>
  <c r="DN32" i="3"/>
  <c r="DT32" i="3" s="1"/>
  <c r="BM20" i="3"/>
  <c r="BK21" i="3"/>
  <c r="BZ21" i="3"/>
  <c r="CG21" i="3" s="1"/>
  <c r="DP21" i="3"/>
  <c r="BP24" i="3"/>
  <c r="BL24" i="3"/>
  <c r="BY24" i="3"/>
  <c r="DO24" i="3"/>
  <c r="EK24" i="3"/>
  <c r="BK25" i="3"/>
  <c r="AI26" i="3"/>
  <c r="AG29" i="3"/>
  <c r="AK29" i="3"/>
  <c r="DP29" i="3"/>
  <c r="AG30" i="3"/>
  <c r="CB31" i="3"/>
  <c r="EH31" i="3"/>
  <c r="DL33" i="3"/>
  <c r="DK20" i="3"/>
  <c r="DS20" i="3" s="1"/>
  <c r="DN20" i="3"/>
  <c r="AJ21" i="3"/>
  <c r="BL21" i="3"/>
  <c r="DL22" i="3"/>
  <c r="DJ23" i="3"/>
  <c r="BX24" i="3"/>
  <c r="BO25" i="3"/>
  <c r="AL26" i="3"/>
  <c r="CA26" i="3"/>
  <c r="BZ26" i="3"/>
  <c r="CG26" i="3" s="1"/>
  <c r="DP26" i="3"/>
  <c r="BX27" i="3"/>
  <c r="BW27" i="3"/>
  <c r="CE27" i="3" s="1"/>
  <c r="CB27" i="3"/>
  <c r="EN27" i="3"/>
  <c r="CA31" i="3"/>
  <c r="EO31" i="3"/>
  <c r="BK32" i="3"/>
  <c r="DK32" i="3"/>
  <c r="DM32" i="3"/>
  <c r="EN32" i="3"/>
  <c r="EL32" i="3"/>
  <c r="ER32" i="3" s="1"/>
  <c r="EJ33" i="3"/>
  <c r="DO18" i="3"/>
  <c r="EM18" i="3"/>
  <c r="BK20" i="3"/>
  <c r="AH21" i="3"/>
  <c r="BN21" i="3"/>
  <c r="BM23" i="3"/>
  <c r="CA23" i="3"/>
  <c r="BY25" i="3"/>
  <c r="EM25" i="3"/>
  <c r="AJ26" i="3"/>
  <c r="DL26" i="3"/>
  <c r="AH28" i="3"/>
  <c r="BX28" i="3"/>
  <c r="EI28" i="3"/>
  <c r="AI29" i="3"/>
  <c r="EN29" i="3"/>
  <c r="AL30" i="3"/>
  <c r="AH30" i="3"/>
  <c r="DQ30" i="3"/>
  <c r="AG31" i="3"/>
  <c r="DK31" i="3"/>
  <c r="BN32" i="3"/>
  <c r="DP33" i="3"/>
  <c r="AJ17" i="3"/>
  <c r="BN19" i="3"/>
  <c r="BN20" i="3"/>
  <c r="CA21" i="3"/>
  <c r="AG22" i="3"/>
  <c r="BO22" i="3"/>
  <c r="BN22" i="3"/>
  <c r="BK22" i="3"/>
  <c r="DN22" i="3"/>
  <c r="EJ22" i="3"/>
  <c r="AJ23" i="3"/>
  <c r="AG23" i="3"/>
  <c r="EH23" i="3"/>
  <c r="BO26" i="3"/>
  <c r="DM26" i="3"/>
  <c r="EI26" i="3"/>
  <c r="EQ26" i="3" s="1"/>
  <c r="DN27" i="3"/>
  <c r="EM27" i="3"/>
  <c r="ES27" i="3" s="1"/>
  <c r="BL28" i="3"/>
  <c r="DL28" i="3"/>
  <c r="DJ28" i="3"/>
  <c r="DR28" i="3" s="1"/>
  <c r="EH29" i="3"/>
  <c r="EJ30" i="3"/>
  <c r="DO31" i="3"/>
  <c r="BP32" i="3"/>
  <c r="BL32" i="3"/>
  <c r="BY32" i="3"/>
  <c r="DO32" i="3"/>
  <c r="DU32" i="3" s="1"/>
  <c r="EQ32" i="3"/>
  <c r="EK32" i="3"/>
  <c r="BK33" i="3"/>
  <c r="DJ33" i="3"/>
  <c r="EN33" i="3"/>
  <c r="EL33" i="3"/>
  <c r="EI20" i="3"/>
  <c r="BY21" i="3"/>
  <c r="CB21" i="3"/>
  <c r="EN21" i="3"/>
  <c r="AK23" i="3"/>
  <c r="BO23" i="3"/>
  <c r="DL23" i="3"/>
  <c r="EO23" i="3"/>
  <c r="AI24" i="3"/>
  <c r="BK24" i="3"/>
  <c r="DK24" i="3"/>
  <c r="DM24" i="3"/>
  <c r="EN24" i="3"/>
  <c r="EL24" i="3"/>
  <c r="EJ25" i="3"/>
  <c r="EJ26" i="3"/>
  <c r="AL27" i="3"/>
  <c r="EP27" i="3"/>
  <c r="DO28" i="3"/>
  <c r="EJ28" i="3"/>
  <c r="EH28" i="3"/>
  <c r="CA29" i="3"/>
  <c r="DN30" i="3"/>
  <c r="EO30" i="3"/>
  <c r="BL31" i="3"/>
  <c r="DJ31" i="3"/>
  <c r="EK31" i="3"/>
  <c r="BX32" i="3"/>
  <c r="BO33" i="3"/>
  <c r="DN33" i="3"/>
  <c r="DT33" i="3" s="1"/>
  <c r="EH33" i="3"/>
  <c r="AG25" i="3"/>
  <c r="BK27" i="3"/>
  <c r="AG33" i="3"/>
  <c r="DO21" i="3"/>
  <c r="EM21" i="3"/>
  <c r="ES21" i="3" s="1"/>
  <c r="BZ23" i="3"/>
  <c r="CG23" i="3" s="1"/>
  <c r="BW24" i="3"/>
  <c r="CE24" i="3" s="1"/>
  <c r="AJ25" i="3"/>
  <c r="DK25" i="3"/>
  <c r="EI25" i="3"/>
  <c r="AG26" i="3"/>
  <c r="BN27" i="3"/>
  <c r="BK28" i="3"/>
  <c r="CA28" i="3"/>
  <c r="BX29" i="3"/>
  <c r="BZ31" i="3"/>
  <c r="CG31" i="3" s="1"/>
  <c r="BW32" i="3"/>
  <c r="CE32" i="3" s="1"/>
  <c r="AJ33" i="3"/>
  <c r="DK33" i="3"/>
  <c r="DS33" i="3" s="1"/>
  <c r="EI33" i="3"/>
  <c r="EP29" i="3" l="1"/>
  <c r="DT8" i="3"/>
  <c r="ER27" i="3"/>
  <c r="DT22" i="3"/>
  <c r="DR2" i="3"/>
  <c r="ES5" i="3"/>
  <c r="DR4" i="3"/>
  <c r="DS8" i="3"/>
  <c r="DS29" i="3"/>
  <c r="CC33" i="3"/>
  <c r="CD11" i="3"/>
  <c r="CC7" i="3"/>
  <c r="DU22" i="3"/>
  <c r="ES18" i="3"/>
  <c r="DR14" i="3"/>
  <c r="CD14" i="3"/>
  <c r="DS2" i="3"/>
  <c r="CF11" i="3"/>
  <c r="EQ19" i="3"/>
  <c r="DR16" i="3"/>
  <c r="ER3" i="3"/>
  <c r="ES9" i="3"/>
  <c r="DU28" i="3"/>
  <c r="DS24" i="3"/>
  <c r="CC11" i="3"/>
  <c r="ES4" i="3"/>
  <c r="DT2" i="3"/>
  <c r="ER25" i="3"/>
  <c r="DU8" i="3"/>
  <c r="DR18" i="3"/>
  <c r="ER33" i="3"/>
  <c r="DU18" i="3"/>
  <c r="EP8" i="3"/>
  <c r="DT3" i="3"/>
  <c r="DT12" i="3"/>
  <c r="ER30" i="3"/>
  <c r="EP22" i="3"/>
  <c r="DT9" i="3"/>
  <c r="EQ30" i="3"/>
  <c r="DS25" i="3"/>
  <c r="CC15" i="3"/>
  <c r="ES23" i="3"/>
  <c r="DU29" i="3"/>
  <c r="CD3" i="3"/>
  <c r="DS22" i="3"/>
  <c r="DR7" i="3"/>
  <c r="DT6" i="3"/>
  <c r="CD5" i="3"/>
  <c r="EQ28" i="3"/>
  <c r="EP26" i="3"/>
  <c r="CC19" i="3"/>
  <c r="DU21" i="3"/>
  <c r="CD25" i="3"/>
  <c r="CC8" i="3"/>
  <c r="DR29" i="3"/>
  <c r="DS4" i="3"/>
  <c r="ER14" i="3"/>
  <c r="EQ13" i="3"/>
  <c r="CD32" i="3"/>
  <c r="DS19" i="3"/>
  <c r="CD27" i="3"/>
  <c r="EQ33" i="3"/>
  <c r="EP23" i="3"/>
  <c r="ES8" i="3"/>
  <c r="DT29" i="3"/>
  <c r="DU16" i="3"/>
  <c r="ER17" i="3"/>
  <c r="DU4" i="3"/>
  <c r="DR15" i="3"/>
  <c r="ES30" i="3"/>
  <c r="EQ3" i="3"/>
  <c r="EP2" i="3"/>
  <c r="EQ31" i="3"/>
  <c r="CF15" i="3"/>
  <c r="DT27" i="3"/>
  <c r="ES25" i="3"/>
  <c r="EP21" i="3"/>
  <c r="EP19" i="3"/>
  <c r="DS27" i="3"/>
  <c r="EQ21" i="3"/>
  <c r="DT25" i="3"/>
  <c r="EQ2" i="3"/>
  <c r="ES24" i="3"/>
  <c r="EP16" i="3"/>
  <c r="ER26" i="3"/>
  <c r="EP28" i="3"/>
  <c r="DU15" i="3"/>
  <c r="DU9" i="3"/>
  <c r="EP20" i="3"/>
  <c r="ES16" i="3"/>
  <c r="CC17" i="3"/>
  <c r="ER11" i="3"/>
  <c r="EQ20" i="3"/>
  <c r="CH33" i="3"/>
  <c r="CD33" i="3"/>
  <c r="DR19" i="3"/>
  <c r="DR32" i="3"/>
  <c r="EQ11" i="3"/>
  <c r="EQ7" i="3"/>
  <c r="DU3" i="3"/>
  <c r="DR3" i="3"/>
  <c r="DS30" i="3"/>
  <c r="CH27" i="3"/>
  <c r="CH32" i="3"/>
  <c r="DU23" i="3"/>
  <c r="ER28" i="3"/>
  <c r="ER18" i="3"/>
  <c r="DS26" i="3"/>
  <c r="DS14" i="3"/>
  <c r="EQ6" i="3"/>
  <c r="CD7" i="3"/>
  <c r="CD15" i="3"/>
  <c r="EP12" i="3"/>
  <c r="DT4" i="3"/>
  <c r="EP30" i="3"/>
  <c r="ER2" i="3"/>
  <c r="DT5" i="3"/>
  <c r="CH7" i="3"/>
  <c r="CF17" i="3"/>
  <c r="DR17" i="3"/>
  <c r="DS5" i="3"/>
  <c r="DT7" i="3"/>
  <c r="CC4" i="3"/>
  <c r="DR9" i="3"/>
  <c r="ES14" i="3"/>
  <c r="EQ10" i="3"/>
  <c r="DU27" i="3"/>
  <c r="DU31" i="3"/>
  <c r="DT20" i="3"/>
  <c r="EP25" i="3"/>
  <c r="DU7" i="3"/>
  <c r="EQ23" i="3"/>
  <c r="EP15" i="3"/>
  <c r="DU11" i="3"/>
  <c r="ES15" i="3"/>
  <c r="EP10" i="3"/>
  <c r="ER6" i="3"/>
  <c r="CD4" i="3"/>
  <c r="CH17" i="3"/>
  <c r="CD17" i="3"/>
  <c r="DT13" i="3"/>
  <c r="DT28" i="3"/>
  <c r="DR6" i="3"/>
  <c r="EP14" i="3"/>
  <c r="ES31" i="3"/>
  <c r="CF24" i="3"/>
  <c r="CC24" i="3"/>
  <c r="CF32" i="3"/>
  <c r="CC32" i="3"/>
  <c r="CD24" i="3"/>
  <c r="CC22" i="3"/>
  <c r="CF22" i="3"/>
  <c r="DT19" i="3"/>
  <c r="CD13" i="3"/>
  <c r="CH13" i="3"/>
  <c r="CC30" i="3"/>
  <c r="CF30" i="3"/>
  <c r="EQ27" i="3"/>
  <c r="DT15" i="3"/>
  <c r="ES2" i="3"/>
  <c r="EQ8" i="3"/>
  <c r="EP9" i="3"/>
  <c r="ER9" i="3"/>
  <c r="DS21" i="3"/>
  <c r="CD8" i="3"/>
  <c r="CH8" i="3"/>
  <c r="DR31" i="3"/>
  <c r="DT31" i="3"/>
  <c r="CH18" i="3"/>
  <c r="CD18" i="3"/>
  <c r="CC18" i="3"/>
  <c r="CF23" i="3"/>
  <c r="CC23" i="3"/>
  <c r="ER21" i="3"/>
  <c r="EQ25" i="3"/>
  <c r="CH9" i="3"/>
  <c r="CD9" i="3"/>
  <c r="ER29" i="3"/>
  <c r="ER23" i="3"/>
  <c r="CD16" i="3"/>
  <c r="CH16" i="3"/>
  <c r="CC16" i="3"/>
  <c r="CH12" i="3"/>
  <c r="CD12" i="3"/>
  <c r="DR10" i="3"/>
  <c r="DS7" i="3"/>
  <c r="EQ18" i="3"/>
  <c r="DR12" i="3"/>
  <c r="DS11" i="3"/>
  <c r="CH31" i="3"/>
  <c r="CD31" i="3"/>
  <c r="CC31" i="3"/>
  <c r="ES28" i="3"/>
  <c r="CD22" i="3"/>
  <c r="CH22" i="3"/>
  <c r="DU20" i="3"/>
  <c r="EQ29" i="3"/>
  <c r="ES29" i="3"/>
  <c r="CC3" i="3"/>
  <c r="CF3" i="3"/>
  <c r="DU14" i="3"/>
  <c r="EP33" i="3"/>
  <c r="DT30" i="3"/>
  <c r="DR30" i="3"/>
  <c r="DS31" i="3"/>
  <c r="CC28" i="3"/>
  <c r="CF28" i="3"/>
  <c r="DR23" i="3"/>
  <c r="DT23" i="3"/>
  <c r="EP31" i="3"/>
  <c r="ER31" i="3"/>
  <c r="DR26" i="3"/>
  <c r="DT26" i="3"/>
  <c r="CD30" i="3"/>
  <c r="CC20" i="3"/>
  <c r="CF20" i="3"/>
  <c r="CC6" i="3"/>
  <c r="CF6" i="3"/>
  <c r="CD6" i="3"/>
  <c r="DT24" i="3"/>
  <c r="DR24" i="3"/>
  <c r="EQ15" i="3"/>
  <c r="CF9" i="3"/>
  <c r="CC9" i="3"/>
  <c r="DS3" i="3"/>
  <c r="DR22" i="3"/>
  <c r="DU5" i="3"/>
  <c r="CD20" i="3"/>
  <c r="CC12" i="3"/>
  <c r="CH2" i="3"/>
  <c r="CD2" i="3"/>
  <c r="DS9" i="3"/>
  <c r="DS10" i="3"/>
  <c r="DS12" i="3"/>
  <c r="EQ12" i="3"/>
  <c r="CH26" i="3"/>
  <c r="CD26" i="3"/>
  <c r="CC26" i="3"/>
  <c r="CF10" i="3"/>
  <c r="CC10" i="3"/>
  <c r="CD10" i="3"/>
  <c r="DT21" i="3"/>
  <c r="DR21" i="3"/>
  <c r="DS28" i="3"/>
  <c r="CF13" i="3"/>
  <c r="CC13" i="3"/>
  <c r="CD19" i="3"/>
  <c r="CH19" i="3"/>
  <c r="CF29" i="3"/>
  <c r="CC29" i="3"/>
  <c r="CH29" i="3"/>
  <c r="CD29" i="3"/>
  <c r="ER24" i="3"/>
  <c r="EP24" i="3"/>
  <c r="DR33" i="3"/>
  <c r="CH21" i="3"/>
  <c r="CD21" i="3"/>
  <c r="CF27" i="3"/>
  <c r="CC27" i="3"/>
  <c r="CF21" i="3"/>
  <c r="CC21" i="3"/>
  <c r="ES33" i="3"/>
  <c r="EP32" i="3"/>
  <c r="DU17" i="3"/>
  <c r="EQ16" i="3"/>
  <c r="DS23" i="3"/>
  <c r="DT14" i="3"/>
  <c r="DU13" i="3"/>
  <c r="DT16" i="3"/>
  <c r="DR5" i="3"/>
  <c r="ES6" i="3"/>
  <c r="ER4" i="3"/>
  <c r="DU6" i="3"/>
  <c r="EP3" i="3"/>
  <c r="CF5" i="3"/>
  <c r="CC5" i="3"/>
  <c r="CH23" i="3"/>
  <c r="CD23" i="3"/>
  <c r="DU25" i="3"/>
  <c r="ER15" i="3"/>
  <c r="DS18" i="3"/>
  <c r="ER8" i="3"/>
  <c r="CD28" i="3"/>
  <c r="CH28" i="3"/>
  <c r="DR27" i="3"/>
  <c r="DS32" i="3"/>
  <c r="DU24" i="3"/>
  <c r="DU33" i="3"/>
  <c r="ER19" i="3"/>
  <c r="ER20" i="3"/>
  <c r="ES26" i="3"/>
  <c r="CC14" i="3"/>
  <c r="CF14" i="3"/>
  <c r="DS15" i="3"/>
  <c r="DR20" i="3"/>
  <c r="ES20" i="3"/>
  <c r="DS16" i="3"/>
  <c r="ER12" i="3"/>
  <c r="ES17" i="3"/>
  <c r="DR8" i="3"/>
  <c r="EP18" i="3"/>
  <c r="ES13" i="3"/>
  <c r="EQ9" i="3"/>
  <c r="EP6" i="3"/>
  <c r="EQ4" i="3"/>
  <c r="CC2" i="3"/>
  <c r="DU2" i="3"/>
  <c r="E2" i="1" l="1"/>
  <c r="E27" i="1" l="1"/>
  <c r="E26" i="1"/>
  <c r="E25" i="1"/>
  <c r="E22" i="1"/>
  <c r="E19" i="1"/>
  <c r="E14" i="1"/>
  <c r="E12" i="1"/>
  <c r="E28" i="1" l="1"/>
  <c r="E24" i="1"/>
  <c r="E13" i="1"/>
</calcChain>
</file>

<file path=xl/sharedStrings.xml><?xml version="1.0" encoding="utf-8"?>
<sst xmlns="http://schemas.openxmlformats.org/spreadsheetml/2006/main" count="886" uniqueCount="252">
  <si>
    <t>id</t>
  </si>
  <si>
    <t>ocupacao</t>
  </si>
  <si>
    <t>hipertensao_arterial</t>
  </si>
  <si>
    <t>diabetes</t>
  </si>
  <si>
    <t>ipaq</t>
  </si>
  <si>
    <t>linfonodos_n</t>
  </si>
  <si>
    <t>&gt;8</t>
  </si>
  <si>
    <t>yes</t>
  </si>
  <si>
    <t>no</t>
  </si>
  <si>
    <t>NA</t>
  </si>
  <si>
    <t>I</t>
  </si>
  <si>
    <t>adjuvante</t>
  </si>
  <si>
    <t>&lt;8</t>
  </si>
  <si>
    <t>II</t>
  </si>
  <si>
    <t>mastectomia</t>
  </si>
  <si>
    <t>III</t>
  </si>
  <si>
    <t>anastrazol</t>
  </si>
  <si>
    <t>neoadjuvante</t>
  </si>
  <si>
    <t>manicure</t>
  </si>
  <si>
    <t>auxiliar_adm</t>
  </si>
  <si>
    <t>right</t>
  </si>
  <si>
    <t>left</t>
  </si>
  <si>
    <t>both</t>
  </si>
  <si>
    <t>surgery_side</t>
  </si>
  <si>
    <t>breast_reconstruction</t>
  </si>
  <si>
    <t>breast_reconstruction_type</t>
  </si>
  <si>
    <t>lymphonode_n</t>
  </si>
  <si>
    <t>lymphedema</t>
  </si>
  <si>
    <t>lymphedema_side</t>
  </si>
  <si>
    <t>radiotherapy</t>
  </si>
  <si>
    <t>chemotherapy</t>
  </si>
  <si>
    <t>chemotherapy_type</t>
  </si>
  <si>
    <t>hormonetherapy</t>
  </si>
  <si>
    <t>hormonetherapy_medicene</t>
  </si>
  <si>
    <t>study_years</t>
  </si>
  <si>
    <t>bmi</t>
  </si>
  <si>
    <t>age</t>
  </si>
  <si>
    <t>bm</t>
  </si>
  <si>
    <t>height</t>
  </si>
  <si>
    <t>ethnicity_race</t>
  </si>
  <si>
    <t>white</t>
  </si>
  <si>
    <t>black</t>
  </si>
  <si>
    <t>brown_mixed</t>
  </si>
  <si>
    <t>marital_status</t>
  </si>
  <si>
    <t>diagnosis_cancer_date</t>
  </si>
  <si>
    <t>date_assessment</t>
  </si>
  <si>
    <t>months_diagnosis</t>
  </si>
  <si>
    <t>surgery_date</t>
  </si>
  <si>
    <t>surgery_months</t>
  </si>
  <si>
    <t>surgery_type</t>
  </si>
  <si>
    <t>mastectomy</t>
  </si>
  <si>
    <t>quadrantectomy</t>
  </si>
  <si>
    <t>single</t>
  </si>
  <si>
    <t>married</t>
  </si>
  <si>
    <t>divorced</t>
  </si>
  <si>
    <t>widow</t>
  </si>
  <si>
    <t>bw</t>
  </si>
  <si>
    <t>higher</t>
  </si>
  <si>
    <t>surgery</t>
  </si>
  <si>
    <t>hgs_l_1_test</t>
  </si>
  <si>
    <t>hgs_l_2_test</t>
  </si>
  <si>
    <t>hgs_l_3_test</t>
  </si>
  <si>
    <t>hgs_r_1_test</t>
  </si>
  <si>
    <t>hgs_r_2_test</t>
  </si>
  <si>
    <t>hgs_r_3_test</t>
  </si>
  <si>
    <t>hgs_l_1_retest</t>
  </si>
  <si>
    <t>hgs_l_2_retest</t>
  </si>
  <si>
    <t>hgs_l_3_retest</t>
  </si>
  <si>
    <t>hgs_r_1_retest</t>
  </si>
  <si>
    <t>hgs_r_2_retest</t>
  </si>
  <si>
    <t>hgs_r_3_retest</t>
  </si>
  <si>
    <t>hgs_l_test_max</t>
  </si>
  <si>
    <t>hgs_l_test_cv</t>
  </si>
  <si>
    <t>hgs_l_retest_max</t>
  </si>
  <si>
    <t>hgs_l_retest_cv</t>
  </si>
  <si>
    <t>hgs_r_test_max</t>
  </si>
  <si>
    <t>hgs_r_test_cv</t>
  </si>
  <si>
    <t>hgs_r_retest_max</t>
  </si>
  <si>
    <t>hgs_r_retest_cv</t>
  </si>
  <si>
    <t>hgs_l_test_restest_cv</t>
  </si>
  <si>
    <t>hgs_r_test_restest_cv</t>
  </si>
  <si>
    <t>hgs_asym_test</t>
  </si>
  <si>
    <t>hgs_asym_retest</t>
  </si>
  <si>
    <t>hgs_diff_l_test_restest</t>
  </si>
  <si>
    <t>hgs_diff_r_test_restest</t>
  </si>
  <si>
    <t>ibp_l_1_test</t>
  </si>
  <si>
    <t>ibp_l_2_test</t>
  </si>
  <si>
    <t>ibp_l_3_test</t>
  </si>
  <si>
    <t>ibp_r_1_test</t>
  </si>
  <si>
    <t>ibp_r_2_test</t>
  </si>
  <si>
    <t>ibp_r_3_test</t>
  </si>
  <si>
    <t>ibp_l_1_retest</t>
  </si>
  <si>
    <t>ibp_l_2_retest</t>
  </si>
  <si>
    <t>ibp_l_3_retest</t>
  </si>
  <si>
    <t>ibp_r_1_retest</t>
  </si>
  <si>
    <t>ibp_r_2_retest</t>
  </si>
  <si>
    <t>ibp_r_3_retest</t>
  </si>
  <si>
    <t>ibp_l_test_max</t>
  </si>
  <si>
    <t>ibp_l_test_cv</t>
  </si>
  <si>
    <t>ibp_l_retest_max</t>
  </si>
  <si>
    <t>ibp_l_retest_cv</t>
  </si>
  <si>
    <t>ibp_r_test_max</t>
  </si>
  <si>
    <t>ibp_r_test_cv</t>
  </si>
  <si>
    <t>ibp_r_retest_max</t>
  </si>
  <si>
    <t>ibp_r_retest_cv</t>
  </si>
  <si>
    <t>ibp_l_test_restest_cv</t>
  </si>
  <si>
    <t>ibp_r_test_restest_cv</t>
  </si>
  <si>
    <t>ibp_asym_test</t>
  </si>
  <si>
    <t>ibp_asym_retest</t>
  </si>
  <si>
    <t>ibp_diff_l_test_restest</t>
  </si>
  <si>
    <t>ibp_diff_r_test_restest</t>
  </si>
  <si>
    <t>ibp_total_1_test</t>
  </si>
  <si>
    <t>ibp_total_2_test</t>
  </si>
  <si>
    <t>ibp_total_3_test</t>
  </si>
  <si>
    <t>ibp_total_1_retest</t>
  </si>
  <si>
    <t>ibp_total_2_retest</t>
  </si>
  <si>
    <t>ibp_total_3_retest</t>
  </si>
  <si>
    <t>ibp_total_test_max</t>
  </si>
  <si>
    <t>ibp_total_test_cv</t>
  </si>
  <si>
    <t>ibp_total_retest_max</t>
  </si>
  <si>
    <t>ibp_total_retest_cv</t>
  </si>
  <si>
    <t>ibp_total_test_retest_cv</t>
  </si>
  <si>
    <t>ibp_total_test_retest_diff</t>
  </si>
  <si>
    <t>ibp_total_test_max_kg</t>
  </si>
  <si>
    <t>ibp_total_retest_max_kg</t>
  </si>
  <si>
    <t>one_rm_test</t>
  </si>
  <si>
    <t>one_rm_retest</t>
  </si>
  <si>
    <t>one_rm_test_retest_cv</t>
  </si>
  <si>
    <t>one_rm_test_retest_diff</t>
  </si>
  <si>
    <t>months_surgery</t>
  </si>
  <si>
    <t>pain_side_bsurgical_dummy</t>
  </si>
  <si>
    <t>age60_dummy</t>
  </si>
  <si>
    <t>rt_experience</t>
  </si>
  <si>
    <t>lymphedema_dummy</t>
  </si>
  <si>
    <t>surgery_side_right_dummy</t>
  </si>
  <si>
    <t>surgery_side_left_dummy</t>
  </si>
  <si>
    <t>lymphedema_right_dummy</t>
  </si>
  <si>
    <t>lymphedema_left_dummy</t>
  </si>
  <si>
    <t>hgs_treated_side_1test</t>
  </si>
  <si>
    <t>hgs_treated_side_2test</t>
  </si>
  <si>
    <t>hgs_treated_side_3test</t>
  </si>
  <si>
    <t>hgs_treated_side_1retest</t>
  </si>
  <si>
    <t>hgs_treated_side_2retest</t>
  </si>
  <si>
    <t>hgs_treated_side_3retest</t>
  </si>
  <si>
    <t>hgs_nontreated_side_1test</t>
  </si>
  <si>
    <t>hgs_nontreated_side_2test</t>
  </si>
  <si>
    <t>hgs_nontreated_side_3test</t>
  </si>
  <si>
    <t>hgs_nontreated_side_1retest</t>
  </si>
  <si>
    <t>hgs_nontreated_side_2retest</t>
  </si>
  <si>
    <t>hgs_nontreated_side_3retest</t>
  </si>
  <si>
    <t>hgs_treated_side_test_mean</t>
  </si>
  <si>
    <t>hgs_nontreated_side_test_mean</t>
  </si>
  <si>
    <t>hgs_treated_side_test_cv</t>
  </si>
  <si>
    <t>hgs_nontreated_side_test_cv</t>
  </si>
  <si>
    <t>hgs_treated_side_retest_mean</t>
  </si>
  <si>
    <t>hgs_nontreated_side_retest_mean</t>
  </si>
  <si>
    <t>hgs_treated_side_retest_cv</t>
  </si>
  <si>
    <t>hgs_nontreated_side_retest_cv</t>
  </si>
  <si>
    <t>hgs_treated_side_test_retest_cv</t>
  </si>
  <si>
    <t>hgs_nontreated_side_test_retest_cv</t>
  </si>
  <si>
    <t>hgs_treated_side_test_retest_diff</t>
  </si>
  <si>
    <t>hgs_nontreated_side_test_retest_diff</t>
  </si>
  <si>
    <t>ibp_treated_side_1test</t>
  </si>
  <si>
    <t>ibp_treated_side_2test</t>
  </si>
  <si>
    <t>ibp_treated_side_3test</t>
  </si>
  <si>
    <t>ibp_treated_side_1retest</t>
  </si>
  <si>
    <t>ibp_treated_side_2retest</t>
  </si>
  <si>
    <t>ibp_treated_side_3retest</t>
  </si>
  <si>
    <t>ibp_nontreated_side_1test</t>
  </si>
  <si>
    <t>ibp_nontreated_side_2test</t>
  </si>
  <si>
    <t>ibp_nontreated_side_3test</t>
  </si>
  <si>
    <t>ibp_nontreated_side_1retest</t>
  </si>
  <si>
    <t>ibp_nontreated_side_2retest</t>
  </si>
  <si>
    <t>ibp_nontreated_side_3retest</t>
  </si>
  <si>
    <t>ibp_treated_side_test_mean</t>
  </si>
  <si>
    <t>ibp_nontreated_side_test_mean</t>
  </si>
  <si>
    <t>ibp_treated_side_test_cv</t>
  </si>
  <si>
    <t>ibp_nontreated_side_test_cv</t>
  </si>
  <si>
    <t>ibp_treated_side_retest_mean</t>
  </si>
  <si>
    <t>ibp_nontreated_side_retest_mean</t>
  </si>
  <si>
    <t>ibp_treated_side_retest_cv</t>
  </si>
  <si>
    <t>ibp_nontreated_side_retest_cv</t>
  </si>
  <si>
    <t>ibp_treated_side_test_retest_cv</t>
  </si>
  <si>
    <t>ibp_nontreated_side_test_retest_cv</t>
  </si>
  <si>
    <t>ibp_treated_side_test_retest_diff</t>
  </si>
  <si>
    <t>ibp_nontreated_side_test_retest_diff</t>
  </si>
  <si>
    <t>tamoxifen</t>
  </si>
  <si>
    <t>retired</t>
  </si>
  <si>
    <t>housewife</t>
  </si>
  <si>
    <t>freelancer</t>
  </si>
  <si>
    <t>psychologist</t>
  </si>
  <si>
    <t>cleaning assistant</t>
  </si>
  <si>
    <t>norse</t>
  </si>
  <si>
    <t>street vendor</t>
  </si>
  <si>
    <t>nurse_technician</t>
  </si>
  <si>
    <t>seller</t>
  </si>
  <si>
    <t>industrial_model_maker</t>
  </si>
  <si>
    <t>dressmaker</t>
  </si>
  <si>
    <t>cleaniner</t>
  </si>
  <si>
    <t>janitor</t>
  </si>
  <si>
    <t>teacher</t>
  </si>
  <si>
    <t>hairdresser</t>
  </si>
  <si>
    <t>agent_educacional</t>
  </si>
  <si>
    <t>cancer_stage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</si>
  <si>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</si>
  <si>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</si>
  <si>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</si>
  <si>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</si>
  <si>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</si>
  <si>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</si>
  <si>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</si>
  <si>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</si>
  <si>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</si>
  <si>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</si>
  <si>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</si>
  <si>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</si>
  <si>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</si>
  <si>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</si>
  <si>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</si>
  <si>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</si>
  <si>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</si>
  <si>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</si>
  <si>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</si>
  <si>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</si>
  <si>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</si>
  <si>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</si>
  <si>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</si>
  <si>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</si>
  <si>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</si>
  <si>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</si>
  <si>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</si>
  <si>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</si>
  <si>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</si>
  <si>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</si>
  <si>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</si>
  <si>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</si>
  <si>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dominance</t>
  </si>
  <si>
    <t>condition_surgery_same_side</t>
  </si>
  <si>
    <t>hgs_l_test_mean</t>
  </si>
  <si>
    <t>hgs_l_retest_mean</t>
  </si>
  <si>
    <t>hgs_r_test_mean</t>
  </si>
  <si>
    <t>hgs_r_retest_mean</t>
  </si>
  <si>
    <t>ibp_l_test_mean</t>
  </si>
  <si>
    <t>ibp_l_retest_mean</t>
  </si>
  <si>
    <t>ibp_r_test_mean</t>
  </si>
  <si>
    <t>ibp_r_retest_mean</t>
  </si>
  <si>
    <t>ibp_total_test_mean</t>
  </si>
  <si>
    <t>ibp_total_retest_mean</t>
  </si>
  <si>
    <t>ibp_total_test_mean_kg</t>
  </si>
  <si>
    <t>ibp_total_retest_mean_kg</t>
  </si>
  <si>
    <t>abdominal_flap</t>
  </si>
  <si>
    <t>latissimus_dorsi_flap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</si>
</sst>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6" formatCode="yyyy\-mm\-dd;@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F2F2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10" borderId="2" applyNumberFormat="0" applyAlignment="0" applyProtection="0"/>
  </cellStyleXfs>
  <cellXfs count="29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4" borderId="0" xfId="0" applyFill="1"/>
    <xf numFmtId="0" fontId="0" fillId="0" borderId="0" xfId="0" applyFont="1"/>
    <xf numFmtId="164" fontId="0" fillId="0" borderId="0" xfId="0" applyNumberFormat="1" applyFont="1"/>
    <xf numFmtId="0" fontId="0" fillId="8" borderId="0" xfId="0" applyFont="1" applyFill="1"/>
    <xf numFmtId="0" fontId="0" fillId="2" borderId="0" xfId="0" applyFont="1" applyFill="1"/>
    <xf numFmtId="0" fontId="0" fillId="4" borderId="0" xfId="0" applyFont="1" applyFill="1"/>
    <xf numFmtId="0" fontId="0" fillId="5" borderId="0" xfId="0" applyFont="1" applyFill="1"/>
    <xf numFmtId="0" fontId="0" fillId="9" borderId="0" xfId="0" applyFont="1" applyFill="1"/>
    <xf numFmtId="0" fontId="0" fillId="7" borderId="0" xfId="0" applyFont="1" applyFill="1"/>
    <xf numFmtId="2" fontId="0" fillId="0" borderId="0" xfId="0" applyNumberFormat="1" applyFont="1"/>
    <xf numFmtId="0" fontId="0" fillId="6" borderId="0" xfId="0" applyFont="1" applyFill="1"/>
    <xf numFmtId="0" fontId="0" fillId="2" borderId="1" xfId="0" applyFont="1" applyFill="1" applyBorder="1"/>
    <xf numFmtId="0" fontId="0" fillId="0" borderId="1" xfId="0" applyFont="1" applyBorder="1"/>
    <xf numFmtId="0" fontId="4" fillId="11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4" borderId="0" xfId="0" applyNumberFormat="1" applyFill="1"/>
    <xf numFmtId="1" fontId="0" fillId="0" borderId="0" xfId="0" applyNumberFormat="1"/>
    <xf numFmtId="0" fontId="4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0" xfId="0" applyNumberFormat="1" applyFont="1" applyFill="1"/>
    <xf numFmtId="166" fontId="3" fillId="3" borderId="0" xfId="0" applyNumberFormat="1" applyFont="1" applyFill="1" applyAlignment="1">
      <alignment horizontal="center"/>
    </xf>
    <xf numFmtId="166" fontId="0" fillId="0" borderId="0" xfId="0" applyNumberFormat="1" applyFont="1"/>
    <xf numFmtId="166" fontId="0" fillId="2" borderId="1" xfId="0" applyNumberFormat="1" applyFont="1" applyFill="1" applyBorder="1"/>
    <xf numFmtId="166" fontId="0" fillId="0" borderId="1" xfId="0" applyNumberFormat="1" applyFont="1" applyBorder="1"/>
    <xf numFmtId="166" fontId="3" fillId="3" borderId="1" xfId="0" applyNumberFormat="1" applyFont="1" applyFill="1" applyBorder="1" applyAlignment="1">
      <alignment horizontal="center"/>
    </xf>
  </cellXfs>
  <cellStyles count="2">
    <cellStyle name="Normal" xfId="0" builtinId="0"/>
    <cellStyle name="Saí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18CBA-0D09-4BA9-972F-5D8C5C02EF17}">
  <dimension ref="A1:ES33"/>
  <sheetViews>
    <sheetView topLeftCell="D1" workbookViewId="0">
      <pane ySplit="1" topLeftCell="A2" activePane="bottomLeft" state="frozen"/>
      <selection activeCell="EP1" sqref="EP1"/>
      <selection pane="bottomLeft" activeCell="CQ12" sqref="CQ12"/>
    </sheetView>
  </sheetViews>
  <sheetFormatPr defaultColWidth="9.140625" defaultRowHeight="15" x14ac:dyDescent="0.25"/>
  <cols>
    <col min="1" max="1" width="24.140625" bestFit="1" customWidth="1"/>
    <col min="2" max="5" width="9.140625" customWidth="1"/>
    <col min="6" max="7" width="13.5703125" customWidth="1"/>
    <col min="8" max="8" width="23" customWidth="1"/>
    <col min="9" max="14" width="12" customWidth="1"/>
    <col min="15" max="20" width="14" customWidth="1"/>
    <col min="21" max="21" width="14.85546875" customWidth="1"/>
    <col min="22" max="22" width="15.140625" customWidth="1"/>
    <col min="23" max="23" width="12.85546875" customWidth="1"/>
    <col min="24" max="24" width="16.7109375" customWidth="1"/>
    <col min="25" max="25" width="15.140625" customWidth="1"/>
    <col min="26" max="26" width="14.85546875" customWidth="1"/>
    <col min="27" max="27" width="15" customWidth="1"/>
    <col min="28" max="28" width="15.28515625" customWidth="1"/>
    <col min="29" max="29" width="13.140625" customWidth="1"/>
    <col min="30" max="30" width="16.85546875" customWidth="1"/>
    <col min="31" max="31" width="17.28515625" customWidth="1"/>
    <col min="32" max="32" width="15" customWidth="1"/>
    <col min="33" max="33" width="20.28515625" customWidth="1"/>
    <col min="34" max="34" width="20.42578125" customWidth="1"/>
    <col min="35" max="35" width="14.140625" customWidth="1"/>
    <col min="36" max="36" width="16" customWidth="1"/>
    <col min="37" max="38" width="21.7109375" customWidth="1"/>
    <col min="39" max="41" width="11.85546875" customWidth="1"/>
    <col min="42" max="44" width="12" customWidth="1"/>
    <col min="45" max="47" width="13.85546875" customWidth="1"/>
    <col min="48" max="50" width="14" customWidth="1"/>
    <col min="51" max="51" width="14.7109375" customWidth="1"/>
    <col min="52" max="52" width="15" customWidth="1"/>
    <col min="53" max="53" width="12.7109375" customWidth="1"/>
    <col min="54" max="54" width="16.5703125" customWidth="1"/>
    <col min="55" max="55" width="16.85546875" customWidth="1"/>
    <col min="56" max="56" width="14.7109375" customWidth="1"/>
    <col min="57" max="57" width="14.85546875" customWidth="1"/>
    <col min="58" max="58" width="15.140625" customWidth="1"/>
    <col min="59" max="59" width="12.85546875" customWidth="1"/>
    <col min="60" max="60" width="16.7109375" customWidth="1"/>
    <col min="61" max="61" width="17" customWidth="1"/>
    <col min="62" max="62" width="14.85546875" customWidth="1"/>
    <col min="63" max="63" width="20.140625" customWidth="1"/>
    <col min="64" max="64" width="20.28515625" customWidth="1"/>
    <col min="65" max="65" width="14" customWidth="1"/>
    <col min="66" max="66" width="15.85546875" customWidth="1"/>
    <col min="67" max="67" width="21.5703125" customWidth="1"/>
    <col min="68" max="68" width="21.7109375" customWidth="1"/>
    <col min="69" max="71" width="15.5703125" customWidth="1"/>
    <col min="72" max="74" width="17.5703125" customWidth="1"/>
    <col min="75" max="75" width="18.42578125" customWidth="1"/>
    <col min="76" max="76" width="18.7109375" customWidth="1"/>
    <col min="77" max="77" width="16.42578125" customWidth="1"/>
    <col min="78" max="78" width="20.28515625" customWidth="1"/>
    <col min="79" max="79" width="20.5703125" customWidth="1"/>
    <col min="80" max="80" width="18.42578125" customWidth="1"/>
    <col min="81" max="81" width="23" customWidth="1"/>
    <col min="82" max="82" width="24.28515625" customWidth="1"/>
    <col min="83" max="83" width="21.5703125" customWidth="1"/>
    <col min="84" max="84" width="21.85546875" customWidth="1"/>
    <col min="85" max="85" width="20.28515625" customWidth="1"/>
    <col min="86" max="86" width="23.7109375" customWidth="1"/>
    <col min="87" max="87" width="12.28515625" customWidth="1"/>
    <col min="88" max="88" width="14.28515625" customWidth="1"/>
    <col min="89" max="89" width="21.85546875" customWidth="1"/>
    <col min="90" max="90" width="23.140625" customWidth="1"/>
    <col min="91" max="91" width="15.42578125" customWidth="1"/>
    <col min="92" max="92" width="13.140625" customWidth="1"/>
    <col min="93" max="93" width="26.7109375" customWidth="1"/>
    <col min="94" max="94" width="16.42578125" customWidth="1"/>
    <col min="95" max="95" width="13.85546875" customWidth="1"/>
    <col min="96" max="96" width="20.7109375" customWidth="1"/>
    <col min="97" max="97" width="12.42578125" customWidth="1"/>
    <col min="98" max="98" width="27.7109375" customWidth="1"/>
    <col min="99" max="99" width="30.28515625" customWidth="1"/>
    <col min="100" max="100" width="25.28515625" customWidth="1"/>
    <col min="101" max="101" width="27.85546875" customWidth="1"/>
    <col min="102" max="105" width="22.140625" bestFit="1" customWidth="1"/>
    <col min="106" max="107" width="24" bestFit="1" customWidth="1"/>
    <col min="108" max="110" width="25.7109375" bestFit="1" customWidth="1"/>
    <col min="111" max="113" width="27.5703125" bestFit="1" customWidth="1"/>
    <col min="114" max="114" width="27.28515625" bestFit="1" customWidth="1"/>
    <col min="115" max="115" width="30.85546875" bestFit="1" customWidth="1"/>
    <col min="116" max="116" width="24" bestFit="1" customWidth="1"/>
    <col min="117" max="117" width="27.5703125" bestFit="1" customWidth="1"/>
    <col min="118" max="118" width="29.140625" bestFit="1" customWidth="1"/>
    <col min="119" max="119" width="32.7109375" bestFit="1" customWidth="1"/>
    <col min="120" max="120" width="26" bestFit="1" customWidth="1"/>
    <col min="121" max="121" width="29.42578125" bestFit="1" customWidth="1"/>
    <col min="122" max="122" width="29.42578125" customWidth="1"/>
    <col min="123" max="123" width="34.140625" bestFit="1" customWidth="1"/>
    <col min="124" max="124" width="34.140625" customWidth="1"/>
    <col min="125" max="125" width="35.42578125" bestFit="1" customWidth="1"/>
    <col min="126" max="128" width="22" bestFit="1" customWidth="1"/>
    <col min="129" max="131" width="23.85546875" bestFit="1" customWidth="1"/>
    <col min="132" max="134" width="25.5703125" bestFit="1" customWidth="1"/>
    <col min="135" max="137" width="27.42578125" bestFit="1" customWidth="1"/>
    <col min="138" max="138" width="27.140625" bestFit="1" customWidth="1"/>
    <col min="139" max="139" width="30.7109375" bestFit="1" customWidth="1"/>
    <col min="140" max="140" width="23.85546875" bestFit="1" customWidth="1"/>
    <col min="141" max="141" width="27.42578125" bestFit="1" customWidth="1"/>
    <col min="142" max="142" width="29" bestFit="1" customWidth="1"/>
    <col min="143" max="143" width="32.5703125" bestFit="1" customWidth="1"/>
    <col min="144" max="144" width="25.85546875" bestFit="1" customWidth="1"/>
    <col min="145" max="145" width="29.28515625" bestFit="1" customWidth="1"/>
    <col min="146" max="146" width="30.42578125" bestFit="1" customWidth="1"/>
    <col min="147" max="147" width="34" bestFit="1" customWidth="1"/>
    <col min="148" max="148" width="31.7109375" bestFit="1" customWidth="1"/>
    <col min="149" max="149" width="35.28515625" bestFit="1" customWidth="1"/>
  </cols>
  <sheetData>
    <row r="1" spans="1:149" ht="15.75" x14ac:dyDescent="0.25">
      <c r="A1" t="s">
        <v>0</v>
      </c>
      <c r="B1" t="s">
        <v>36</v>
      </c>
      <c r="C1" t="s">
        <v>56</v>
      </c>
      <c r="D1" t="s">
        <v>57</v>
      </c>
      <c r="E1" t="s">
        <v>35</v>
      </c>
      <c r="F1" t="s">
        <v>58</v>
      </c>
      <c r="G1" t="s">
        <v>236</v>
      </c>
      <c r="H1" t="s">
        <v>237</v>
      </c>
      <c r="I1" t="s">
        <v>59</v>
      </c>
      <c r="J1" t="s">
        <v>60</v>
      </c>
      <c r="K1" t="s">
        <v>61</v>
      </c>
      <c r="L1" t="s">
        <v>62</v>
      </c>
      <c r="M1" t="s">
        <v>63</v>
      </c>
      <c r="N1" t="s">
        <v>64</v>
      </c>
      <c r="O1" t="s">
        <v>65</v>
      </c>
      <c r="P1" t="s">
        <v>66</v>
      </c>
      <c r="Q1" t="s">
        <v>67</v>
      </c>
      <c r="R1" t="s">
        <v>68</v>
      </c>
      <c r="S1" t="s">
        <v>69</v>
      </c>
      <c r="T1" t="s">
        <v>70</v>
      </c>
      <c r="U1" t="s">
        <v>71</v>
      </c>
      <c r="V1" t="s">
        <v>238</v>
      </c>
      <c r="W1" t="s">
        <v>72</v>
      </c>
      <c r="X1" t="s">
        <v>73</v>
      </c>
      <c r="Y1" t="s">
        <v>239</v>
      </c>
      <c r="Z1" t="s">
        <v>74</v>
      </c>
      <c r="AA1" t="s">
        <v>75</v>
      </c>
      <c r="AB1" t="s">
        <v>240</v>
      </c>
      <c r="AC1" t="s">
        <v>76</v>
      </c>
      <c r="AD1" t="s">
        <v>77</v>
      </c>
      <c r="AE1" t="s">
        <v>241</v>
      </c>
      <c r="AF1" t="s">
        <v>78</v>
      </c>
      <c r="AG1" t="s">
        <v>79</v>
      </c>
      <c r="AH1" t="s">
        <v>80</v>
      </c>
      <c r="AI1" t="s">
        <v>81</v>
      </c>
      <c r="AJ1" t="s">
        <v>82</v>
      </c>
      <c r="AK1" t="s">
        <v>83</v>
      </c>
      <c r="AL1" t="s">
        <v>84</v>
      </c>
      <c r="AM1" t="s">
        <v>85</v>
      </c>
      <c r="AN1" t="s">
        <v>86</v>
      </c>
      <c r="AO1" t="s">
        <v>87</v>
      </c>
      <c r="AP1" t="s">
        <v>88</v>
      </c>
      <c r="AQ1" t="s">
        <v>89</v>
      </c>
      <c r="AR1" t="s">
        <v>90</v>
      </c>
      <c r="AS1" t="s">
        <v>91</v>
      </c>
      <c r="AT1" t="s">
        <v>92</v>
      </c>
      <c r="AU1" t="s">
        <v>93</v>
      </c>
      <c r="AV1" t="s">
        <v>94</v>
      </c>
      <c r="AW1" t="s">
        <v>95</v>
      </c>
      <c r="AX1" t="s">
        <v>96</v>
      </c>
      <c r="AY1" t="s">
        <v>97</v>
      </c>
      <c r="AZ1" t="s">
        <v>242</v>
      </c>
      <c r="BA1" t="s">
        <v>98</v>
      </c>
      <c r="BB1" t="s">
        <v>99</v>
      </c>
      <c r="BC1" t="s">
        <v>243</v>
      </c>
      <c r="BD1" t="s">
        <v>100</v>
      </c>
      <c r="BE1" t="s">
        <v>101</v>
      </c>
      <c r="BF1" t="s">
        <v>244</v>
      </c>
      <c r="BG1" t="s">
        <v>102</v>
      </c>
      <c r="BH1" t="s">
        <v>103</v>
      </c>
      <c r="BI1" t="s">
        <v>245</v>
      </c>
      <c r="BJ1" t="s">
        <v>104</v>
      </c>
      <c r="BK1" t="s">
        <v>105</v>
      </c>
      <c r="BL1" t="s">
        <v>106</v>
      </c>
      <c r="BM1" t="s">
        <v>107</v>
      </c>
      <c r="BN1" t="s">
        <v>108</v>
      </c>
      <c r="BO1" t="s">
        <v>109</v>
      </c>
      <c r="BP1" t="s">
        <v>110</v>
      </c>
      <c r="BQ1" t="s">
        <v>111</v>
      </c>
      <c r="BR1" t="s">
        <v>112</v>
      </c>
      <c r="BS1" t="s">
        <v>113</v>
      </c>
      <c r="BT1" t="s">
        <v>114</v>
      </c>
      <c r="BU1" t="s">
        <v>115</v>
      </c>
      <c r="BV1" t="s">
        <v>116</v>
      </c>
      <c r="BW1" t="s">
        <v>117</v>
      </c>
      <c r="BX1" t="s">
        <v>246</v>
      </c>
      <c r="BY1" t="s">
        <v>118</v>
      </c>
      <c r="BZ1" t="s">
        <v>119</v>
      </c>
      <c r="CA1" t="s">
        <v>247</v>
      </c>
      <c r="CB1" t="s">
        <v>120</v>
      </c>
      <c r="CC1" t="s">
        <v>121</v>
      </c>
      <c r="CD1" t="s">
        <v>122</v>
      </c>
      <c r="CE1" t="s">
        <v>123</v>
      </c>
      <c r="CF1" t="s">
        <v>248</v>
      </c>
      <c r="CG1" t="s">
        <v>124</v>
      </c>
      <c r="CH1" t="s">
        <v>249</v>
      </c>
      <c r="CI1" t="s">
        <v>125</v>
      </c>
      <c r="CJ1" t="s">
        <v>126</v>
      </c>
      <c r="CK1" t="s">
        <v>127</v>
      </c>
      <c r="CL1" t="s">
        <v>128</v>
      </c>
      <c r="CM1" t="s">
        <v>129</v>
      </c>
      <c r="CN1" s="17" t="s">
        <v>5</v>
      </c>
      <c r="CO1" t="s">
        <v>130</v>
      </c>
      <c r="CP1" s="17" t="s">
        <v>131</v>
      </c>
      <c r="CQ1" s="17" t="s">
        <v>132</v>
      </c>
      <c r="CR1" t="s">
        <v>133</v>
      </c>
      <c r="CS1" t="s">
        <v>14</v>
      </c>
      <c r="CT1" t="s">
        <v>134</v>
      </c>
      <c r="CU1" t="s">
        <v>135</v>
      </c>
      <c r="CV1" t="s">
        <v>136</v>
      </c>
      <c r="CW1" t="s">
        <v>137</v>
      </c>
      <c r="CX1" t="s">
        <v>138</v>
      </c>
      <c r="CY1" t="s">
        <v>139</v>
      </c>
      <c r="CZ1" t="s">
        <v>140</v>
      </c>
      <c r="DA1" t="s">
        <v>141</v>
      </c>
      <c r="DB1" t="s">
        <v>142</v>
      </c>
      <c r="DC1" t="s">
        <v>143</v>
      </c>
      <c r="DD1" t="s">
        <v>144</v>
      </c>
      <c r="DE1" t="s">
        <v>145</v>
      </c>
      <c r="DF1" t="s">
        <v>146</v>
      </c>
      <c r="DG1" t="s">
        <v>147</v>
      </c>
      <c r="DH1" t="s">
        <v>148</v>
      </c>
      <c r="DI1" t="s">
        <v>149</v>
      </c>
      <c r="DJ1" t="s">
        <v>150</v>
      </c>
      <c r="DK1" t="s">
        <v>151</v>
      </c>
      <c r="DL1" t="s">
        <v>152</v>
      </c>
      <c r="DM1" t="s">
        <v>153</v>
      </c>
      <c r="DN1" t="s">
        <v>154</v>
      </c>
      <c r="DO1" t="s">
        <v>155</v>
      </c>
      <c r="DP1" t="s">
        <v>156</v>
      </c>
      <c r="DQ1" t="s">
        <v>157</v>
      </c>
      <c r="DR1" t="s">
        <v>158</v>
      </c>
      <c r="DS1" t="s">
        <v>159</v>
      </c>
      <c r="DT1" t="s">
        <v>160</v>
      </c>
      <c r="DU1" t="s">
        <v>161</v>
      </c>
      <c r="DV1" t="s">
        <v>162</v>
      </c>
      <c r="DW1" t="s">
        <v>163</v>
      </c>
      <c r="DX1" t="s">
        <v>164</v>
      </c>
      <c r="DY1" t="s">
        <v>165</v>
      </c>
      <c r="DZ1" t="s">
        <v>166</v>
      </c>
      <c r="EA1" t="s">
        <v>167</v>
      </c>
      <c r="EB1" t="s">
        <v>168</v>
      </c>
      <c r="EC1" t="s">
        <v>169</v>
      </c>
      <c r="ED1" t="s">
        <v>170</v>
      </c>
      <c r="EE1" t="s">
        <v>171</v>
      </c>
      <c r="EF1" t="s">
        <v>172</v>
      </c>
      <c r="EG1" t="s">
        <v>173</v>
      </c>
      <c r="EH1" t="s">
        <v>174</v>
      </c>
      <c r="EI1" t="s">
        <v>175</v>
      </c>
      <c r="EJ1" t="s">
        <v>176</v>
      </c>
      <c r="EK1" t="s">
        <v>177</v>
      </c>
      <c r="EL1" t="s">
        <v>178</v>
      </c>
      <c r="EM1" t="s">
        <v>179</v>
      </c>
      <c r="EN1" t="s">
        <v>180</v>
      </c>
      <c r="EO1" t="s">
        <v>181</v>
      </c>
      <c r="EP1" t="s">
        <v>182</v>
      </c>
      <c r="EQ1" t="s">
        <v>183</v>
      </c>
      <c r="ER1" t="s">
        <v>184</v>
      </c>
      <c r="ES1" t="s">
        <v>185</v>
      </c>
    </row>
    <row r="2" spans="1:149" ht="15.75" x14ac:dyDescent="0.25">
      <c r="A2" t="s">
        <v>204</v>
      </c>
      <c r="B2" s="18">
        <v>56</v>
      </c>
      <c r="C2">
        <v>61.1</v>
      </c>
      <c r="D2">
        <v>1.6</v>
      </c>
      <c r="E2" s="2">
        <f t="shared" ref="E2:E33" si="0">C2/D2^2</f>
        <v>23.867187499999996</v>
      </c>
      <c r="F2" t="s">
        <v>20</v>
      </c>
      <c r="G2" t="s">
        <v>20</v>
      </c>
      <c r="H2" t="str">
        <f t="shared" ref="H2:H33" si="1">IF(F2=G2,"yes","no")</f>
        <v>yes</v>
      </c>
      <c r="I2">
        <v>27.8</v>
      </c>
      <c r="J2">
        <v>29</v>
      </c>
      <c r="K2">
        <v>27.8</v>
      </c>
      <c r="L2">
        <v>24.6</v>
      </c>
      <c r="M2">
        <v>23.7</v>
      </c>
      <c r="N2">
        <v>23.7</v>
      </c>
      <c r="O2">
        <v>24.1</v>
      </c>
      <c r="P2">
        <v>23.5</v>
      </c>
      <c r="Q2">
        <v>24</v>
      </c>
      <c r="R2">
        <v>20</v>
      </c>
      <c r="S2">
        <v>21.2</v>
      </c>
      <c r="T2">
        <v>23.3</v>
      </c>
      <c r="U2">
        <f t="shared" ref="U2:U33" si="2">MAX(I2:K2)</f>
        <v>29</v>
      </c>
      <c r="V2" s="1">
        <f t="shared" ref="V2:V33" si="3">AVERAGE(I2:K2)</f>
        <v>28.2</v>
      </c>
      <c r="W2" s="1">
        <f t="shared" ref="W2:W33" si="4">(_xlfn.STDEV.S(I2:K2)/AVERAGE(I2:K2))*100</f>
        <v>2.4568096561260657</v>
      </c>
      <c r="X2">
        <f t="shared" ref="X2:X33" si="5">MAX(O2:Q2)</f>
        <v>24.1</v>
      </c>
      <c r="Y2" s="1">
        <f t="shared" ref="Y2:Y33" si="6">AVERAGE(O2:Q2)</f>
        <v>23.866666666666664</v>
      </c>
      <c r="Z2" s="1">
        <f t="shared" ref="Z2:Z33" si="7">(_xlfn.STDEV.S(O2:Q2)/AVERAGE(O2:Q2))*100</f>
        <v>1.3468785979040463</v>
      </c>
      <c r="AA2">
        <f t="shared" ref="AA2:AA33" si="8">MAX(L2:N2)</f>
        <v>24.6</v>
      </c>
      <c r="AB2" s="1">
        <f t="shared" ref="AB2:AB33" si="9">AVERAGE(L2:N2)</f>
        <v>24</v>
      </c>
      <c r="AC2" s="1">
        <f t="shared" ref="AC2:AC33" si="10">(_xlfn.STDEV.S(L2:N2)/AVERAGE(L2:N2))*100</f>
        <v>2.1650635094611017</v>
      </c>
      <c r="AD2">
        <f t="shared" ref="AD2:AD33" si="11">MAX(R2:T2)</f>
        <v>23.3</v>
      </c>
      <c r="AE2" s="1">
        <f t="shared" ref="AE2:AE33" si="12">AVERAGE(R2:T2)</f>
        <v>21.5</v>
      </c>
      <c r="AF2" s="1">
        <f t="shared" ref="AF2:AF33" si="13">(_xlfn.STDEV.S(R2:T2)/AVERAGE(R2:T2))*100</f>
        <v>7.7689735295302658</v>
      </c>
      <c r="AG2" s="1">
        <f t="shared" ref="AG2:AG33" si="14">(_xlfn.STDEV.S(V2,Y2)/AVERAGE(V2,Y2))*100</f>
        <v>11.770023246383001</v>
      </c>
      <c r="AH2" s="1">
        <f t="shared" ref="AH2:AH33" si="15">(_xlfn.STDEV.S(AB2,AE2)/AVERAGE(AB2,AE2))*100</f>
        <v>7.7704041888631599</v>
      </c>
      <c r="AI2" s="1">
        <f t="shared" ref="AI2:AI33" si="16">(ABS(V2-AB2)/AVERAGE(V2,AB2))*100</f>
        <v>16.091954022988503</v>
      </c>
      <c r="AJ2" s="1">
        <f t="shared" ref="AJ2:AJ33" si="17">(ABS(Y2-AE2)/AVERAGE(Y2,AE2))*100</f>
        <v>10.433504775900062</v>
      </c>
      <c r="AK2" s="1">
        <f t="shared" ref="AK2:AK33" si="18">Y2-V2</f>
        <v>-4.3333333333333357</v>
      </c>
      <c r="AL2" s="1">
        <f t="shared" ref="AL2:AL33" si="19">AE2-AB2</f>
        <v>-2.5</v>
      </c>
      <c r="AM2">
        <v>99.918999999999997</v>
      </c>
      <c r="AN2">
        <v>96.983999999999995</v>
      </c>
      <c r="AO2">
        <v>107.41500000000001</v>
      </c>
      <c r="AP2">
        <v>101.741</v>
      </c>
      <c r="AQ2">
        <v>92.759</v>
      </c>
      <c r="AR2">
        <v>106.43600000000001</v>
      </c>
      <c r="AS2">
        <v>89.447999999999993</v>
      </c>
      <c r="AT2">
        <v>87.198999999999998</v>
      </c>
      <c r="AU2">
        <v>74.180000000000007</v>
      </c>
      <c r="AV2">
        <v>98.861999999999995</v>
      </c>
      <c r="AW2">
        <v>96.621499999999997</v>
      </c>
      <c r="AX2">
        <v>84.326499999999996</v>
      </c>
      <c r="AY2" s="4">
        <f t="shared" ref="AY2:AY33" si="20">MAX(AM2:AO2)</f>
        <v>107.41500000000001</v>
      </c>
      <c r="AZ2" s="19">
        <f t="shared" ref="AZ2:AZ33" si="21">AVERAGE(AM2:AO2)</f>
        <v>101.43933333333332</v>
      </c>
      <c r="BA2" s="19">
        <f t="shared" ref="BA2:BA33" si="22">(_xlfn.STDEV.S(AM2:AO2)/AVERAGE(AM2:AO2))*100</f>
        <v>5.3028013664288398</v>
      </c>
      <c r="BB2" s="4">
        <f t="shared" ref="BB2:BB33" si="23">MAX(AS2:AU2)</f>
        <v>89.447999999999993</v>
      </c>
      <c r="BC2" s="19">
        <f t="shared" ref="BC2:BC33" si="24">AVERAGE(AS2:AU2)</f>
        <v>83.608999999999995</v>
      </c>
      <c r="BD2" s="19">
        <f t="shared" ref="BD2:BD33" si="25">(_xlfn.STDEV.S(AS2:AU2)/AVERAGE(AS2:AU2))*100</f>
        <v>9.8587675173113709</v>
      </c>
      <c r="BE2" s="4">
        <f t="shared" ref="BE2:BE33" si="26">MAX(AP2:AR2)</f>
        <v>106.43600000000001</v>
      </c>
      <c r="BF2" s="19">
        <f t="shared" ref="BF2:BF33" si="27">AVERAGE(AP2:AR2)</f>
        <v>100.31200000000001</v>
      </c>
      <c r="BG2" s="19">
        <f t="shared" ref="BG2:BG33" si="28">(_xlfn.STDEV.S(AP2:AR2)/AVERAGE(AP2:AR2))*100</f>
        <v>6.9279612228993397</v>
      </c>
      <c r="BH2" s="4">
        <f t="shared" ref="BH2:BH33" si="29">MAX(AV2:AX2)</f>
        <v>98.861999999999995</v>
      </c>
      <c r="BI2" s="19">
        <f t="shared" ref="BI2:BI33" si="30">AVERAGE(AV2:AX2)</f>
        <v>93.27</v>
      </c>
      <c r="BJ2" s="19">
        <f t="shared" ref="BJ2:BJ33" si="31">(_xlfn.STDEV.S(AV2:AX2)/AVERAGE(AV2:AX2))*100</f>
        <v>8.3905791699736234</v>
      </c>
      <c r="BK2" s="19">
        <f t="shared" ref="BK2:BK33" si="32">(_xlfn.STDEV.S(AZ2,BC2)/AVERAGE(AZ2,BC2))*100</f>
        <v>13.626655678228069</v>
      </c>
      <c r="BL2" s="19">
        <f t="shared" ref="BL2:BL33" si="33">(_xlfn.STDEV.S(BF2,BI2)/AVERAGE(BF2,BI2))*100</f>
        <v>5.1445340508060458</v>
      </c>
      <c r="BM2" s="19">
        <f t="shared" ref="BM2:BM33" si="34">(ABS(AZ2-BF2)/AVERAGE(AZ2,BF2))*100</f>
        <v>1.1175473437597883</v>
      </c>
      <c r="BN2" s="19">
        <f t="shared" ref="BN2:BN33" si="35">(ABS(BC2-BI2)/AVERAGE(BC2,BI2))*100</f>
        <v>10.923851898755649</v>
      </c>
      <c r="BO2" s="19">
        <f t="shared" ref="BO2:BO33" si="36">BC2-AZ2</f>
        <v>-17.830333333333328</v>
      </c>
      <c r="BP2" s="19">
        <f t="shared" ref="BP2:BP33" si="37">BI2-BF2</f>
        <v>-7.0420000000000158</v>
      </c>
      <c r="BQ2" s="1">
        <f t="shared" ref="BQ2:BR33" si="38">AM2+AP2</f>
        <v>201.66</v>
      </c>
      <c r="BR2" s="1">
        <f t="shared" si="38"/>
        <v>189.74299999999999</v>
      </c>
      <c r="BS2" s="1">
        <f t="shared" ref="BS2:BS33" si="39">AR2+AO2</f>
        <v>213.851</v>
      </c>
      <c r="BT2" s="1">
        <f t="shared" ref="BT2:BT33" si="40">AS2+AV2</f>
        <v>188.31</v>
      </c>
      <c r="BU2" s="1">
        <f t="shared" ref="BU2:BV33" si="41">AW2+AT2</f>
        <v>183.82049999999998</v>
      </c>
      <c r="BV2" s="1">
        <f t="shared" si="41"/>
        <v>158.50650000000002</v>
      </c>
      <c r="BW2" s="1">
        <f t="shared" ref="BW2:BW33" si="42">MAX(BQ2:BS2)</f>
        <v>213.851</v>
      </c>
      <c r="BX2" s="1">
        <f t="shared" ref="BX2:BX33" si="43">AVERAGE(BQ2:BS2)</f>
        <v>201.75133333333335</v>
      </c>
      <c r="BY2" s="1">
        <f t="shared" ref="BY2:BY33" si="44">(_xlfn.STDEV.S(BQ2:BS2)/AVERAGE(BQ2:BS2))*100</f>
        <v>5.9748103324991</v>
      </c>
      <c r="BZ2" s="1">
        <f t="shared" ref="BZ2:BZ33" si="45">MAX(BT2:BV2)</f>
        <v>188.31</v>
      </c>
      <c r="CA2" s="1">
        <f t="shared" ref="CA2:CA33" si="46">AVERAGE(BT2:BV2)</f>
        <v>176.87899999999999</v>
      </c>
      <c r="CB2" s="1">
        <f t="shared" ref="CB2:CB33" si="47">(_xlfn.STDEV.S(BT2:BV2)/AVERAGE(BT2:BV2))*100</f>
        <v>9.0845253213843087</v>
      </c>
      <c r="CC2" s="1">
        <f t="shared" ref="CC2:CC33" si="48">(_xlfn.STDEV.S(BX2,CA2)/AVERAGE(BX2,CA2))*100</f>
        <v>9.2900087581989244</v>
      </c>
      <c r="CD2" s="1">
        <f t="shared" ref="CD2:CD33" si="49">CA2-BX2</f>
        <v>-24.872333333333358</v>
      </c>
      <c r="CE2" s="1">
        <f t="shared" ref="CE2:CF33" si="50">BW2/9.81</f>
        <v>21.799286442405709</v>
      </c>
      <c r="CF2" s="1">
        <f t="shared" si="50"/>
        <v>20.565885151206253</v>
      </c>
      <c r="CG2" s="1">
        <f t="shared" ref="CG2:CH33" si="51">BZ2/9.81</f>
        <v>19.195718654434248</v>
      </c>
      <c r="CH2" s="1">
        <f t="shared" si="51"/>
        <v>18.030479102956164</v>
      </c>
      <c r="CI2" s="20">
        <v>25</v>
      </c>
      <c r="CJ2" s="20">
        <v>25</v>
      </c>
      <c r="CK2" s="1">
        <f t="shared" ref="CK2:CK33" si="52">(_xlfn.STDEV.S(CI2:CJ2)/AVERAGE(CI2:CJ2))*100</f>
        <v>0</v>
      </c>
      <c r="CL2">
        <f t="shared" ref="CL2:CL33" si="53">CJ2-CI2</f>
        <v>0</v>
      </c>
      <c r="CM2">
        <v>33</v>
      </c>
      <c r="CN2">
        <v>0</v>
      </c>
      <c r="CO2">
        <v>0</v>
      </c>
      <c r="CP2">
        <v>0</v>
      </c>
      <c r="CQ2">
        <v>0</v>
      </c>
      <c r="CR2">
        <v>0</v>
      </c>
      <c r="CS2">
        <v>1</v>
      </c>
      <c r="CT2">
        <v>1</v>
      </c>
      <c r="CU2">
        <v>0</v>
      </c>
      <c r="CV2">
        <v>0</v>
      </c>
      <c r="CW2">
        <v>0</v>
      </c>
      <c r="CX2">
        <f t="shared" ref="CX2:CX33" si="54">IF($F2="left",I2,L2)</f>
        <v>24.6</v>
      </c>
      <c r="CY2">
        <f t="shared" ref="CY2:CY33" si="55">IF($F2="left",J2,M2)</f>
        <v>23.7</v>
      </c>
      <c r="CZ2">
        <f t="shared" ref="CZ2:CZ33" si="56">IF($F2="left",K2,N2)</f>
        <v>23.7</v>
      </c>
      <c r="DA2">
        <f t="shared" ref="DA2:DA33" si="57">IF($F2="left",O2,R2)</f>
        <v>20</v>
      </c>
      <c r="DB2">
        <f t="shared" ref="DB2:DB33" si="58">IF($F2="left",P2,S2)</f>
        <v>21.2</v>
      </c>
      <c r="DC2">
        <f t="shared" ref="DC2:DC33" si="59">IF($F2="left",Q2,T2)</f>
        <v>23.3</v>
      </c>
      <c r="DD2">
        <f t="shared" ref="DD2:DD33" si="60">IF($F2="right",I2,L2)</f>
        <v>27.8</v>
      </c>
      <c r="DE2">
        <f t="shared" ref="DE2:DE33" si="61">IF($F2="right",J2,M2)</f>
        <v>29</v>
      </c>
      <c r="DF2">
        <f t="shared" ref="DF2:DF33" si="62">IF($F2="right",K2,N2)</f>
        <v>27.8</v>
      </c>
      <c r="DG2">
        <f t="shared" ref="DG2:DG33" si="63">IF($F2="right",O2,R2)</f>
        <v>24.1</v>
      </c>
      <c r="DH2">
        <f t="shared" ref="DH2:DH33" si="64">IF($F2="right",P2,S2)</f>
        <v>23.5</v>
      </c>
      <c r="DI2">
        <f t="shared" ref="DI2:DI33" si="65">IF($F2="right",Q2,T2)</f>
        <v>24</v>
      </c>
      <c r="DJ2" s="1">
        <f t="shared" ref="DJ2:DJ33" si="66">AVERAGE(CX2:CZ2)</f>
        <v>24</v>
      </c>
      <c r="DK2" s="1">
        <f t="shared" ref="DK2:DK33" si="67">AVERAGE(DD2:DF2)</f>
        <v>28.2</v>
      </c>
      <c r="DL2" s="1">
        <f t="shared" ref="DL2:DL33" si="68">(_xlfn.STDEV.S(CX2:CZ2)/AVERAGE(CX2:CZ2))*100</f>
        <v>2.1650635094611017</v>
      </c>
      <c r="DM2" s="1">
        <f t="shared" ref="DM2:DM33" si="69">(_xlfn.STDEV.S(DD2:DF2)/AVERAGE(DD2:DF2))*100</f>
        <v>2.4568096561260657</v>
      </c>
      <c r="DN2" s="1">
        <f t="shared" ref="DN2:DN33" si="70">AVERAGE(DA2:DC2)</f>
        <v>21.5</v>
      </c>
      <c r="DO2" s="1">
        <f t="shared" ref="DO2:DO33" si="71">AVERAGE(DG2:DI2)</f>
        <v>23.866666666666664</v>
      </c>
      <c r="DP2" s="1">
        <f t="shared" ref="DP2:DP33" si="72">(_xlfn.STDEV.S(DA2:DC2)/AVERAGE(DA2:DC2))*100</f>
        <v>7.7689735295302658</v>
      </c>
      <c r="DQ2" s="1">
        <f t="shared" ref="DQ2:DQ33" si="73">(_xlfn.STDEV.S(DG2:DI2)/AVERAGE(DG2:DI2))*100</f>
        <v>1.3468785979040463</v>
      </c>
      <c r="DR2" s="1">
        <f t="shared" ref="DR2:DS33" si="74">(_xlfn.STDEV.S(DJ2,DN2)/AVERAGE(DJ2,DN2))*100</f>
        <v>7.7704041888631599</v>
      </c>
      <c r="DS2" s="1">
        <f t="shared" si="74"/>
        <v>11.770023246383001</v>
      </c>
      <c r="DT2" s="1">
        <f t="shared" ref="DT2:DU33" si="75">DN2-DJ2</f>
        <v>-2.5</v>
      </c>
      <c r="DU2" s="1">
        <f t="shared" si="75"/>
        <v>-4.3333333333333357</v>
      </c>
      <c r="DV2" s="1">
        <f t="shared" ref="DV2:DV33" si="76">IF($F2="left",AM2,AP2)</f>
        <v>101.741</v>
      </c>
      <c r="DW2" s="1">
        <f t="shared" ref="DW2:DW33" si="77">IF($F2="left",AN2,AQ2)</f>
        <v>92.759</v>
      </c>
      <c r="DX2" s="1">
        <f t="shared" ref="DX2:DX33" si="78">IF($F2="left",AO2,AR2)</f>
        <v>106.43600000000001</v>
      </c>
      <c r="DY2" s="1">
        <f t="shared" ref="DY2:DY33" si="79">IF($F2="left",AS2,AV2)</f>
        <v>98.861999999999995</v>
      </c>
      <c r="DZ2" s="1">
        <f t="shared" ref="DZ2:DZ33" si="80">IF($F2="left",AT2,AW2)</f>
        <v>96.621499999999997</v>
      </c>
      <c r="EA2" s="1">
        <f t="shared" ref="EA2:EA33" si="81">IF($F2="left",AU2,AX2)</f>
        <v>84.326499999999996</v>
      </c>
      <c r="EB2" s="1">
        <f t="shared" ref="EB2:EB33" si="82">IF($F2="right",AM2,AP2)</f>
        <v>99.918999999999997</v>
      </c>
      <c r="EC2" s="1">
        <f t="shared" ref="EC2:EC33" si="83">IF($F2="right",AN2,AQ2)</f>
        <v>96.983999999999995</v>
      </c>
      <c r="ED2" s="1">
        <f t="shared" ref="ED2:ED33" si="84">IF($F2="right",AO2,AR2)</f>
        <v>107.41500000000001</v>
      </c>
      <c r="EE2" s="1">
        <f t="shared" ref="EE2:EE33" si="85">IF($F2="right",AS2,AV2)</f>
        <v>89.447999999999993</v>
      </c>
      <c r="EF2" s="1">
        <f t="shared" ref="EF2:EF33" si="86">IF($F2="right",AT2,AW2)</f>
        <v>87.198999999999998</v>
      </c>
      <c r="EG2" s="1">
        <f t="shared" ref="EG2:EG33" si="87">IF($F2="right",AU2,AX2)</f>
        <v>74.180000000000007</v>
      </c>
      <c r="EH2" s="1">
        <f t="shared" ref="EH2:EH33" si="88">AVERAGE(DV2:DX2)</f>
        <v>100.31200000000001</v>
      </c>
      <c r="EI2" s="1">
        <f t="shared" ref="EI2:EI33" si="89">AVERAGE(EB2:ED2)</f>
        <v>101.43933333333332</v>
      </c>
      <c r="EJ2" s="1">
        <f t="shared" ref="EJ2:EJ33" si="90">(_xlfn.STDEV.S(DV2:DX2)/AVERAGE(DV2:DX2))*100</f>
        <v>6.9279612228993397</v>
      </c>
      <c r="EK2" s="1">
        <f t="shared" ref="EK2:EK33" si="91">(_xlfn.STDEV.S(EB2:ED2)/AVERAGE(EB2:ED2))*100</f>
        <v>5.3028013664288398</v>
      </c>
      <c r="EL2" s="1">
        <f t="shared" ref="EL2:EL33" si="92">AVERAGE(DY2:EA2)</f>
        <v>93.27</v>
      </c>
      <c r="EM2" s="1">
        <f t="shared" ref="EM2:EM33" si="93">AVERAGE(EE2:EG2)</f>
        <v>83.608999999999995</v>
      </c>
      <c r="EN2" s="1">
        <f t="shared" ref="EN2:EN33" si="94">(_xlfn.STDEV.S(DY2:EA2)/AVERAGE(DY2:EA2))*100</f>
        <v>8.3905791699736234</v>
      </c>
      <c r="EO2" s="1">
        <f t="shared" ref="EO2:EO33" si="95">(_xlfn.STDEV.S(EE2:EG2)/AVERAGE(EE2:EG2))*100</f>
        <v>9.8587675173113709</v>
      </c>
      <c r="EP2" s="1">
        <f t="shared" ref="EP2:EQ33" si="96">(_xlfn.STDEV.S(EH2,EL2)/AVERAGE(EH2,EL2))*100</f>
        <v>5.1445340508060458</v>
      </c>
      <c r="EQ2" s="1">
        <f t="shared" si="96"/>
        <v>13.626655678228069</v>
      </c>
      <c r="ER2" s="1">
        <f t="shared" ref="ER2:ES33" si="97">EL2-EH2</f>
        <v>-7.0420000000000158</v>
      </c>
      <c r="ES2" s="1">
        <f t="shared" si="97"/>
        <v>-17.830333333333328</v>
      </c>
    </row>
    <row r="3" spans="1:149" ht="15.75" x14ac:dyDescent="0.25">
      <c r="A3" t="s">
        <v>205</v>
      </c>
      <c r="B3" s="21">
        <v>37</v>
      </c>
      <c r="C3">
        <v>120.3</v>
      </c>
      <c r="D3">
        <v>1.67</v>
      </c>
      <c r="E3" s="2">
        <f t="shared" si="0"/>
        <v>43.135286313600346</v>
      </c>
      <c r="F3" t="s">
        <v>20</v>
      </c>
      <c r="G3" t="s">
        <v>20</v>
      </c>
      <c r="H3" t="str">
        <f t="shared" si="1"/>
        <v>yes</v>
      </c>
      <c r="I3">
        <v>23.6</v>
      </c>
      <c r="J3">
        <v>23.2</v>
      </c>
      <c r="K3">
        <v>22.9</v>
      </c>
      <c r="L3">
        <v>28.3</v>
      </c>
      <c r="M3">
        <v>30.4</v>
      </c>
      <c r="N3">
        <v>30.4</v>
      </c>
      <c r="O3">
        <v>26.4</v>
      </c>
      <c r="P3">
        <v>25.8</v>
      </c>
      <c r="Q3">
        <v>23.4</v>
      </c>
      <c r="R3">
        <v>30</v>
      </c>
      <c r="S3">
        <v>29.8</v>
      </c>
      <c r="T3">
        <v>31.4</v>
      </c>
      <c r="U3">
        <f t="shared" si="2"/>
        <v>23.6</v>
      </c>
      <c r="V3" s="1">
        <f t="shared" si="3"/>
        <v>23.233333333333331</v>
      </c>
      <c r="W3" s="1">
        <f t="shared" si="4"/>
        <v>1.5115715570807435</v>
      </c>
      <c r="X3">
        <f t="shared" si="5"/>
        <v>26.4</v>
      </c>
      <c r="Y3" s="1">
        <f t="shared" si="6"/>
        <v>25.2</v>
      </c>
      <c r="Z3" s="1">
        <f t="shared" si="7"/>
        <v>6.2994078834871221</v>
      </c>
      <c r="AA3">
        <f t="shared" si="8"/>
        <v>30.4</v>
      </c>
      <c r="AB3" s="1">
        <f t="shared" si="9"/>
        <v>29.7</v>
      </c>
      <c r="AC3" s="1">
        <f t="shared" si="10"/>
        <v>4.0822746306337132</v>
      </c>
      <c r="AD3">
        <f t="shared" si="11"/>
        <v>31.4</v>
      </c>
      <c r="AE3" s="1">
        <f t="shared" si="12"/>
        <v>30.399999999999995</v>
      </c>
      <c r="AF3" s="1">
        <f t="shared" si="13"/>
        <v>2.8676966733820191</v>
      </c>
      <c r="AG3" s="1">
        <f t="shared" si="14"/>
        <v>5.7425051741233784</v>
      </c>
      <c r="AH3" s="1">
        <f t="shared" si="15"/>
        <v>1.6471705385377049</v>
      </c>
      <c r="AI3" s="1">
        <f t="shared" si="16"/>
        <v>24.433249370277089</v>
      </c>
      <c r="AJ3" s="1">
        <f t="shared" si="17"/>
        <v>18.705035971223008</v>
      </c>
      <c r="AK3" s="1">
        <f t="shared" si="18"/>
        <v>1.9666666666666686</v>
      </c>
      <c r="AL3" s="1">
        <f t="shared" si="19"/>
        <v>0.69999999999999574</v>
      </c>
      <c r="AM3" s="1">
        <v>155.755</v>
      </c>
      <c r="AN3" s="1">
        <v>153.38999999999999</v>
      </c>
      <c r="AO3" s="1">
        <v>149.548</v>
      </c>
      <c r="AP3" s="1">
        <v>121.291</v>
      </c>
      <c r="AQ3" s="1">
        <v>121.73699999999999</v>
      </c>
      <c r="AR3" s="1">
        <v>124.80500000000001</v>
      </c>
      <c r="AS3" s="1">
        <v>149.05199999999999</v>
      </c>
      <c r="AT3" s="1">
        <v>148.00700000000001</v>
      </c>
      <c r="AU3" s="1">
        <v>151.714</v>
      </c>
      <c r="AV3" s="1">
        <v>143.04400000000001</v>
      </c>
      <c r="AW3" s="1">
        <v>142.46199999999999</v>
      </c>
      <c r="AX3" s="1">
        <v>151.84800000000001</v>
      </c>
      <c r="AY3" s="4">
        <f t="shared" si="20"/>
        <v>155.755</v>
      </c>
      <c r="AZ3" s="19">
        <f t="shared" si="21"/>
        <v>152.89766666666665</v>
      </c>
      <c r="BA3" s="19">
        <f t="shared" si="22"/>
        <v>2.0488551028929236</v>
      </c>
      <c r="BB3" s="4">
        <f t="shared" si="23"/>
        <v>151.714</v>
      </c>
      <c r="BC3" s="19">
        <f t="shared" si="24"/>
        <v>149.59099999999998</v>
      </c>
      <c r="BD3" s="19">
        <f t="shared" si="25"/>
        <v>1.2777337114023479</v>
      </c>
      <c r="BE3" s="4">
        <f t="shared" si="26"/>
        <v>124.80500000000001</v>
      </c>
      <c r="BF3" s="19">
        <f t="shared" si="27"/>
        <v>122.61099999999999</v>
      </c>
      <c r="BG3" s="19">
        <f t="shared" si="28"/>
        <v>1.5603013982041798</v>
      </c>
      <c r="BH3" s="4">
        <f t="shared" si="29"/>
        <v>151.84800000000001</v>
      </c>
      <c r="BI3" s="19">
        <f t="shared" si="30"/>
        <v>145.78466666666665</v>
      </c>
      <c r="BJ3" s="19">
        <f t="shared" si="31"/>
        <v>3.6074149341541295</v>
      </c>
      <c r="BK3" s="19">
        <f t="shared" si="32"/>
        <v>1.5459530757891895</v>
      </c>
      <c r="BL3" s="19">
        <f t="shared" si="33"/>
        <v>12.210522657437332</v>
      </c>
      <c r="BM3" s="19">
        <f t="shared" si="34"/>
        <v>21.985999230514224</v>
      </c>
      <c r="BN3" s="19">
        <f t="shared" si="35"/>
        <v>2.5772829402557385</v>
      </c>
      <c r="BO3" s="19">
        <f t="shared" si="36"/>
        <v>-3.306666666666672</v>
      </c>
      <c r="BP3" s="19">
        <f t="shared" si="37"/>
        <v>23.173666666666662</v>
      </c>
      <c r="BQ3" s="1">
        <f t="shared" si="38"/>
        <v>277.04599999999999</v>
      </c>
      <c r="BR3" s="1">
        <f t="shared" si="38"/>
        <v>275.12699999999995</v>
      </c>
      <c r="BS3" s="1">
        <f t="shared" si="39"/>
        <v>274.35300000000001</v>
      </c>
      <c r="BT3" s="1">
        <f t="shared" si="40"/>
        <v>292.096</v>
      </c>
      <c r="BU3" s="1">
        <f t="shared" si="41"/>
        <v>290.46899999999999</v>
      </c>
      <c r="BV3" s="1">
        <f t="shared" si="41"/>
        <v>303.56200000000001</v>
      </c>
      <c r="BW3" s="1">
        <f t="shared" si="42"/>
        <v>277.04599999999999</v>
      </c>
      <c r="BX3" s="1">
        <f t="shared" si="43"/>
        <v>275.50866666666667</v>
      </c>
      <c r="BY3" s="1">
        <f t="shared" si="44"/>
        <v>0.50324206654982939</v>
      </c>
      <c r="BZ3" s="1">
        <f t="shared" si="45"/>
        <v>303.56200000000001</v>
      </c>
      <c r="CA3" s="1">
        <f t="shared" si="46"/>
        <v>295.37566666666669</v>
      </c>
      <c r="CB3" s="1">
        <f t="shared" si="47"/>
        <v>2.4159379858451877</v>
      </c>
      <c r="CC3" s="1">
        <f t="shared" si="48"/>
        <v>4.9215189843476121</v>
      </c>
      <c r="CD3" s="1">
        <f t="shared" si="49"/>
        <v>19.867000000000019</v>
      </c>
      <c r="CE3" s="1">
        <f t="shared" si="50"/>
        <v>28.241182466870537</v>
      </c>
      <c r="CF3" s="1">
        <f t="shared" si="50"/>
        <v>28.084471627590894</v>
      </c>
      <c r="CG3" s="1">
        <f t="shared" si="51"/>
        <v>30.94413863404689</v>
      </c>
      <c r="CH3" s="1">
        <f t="shared" si="51"/>
        <v>30.109650016989466</v>
      </c>
      <c r="CI3">
        <v>38</v>
      </c>
      <c r="CJ3">
        <v>38</v>
      </c>
      <c r="CK3" s="1">
        <f t="shared" si="52"/>
        <v>0</v>
      </c>
      <c r="CL3">
        <f t="shared" si="53"/>
        <v>0</v>
      </c>
      <c r="CM3">
        <v>8</v>
      </c>
      <c r="CN3" s="18">
        <v>3</v>
      </c>
      <c r="CO3">
        <v>1</v>
      </c>
      <c r="CP3">
        <v>0</v>
      </c>
      <c r="CQ3">
        <v>1</v>
      </c>
      <c r="CR3">
        <v>1</v>
      </c>
      <c r="CS3">
        <v>0</v>
      </c>
      <c r="CT3">
        <v>1</v>
      </c>
      <c r="CU3">
        <v>0</v>
      </c>
      <c r="CV3">
        <v>1</v>
      </c>
      <c r="CW3">
        <v>0</v>
      </c>
      <c r="CX3">
        <f t="shared" si="54"/>
        <v>28.3</v>
      </c>
      <c r="CY3">
        <f t="shared" si="55"/>
        <v>30.4</v>
      </c>
      <c r="CZ3">
        <f t="shared" si="56"/>
        <v>30.4</v>
      </c>
      <c r="DA3">
        <f t="shared" si="57"/>
        <v>30</v>
      </c>
      <c r="DB3">
        <f t="shared" si="58"/>
        <v>29.8</v>
      </c>
      <c r="DC3">
        <f t="shared" si="59"/>
        <v>31.4</v>
      </c>
      <c r="DD3">
        <f t="shared" si="60"/>
        <v>23.6</v>
      </c>
      <c r="DE3">
        <f t="shared" si="61"/>
        <v>23.2</v>
      </c>
      <c r="DF3">
        <f t="shared" si="62"/>
        <v>22.9</v>
      </c>
      <c r="DG3">
        <f t="shared" si="63"/>
        <v>26.4</v>
      </c>
      <c r="DH3">
        <f t="shared" si="64"/>
        <v>25.8</v>
      </c>
      <c r="DI3">
        <f t="shared" si="65"/>
        <v>23.4</v>
      </c>
      <c r="DJ3" s="1">
        <f t="shared" si="66"/>
        <v>29.7</v>
      </c>
      <c r="DK3" s="1">
        <f t="shared" si="67"/>
        <v>23.233333333333331</v>
      </c>
      <c r="DL3" s="1">
        <f t="shared" si="68"/>
        <v>4.0822746306337132</v>
      </c>
      <c r="DM3" s="1">
        <f t="shared" si="69"/>
        <v>1.5115715570807435</v>
      </c>
      <c r="DN3" s="1">
        <f t="shared" si="70"/>
        <v>30.399999999999995</v>
      </c>
      <c r="DO3" s="1">
        <f t="shared" si="71"/>
        <v>25.2</v>
      </c>
      <c r="DP3" s="1">
        <f t="shared" si="72"/>
        <v>2.8676966733820191</v>
      </c>
      <c r="DQ3" s="1">
        <f t="shared" si="73"/>
        <v>6.2994078834871221</v>
      </c>
      <c r="DR3" s="1">
        <f t="shared" si="74"/>
        <v>1.6471705385377049</v>
      </c>
      <c r="DS3" s="1">
        <f t="shared" si="74"/>
        <v>5.7425051741233784</v>
      </c>
      <c r="DT3" s="1">
        <f t="shared" si="75"/>
        <v>0.69999999999999574</v>
      </c>
      <c r="DU3" s="1">
        <f t="shared" si="75"/>
        <v>1.9666666666666686</v>
      </c>
      <c r="DV3" s="1">
        <f t="shared" si="76"/>
        <v>121.291</v>
      </c>
      <c r="DW3" s="1">
        <f t="shared" si="77"/>
        <v>121.73699999999999</v>
      </c>
      <c r="DX3" s="1">
        <f t="shared" si="78"/>
        <v>124.80500000000001</v>
      </c>
      <c r="DY3" s="1">
        <f t="shared" si="79"/>
        <v>143.04400000000001</v>
      </c>
      <c r="DZ3" s="1">
        <f t="shared" si="80"/>
        <v>142.46199999999999</v>
      </c>
      <c r="EA3" s="1">
        <f t="shared" si="81"/>
        <v>151.84800000000001</v>
      </c>
      <c r="EB3" s="1">
        <f t="shared" si="82"/>
        <v>155.755</v>
      </c>
      <c r="EC3" s="1">
        <f t="shared" si="83"/>
        <v>153.38999999999999</v>
      </c>
      <c r="ED3" s="1">
        <f t="shared" si="84"/>
        <v>149.548</v>
      </c>
      <c r="EE3" s="1">
        <f t="shared" si="85"/>
        <v>149.05199999999999</v>
      </c>
      <c r="EF3" s="1">
        <f t="shared" si="86"/>
        <v>148.00700000000001</v>
      </c>
      <c r="EG3" s="1">
        <f t="shared" si="87"/>
        <v>151.714</v>
      </c>
      <c r="EH3" s="1">
        <f t="shared" si="88"/>
        <v>122.61099999999999</v>
      </c>
      <c r="EI3" s="1">
        <f t="shared" si="89"/>
        <v>152.89766666666665</v>
      </c>
      <c r="EJ3" s="1">
        <f t="shared" si="90"/>
        <v>1.5603013982041798</v>
      </c>
      <c r="EK3" s="1">
        <f t="shared" si="91"/>
        <v>2.0488551028929236</v>
      </c>
      <c r="EL3" s="1">
        <f t="shared" si="92"/>
        <v>145.78466666666665</v>
      </c>
      <c r="EM3" s="1">
        <f t="shared" si="93"/>
        <v>149.59099999999998</v>
      </c>
      <c r="EN3" s="1">
        <f t="shared" si="94"/>
        <v>3.6074149341541295</v>
      </c>
      <c r="EO3" s="1">
        <f t="shared" si="95"/>
        <v>1.2777337114023479</v>
      </c>
      <c r="EP3" s="1">
        <f t="shared" si="96"/>
        <v>12.210522657437332</v>
      </c>
      <c r="EQ3" s="1">
        <f t="shared" si="96"/>
        <v>1.5459530757891895</v>
      </c>
      <c r="ER3" s="1">
        <f t="shared" si="97"/>
        <v>23.173666666666662</v>
      </c>
      <c r="ES3" s="1">
        <f t="shared" si="97"/>
        <v>-3.306666666666672</v>
      </c>
    </row>
    <row r="4" spans="1:149" ht="15.75" x14ac:dyDescent="0.25">
      <c r="A4" t="s">
        <v>206</v>
      </c>
      <c r="B4" s="18">
        <v>64</v>
      </c>
      <c r="C4">
        <v>77.400000000000006</v>
      </c>
      <c r="D4">
        <v>1.62</v>
      </c>
      <c r="E4" s="2">
        <f t="shared" si="0"/>
        <v>29.49245541838134</v>
      </c>
      <c r="F4" t="s">
        <v>20</v>
      </c>
      <c r="G4" t="s">
        <v>20</v>
      </c>
      <c r="H4" t="str">
        <f t="shared" si="1"/>
        <v>yes</v>
      </c>
      <c r="I4">
        <v>30</v>
      </c>
      <c r="J4">
        <v>28.4</v>
      </c>
      <c r="K4">
        <v>28.6</v>
      </c>
      <c r="L4">
        <v>31.6</v>
      </c>
      <c r="M4">
        <v>32.700000000000003</v>
      </c>
      <c r="N4">
        <v>33.9</v>
      </c>
      <c r="O4">
        <v>27.9</v>
      </c>
      <c r="P4">
        <v>28.2</v>
      </c>
      <c r="Q4">
        <v>28.7</v>
      </c>
      <c r="R4">
        <v>32.299999999999997</v>
      </c>
      <c r="S4">
        <v>32.799999999999997</v>
      </c>
      <c r="T4">
        <v>31.9</v>
      </c>
      <c r="U4">
        <f t="shared" si="2"/>
        <v>30</v>
      </c>
      <c r="V4" s="1">
        <f t="shared" si="3"/>
        <v>29</v>
      </c>
      <c r="W4" s="1">
        <f t="shared" si="4"/>
        <v>3.0061372024418445</v>
      </c>
      <c r="X4">
        <f t="shared" si="5"/>
        <v>28.7</v>
      </c>
      <c r="Y4" s="1">
        <f t="shared" si="6"/>
        <v>28.266666666666666</v>
      </c>
      <c r="Z4" s="1">
        <f t="shared" si="7"/>
        <v>1.4297589213422348</v>
      </c>
      <c r="AA4">
        <f t="shared" si="8"/>
        <v>33.9</v>
      </c>
      <c r="AB4" s="1">
        <f t="shared" si="9"/>
        <v>32.733333333333341</v>
      </c>
      <c r="AC4" s="1">
        <f t="shared" si="10"/>
        <v>3.5143449952621939</v>
      </c>
      <c r="AD4">
        <f t="shared" si="11"/>
        <v>32.799999999999997</v>
      </c>
      <c r="AE4" s="1">
        <f t="shared" si="12"/>
        <v>32.333333333333336</v>
      </c>
      <c r="AF4" s="1">
        <f t="shared" si="13"/>
        <v>1.3946133256153259</v>
      </c>
      <c r="AG4" s="1">
        <f t="shared" si="14"/>
        <v>1.8109836072298096</v>
      </c>
      <c r="AH4" s="1">
        <f t="shared" si="15"/>
        <v>0.86939358342609541</v>
      </c>
      <c r="AI4" s="1">
        <f t="shared" si="16"/>
        <v>12.095032397408231</v>
      </c>
      <c r="AJ4" s="1">
        <f t="shared" si="17"/>
        <v>13.421342134213432</v>
      </c>
      <c r="AK4" s="1">
        <f t="shared" si="18"/>
        <v>-0.73333333333333428</v>
      </c>
      <c r="AL4" s="1">
        <f t="shared" si="19"/>
        <v>-0.40000000000000568</v>
      </c>
      <c r="AM4">
        <v>90.185299999999998</v>
      </c>
      <c r="AN4">
        <v>92.375</v>
      </c>
      <c r="AO4">
        <v>89.357100000000003</v>
      </c>
      <c r="AP4">
        <v>90.063299999999998</v>
      </c>
      <c r="AQ4">
        <v>85.823300000000003</v>
      </c>
      <c r="AR4">
        <v>89.214200000000005</v>
      </c>
      <c r="AS4">
        <v>75.039100000000005</v>
      </c>
      <c r="AT4">
        <v>84.537000000000006</v>
      </c>
      <c r="AU4">
        <v>92.599599999999995</v>
      </c>
      <c r="AV4">
        <v>68.499899999999997</v>
      </c>
      <c r="AW4">
        <v>72.334000000000003</v>
      </c>
      <c r="AX4">
        <v>69.921700000000001</v>
      </c>
      <c r="AY4" s="4">
        <f t="shared" si="20"/>
        <v>92.375</v>
      </c>
      <c r="AZ4" s="19">
        <f t="shared" si="21"/>
        <v>90.639133333333334</v>
      </c>
      <c r="BA4" s="19">
        <f t="shared" si="22"/>
        <v>1.7203340509415035</v>
      </c>
      <c r="BB4" s="4">
        <f t="shared" si="23"/>
        <v>92.599599999999995</v>
      </c>
      <c r="BC4" s="19">
        <f t="shared" si="24"/>
        <v>84.058566666666664</v>
      </c>
      <c r="BD4" s="19">
        <f t="shared" si="25"/>
        <v>10.457019490566221</v>
      </c>
      <c r="BE4" s="4">
        <f t="shared" si="26"/>
        <v>90.063299999999998</v>
      </c>
      <c r="BF4" s="19">
        <f t="shared" si="27"/>
        <v>88.366933333333336</v>
      </c>
      <c r="BG4" s="19">
        <f t="shared" si="28"/>
        <v>2.5387203413775703</v>
      </c>
      <c r="BH4" s="4">
        <f t="shared" si="29"/>
        <v>72.334000000000003</v>
      </c>
      <c r="BI4" s="19">
        <f t="shared" si="30"/>
        <v>70.251866666666672</v>
      </c>
      <c r="BJ4" s="19">
        <f t="shared" si="31"/>
        <v>2.759010660587319</v>
      </c>
      <c r="BK4" s="19">
        <f t="shared" si="32"/>
        <v>5.3271031204762949</v>
      </c>
      <c r="BL4" s="19">
        <f t="shared" si="33"/>
        <v>16.151031884803423</v>
      </c>
      <c r="BM4" s="19">
        <f t="shared" si="34"/>
        <v>2.5386849086306547</v>
      </c>
      <c r="BN4" s="19">
        <f t="shared" si="35"/>
        <v>17.894707054804883</v>
      </c>
      <c r="BO4" s="19">
        <f t="shared" si="36"/>
        <v>-6.5805666666666696</v>
      </c>
      <c r="BP4" s="19">
        <f t="shared" si="37"/>
        <v>-18.115066666666664</v>
      </c>
      <c r="BQ4" s="1">
        <f t="shared" si="38"/>
        <v>180.24860000000001</v>
      </c>
      <c r="BR4" s="1">
        <f t="shared" si="38"/>
        <v>178.19830000000002</v>
      </c>
      <c r="BS4" s="1">
        <f t="shared" si="39"/>
        <v>178.57130000000001</v>
      </c>
      <c r="BT4" s="1">
        <f t="shared" si="40"/>
        <v>143.53899999999999</v>
      </c>
      <c r="BU4" s="1">
        <f t="shared" si="41"/>
        <v>156.87100000000001</v>
      </c>
      <c r="BV4" s="1">
        <f t="shared" si="41"/>
        <v>162.5213</v>
      </c>
      <c r="BW4" s="1">
        <f t="shared" si="42"/>
        <v>180.24860000000001</v>
      </c>
      <c r="BX4" s="1">
        <f t="shared" si="43"/>
        <v>179.00606666666667</v>
      </c>
      <c r="BY4" s="1">
        <f t="shared" si="44"/>
        <v>0.61009531395460981</v>
      </c>
      <c r="BZ4" s="1">
        <f t="shared" si="45"/>
        <v>162.5213</v>
      </c>
      <c r="CA4" s="1">
        <f t="shared" si="46"/>
        <v>154.31043333333332</v>
      </c>
      <c r="CB4" s="1">
        <f t="shared" si="47"/>
        <v>6.3163316044489228</v>
      </c>
      <c r="CC4" s="1">
        <f t="shared" si="48"/>
        <v>10.477999016368258</v>
      </c>
      <c r="CD4" s="1">
        <f t="shared" si="49"/>
        <v>-24.695633333333348</v>
      </c>
      <c r="CE4" s="1">
        <f t="shared" si="50"/>
        <v>18.373965341488276</v>
      </c>
      <c r="CF4" s="1">
        <f t="shared" si="50"/>
        <v>18.247305470608222</v>
      </c>
      <c r="CG4" s="1">
        <f t="shared" si="51"/>
        <v>16.566901121304788</v>
      </c>
      <c r="CH4" s="1">
        <f t="shared" si="51"/>
        <v>15.729911654774039</v>
      </c>
      <c r="CI4" s="20">
        <v>17</v>
      </c>
      <c r="CJ4" s="20">
        <v>19</v>
      </c>
      <c r="CK4" s="1">
        <f t="shared" si="52"/>
        <v>7.8567420131838626</v>
      </c>
      <c r="CL4">
        <f t="shared" si="53"/>
        <v>2</v>
      </c>
      <c r="CM4">
        <v>103</v>
      </c>
      <c r="CN4" s="18">
        <v>16</v>
      </c>
      <c r="CO4">
        <v>1</v>
      </c>
      <c r="CP4">
        <v>1</v>
      </c>
      <c r="CQ4">
        <v>0</v>
      </c>
      <c r="CR4">
        <v>1</v>
      </c>
      <c r="CS4">
        <v>1</v>
      </c>
      <c r="CT4">
        <v>1</v>
      </c>
      <c r="CU4">
        <v>0</v>
      </c>
      <c r="CV4">
        <v>1</v>
      </c>
      <c r="CW4">
        <v>1</v>
      </c>
      <c r="CX4">
        <f t="shared" si="54"/>
        <v>31.6</v>
      </c>
      <c r="CY4">
        <f t="shared" si="55"/>
        <v>32.700000000000003</v>
      </c>
      <c r="CZ4">
        <f t="shared" si="56"/>
        <v>33.9</v>
      </c>
      <c r="DA4">
        <f t="shared" si="57"/>
        <v>32.299999999999997</v>
      </c>
      <c r="DB4">
        <f t="shared" si="58"/>
        <v>32.799999999999997</v>
      </c>
      <c r="DC4">
        <f t="shared" si="59"/>
        <v>31.9</v>
      </c>
      <c r="DD4">
        <f t="shared" si="60"/>
        <v>30</v>
      </c>
      <c r="DE4">
        <f t="shared" si="61"/>
        <v>28.4</v>
      </c>
      <c r="DF4">
        <f t="shared" si="62"/>
        <v>28.6</v>
      </c>
      <c r="DG4">
        <f t="shared" si="63"/>
        <v>27.9</v>
      </c>
      <c r="DH4">
        <f t="shared" si="64"/>
        <v>28.2</v>
      </c>
      <c r="DI4">
        <f t="shared" si="65"/>
        <v>28.7</v>
      </c>
      <c r="DJ4" s="1">
        <f t="shared" si="66"/>
        <v>32.733333333333341</v>
      </c>
      <c r="DK4" s="1">
        <f t="shared" si="67"/>
        <v>29</v>
      </c>
      <c r="DL4" s="1">
        <f t="shared" si="68"/>
        <v>3.5143449952621939</v>
      </c>
      <c r="DM4" s="1">
        <f t="shared" si="69"/>
        <v>3.0061372024418445</v>
      </c>
      <c r="DN4" s="1">
        <f t="shared" si="70"/>
        <v>32.333333333333336</v>
      </c>
      <c r="DO4" s="1">
        <f t="shared" si="71"/>
        <v>28.266666666666666</v>
      </c>
      <c r="DP4" s="1">
        <f t="shared" si="72"/>
        <v>1.3946133256153259</v>
      </c>
      <c r="DQ4" s="1">
        <f t="shared" si="73"/>
        <v>1.4297589213422348</v>
      </c>
      <c r="DR4" s="1">
        <f t="shared" si="74"/>
        <v>0.86939358342609541</v>
      </c>
      <c r="DS4" s="1">
        <f t="shared" si="74"/>
        <v>1.8109836072298096</v>
      </c>
      <c r="DT4" s="1">
        <f t="shared" si="75"/>
        <v>-0.40000000000000568</v>
      </c>
      <c r="DU4" s="1">
        <f t="shared" si="75"/>
        <v>-0.73333333333333428</v>
      </c>
      <c r="DV4" s="1">
        <f t="shared" si="76"/>
        <v>90.063299999999998</v>
      </c>
      <c r="DW4" s="1">
        <f t="shared" si="77"/>
        <v>85.823300000000003</v>
      </c>
      <c r="DX4" s="1">
        <f t="shared" si="78"/>
        <v>89.214200000000005</v>
      </c>
      <c r="DY4" s="1">
        <f t="shared" si="79"/>
        <v>68.499899999999997</v>
      </c>
      <c r="DZ4" s="1">
        <f t="shared" si="80"/>
        <v>72.334000000000003</v>
      </c>
      <c r="EA4" s="1">
        <f t="shared" si="81"/>
        <v>69.921700000000001</v>
      </c>
      <c r="EB4" s="1">
        <f t="shared" si="82"/>
        <v>90.185299999999998</v>
      </c>
      <c r="EC4" s="1">
        <f t="shared" si="83"/>
        <v>92.375</v>
      </c>
      <c r="ED4" s="1">
        <f t="shared" si="84"/>
        <v>89.357100000000003</v>
      </c>
      <c r="EE4" s="1">
        <f t="shared" si="85"/>
        <v>75.039100000000005</v>
      </c>
      <c r="EF4" s="1">
        <f t="shared" si="86"/>
        <v>84.537000000000006</v>
      </c>
      <c r="EG4" s="1">
        <f t="shared" si="87"/>
        <v>92.599599999999995</v>
      </c>
      <c r="EH4" s="1">
        <f t="shared" si="88"/>
        <v>88.366933333333336</v>
      </c>
      <c r="EI4" s="1">
        <f t="shared" si="89"/>
        <v>90.639133333333334</v>
      </c>
      <c r="EJ4" s="1">
        <f t="shared" si="90"/>
        <v>2.5387203413775703</v>
      </c>
      <c r="EK4" s="1">
        <f t="shared" si="91"/>
        <v>1.7203340509415035</v>
      </c>
      <c r="EL4" s="1">
        <f t="shared" si="92"/>
        <v>70.251866666666672</v>
      </c>
      <c r="EM4" s="1">
        <f t="shared" si="93"/>
        <v>84.058566666666664</v>
      </c>
      <c r="EN4" s="1">
        <f t="shared" si="94"/>
        <v>2.759010660587319</v>
      </c>
      <c r="EO4" s="1">
        <f t="shared" si="95"/>
        <v>10.457019490566221</v>
      </c>
      <c r="EP4" s="1">
        <f t="shared" si="96"/>
        <v>16.151031884803423</v>
      </c>
      <c r="EQ4" s="1">
        <f t="shared" si="96"/>
        <v>5.3271031204762949</v>
      </c>
      <c r="ER4" s="1">
        <f t="shared" si="97"/>
        <v>-18.115066666666664</v>
      </c>
      <c r="ES4" s="1">
        <f t="shared" si="97"/>
        <v>-6.5805666666666696</v>
      </c>
    </row>
    <row r="5" spans="1:149" ht="15.75" x14ac:dyDescent="0.25">
      <c r="A5" t="s">
        <v>207</v>
      </c>
      <c r="B5" s="18">
        <v>48</v>
      </c>
      <c r="C5">
        <v>56.5</v>
      </c>
      <c r="D5">
        <v>1.56</v>
      </c>
      <c r="E5" s="2">
        <f t="shared" si="0"/>
        <v>23.21663379355687</v>
      </c>
      <c r="F5" t="s">
        <v>20</v>
      </c>
      <c r="G5" t="s">
        <v>20</v>
      </c>
      <c r="H5" t="str">
        <f t="shared" si="1"/>
        <v>yes</v>
      </c>
      <c r="I5">
        <v>23</v>
      </c>
      <c r="J5">
        <v>24.6</v>
      </c>
      <c r="K5">
        <v>23.1</v>
      </c>
      <c r="L5">
        <v>24.6</v>
      </c>
      <c r="M5">
        <v>25.7</v>
      </c>
      <c r="N5">
        <v>24.5</v>
      </c>
      <c r="O5">
        <v>25.1</v>
      </c>
      <c r="P5">
        <v>24.6</v>
      </c>
      <c r="Q5">
        <v>25.5</v>
      </c>
      <c r="R5">
        <v>26.5</v>
      </c>
      <c r="S5">
        <v>25.8</v>
      </c>
      <c r="T5">
        <v>25.9</v>
      </c>
      <c r="U5">
        <f t="shared" si="2"/>
        <v>24.6</v>
      </c>
      <c r="V5" s="1">
        <f t="shared" si="3"/>
        <v>23.566666666666666</v>
      </c>
      <c r="W5" s="1">
        <f t="shared" si="4"/>
        <v>3.8032049956856468</v>
      </c>
      <c r="X5">
        <f t="shared" si="5"/>
        <v>25.5</v>
      </c>
      <c r="Y5" s="1">
        <f t="shared" si="6"/>
        <v>25.066666666666666</v>
      </c>
      <c r="Z5" s="1">
        <f t="shared" si="7"/>
        <v>1.7989028269240241</v>
      </c>
      <c r="AA5">
        <f t="shared" si="8"/>
        <v>25.7</v>
      </c>
      <c r="AB5" s="1">
        <f t="shared" si="9"/>
        <v>24.933333333333334</v>
      </c>
      <c r="AC5" s="1">
        <f t="shared" si="10"/>
        <v>2.6704524539355825</v>
      </c>
      <c r="AD5">
        <f t="shared" si="11"/>
        <v>26.5</v>
      </c>
      <c r="AE5" s="1">
        <f t="shared" si="12"/>
        <v>26.066666666666663</v>
      </c>
      <c r="AF5" s="1">
        <f t="shared" si="13"/>
        <v>1.4524062265473852</v>
      </c>
      <c r="AG5" s="1">
        <f t="shared" si="14"/>
        <v>4.3618649970383325</v>
      </c>
      <c r="AH5" s="1">
        <f t="shared" si="15"/>
        <v>3.1426968052735336</v>
      </c>
      <c r="AI5" s="1">
        <f t="shared" si="16"/>
        <v>5.6357388316151225</v>
      </c>
      <c r="AJ5" s="1">
        <f t="shared" si="17"/>
        <v>3.9113428943937287</v>
      </c>
      <c r="AK5" s="1">
        <f t="shared" si="18"/>
        <v>1.5</v>
      </c>
      <c r="AL5" s="1">
        <f t="shared" si="19"/>
        <v>1.1333333333333293</v>
      </c>
      <c r="AM5">
        <v>83.961299999999994</v>
      </c>
      <c r="AN5">
        <v>77.511700000000005</v>
      </c>
      <c r="AO5">
        <v>80.036600000000007</v>
      </c>
      <c r="AP5">
        <v>72.532200000000003</v>
      </c>
      <c r="AQ5">
        <v>69.254900000000006</v>
      </c>
      <c r="AR5">
        <v>77.264200000000002</v>
      </c>
      <c r="AS5">
        <v>105.04300000000001</v>
      </c>
      <c r="AT5">
        <v>105.47199999999999</v>
      </c>
      <c r="AU5">
        <v>104.40300000000001</v>
      </c>
      <c r="AV5">
        <v>95.141900000000007</v>
      </c>
      <c r="AW5">
        <v>94.014399999999995</v>
      </c>
      <c r="AX5">
        <v>96.202100000000002</v>
      </c>
      <c r="AY5" s="4">
        <f t="shared" si="20"/>
        <v>83.961299999999994</v>
      </c>
      <c r="AZ5" s="19">
        <f t="shared" si="21"/>
        <v>80.503200000000007</v>
      </c>
      <c r="BA5" s="19">
        <f t="shared" si="22"/>
        <v>4.0371298588893847</v>
      </c>
      <c r="BB5" s="4">
        <f t="shared" si="23"/>
        <v>105.47199999999999</v>
      </c>
      <c r="BC5" s="19">
        <f t="shared" si="24"/>
        <v>104.97266666666667</v>
      </c>
      <c r="BD5" s="19">
        <f t="shared" si="25"/>
        <v>0.51247570738920134</v>
      </c>
      <c r="BE5" s="4">
        <f t="shared" si="26"/>
        <v>77.264200000000002</v>
      </c>
      <c r="BF5" s="19">
        <f t="shared" si="27"/>
        <v>73.017100000000013</v>
      </c>
      <c r="BG5" s="19">
        <f t="shared" si="28"/>
        <v>5.5146088507209452</v>
      </c>
      <c r="BH5" s="4">
        <f t="shared" si="29"/>
        <v>96.202100000000002</v>
      </c>
      <c r="BI5" s="19">
        <f t="shared" si="30"/>
        <v>95.119466666666654</v>
      </c>
      <c r="BJ5" s="19">
        <f t="shared" si="31"/>
        <v>1.1501562754097294</v>
      </c>
      <c r="BK5" s="19">
        <f t="shared" si="32"/>
        <v>18.657441663948745</v>
      </c>
      <c r="BL5" s="19">
        <f t="shared" si="33"/>
        <v>18.590522763862033</v>
      </c>
      <c r="BM5" s="19">
        <f t="shared" si="34"/>
        <v>9.7525864657638017</v>
      </c>
      <c r="BN5" s="19">
        <f t="shared" si="35"/>
        <v>9.848663049222008</v>
      </c>
      <c r="BO5" s="19">
        <f t="shared" si="36"/>
        <v>24.469466666666662</v>
      </c>
      <c r="BP5" s="19">
        <f t="shared" si="37"/>
        <v>22.10236666666664</v>
      </c>
      <c r="BQ5" s="1">
        <f t="shared" si="38"/>
        <v>156.49349999999998</v>
      </c>
      <c r="BR5" s="1">
        <f t="shared" si="38"/>
        <v>146.76660000000001</v>
      </c>
      <c r="BS5" s="1">
        <f t="shared" si="39"/>
        <v>157.30080000000001</v>
      </c>
      <c r="BT5" s="1">
        <f t="shared" si="40"/>
        <v>200.18490000000003</v>
      </c>
      <c r="BU5" s="1">
        <f t="shared" si="41"/>
        <v>199.4864</v>
      </c>
      <c r="BV5" s="1">
        <f t="shared" si="41"/>
        <v>200.60509999999999</v>
      </c>
      <c r="BW5" s="1">
        <f t="shared" si="42"/>
        <v>157.30080000000001</v>
      </c>
      <c r="BX5" s="1">
        <f t="shared" si="43"/>
        <v>153.52029999999999</v>
      </c>
      <c r="BY5" s="1">
        <f t="shared" si="44"/>
        <v>3.818900709398207</v>
      </c>
      <c r="BZ5" s="1">
        <f t="shared" si="45"/>
        <v>200.60509999999999</v>
      </c>
      <c r="CA5" s="1">
        <f t="shared" si="46"/>
        <v>200.09213333333332</v>
      </c>
      <c r="CB5" s="1">
        <f t="shared" si="47"/>
        <v>0.28241488107301227</v>
      </c>
      <c r="CC5" s="1">
        <f t="shared" si="48"/>
        <v>18.625622889932107</v>
      </c>
      <c r="CD5" s="1">
        <f t="shared" si="49"/>
        <v>46.571833333333331</v>
      </c>
      <c r="CE5" s="1">
        <f t="shared" si="50"/>
        <v>16.034740061162079</v>
      </c>
      <c r="CF5" s="1">
        <f t="shared" si="50"/>
        <v>15.649367991845054</v>
      </c>
      <c r="CG5" s="1">
        <f t="shared" si="51"/>
        <v>20.449041794087663</v>
      </c>
      <c r="CH5" s="1">
        <f t="shared" si="51"/>
        <v>20.396751613999317</v>
      </c>
      <c r="CI5" s="20">
        <v>21</v>
      </c>
      <c r="CJ5" s="20">
        <v>23</v>
      </c>
      <c r="CK5" s="1">
        <f t="shared" si="52"/>
        <v>6.4282434653322511</v>
      </c>
      <c r="CL5">
        <f t="shared" si="53"/>
        <v>2</v>
      </c>
      <c r="CM5">
        <v>66</v>
      </c>
      <c r="CN5" s="18">
        <v>9</v>
      </c>
      <c r="CO5">
        <v>1</v>
      </c>
      <c r="CP5">
        <v>0</v>
      </c>
      <c r="CQ5">
        <v>0</v>
      </c>
      <c r="CR5">
        <v>0</v>
      </c>
      <c r="CS5">
        <v>1</v>
      </c>
      <c r="CT5">
        <v>1</v>
      </c>
      <c r="CU5">
        <v>0</v>
      </c>
      <c r="CV5">
        <v>0</v>
      </c>
      <c r="CW5">
        <v>0</v>
      </c>
      <c r="CX5">
        <f t="shared" si="54"/>
        <v>24.6</v>
      </c>
      <c r="CY5">
        <f t="shared" si="55"/>
        <v>25.7</v>
      </c>
      <c r="CZ5">
        <f t="shared" si="56"/>
        <v>24.5</v>
      </c>
      <c r="DA5">
        <f t="shared" si="57"/>
        <v>26.5</v>
      </c>
      <c r="DB5">
        <f t="shared" si="58"/>
        <v>25.8</v>
      </c>
      <c r="DC5">
        <f t="shared" si="59"/>
        <v>25.9</v>
      </c>
      <c r="DD5">
        <f t="shared" si="60"/>
        <v>23</v>
      </c>
      <c r="DE5">
        <f t="shared" si="61"/>
        <v>24.6</v>
      </c>
      <c r="DF5">
        <f t="shared" si="62"/>
        <v>23.1</v>
      </c>
      <c r="DG5">
        <f t="shared" si="63"/>
        <v>25.1</v>
      </c>
      <c r="DH5">
        <f t="shared" si="64"/>
        <v>24.6</v>
      </c>
      <c r="DI5">
        <f t="shared" si="65"/>
        <v>25.5</v>
      </c>
      <c r="DJ5" s="1">
        <f t="shared" si="66"/>
        <v>24.933333333333334</v>
      </c>
      <c r="DK5" s="1">
        <f t="shared" si="67"/>
        <v>23.566666666666666</v>
      </c>
      <c r="DL5" s="1">
        <f t="shared" si="68"/>
        <v>2.6704524539355825</v>
      </c>
      <c r="DM5" s="1">
        <f t="shared" si="69"/>
        <v>3.8032049956856468</v>
      </c>
      <c r="DN5" s="1">
        <f t="shared" si="70"/>
        <v>26.066666666666663</v>
      </c>
      <c r="DO5" s="1">
        <f t="shared" si="71"/>
        <v>25.066666666666666</v>
      </c>
      <c r="DP5" s="1">
        <f t="shared" si="72"/>
        <v>1.4524062265473852</v>
      </c>
      <c r="DQ5" s="1">
        <f t="shared" si="73"/>
        <v>1.7989028269240241</v>
      </c>
      <c r="DR5" s="1">
        <f t="shared" si="74"/>
        <v>3.1426968052735336</v>
      </c>
      <c r="DS5" s="1">
        <f t="shared" si="74"/>
        <v>4.3618649970383325</v>
      </c>
      <c r="DT5" s="1">
        <f t="shared" si="75"/>
        <v>1.1333333333333293</v>
      </c>
      <c r="DU5" s="1">
        <f t="shared" si="75"/>
        <v>1.5</v>
      </c>
      <c r="DV5" s="1">
        <f t="shared" si="76"/>
        <v>72.532200000000003</v>
      </c>
      <c r="DW5" s="1">
        <f t="shared" si="77"/>
        <v>69.254900000000006</v>
      </c>
      <c r="DX5" s="1">
        <f t="shared" si="78"/>
        <v>77.264200000000002</v>
      </c>
      <c r="DY5" s="1">
        <f t="shared" si="79"/>
        <v>95.141900000000007</v>
      </c>
      <c r="DZ5" s="1">
        <f t="shared" si="80"/>
        <v>94.014399999999995</v>
      </c>
      <c r="EA5" s="1">
        <f t="shared" si="81"/>
        <v>96.202100000000002</v>
      </c>
      <c r="EB5" s="1">
        <f t="shared" si="82"/>
        <v>83.961299999999994</v>
      </c>
      <c r="EC5" s="1">
        <f t="shared" si="83"/>
        <v>77.511700000000005</v>
      </c>
      <c r="ED5" s="1">
        <f t="shared" si="84"/>
        <v>80.036600000000007</v>
      </c>
      <c r="EE5" s="1">
        <f t="shared" si="85"/>
        <v>105.04300000000001</v>
      </c>
      <c r="EF5" s="1">
        <f t="shared" si="86"/>
        <v>105.47199999999999</v>
      </c>
      <c r="EG5" s="1">
        <f t="shared" si="87"/>
        <v>104.40300000000001</v>
      </c>
      <c r="EH5" s="1">
        <f t="shared" si="88"/>
        <v>73.017100000000013</v>
      </c>
      <c r="EI5" s="1">
        <f t="shared" si="89"/>
        <v>80.503200000000007</v>
      </c>
      <c r="EJ5" s="1">
        <f t="shared" si="90"/>
        <v>5.5146088507209452</v>
      </c>
      <c r="EK5" s="1">
        <f t="shared" si="91"/>
        <v>4.0371298588893847</v>
      </c>
      <c r="EL5" s="1">
        <f t="shared" si="92"/>
        <v>95.119466666666654</v>
      </c>
      <c r="EM5" s="1">
        <f t="shared" si="93"/>
        <v>104.97266666666667</v>
      </c>
      <c r="EN5" s="1">
        <f t="shared" si="94"/>
        <v>1.1501562754097294</v>
      </c>
      <c r="EO5" s="1">
        <f t="shared" si="95"/>
        <v>0.51247570738920134</v>
      </c>
      <c r="EP5" s="1">
        <f t="shared" si="96"/>
        <v>18.590522763862033</v>
      </c>
      <c r="EQ5" s="1">
        <f t="shared" si="96"/>
        <v>18.657441663948745</v>
      </c>
      <c r="ER5" s="1">
        <f t="shared" si="97"/>
        <v>22.10236666666664</v>
      </c>
      <c r="ES5" s="1">
        <f t="shared" si="97"/>
        <v>24.469466666666662</v>
      </c>
    </row>
    <row r="6" spans="1:149" ht="15.75" x14ac:dyDescent="0.25">
      <c r="A6" t="s">
        <v>208</v>
      </c>
      <c r="B6" s="18">
        <v>53</v>
      </c>
      <c r="C6">
        <v>58</v>
      </c>
      <c r="D6">
        <v>1.54</v>
      </c>
      <c r="E6" s="2">
        <f t="shared" si="0"/>
        <v>24.456063417102378</v>
      </c>
      <c r="F6" t="s">
        <v>20</v>
      </c>
      <c r="G6" t="s">
        <v>20</v>
      </c>
      <c r="H6" t="str">
        <f t="shared" si="1"/>
        <v>yes</v>
      </c>
      <c r="I6">
        <v>26.9</v>
      </c>
      <c r="J6">
        <v>26</v>
      </c>
      <c r="K6">
        <v>24.3</v>
      </c>
      <c r="L6">
        <v>29.9</v>
      </c>
      <c r="M6">
        <v>29.7</v>
      </c>
      <c r="N6">
        <v>27.7</v>
      </c>
      <c r="O6">
        <v>26.9</v>
      </c>
      <c r="P6">
        <v>25.4</v>
      </c>
      <c r="Q6">
        <v>26.4</v>
      </c>
      <c r="R6">
        <v>26.9</v>
      </c>
      <c r="S6">
        <v>30.1</v>
      </c>
      <c r="T6">
        <v>28.7</v>
      </c>
      <c r="U6">
        <f t="shared" si="2"/>
        <v>26.9</v>
      </c>
      <c r="V6" s="1">
        <f t="shared" si="3"/>
        <v>25.733333333333334</v>
      </c>
      <c r="W6" s="1">
        <f t="shared" si="4"/>
        <v>5.1309073368752189</v>
      </c>
      <c r="X6">
        <f t="shared" si="5"/>
        <v>26.9</v>
      </c>
      <c r="Y6" s="1">
        <f t="shared" si="6"/>
        <v>26.233333333333331</v>
      </c>
      <c r="Z6" s="1">
        <f t="shared" si="7"/>
        <v>2.9114203906962137</v>
      </c>
      <c r="AA6">
        <f t="shared" si="8"/>
        <v>29.9</v>
      </c>
      <c r="AB6" s="1">
        <f t="shared" si="9"/>
        <v>29.099999999999998</v>
      </c>
      <c r="AC6" s="1">
        <f t="shared" si="10"/>
        <v>4.1805928043286738</v>
      </c>
      <c r="AD6">
        <f t="shared" si="11"/>
        <v>30.1</v>
      </c>
      <c r="AE6" s="1">
        <f t="shared" si="12"/>
        <v>28.566666666666666</v>
      </c>
      <c r="AF6" s="1">
        <f t="shared" si="13"/>
        <v>5.6155003106258929</v>
      </c>
      <c r="AG6" s="1">
        <f t="shared" si="14"/>
        <v>1.3606929721357455</v>
      </c>
      <c r="AH6" s="1">
        <f t="shared" si="15"/>
        <v>1.3079431790733782</v>
      </c>
      <c r="AI6" s="1">
        <f t="shared" si="16"/>
        <v>12.279635258358653</v>
      </c>
      <c r="AJ6" s="1">
        <f t="shared" si="17"/>
        <v>8.5158150851581595</v>
      </c>
      <c r="AK6" s="1">
        <f t="shared" si="18"/>
        <v>0.49999999999999645</v>
      </c>
      <c r="AL6" s="1">
        <f t="shared" si="19"/>
        <v>-0.53333333333333144</v>
      </c>
      <c r="AM6">
        <v>110.836</v>
      </c>
      <c r="AN6">
        <v>106.02800000000001</v>
      </c>
      <c r="AO6">
        <v>102.43</v>
      </c>
      <c r="AP6">
        <v>111.989</v>
      </c>
      <c r="AQ6">
        <v>101.952</v>
      </c>
      <c r="AR6">
        <v>96.2988</v>
      </c>
      <c r="AS6">
        <v>98.720500000000001</v>
      </c>
      <c r="AT6">
        <v>107.021</v>
      </c>
      <c r="AU6">
        <v>107.68600000000001</v>
      </c>
      <c r="AV6">
        <v>116.65300000000001</v>
      </c>
      <c r="AW6">
        <v>113.363</v>
      </c>
      <c r="AX6">
        <v>116.182</v>
      </c>
      <c r="AY6" s="4">
        <f t="shared" si="20"/>
        <v>110.836</v>
      </c>
      <c r="AZ6" s="19">
        <f t="shared" si="21"/>
        <v>106.43133333333333</v>
      </c>
      <c r="BA6" s="19">
        <f t="shared" si="22"/>
        <v>3.9626389395903217</v>
      </c>
      <c r="BB6" s="4">
        <f t="shared" si="23"/>
        <v>107.68600000000001</v>
      </c>
      <c r="BC6" s="19">
        <f t="shared" si="24"/>
        <v>104.47583333333334</v>
      </c>
      <c r="BD6" s="19">
        <f t="shared" si="25"/>
        <v>4.7813383538316865</v>
      </c>
      <c r="BE6" s="4">
        <f t="shared" si="26"/>
        <v>111.989</v>
      </c>
      <c r="BF6" s="19">
        <f t="shared" si="27"/>
        <v>103.41326666666667</v>
      </c>
      <c r="BG6" s="19">
        <f t="shared" si="28"/>
        <v>7.6842297689892742</v>
      </c>
      <c r="BH6" s="4">
        <f t="shared" si="29"/>
        <v>116.65300000000001</v>
      </c>
      <c r="BI6" s="19">
        <f t="shared" si="30"/>
        <v>115.39933333333335</v>
      </c>
      <c r="BJ6" s="19">
        <f t="shared" si="31"/>
        <v>1.541751756813992</v>
      </c>
      <c r="BK6" s="19">
        <f t="shared" si="32"/>
        <v>1.3112378611540312</v>
      </c>
      <c r="BL6" s="19">
        <f t="shared" si="33"/>
        <v>7.7467467776115644</v>
      </c>
      <c r="BM6" s="19">
        <f t="shared" si="34"/>
        <v>2.8764777999211373</v>
      </c>
      <c r="BN6" s="19">
        <f t="shared" si="35"/>
        <v>9.9360925252283323</v>
      </c>
      <c r="BO6" s="19">
        <f t="shared" si="36"/>
        <v>-1.9554999999999865</v>
      </c>
      <c r="BP6" s="19">
        <f t="shared" si="37"/>
        <v>11.986066666666673</v>
      </c>
      <c r="BQ6" s="1">
        <f t="shared" si="38"/>
        <v>222.82499999999999</v>
      </c>
      <c r="BR6" s="1">
        <f t="shared" si="38"/>
        <v>207.98000000000002</v>
      </c>
      <c r="BS6" s="1">
        <f t="shared" si="39"/>
        <v>198.72880000000001</v>
      </c>
      <c r="BT6" s="1">
        <f t="shared" si="40"/>
        <v>215.37350000000001</v>
      </c>
      <c r="BU6" s="1">
        <f t="shared" si="41"/>
        <v>220.38400000000001</v>
      </c>
      <c r="BV6" s="1">
        <f t="shared" si="41"/>
        <v>223.86799999999999</v>
      </c>
      <c r="BW6" s="1">
        <f t="shared" si="42"/>
        <v>222.82499999999999</v>
      </c>
      <c r="BX6" s="1">
        <f t="shared" si="43"/>
        <v>209.84460000000001</v>
      </c>
      <c r="BY6" s="1">
        <f t="shared" si="44"/>
        <v>5.792778316979093</v>
      </c>
      <c r="BZ6" s="1">
        <f t="shared" si="45"/>
        <v>223.86799999999999</v>
      </c>
      <c r="CA6" s="1">
        <f t="shared" si="46"/>
        <v>219.8751666666667</v>
      </c>
      <c r="CB6" s="1">
        <f t="shared" si="47"/>
        <v>1.9420331937245434</v>
      </c>
      <c r="CC6" s="1">
        <f t="shared" si="48"/>
        <v>3.3010730524041945</v>
      </c>
      <c r="CD6" s="1">
        <f t="shared" si="49"/>
        <v>10.030566666666687</v>
      </c>
      <c r="CE6" s="1">
        <f t="shared" si="50"/>
        <v>22.714067278287459</v>
      </c>
      <c r="CF6" s="1">
        <f t="shared" si="50"/>
        <v>21.390886850152906</v>
      </c>
      <c r="CG6" s="1">
        <f t="shared" si="51"/>
        <v>22.8203873598369</v>
      </c>
      <c r="CH6" s="1">
        <f t="shared" si="51"/>
        <v>22.413370710159704</v>
      </c>
      <c r="CI6" s="20">
        <v>19</v>
      </c>
      <c r="CJ6" s="20">
        <v>19</v>
      </c>
      <c r="CK6" s="1">
        <f t="shared" si="52"/>
        <v>0</v>
      </c>
      <c r="CL6">
        <f t="shared" si="53"/>
        <v>0</v>
      </c>
      <c r="CM6">
        <v>17</v>
      </c>
      <c r="CN6" s="18">
        <v>6</v>
      </c>
      <c r="CO6">
        <v>0</v>
      </c>
      <c r="CP6">
        <v>0</v>
      </c>
      <c r="CQ6">
        <v>0</v>
      </c>
      <c r="CR6">
        <v>0</v>
      </c>
      <c r="CS6">
        <v>1</v>
      </c>
      <c r="CT6">
        <v>1</v>
      </c>
      <c r="CU6">
        <v>0</v>
      </c>
      <c r="CV6">
        <v>0</v>
      </c>
      <c r="CW6">
        <v>0</v>
      </c>
      <c r="CX6">
        <f t="shared" si="54"/>
        <v>29.9</v>
      </c>
      <c r="CY6">
        <f t="shared" si="55"/>
        <v>29.7</v>
      </c>
      <c r="CZ6">
        <f t="shared" si="56"/>
        <v>27.7</v>
      </c>
      <c r="DA6">
        <f t="shared" si="57"/>
        <v>26.9</v>
      </c>
      <c r="DB6">
        <f t="shared" si="58"/>
        <v>30.1</v>
      </c>
      <c r="DC6">
        <f t="shared" si="59"/>
        <v>28.7</v>
      </c>
      <c r="DD6">
        <f t="shared" si="60"/>
        <v>26.9</v>
      </c>
      <c r="DE6">
        <f t="shared" si="61"/>
        <v>26</v>
      </c>
      <c r="DF6">
        <f t="shared" si="62"/>
        <v>24.3</v>
      </c>
      <c r="DG6">
        <f t="shared" si="63"/>
        <v>26.9</v>
      </c>
      <c r="DH6">
        <f t="shared" si="64"/>
        <v>25.4</v>
      </c>
      <c r="DI6">
        <f t="shared" si="65"/>
        <v>26.4</v>
      </c>
      <c r="DJ6" s="1">
        <f t="shared" si="66"/>
        <v>29.099999999999998</v>
      </c>
      <c r="DK6" s="1">
        <f t="shared" si="67"/>
        <v>25.733333333333334</v>
      </c>
      <c r="DL6" s="1">
        <f t="shared" si="68"/>
        <v>4.1805928043286738</v>
      </c>
      <c r="DM6" s="1">
        <f t="shared" si="69"/>
        <v>5.1309073368752189</v>
      </c>
      <c r="DN6" s="1">
        <f t="shared" si="70"/>
        <v>28.566666666666666</v>
      </c>
      <c r="DO6" s="1">
        <f t="shared" si="71"/>
        <v>26.233333333333331</v>
      </c>
      <c r="DP6" s="1">
        <f t="shared" si="72"/>
        <v>5.6155003106258929</v>
      </c>
      <c r="DQ6" s="1">
        <f t="shared" si="73"/>
        <v>2.9114203906962137</v>
      </c>
      <c r="DR6" s="1">
        <f t="shared" si="74"/>
        <v>1.3079431790733782</v>
      </c>
      <c r="DS6" s="1">
        <f t="shared" si="74"/>
        <v>1.3606929721357455</v>
      </c>
      <c r="DT6" s="1">
        <f t="shared" si="75"/>
        <v>-0.53333333333333144</v>
      </c>
      <c r="DU6" s="1">
        <f t="shared" si="75"/>
        <v>0.49999999999999645</v>
      </c>
      <c r="DV6" s="1">
        <f t="shared" si="76"/>
        <v>111.989</v>
      </c>
      <c r="DW6" s="1">
        <f t="shared" si="77"/>
        <v>101.952</v>
      </c>
      <c r="DX6" s="1">
        <f t="shared" si="78"/>
        <v>96.2988</v>
      </c>
      <c r="DY6" s="1">
        <f t="shared" si="79"/>
        <v>116.65300000000001</v>
      </c>
      <c r="DZ6" s="1">
        <f t="shared" si="80"/>
        <v>113.363</v>
      </c>
      <c r="EA6" s="1">
        <f t="shared" si="81"/>
        <v>116.182</v>
      </c>
      <c r="EB6" s="1">
        <f t="shared" si="82"/>
        <v>110.836</v>
      </c>
      <c r="EC6" s="1">
        <f t="shared" si="83"/>
        <v>106.02800000000001</v>
      </c>
      <c r="ED6" s="1">
        <f t="shared" si="84"/>
        <v>102.43</v>
      </c>
      <c r="EE6" s="1">
        <f t="shared" si="85"/>
        <v>98.720500000000001</v>
      </c>
      <c r="EF6" s="1">
        <f t="shared" si="86"/>
        <v>107.021</v>
      </c>
      <c r="EG6" s="1">
        <f t="shared" si="87"/>
        <v>107.68600000000001</v>
      </c>
      <c r="EH6" s="1">
        <f t="shared" si="88"/>
        <v>103.41326666666667</v>
      </c>
      <c r="EI6" s="1">
        <f t="shared" si="89"/>
        <v>106.43133333333333</v>
      </c>
      <c r="EJ6" s="1">
        <f t="shared" si="90"/>
        <v>7.6842297689892742</v>
      </c>
      <c r="EK6" s="1">
        <f t="shared" si="91"/>
        <v>3.9626389395903217</v>
      </c>
      <c r="EL6" s="1">
        <f t="shared" si="92"/>
        <v>115.39933333333335</v>
      </c>
      <c r="EM6" s="1">
        <f t="shared" si="93"/>
        <v>104.47583333333334</v>
      </c>
      <c r="EN6" s="1">
        <f t="shared" si="94"/>
        <v>1.541751756813992</v>
      </c>
      <c r="EO6" s="1">
        <f t="shared" si="95"/>
        <v>4.7813383538316865</v>
      </c>
      <c r="EP6" s="1">
        <f t="shared" si="96"/>
        <v>7.7467467776115644</v>
      </c>
      <c r="EQ6" s="1">
        <f t="shared" si="96"/>
        <v>1.3112378611540312</v>
      </c>
      <c r="ER6" s="1">
        <f t="shared" si="97"/>
        <v>11.986066666666673</v>
      </c>
      <c r="ES6" s="1">
        <f t="shared" si="97"/>
        <v>-1.9554999999999865</v>
      </c>
    </row>
    <row r="7" spans="1:149" ht="15.75" x14ac:dyDescent="0.25">
      <c r="A7" t="s">
        <v>209</v>
      </c>
      <c r="B7" s="21">
        <v>50</v>
      </c>
      <c r="C7">
        <v>64.400000000000006</v>
      </c>
      <c r="D7">
        <v>1.6</v>
      </c>
      <c r="E7" s="2">
        <f t="shared" si="0"/>
        <v>25.156249999999996</v>
      </c>
      <c r="F7" t="s">
        <v>21</v>
      </c>
      <c r="G7" t="s">
        <v>20</v>
      </c>
      <c r="H7" t="str">
        <f t="shared" si="1"/>
        <v>no</v>
      </c>
      <c r="I7">
        <v>19.2</v>
      </c>
      <c r="J7">
        <v>20.5</v>
      </c>
      <c r="K7">
        <v>18.600000000000001</v>
      </c>
      <c r="L7">
        <v>22</v>
      </c>
      <c r="M7">
        <v>24</v>
      </c>
      <c r="N7">
        <v>23.3</v>
      </c>
      <c r="O7">
        <v>20.3</v>
      </c>
      <c r="P7">
        <v>24.1</v>
      </c>
      <c r="Q7">
        <v>27.1</v>
      </c>
      <c r="R7">
        <v>22.4</v>
      </c>
      <c r="S7">
        <v>26.8</v>
      </c>
      <c r="T7">
        <v>26.8</v>
      </c>
      <c r="U7">
        <f t="shared" si="2"/>
        <v>20.5</v>
      </c>
      <c r="V7" s="1">
        <f t="shared" si="3"/>
        <v>19.433333333333334</v>
      </c>
      <c r="W7" s="1">
        <f t="shared" si="4"/>
        <v>4.9978738539737426</v>
      </c>
      <c r="X7">
        <f t="shared" si="5"/>
        <v>27.1</v>
      </c>
      <c r="Y7" s="1">
        <f t="shared" si="6"/>
        <v>23.833333333333332</v>
      </c>
      <c r="Z7" s="1">
        <f t="shared" si="7"/>
        <v>14.29860466476322</v>
      </c>
      <c r="AA7">
        <f t="shared" si="8"/>
        <v>24</v>
      </c>
      <c r="AB7" s="1">
        <f t="shared" si="9"/>
        <v>23.099999999999998</v>
      </c>
      <c r="AC7" s="1">
        <f t="shared" si="10"/>
        <v>4.3934595519879744</v>
      </c>
      <c r="AD7">
        <f t="shared" si="11"/>
        <v>26.8</v>
      </c>
      <c r="AE7" s="1">
        <f t="shared" si="12"/>
        <v>25.333333333333332</v>
      </c>
      <c r="AF7" s="1">
        <f t="shared" si="13"/>
        <v>10.027662570135611</v>
      </c>
      <c r="AG7" s="1">
        <f t="shared" si="14"/>
        <v>14.38183283769254</v>
      </c>
      <c r="AH7" s="1">
        <f t="shared" si="15"/>
        <v>6.5211499434960363</v>
      </c>
      <c r="AI7" s="1">
        <f t="shared" si="16"/>
        <v>17.241379310344819</v>
      </c>
      <c r="AJ7" s="1">
        <f t="shared" si="17"/>
        <v>6.1016949152542379</v>
      </c>
      <c r="AK7" s="1">
        <f t="shared" si="18"/>
        <v>4.3999999999999986</v>
      </c>
      <c r="AL7" s="1">
        <f t="shared" si="19"/>
        <v>2.2333333333333343</v>
      </c>
      <c r="AM7" s="1">
        <v>117.52800000000001</v>
      </c>
      <c r="AN7" s="1">
        <v>103.57599999999999</v>
      </c>
      <c r="AO7" s="1">
        <v>116.80800000000001</v>
      </c>
      <c r="AP7" s="1">
        <v>105.289</v>
      </c>
      <c r="AQ7" s="1">
        <v>89.167400000000001</v>
      </c>
      <c r="AR7" s="1">
        <v>98.917900000000003</v>
      </c>
      <c r="AS7" s="1">
        <v>139.1</v>
      </c>
      <c r="AT7" s="1">
        <v>151.15</v>
      </c>
      <c r="AU7" s="1">
        <v>154.398</v>
      </c>
      <c r="AV7" s="1">
        <v>117.935</v>
      </c>
      <c r="AW7" s="1">
        <v>139.06800000000001</v>
      </c>
      <c r="AX7" s="1">
        <v>141.74299999999999</v>
      </c>
      <c r="AY7" s="4">
        <f t="shared" si="20"/>
        <v>117.52800000000001</v>
      </c>
      <c r="AZ7" s="19">
        <f t="shared" si="21"/>
        <v>112.63733333333333</v>
      </c>
      <c r="BA7" s="19">
        <f t="shared" si="22"/>
        <v>6.9742401176962758</v>
      </c>
      <c r="BB7" s="4">
        <f t="shared" si="23"/>
        <v>154.398</v>
      </c>
      <c r="BC7" s="19">
        <f t="shared" si="24"/>
        <v>148.21600000000001</v>
      </c>
      <c r="BD7" s="19">
        <f t="shared" si="25"/>
        <v>5.4380038669308535</v>
      </c>
      <c r="BE7" s="4">
        <f t="shared" si="26"/>
        <v>105.289</v>
      </c>
      <c r="BF7" s="19">
        <f t="shared" si="27"/>
        <v>97.79143333333333</v>
      </c>
      <c r="BG7" s="19">
        <f t="shared" si="28"/>
        <v>8.3029949029587833</v>
      </c>
      <c r="BH7" s="4">
        <f t="shared" si="29"/>
        <v>141.74299999999999</v>
      </c>
      <c r="BI7" s="19">
        <f t="shared" si="30"/>
        <v>132.91533333333334</v>
      </c>
      <c r="BJ7" s="19">
        <f t="shared" si="31"/>
        <v>9.812346018543689</v>
      </c>
      <c r="BK7" s="19">
        <f t="shared" si="32"/>
        <v>19.288936157413463</v>
      </c>
      <c r="BL7" s="19">
        <f t="shared" si="33"/>
        <v>21.53066269408777</v>
      </c>
      <c r="BM7" s="19">
        <f t="shared" si="34"/>
        <v>14.110143052367841</v>
      </c>
      <c r="BN7" s="19">
        <f t="shared" si="35"/>
        <v>10.885066765948064</v>
      </c>
      <c r="BO7" s="19">
        <f t="shared" si="36"/>
        <v>35.578666666666678</v>
      </c>
      <c r="BP7" s="19">
        <f t="shared" si="37"/>
        <v>35.123900000000006</v>
      </c>
      <c r="BQ7" s="1">
        <f t="shared" si="38"/>
        <v>222.81700000000001</v>
      </c>
      <c r="BR7" s="1">
        <f t="shared" si="38"/>
        <v>192.74340000000001</v>
      </c>
      <c r="BS7" s="1">
        <f t="shared" si="39"/>
        <v>215.72590000000002</v>
      </c>
      <c r="BT7" s="1">
        <f t="shared" si="40"/>
        <v>257.03499999999997</v>
      </c>
      <c r="BU7" s="1">
        <f t="shared" si="41"/>
        <v>290.21800000000002</v>
      </c>
      <c r="BV7" s="1">
        <f t="shared" si="41"/>
        <v>296.14099999999996</v>
      </c>
      <c r="BW7" s="1">
        <f t="shared" si="42"/>
        <v>222.81700000000001</v>
      </c>
      <c r="BX7" s="1">
        <f t="shared" si="43"/>
        <v>210.42876666666666</v>
      </c>
      <c r="BY7" s="1">
        <f t="shared" si="44"/>
        <v>7.4709401880309443</v>
      </c>
      <c r="BZ7" s="1">
        <f t="shared" si="45"/>
        <v>296.14099999999996</v>
      </c>
      <c r="CA7" s="1">
        <f t="shared" si="46"/>
        <v>281.13133333333332</v>
      </c>
      <c r="CB7" s="1">
        <f t="shared" si="47"/>
        <v>7.4972542334440853</v>
      </c>
      <c r="CC7" s="1">
        <f t="shared" si="48"/>
        <v>20.341058738206762</v>
      </c>
      <c r="CD7" s="1">
        <f t="shared" si="49"/>
        <v>70.702566666666655</v>
      </c>
      <c r="CE7" s="1">
        <f t="shared" si="50"/>
        <v>22.713251783893984</v>
      </c>
      <c r="CF7" s="1">
        <f t="shared" si="50"/>
        <v>21.450434930343185</v>
      </c>
      <c r="CG7" s="1">
        <f t="shared" si="51"/>
        <v>30.187665647298669</v>
      </c>
      <c r="CH7" s="1">
        <f t="shared" si="51"/>
        <v>28.657628270472305</v>
      </c>
      <c r="CI7">
        <v>28</v>
      </c>
      <c r="CJ7">
        <v>28</v>
      </c>
      <c r="CK7" s="1">
        <f t="shared" si="52"/>
        <v>0</v>
      </c>
      <c r="CL7">
        <f t="shared" si="53"/>
        <v>0</v>
      </c>
      <c r="CM7">
        <v>26</v>
      </c>
      <c r="CN7" s="18">
        <v>18</v>
      </c>
      <c r="CO7">
        <v>0</v>
      </c>
      <c r="CP7">
        <v>0</v>
      </c>
      <c r="CQ7">
        <v>1</v>
      </c>
      <c r="CR7">
        <v>0</v>
      </c>
      <c r="CS7">
        <v>0</v>
      </c>
      <c r="CT7">
        <v>0</v>
      </c>
      <c r="CU7">
        <v>1</v>
      </c>
      <c r="CV7">
        <v>0</v>
      </c>
      <c r="CW7">
        <v>0</v>
      </c>
      <c r="CX7">
        <f t="shared" si="54"/>
        <v>19.2</v>
      </c>
      <c r="CY7">
        <f t="shared" si="55"/>
        <v>20.5</v>
      </c>
      <c r="CZ7">
        <f t="shared" si="56"/>
        <v>18.600000000000001</v>
      </c>
      <c r="DA7">
        <f t="shared" si="57"/>
        <v>20.3</v>
      </c>
      <c r="DB7">
        <f t="shared" si="58"/>
        <v>24.1</v>
      </c>
      <c r="DC7">
        <f t="shared" si="59"/>
        <v>27.1</v>
      </c>
      <c r="DD7">
        <f t="shared" si="60"/>
        <v>22</v>
      </c>
      <c r="DE7">
        <f t="shared" si="61"/>
        <v>24</v>
      </c>
      <c r="DF7">
        <f t="shared" si="62"/>
        <v>23.3</v>
      </c>
      <c r="DG7">
        <f t="shared" si="63"/>
        <v>22.4</v>
      </c>
      <c r="DH7">
        <f t="shared" si="64"/>
        <v>26.8</v>
      </c>
      <c r="DI7">
        <f t="shared" si="65"/>
        <v>26.8</v>
      </c>
      <c r="DJ7" s="1">
        <f t="shared" si="66"/>
        <v>19.433333333333334</v>
      </c>
      <c r="DK7" s="1">
        <f t="shared" si="67"/>
        <v>23.099999999999998</v>
      </c>
      <c r="DL7" s="1">
        <f t="shared" si="68"/>
        <v>4.9978738539737426</v>
      </c>
      <c r="DM7" s="1">
        <f t="shared" si="69"/>
        <v>4.3934595519879744</v>
      </c>
      <c r="DN7" s="1">
        <f t="shared" si="70"/>
        <v>23.833333333333332</v>
      </c>
      <c r="DO7" s="1">
        <f t="shared" si="71"/>
        <v>25.333333333333332</v>
      </c>
      <c r="DP7" s="1">
        <f t="shared" si="72"/>
        <v>14.29860466476322</v>
      </c>
      <c r="DQ7" s="1">
        <f t="shared" si="73"/>
        <v>10.027662570135611</v>
      </c>
      <c r="DR7" s="1">
        <f t="shared" si="74"/>
        <v>14.38183283769254</v>
      </c>
      <c r="DS7" s="1">
        <f t="shared" si="74"/>
        <v>6.5211499434960363</v>
      </c>
      <c r="DT7" s="1">
        <f t="shared" si="75"/>
        <v>4.3999999999999986</v>
      </c>
      <c r="DU7" s="1">
        <f t="shared" si="75"/>
        <v>2.2333333333333343</v>
      </c>
      <c r="DV7" s="1">
        <f t="shared" si="76"/>
        <v>117.52800000000001</v>
      </c>
      <c r="DW7" s="1">
        <f t="shared" si="77"/>
        <v>103.57599999999999</v>
      </c>
      <c r="DX7" s="1">
        <f t="shared" si="78"/>
        <v>116.80800000000001</v>
      </c>
      <c r="DY7" s="1">
        <f t="shared" si="79"/>
        <v>139.1</v>
      </c>
      <c r="DZ7" s="1">
        <f t="shared" si="80"/>
        <v>151.15</v>
      </c>
      <c r="EA7" s="1">
        <f t="shared" si="81"/>
        <v>154.398</v>
      </c>
      <c r="EB7" s="1">
        <f t="shared" si="82"/>
        <v>105.289</v>
      </c>
      <c r="EC7" s="1">
        <f t="shared" si="83"/>
        <v>89.167400000000001</v>
      </c>
      <c r="ED7" s="1">
        <f t="shared" si="84"/>
        <v>98.917900000000003</v>
      </c>
      <c r="EE7" s="1">
        <f t="shared" si="85"/>
        <v>117.935</v>
      </c>
      <c r="EF7" s="1">
        <f t="shared" si="86"/>
        <v>139.06800000000001</v>
      </c>
      <c r="EG7" s="1">
        <f t="shared" si="87"/>
        <v>141.74299999999999</v>
      </c>
      <c r="EH7" s="1">
        <f t="shared" si="88"/>
        <v>112.63733333333333</v>
      </c>
      <c r="EI7" s="1">
        <f t="shared" si="89"/>
        <v>97.79143333333333</v>
      </c>
      <c r="EJ7" s="1">
        <f t="shared" si="90"/>
        <v>6.9742401176962758</v>
      </c>
      <c r="EK7" s="1">
        <f t="shared" si="91"/>
        <v>8.3029949029587833</v>
      </c>
      <c r="EL7" s="1">
        <f t="shared" si="92"/>
        <v>148.21600000000001</v>
      </c>
      <c r="EM7" s="1">
        <f t="shared" si="93"/>
        <v>132.91533333333334</v>
      </c>
      <c r="EN7" s="1">
        <f t="shared" si="94"/>
        <v>5.4380038669308535</v>
      </c>
      <c r="EO7" s="1">
        <f t="shared" si="95"/>
        <v>9.812346018543689</v>
      </c>
      <c r="EP7" s="1">
        <f t="shared" si="96"/>
        <v>19.288936157413463</v>
      </c>
      <c r="EQ7" s="1">
        <f t="shared" si="96"/>
        <v>21.53066269408777</v>
      </c>
      <c r="ER7" s="1">
        <f t="shared" si="97"/>
        <v>35.578666666666678</v>
      </c>
      <c r="ES7" s="1">
        <f t="shared" si="97"/>
        <v>35.123900000000006</v>
      </c>
    </row>
    <row r="8" spans="1:149" ht="15.75" x14ac:dyDescent="0.25">
      <c r="A8" t="s">
        <v>210</v>
      </c>
      <c r="B8" s="18">
        <v>60</v>
      </c>
      <c r="C8">
        <v>72.3</v>
      </c>
      <c r="D8">
        <v>1.55</v>
      </c>
      <c r="E8" s="2">
        <f t="shared" si="0"/>
        <v>30.093652445369401</v>
      </c>
      <c r="F8" t="s">
        <v>20</v>
      </c>
      <c r="G8" t="s">
        <v>20</v>
      </c>
      <c r="H8" t="str">
        <f t="shared" si="1"/>
        <v>yes</v>
      </c>
      <c r="I8">
        <v>16.03</v>
      </c>
      <c r="J8">
        <v>14.8</v>
      </c>
      <c r="K8">
        <v>15</v>
      </c>
      <c r="L8">
        <v>22</v>
      </c>
      <c r="M8">
        <v>16.600000000000001</v>
      </c>
      <c r="N8">
        <v>20.2</v>
      </c>
      <c r="O8">
        <v>16.2</v>
      </c>
      <c r="P8">
        <v>16.600000000000001</v>
      </c>
      <c r="Q8">
        <v>18.2</v>
      </c>
      <c r="R8">
        <v>17.600000000000001</v>
      </c>
      <c r="S8">
        <v>18.2</v>
      </c>
      <c r="T8">
        <v>17.899999999999999</v>
      </c>
      <c r="U8">
        <f t="shared" si="2"/>
        <v>16.03</v>
      </c>
      <c r="V8" s="1">
        <f t="shared" si="3"/>
        <v>15.276666666666666</v>
      </c>
      <c r="W8" s="1">
        <f t="shared" si="4"/>
        <v>4.320479502785334</v>
      </c>
      <c r="X8">
        <f t="shared" si="5"/>
        <v>18.2</v>
      </c>
      <c r="Y8" s="1">
        <f t="shared" si="6"/>
        <v>17</v>
      </c>
      <c r="Z8" s="1">
        <f t="shared" si="7"/>
        <v>6.2252972025049171</v>
      </c>
      <c r="AA8">
        <f t="shared" si="8"/>
        <v>22</v>
      </c>
      <c r="AB8" s="1">
        <f t="shared" si="9"/>
        <v>19.599999999999998</v>
      </c>
      <c r="AC8" s="1">
        <f t="shared" si="10"/>
        <v>14.028292943742423</v>
      </c>
      <c r="AD8">
        <f t="shared" si="11"/>
        <v>18.2</v>
      </c>
      <c r="AE8" s="1">
        <f t="shared" si="12"/>
        <v>17.899999999999999</v>
      </c>
      <c r="AF8" s="1">
        <f t="shared" si="13"/>
        <v>1.6759776536312789</v>
      </c>
      <c r="AG8" s="1">
        <f t="shared" si="14"/>
        <v>7.5508459335628499</v>
      </c>
      <c r="AH8" s="1">
        <f t="shared" si="15"/>
        <v>6.4111014827580277</v>
      </c>
      <c r="AI8" s="1">
        <f t="shared" si="16"/>
        <v>24.792124629647326</v>
      </c>
      <c r="AJ8" s="1">
        <f t="shared" si="17"/>
        <v>5.1575931232091605</v>
      </c>
      <c r="AK8" s="1">
        <f t="shared" si="18"/>
        <v>1.7233333333333345</v>
      </c>
      <c r="AL8" s="1">
        <f t="shared" si="19"/>
        <v>-1.6999999999999993</v>
      </c>
      <c r="AM8">
        <v>78.993300000000005</v>
      </c>
      <c r="AN8">
        <v>72.716999999999999</v>
      </c>
      <c r="AO8">
        <v>58.950699999999998</v>
      </c>
      <c r="AP8">
        <v>66.691699999999997</v>
      </c>
      <c r="AQ8">
        <v>72.168700000000001</v>
      </c>
      <c r="AR8">
        <v>56.498100000000001</v>
      </c>
      <c r="AS8">
        <v>64.899900000000002</v>
      </c>
      <c r="AT8">
        <v>72.972899999999996</v>
      </c>
      <c r="AU8">
        <v>68.780299999999997</v>
      </c>
      <c r="AV8">
        <v>77.6965</v>
      </c>
      <c r="AW8">
        <v>67.261899999999997</v>
      </c>
      <c r="AX8">
        <v>70.602500000000006</v>
      </c>
      <c r="AY8" s="4">
        <f t="shared" si="20"/>
        <v>78.993300000000005</v>
      </c>
      <c r="AZ8" s="19">
        <f t="shared" si="21"/>
        <v>70.220333333333329</v>
      </c>
      <c r="BA8" s="19">
        <f t="shared" si="22"/>
        <v>14.599617979118687</v>
      </c>
      <c r="BB8" s="4">
        <f t="shared" si="23"/>
        <v>72.972899999999996</v>
      </c>
      <c r="BC8" s="19">
        <f t="shared" si="24"/>
        <v>68.884366666666665</v>
      </c>
      <c r="BD8" s="19">
        <f t="shared" si="25"/>
        <v>5.861280562763965</v>
      </c>
      <c r="BE8" s="4">
        <f t="shared" si="26"/>
        <v>72.168700000000001</v>
      </c>
      <c r="BF8" s="19">
        <f t="shared" si="27"/>
        <v>65.119500000000002</v>
      </c>
      <c r="BG8" s="19">
        <f t="shared" si="28"/>
        <v>12.212504559105026</v>
      </c>
      <c r="BH8" s="4">
        <f t="shared" si="29"/>
        <v>77.6965</v>
      </c>
      <c r="BI8" s="19">
        <f t="shared" si="30"/>
        <v>71.853633333333335</v>
      </c>
      <c r="BJ8" s="19">
        <f t="shared" si="31"/>
        <v>7.4159405557255091</v>
      </c>
      <c r="BK8" s="19">
        <f t="shared" si="32"/>
        <v>1.3582159185695182</v>
      </c>
      <c r="BL8" s="19">
        <f t="shared" si="33"/>
        <v>6.9528253162265425</v>
      </c>
      <c r="BM8" s="19">
        <f t="shared" si="34"/>
        <v>7.537815301974403</v>
      </c>
      <c r="BN8" s="19">
        <f t="shared" si="35"/>
        <v>4.2195663810295301</v>
      </c>
      <c r="BO8" s="19">
        <f t="shared" si="36"/>
        <v>-1.3359666666666641</v>
      </c>
      <c r="BP8" s="19">
        <f t="shared" si="37"/>
        <v>6.7341333333333324</v>
      </c>
      <c r="BQ8" s="1">
        <f t="shared" si="38"/>
        <v>145.685</v>
      </c>
      <c r="BR8" s="1">
        <f t="shared" si="38"/>
        <v>144.88569999999999</v>
      </c>
      <c r="BS8" s="1">
        <f t="shared" si="39"/>
        <v>115.44880000000001</v>
      </c>
      <c r="BT8" s="1">
        <f t="shared" si="40"/>
        <v>142.59640000000002</v>
      </c>
      <c r="BU8" s="1">
        <f t="shared" si="41"/>
        <v>140.23480000000001</v>
      </c>
      <c r="BV8" s="1">
        <f t="shared" si="41"/>
        <v>139.3828</v>
      </c>
      <c r="BW8" s="1">
        <f t="shared" si="42"/>
        <v>145.685</v>
      </c>
      <c r="BX8" s="1">
        <f t="shared" si="43"/>
        <v>135.33983333333333</v>
      </c>
      <c r="BY8" s="1">
        <f t="shared" si="44"/>
        <v>12.731488658809855</v>
      </c>
      <c r="BZ8" s="1">
        <f t="shared" si="45"/>
        <v>142.59640000000002</v>
      </c>
      <c r="CA8" s="1">
        <f t="shared" si="46"/>
        <v>140.73800000000003</v>
      </c>
      <c r="CB8" s="1">
        <f t="shared" si="47"/>
        <v>1.1829402971821419</v>
      </c>
      <c r="CC8" s="1">
        <f t="shared" si="48"/>
        <v>2.7652203799835688</v>
      </c>
      <c r="CD8" s="1">
        <f t="shared" si="49"/>
        <v>5.3981666666666968</v>
      </c>
      <c r="CE8" s="1">
        <f t="shared" si="50"/>
        <v>14.850662589194698</v>
      </c>
      <c r="CF8" s="1">
        <f t="shared" si="50"/>
        <v>13.796109412164457</v>
      </c>
      <c r="CG8" s="1">
        <f t="shared" si="51"/>
        <v>14.535820591233437</v>
      </c>
      <c r="CH8" s="1">
        <f t="shared" si="51"/>
        <v>14.346381243628953</v>
      </c>
      <c r="CI8" s="20">
        <v>17</v>
      </c>
      <c r="CJ8" s="20">
        <v>21</v>
      </c>
      <c r="CK8" s="1">
        <f t="shared" si="52"/>
        <v>14.886458551295739</v>
      </c>
      <c r="CL8">
        <f t="shared" si="53"/>
        <v>4</v>
      </c>
      <c r="CM8">
        <v>174</v>
      </c>
      <c r="CN8" s="18">
        <v>9</v>
      </c>
      <c r="CO8">
        <v>1</v>
      </c>
      <c r="CP8">
        <v>1</v>
      </c>
      <c r="CQ8">
        <v>1</v>
      </c>
      <c r="CR8">
        <v>1</v>
      </c>
      <c r="CS8">
        <v>0</v>
      </c>
      <c r="CT8">
        <v>1</v>
      </c>
      <c r="CU8">
        <v>0</v>
      </c>
      <c r="CV8">
        <v>1</v>
      </c>
      <c r="CW8">
        <v>0</v>
      </c>
      <c r="CX8">
        <f t="shared" si="54"/>
        <v>22</v>
      </c>
      <c r="CY8">
        <f t="shared" si="55"/>
        <v>16.600000000000001</v>
      </c>
      <c r="CZ8">
        <f t="shared" si="56"/>
        <v>20.2</v>
      </c>
      <c r="DA8">
        <f t="shared" si="57"/>
        <v>17.600000000000001</v>
      </c>
      <c r="DB8">
        <f t="shared" si="58"/>
        <v>18.2</v>
      </c>
      <c r="DC8">
        <f t="shared" si="59"/>
        <v>17.899999999999999</v>
      </c>
      <c r="DD8">
        <f t="shared" si="60"/>
        <v>16.03</v>
      </c>
      <c r="DE8">
        <f t="shared" si="61"/>
        <v>14.8</v>
      </c>
      <c r="DF8">
        <f t="shared" si="62"/>
        <v>15</v>
      </c>
      <c r="DG8">
        <f t="shared" si="63"/>
        <v>16.2</v>
      </c>
      <c r="DH8">
        <f t="shared" si="64"/>
        <v>16.600000000000001</v>
      </c>
      <c r="DI8">
        <f t="shared" si="65"/>
        <v>18.2</v>
      </c>
      <c r="DJ8" s="1">
        <f t="shared" si="66"/>
        <v>19.599999999999998</v>
      </c>
      <c r="DK8" s="1">
        <f t="shared" si="67"/>
        <v>15.276666666666666</v>
      </c>
      <c r="DL8" s="1">
        <f t="shared" si="68"/>
        <v>14.028292943742423</v>
      </c>
      <c r="DM8" s="1">
        <f t="shared" si="69"/>
        <v>4.320479502785334</v>
      </c>
      <c r="DN8" s="1">
        <f t="shared" si="70"/>
        <v>17.899999999999999</v>
      </c>
      <c r="DO8" s="1">
        <f t="shared" si="71"/>
        <v>17</v>
      </c>
      <c r="DP8" s="1">
        <f t="shared" si="72"/>
        <v>1.6759776536312789</v>
      </c>
      <c r="DQ8" s="1">
        <f t="shared" si="73"/>
        <v>6.2252972025049171</v>
      </c>
      <c r="DR8" s="1">
        <f t="shared" si="74"/>
        <v>6.4111014827580277</v>
      </c>
      <c r="DS8" s="1">
        <f t="shared" si="74"/>
        <v>7.5508459335628499</v>
      </c>
      <c r="DT8" s="1">
        <f t="shared" si="75"/>
        <v>-1.6999999999999993</v>
      </c>
      <c r="DU8" s="1">
        <f t="shared" si="75"/>
        <v>1.7233333333333345</v>
      </c>
      <c r="DV8" s="1">
        <f t="shared" si="76"/>
        <v>66.691699999999997</v>
      </c>
      <c r="DW8" s="1">
        <f t="shared" si="77"/>
        <v>72.168700000000001</v>
      </c>
      <c r="DX8" s="1">
        <f t="shared" si="78"/>
        <v>56.498100000000001</v>
      </c>
      <c r="DY8" s="1">
        <f t="shared" si="79"/>
        <v>77.6965</v>
      </c>
      <c r="DZ8" s="1">
        <f t="shared" si="80"/>
        <v>67.261899999999997</v>
      </c>
      <c r="EA8" s="1">
        <f t="shared" si="81"/>
        <v>70.602500000000006</v>
      </c>
      <c r="EB8" s="1">
        <f t="shared" si="82"/>
        <v>78.993300000000005</v>
      </c>
      <c r="EC8" s="1">
        <f t="shared" si="83"/>
        <v>72.716999999999999</v>
      </c>
      <c r="ED8" s="1">
        <f t="shared" si="84"/>
        <v>58.950699999999998</v>
      </c>
      <c r="EE8" s="1">
        <f t="shared" si="85"/>
        <v>64.899900000000002</v>
      </c>
      <c r="EF8" s="1">
        <f t="shared" si="86"/>
        <v>72.972899999999996</v>
      </c>
      <c r="EG8" s="1">
        <f t="shared" si="87"/>
        <v>68.780299999999997</v>
      </c>
      <c r="EH8" s="1">
        <f t="shared" si="88"/>
        <v>65.119500000000002</v>
      </c>
      <c r="EI8" s="1">
        <f t="shared" si="89"/>
        <v>70.220333333333329</v>
      </c>
      <c r="EJ8" s="1">
        <f t="shared" si="90"/>
        <v>12.212504559105026</v>
      </c>
      <c r="EK8" s="1">
        <f t="shared" si="91"/>
        <v>14.599617979118687</v>
      </c>
      <c r="EL8" s="1">
        <f t="shared" si="92"/>
        <v>71.853633333333335</v>
      </c>
      <c r="EM8" s="1">
        <f t="shared" si="93"/>
        <v>68.884366666666665</v>
      </c>
      <c r="EN8" s="1">
        <f t="shared" si="94"/>
        <v>7.4159405557255091</v>
      </c>
      <c r="EO8" s="1">
        <f t="shared" si="95"/>
        <v>5.861280562763965</v>
      </c>
      <c r="EP8" s="1">
        <f t="shared" si="96"/>
        <v>6.9528253162265425</v>
      </c>
      <c r="EQ8" s="1">
        <f t="shared" si="96"/>
        <v>1.3582159185695182</v>
      </c>
      <c r="ER8" s="1">
        <f t="shared" si="97"/>
        <v>6.7341333333333324</v>
      </c>
      <c r="ES8" s="1">
        <f t="shared" si="97"/>
        <v>-1.3359666666666641</v>
      </c>
    </row>
    <row r="9" spans="1:149" ht="15.75" x14ac:dyDescent="0.25">
      <c r="A9" t="s">
        <v>211</v>
      </c>
      <c r="B9" s="21">
        <v>49</v>
      </c>
      <c r="C9">
        <v>59.7</v>
      </c>
      <c r="D9">
        <v>1.46</v>
      </c>
      <c r="E9" s="2">
        <f t="shared" si="0"/>
        <v>28.007130793769942</v>
      </c>
      <c r="F9" t="s">
        <v>20</v>
      </c>
      <c r="G9" t="s">
        <v>20</v>
      </c>
      <c r="H9" t="str">
        <f t="shared" si="1"/>
        <v>yes</v>
      </c>
      <c r="I9">
        <v>19</v>
      </c>
      <c r="J9">
        <v>20</v>
      </c>
      <c r="K9">
        <v>18.5</v>
      </c>
      <c r="L9">
        <v>23.3</v>
      </c>
      <c r="M9">
        <v>25.6</v>
      </c>
      <c r="N9">
        <v>25.7</v>
      </c>
      <c r="O9">
        <v>19.3</v>
      </c>
      <c r="P9">
        <v>21.2</v>
      </c>
      <c r="Q9">
        <v>20.2</v>
      </c>
      <c r="R9">
        <v>24.8</v>
      </c>
      <c r="S9">
        <v>25.6</v>
      </c>
      <c r="T9">
        <v>25.9</v>
      </c>
      <c r="U9">
        <f t="shared" si="2"/>
        <v>20</v>
      </c>
      <c r="V9" s="1">
        <f t="shared" si="3"/>
        <v>19.166666666666668</v>
      </c>
      <c r="W9" s="1">
        <f t="shared" si="4"/>
        <v>3.9848484303963825</v>
      </c>
      <c r="X9">
        <f t="shared" si="5"/>
        <v>21.2</v>
      </c>
      <c r="Y9" s="1">
        <f t="shared" si="6"/>
        <v>20.233333333333334</v>
      </c>
      <c r="Z9" s="1">
        <f t="shared" si="7"/>
        <v>4.697389597819849</v>
      </c>
      <c r="AA9">
        <f t="shared" si="8"/>
        <v>25.7</v>
      </c>
      <c r="AB9" s="1">
        <f t="shared" si="9"/>
        <v>24.866666666666671</v>
      </c>
      <c r="AC9" s="1">
        <f t="shared" si="10"/>
        <v>5.4598959395217941</v>
      </c>
      <c r="AD9">
        <f t="shared" si="11"/>
        <v>25.9</v>
      </c>
      <c r="AE9" s="1">
        <f t="shared" si="12"/>
        <v>25.433333333333337</v>
      </c>
      <c r="AF9" s="1">
        <f t="shared" si="13"/>
        <v>2.2357433957053678</v>
      </c>
      <c r="AG9" s="1">
        <f t="shared" si="14"/>
        <v>3.8286661587088857</v>
      </c>
      <c r="AH9" s="1">
        <f t="shared" si="15"/>
        <v>1.5932160742440422</v>
      </c>
      <c r="AI9" s="1">
        <f t="shared" si="16"/>
        <v>25.889477668433013</v>
      </c>
      <c r="AJ9" s="1">
        <f t="shared" si="17"/>
        <v>22.773722627737236</v>
      </c>
      <c r="AK9" s="1">
        <f t="shared" si="18"/>
        <v>1.0666666666666664</v>
      </c>
      <c r="AL9" s="1">
        <f t="shared" si="19"/>
        <v>0.56666666666666643</v>
      </c>
      <c r="AM9">
        <v>107.172</v>
      </c>
      <c r="AN9">
        <v>123.30800000000001</v>
      </c>
      <c r="AO9">
        <v>107.711</v>
      </c>
      <c r="AP9">
        <v>99.904300000000006</v>
      </c>
      <c r="AQ9">
        <v>101.27200000000001</v>
      </c>
      <c r="AR9">
        <v>94.442700000000002</v>
      </c>
      <c r="AS9">
        <v>120.042</v>
      </c>
      <c r="AT9">
        <v>128.18100000000001</v>
      </c>
      <c r="AU9">
        <v>112.879</v>
      </c>
      <c r="AV9">
        <v>117.39100000000001</v>
      </c>
      <c r="AW9">
        <v>118.021</v>
      </c>
      <c r="AX9">
        <v>118.10899999999999</v>
      </c>
      <c r="AY9" s="4">
        <f t="shared" si="20"/>
        <v>123.30800000000001</v>
      </c>
      <c r="AZ9" s="19">
        <f t="shared" si="21"/>
        <v>112.73033333333335</v>
      </c>
      <c r="BA9" s="19">
        <f t="shared" si="22"/>
        <v>8.1295701187553444</v>
      </c>
      <c r="BB9" s="4">
        <f t="shared" si="23"/>
        <v>128.18100000000001</v>
      </c>
      <c r="BC9" s="19">
        <f t="shared" si="24"/>
        <v>120.36733333333335</v>
      </c>
      <c r="BD9" s="19">
        <f t="shared" si="25"/>
        <v>6.3606841447621933</v>
      </c>
      <c r="BE9" s="4">
        <f t="shared" si="26"/>
        <v>101.27200000000001</v>
      </c>
      <c r="BF9" s="19">
        <f t="shared" si="27"/>
        <v>98.539666666666676</v>
      </c>
      <c r="BG9" s="19">
        <f t="shared" si="28"/>
        <v>3.6669276648433917</v>
      </c>
      <c r="BH9" s="4">
        <f t="shared" si="29"/>
        <v>118.10899999999999</v>
      </c>
      <c r="BI9" s="19">
        <f t="shared" si="30"/>
        <v>117.84033333333333</v>
      </c>
      <c r="BJ9" s="19">
        <f t="shared" si="31"/>
        <v>0.33232573620062339</v>
      </c>
      <c r="BK9" s="19">
        <f t="shared" si="32"/>
        <v>4.6334007243787623</v>
      </c>
      <c r="BL9" s="19">
        <f t="shared" si="33"/>
        <v>12.614504373251828</v>
      </c>
      <c r="BM9" s="19">
        <f t="shared" si="34"/>
        <v>13.43367886275067</v>
      </c>
      <c r="BN9" s="19">
        <f t="shared" si="35"/>
        <v>2.1216781435806138</v>
      </c>
      <c r="BO9" s="19">
        <f t="shared" si="36"/>
        <v>7.6370000000000005</v>
      </c>
      <c r="BP9" s="19">
        <f t="shared" si="37"/>
        <v>19.300666666666658</v>
      </c>
      <c r="BQ9" s="1">
        <f t="shared" si="38"/>
        <v>207.0763</v>
      </c>
      <c r="BR9" s="1">
        <f t="shared" si="38"/>
        <v>224.58</v>
      </c>
      <c r="BS9" s="1">
        <f t="shared" si="39"/>
        <v>202.15370000000001</v>
      </c>
      <c r="BT9" s="1">
        <f t="shared" si="40"/>
        <v>237.43299999999999</v>
      </c>
      <c r="BU9" s="1">
        <f t="shared" si="41"/>
        <v>246.202</v>
      </c>
      <c r="BV9" s="1">
        <f t="shared" si="41"/>
        <v>230.988</v>
      </c>
      <c r="BW9" s="1">
        <f t="shared" si="42"/>
        <v>224.58</v>
      </c>
      <c r="BX9" s="1">
        <f t="shared" si="43"/>
        <v>211.26999999999998</v>
      </c>
      <c r="BY9" s="1">
        <f t="shared" si="44"/>
        <v>5.5789501909742869</v>
      </c>
      <c r="BZ9" s="1">
        <f t="shared" si="45"/>
        <v>246.202</v>
      </c>
      <c r="CA9" s="1">
        <f t="shared" si="46"/>
        <v>238.20766666666668</v>
      </c>
      <c r="CB9" s="1">
        <f t="shared" si="47"/>
        <v>3.205827155494676</v>
      </c>
      <c r="CC9" s="1">
        <f t="shared" si="48"/>
        <v>8.4755297902125708</v>
      </c>
      <c r="CD9" s="1">
        <f t="shared" si="49"/>
        <v>26.937666666666701</v>
      </c>
      <c r="CE9" s="1">
        <f t="shared" si="50"/>
        <v>22.892966360856271</v>
      </c>
      <c r="CF9" s="1">
        <f t="shared" si="50"/>
        <v>21.536187563710495</v>
      </c>
      <c r="CG9" s="1">
        <f t="shared" si="51"/>
        <v>25.097043832823648</v>
      </c>
      <c r="CH9" s="1">
        <f t="shared" si="51"/>
        <v>24.282127081209651</v>
      </c>
      <c r="CI9" s="20">
        <v>27</v>
      </c>
      <c r="CJ9" s="20">
        <v>27</v>
      </c>
      <c r="CK9" s="1">
        <f t="shared" si="52"/>
        <v>0</v>
      </c>
      <c r="CL9">
        <f t="shared" si="53"/>
        <v>0</v>
      </c>
      <c r="CM9">
        <v>28</v>
      </c>
      <c r="CN9" s="21">
        <v>4</v>
      </c>
      <c r="CO9">
        <v>0</v>
      </c>
      <c r="CP9">
        <v>0</v>
      </c>
      <c r="CQ9">
        <v>1</v>
      </c>
      <c r="CR9">
        <v>1</v>
      </c>
      <c r="CS9">
        <v>1</v>
      </c>
      <c r="CT9">
        <v>1</v>
      </c>
      <c r="CU9">
        <v>0</v>
      </c>
      <c r="CV9">
        <v>1</v>
      </c>
      <c r="CW9">
        <v>0</v>
      </c>
      <c r="CX9">
        <f t="shared" si="54"/>
        <v>23.3</v>
      </c>
      <c r="CY9">
        <f t="shared" si="55"/>
        <v>25.6</v>
      </c>
      <c r="CZ9">
        <f t="shared" si="56"/>
        <v>25.7</v>
      </c>
      <c r="DA9">
        <f t="shared" si="57"/>
        <v>24.8</v>
      </c>
      <c r="DB9">
        <f t="shared" si="58"/>
        <v>25.6</v>
      </c>
      <c r="DC9">
        <f t="shared" si="59"/>
        <v>25.9</v>
      </c>
      <c r="DD9">
        <f t="shared" si="60"/>
        <v>19</v>
      </c>
      <c r="DE9">
        <f t="shared" si="61"/>
        <v>20</v>
      </c>
      <c r="DF9">
        <f t="shared" si="62"/>
        <v>18.5</v>
      </c>
      <c r="DG9">
        <f t="shared" si="63"/>
        <v>19.3</v>
      </c>
      <c r="DH9">
        <f t="shared" si="64"/>
        <v>21.2</v>
      </c>
      <c r="DI9">
        <f t="shared" si="65"/>
        <v>20.2</v>
      </c>
      <c r="DJ9" s="1">
        <f t="shared" si="66"/>
        <v>24.866666666666671</v>
      </c>
      <c r="DK9" s="1">
        <f t="shared" si="67"/>
        <v>19.166666666666668</v>
      </c>
      <c r="DL9" s="1">
        <f t="shared" si="68"/>
        <v>5.4598959395217941</v>
      </c>
      <c r="DM9" s="1">
        <f t="shared" si="69"/>
        <v>3.9848484303963825</v>
      </c>
      <c r="DN9" s="1">
        <f t="shared" si="70"/>
        <v>25.433333333333337</v>
      </c>
      <c r="DO9" s="1">
        <f t="shared" si="71"/>
        <v>20.233333333333334</v>
      </c>
      <c r="DP9" s="1">
        <f t="shared" si="72"/>
        <v>2.2357433957053678</v>
      </c>
      <c r="DQ9" s="1">
        <f t="shared" si="73"/>
        <v>4.697389597819849</v>
      </c>
      <c r="DR9" s="1">
        <f t="shared" si="74"/>
        <v>1.5932160742440422</v>
      </c>
      <c r="DS9" s="1">
        <f t="shared" si="74"/>
        <v>3.8286661587088857</v>
      </c>
      <c r="DT9" s="1">
        <f t="shared" si="75"/>
        <v>0.56666666666666643</v>
      </c>
      <c r="DU9" s="1">
        <f t="shared" si="75"/>
        <v>1.0666666666666664</v>
      </c>
      <c r="DV9" s="1">
        <f t="shared" si="76"/>
        <v>99.904300000000006</v>
      </c>
      <c r="DW9" s="1">
        <f t="shared" si="77"/>
        <v>101.27200000000001</v>
      </c>
      <c r="DX9" s="1">
        <f t="shared" si="78"/>
        <v>94.442700000000002</v>
      </c>
      <c r="DY9" s="1">
        <f t="shared" si="79"/>
        <v>117.39100000000001</v>
      </c>
      <c r="DZ9" s="1">
        <f t="shared" si="80"/>
        <v>118.021</v>
      </c>
      <c r="EA9" s="1">
        <f t="shared" si="81"/>
        <v>118.10899999999999</v>
      </c>
      <c r="EB9" s="1">
        <f t="shared" si="82"/>
        <v>107.172</v>
      </c>
      <c r="EC9" s="1">
        <f t="shared" si="83"/>
        <v>123.30800000000001</v>
      </c>
      <c r="ED9" s="1">
        <f t="shared" si="84"/>
        <v>107.711</v>
      </c>
      <c r="EE9" s="1">
        <f t="shared" si="85"/>
        <v>120.042</v>
      </c>
      <c r="EF9" s="1">
        <f t="shared" si="86"/>
        <v>128.18100000000001</v>
      </c>
      <c r="EG9" s="1">
        <f t="shared" si="87"/>
        <v>112.879</v>
      </c>
      <c r="EH9" s="1">
        <f t="shared" si="88"/>
        <v>98.539666666666676</v>
      </c>
      <c r="EI9" s="1">
        <f t="shared" si="89"/>
        <v>112.73033333333335</v>
      </c>
      <c r="EJ9" s="1">
        <f t="shared" si="90"/>
        <v>3.6669276648433917</v>
      </c>
      <c r="EK9" s="1">
        <f t="shared" si="91"/>
        <v>8.1295701187553444</v>
      </c>
      <c r="EL9" s="1">
        <f t="shared" si="92"/>
        <v>117.84033333333333</v>
      </c>
      <c r="EM9" s="1">
        <f t="shared" si="93"/>
        <v>120.36733333333335</v>
      </c>
      <c r="EN9" s="1">
        <f t="shared" si="94"/>
        <v>0.33232573620062339</v>
      </c>
      <c r="EO9" s="1">
        <f t="shared" si="95"/>
        <v>6.3606841447621933</v>
      </c>
      <c r="EP9" s="1">
        <f t="shared" si="96"/>
        <v>12.614504373251828</v>
      </c>
      <c r="EQ9" s="1">
        <f t="shared" si="96"/>
        <v>4.6334007243787623</v>
      </c>
      <c r="ER9" s="1">
        <f t="shared" si="97"/>
        <v>19.300666666666658</v>
      </c>
      <c r="ES9" s="1">
        <f t="shared" si="97"/>
        <v>7.6370000000000005</v>
      </c>
    </row>
    <row r="10" spans="1:149" ht="15.75" x14ac:dyDescent="0.25">
      <c r="A10" t="s">
        <v>212</v>
      </c>
      <c r="B10" s="18">
        <v>52</v>
      </c>
      <c r="C10">
        <v>72.3</v>
      </c>
      <c r="D10">
        <v>1.653</v>
      </c>
      <c r="E10" s="2">
        <f t="shared" si="0"/>
        <v>26.460167566422154</v>
      </c>
      <c r="F10" t="s">
        <v>20</v>
      </c>
      <c r="G10" t="s">
        <v>20</v>
      </c>
      <c r="H10" t="str">
        <f t="shared" si="1"/>
        <v>yes</v>
      </c>
      <c r="I10">
        <v>29.2</v>
      </c>
      <c r="J10">
        <v>31.7</v>
      </c>
      <c r="K10">
        <v>29.1</v>
      </c>
      <c r="L10">
        <v>28.9</v>
      </c>
      <c r="M10">
        <v>29.3</v>
      </c>
      <c r="N10">
        <v>28.5</v>
      </c>
      <c r="O10">
        <v>32.799999999999997</v>
      </c>
      <c r="P10">
        <v>31.5</v>
      </c>
      <c r="Q10">
        <v>31.1</v>
      </c>
      <c r="R10">
        <v>33.6</v>
      </c>
      <c r="S10">
        <v>32.4</v>
      </c>
      <c r="T10">
        <v>31.6</v>
      </c>
      <c r="U10">
        <f t="shared" si="2"/>
        <v>31.7</v>
      </c>
      <c r="V10" s="1">
        <f t="shared" si="3"/>
        <v>30</v>
      </c>
      <c r="W10" s="1">
        <f t="shared" si="4"/>
        <v>4.9103066208854091</v>
      </c>
      <c r="X10">
        <f t="shared" si="5"/>
        <v>32.799999999999997</v>
      </c>
      <c r="Y10" s="1">
        <f t="shared" si="6"/>
        <v>31.8</v>
      </c>
      <c r="Z10" s="1">
        <f t="shared" si="7"/>
        <v>2.7950296909797383</v>
      </c>
      <c r="AA10">
        <f t="shared" si="8"/>
        <v>29.3</v>
      </c>
      <c r="AB10" s="1">
        <f t="shared" si="9"/>
        <v>28.900000000000002</v>
      </c>
      <c r="AC10" s="1">
        <f t="shared" si="10"/>
        <v>1.3840830449827</v>
      </c>
      <c r="AD10">
        <f t="shared" si="11"/>
        <v>33.6</v>
      </c>
      <c r="AE10" s="1">
        <f t="shared" si="12"/>
        <v>32.533333333333331</v>
      </c>
      <c r="AF10" s="1">
        <f t="shared" si="13"/>
        <v>3.0941944406847344</v>
      </c>
      <c r="AG10" s="1">
        <f t="shared" si="14"/>
        <v>4.1190686282711519</v>
      </c>
      <c r="AH10" s="1">
        <f t="shared" si="15"/>
        <v>8.3640411448001721</v>
      </c>
      <c r="AI10" s="1">
        <f t="shared" si="16"/>
        <v>3.7351443123938801</v>
      </c>
      <c r="AJ10" s="1">
        <f t="shared" si="17"/>
        <v>2.2797927461139817</v>
      </c>
      <c r="AK10" s="1">
        <f t="shared" si="18"/>
        <v>1.8000000000000007</v>
      </c>
      <c r="AL10" s="1">
        <f t="shared" si="19"/>
        <v>3.6333333333333293</v>
      </c>
      <c r="AM10">
        <v>113.274</v>
      </c>
      <c r="AN10">
        <v>109.63800000000001</v>
      </c>
      <c r="AO10">
        <v>120.614</v>
      </c>
      <c r="AP10">
        <v>120.60899999999999</v>
      </c>
      <c r="AQ10">
        <v>120.776</v>
      </c>
      <c r="AR10">
        <v>116.79600000000001</v>
      </c>
      <c r="AS10">
        <v>107.215</v>
      </c>
      <c r="AT10">
        <v>116.45699999999999</v>
      </c>
      <c r="AU10">
        <v>119.916</v>
      </c>
      <c r="AV10">
        <v>120.58</v>
      </c>
      <c r="AW10">
        <v>136.84899999999999</v>
      </c>
      <c r="AX10">
        <v>123.788</v>
      </c>
      <c r="AY10" s="4">
        <f t="shared" si="20"/>
        <v>120.614</v>
      </c>
      <c r="AZ10" s="19">
        <f t="shared" si="21"/>
        <v>114.50866666666667</v>
      </c>
      <c r="BA10" s="19">
        <f t="shared" si="22"/>
        <v>4.8827688894885224</v>
      </c>
      <c r="BB10" s="4">
        <f t="shared" si="23"/>
        <v>119.916</v>
      </c>
      <c r="BC10" s="19">
        <f t="shared" si="24"/>
        <v>114.52933333333333</v>
      </c>
      <c r="BD10" s="19">
        <f t="shared" si="25"/>
        <v>5.7332563713998841</v>
      </c>
      <c r="BE10" s="4">
        <f t="shared" si="26"/>
        <v>120.776</v>
      </c>
      <c r="BF10" s="19">
        <f t="shared" si="27"/>
        <v>119.39366666666666</v>
      </c>
      <c r="BG10" s="19">
        <f t="shared" si="28"/>
        <v>1.8855224791721339</v>
      </c>
      <c r="BH10" s="4">
        <f t="shared" si="29"/>
        <v>136.84899999999999</v>
      </c>
      <c r="BI10" s="19">
        <f t="shared" si="30"/>
        <v>127.07233333333333</v>
      </c>
      <c r="BJ10" s="19">
        <f t="shared" si="31"/>
        <v>6.7815212008211807</v>
      </c>
      <c r="BK10" s="19">
        <f t="shared" si="32"/>
        <v>1.2760799644176703E-2</v>
      </c>
      <c r="BL10" s="19">
        <f t="shared" si="33"/>
        <v>4.4059929324702853</v>
      </c>
      <c r="BM10" s="19">
        <f t="shared" si="34"/>
        <v>4.1769570490247281</v>
      </c>
      <c r="BN10" s="19">
        <f t="shared" si="35"/>
        <v>10.383206517615088</v>
      </c>
      <c r="BO10" s="19">
        <f t="shared" si="36"/>
        <v>2.0666666666656397E-2</v>
      </c>
      <c r="BP10" s="19">
        <f t="shared" si="37"/>
        <v>7.6786666666666719</v>
      </c>
      <c r="BQ10" s="1">
        <f t="shared" si="38"/>
        <v>233.88299999999998</v>
      </c>
      <c r="BR10" s="1">
        <f t="shared" si="38"/>
        <v>230.41399999999999</v>
      </c>
      <c r="BS10" s="1">
        <f t="shared" si="39"/>
        <v>237.41000000000003</v>
      </c>
      <c r="BT10" s="1">
        <f t="shared" si="40"/>
        <v>227.79500000000002</v>
      </c>
      <c r="BU10" s="1">
        <f t="shared" si="41"/>
        <v>253.30599999999998</v>
      </c>
      <c r="BV10" s="1">
        <f t="shared" si="41"/>
        <v>243.70400000000001</v>
      </c>
      <c r="BW10" s="1">
        <f t="shared" si="42"/>
        <v>237.41000000000003</v>
      </c>
      <c r="BX10" s="1">
        <f t="shared" si="43"/>
        <v>233.90233333333333</v>
      </c>
      <c r="BY10" s="1">
        <f t="shared" si="44"/>
        <v>1.4955131145707532</v>
      </c>
      <c r="BZ10" s="1">
        <f t="shared" si="45"/>
        <v>253.30599999999998</v>
      </c>
      <c r="CA10" s="1">
        <f t="shared" si="46"/>
        <v>241.60166666666669</v>
      </c>
      <c r="CB10" s="1">
        <f t="shared" si="47"/>
        <v>5.3330687785290323</v>
      </c>
      <c r="CC10" s="1">
        <f t="shared" si="48"/>
        <v>2.2898864407515567</v>
      </c>
      <c r="CD10" s="1">
        <f t="shared" si="49"/>
        <v>7.6993333333333567</v>
      </c>
      <c r="CE10" s="1">
        <f t="shared" si="50"/>
        <v>24.200815494393478</v>
      </c>
      <c r="CF10" s="1">
        <f t="shared" si="50"/>
        <v>23.843255181787292</v>
      </c>
      <c r="CG10" s="1">
        <f t="shared" si="51"/>
        <v>25.821202854230375</v>
      </c>
      <c r="CH10" s="1">
        <f t="shared" si="51"/>
        <v>24.628100577641863</v>
      </c>
      <c r="CI10" s="20">
        <v>33</v>
      </c>
      <c r="CJ10" s="20">
        <v>33</v>
      </c>
      <c r="CK10" s="1">
        <f t="shared" si="52"/>
        <v>0</v>
      </c>
      <c r="CL10">
        <f t="shared" si="53"/>
        <v>0</v>
      </c>
      <c r="CM10">
        <v>84</v>
      </c>
      <c r="CN10" s="18">
        <v>2</v>
      </c>
      <c r="CO10">
        <v>1</v>
      </c>
      <c r="CP10">
        <v>0</v>
      </c>
      <c r="CQ10">
        <v>1</v>
      </c>
      <c r="CR10">
        <v>1</v>
      </c>
      <c r="CS10">
        <v>0</v>
      </c>
      <c r="CT10">
        <v>1</v>
      </c>
      <c r="CU10">
        <v>0</v>
      </c>
      <c r="CV10">
        <v>1</v>
      </c>
      <c r="CW10">
        <v>0</v>
      </c>
      <c r="CX10">
        <f t="shared" si="54"/>
        <v>28.9</v>
      </c>
      <c r="CY10">
        <f t="shared" si="55"/>
        <v>29.3</v>
      </c>
      <c r="CZ10">
        <f t="shared" si="56"/>
        <v>28.5</v>
      </c>
      <c r="DA10">
        <f t="shared" si="57"/>
        <v>33.6</v>
      </c>
      <c r="DB10">
        <f t="shared" si="58"/>
        <v>32.4</v>
      </c>
      <c r="DC10">
        <f t="shared" si="59"/>
        <v>31.6</v>
      </c>
      <c r="DD10">
        <f t="shared" si="60"/>
        <v>29.2</v>
      </c>
      <c r="DE10">
        <f t="shared" si="61"/>
        <v>31.7</v>
      </c>
      <c r="DF10">
        <f t="shared" si="62"/>
        <v>29.1</v>
      </c>
      <c r="DG10">
        <f t="shared" si="63"/>
        <v>32.799999999999997</v>
      </c>
      <c r="DH10">
        <f t="shared" si="64"/>
        <v>31.5</v>
      </c>
      <c r="DI10">
        <f t="shared" si="65"/>
        <v>31.1</v>
      </c>
      <c r="DJ10" s="1">
        <f t="shared" si="66"/>
        <v>28.900000000000002</v>
      </c>
      <c r="DK10" s="1">
        <f t="shared" si="67"/>
        <v>30</v>
      </c>
      <c r="DL10" s="1">
        <f t="shared" si="68"/>
        <v>1.3840830449827</v>
      </c>
      <c r="DM10" s="1">
        <f t="shared" si="69"/>
        <v>4.9103066208854091</v>
      </c>
      <c r="DN10" s="1">
        <f t="shared" si="70"/>
        <v>32.533333333333331</v>
      </c>
      <c r="DO10" s="1">
        <f t="shared" si="71"/>
        <v>31.8</v>
      </c>
      <c r="DP10" s="1">
        <f t="shared" si="72"/>
        <v>3.0941944406847344</v>
      </c>
      <c r="DQ10" s="1">
        <f t="shared" si="73"/>
        <v>2.7950296909797383</v>
      </c>
      <c r="DR10" s="1">
        <f t="shared" si="74"/>
        <v>8.3640411448001721</v>
      </c>
      <c r="DS10" s="1">
        <f t="shared" si="74"/>
        <v>4.1190686282711519</v>
      </c>
      <c r="DT10" s="1">
        <f t="shared" si="75"/>
        <v>3.6333333333333293</v>
      </c>
      <c r="DU10" s="1">
        <f t="shared" si="75"/>
        <v>1.8000000000000007</v>
      </c>
      <c r="DV10" s="1">
        <f t="shared" si="76"/>
        <v>120.60899999999999</v>
      </c>
      <c r="DW10" s="1">
        <f t="shared" si="77"/>
        <v>120.776</v>
      </c>
      <c r="DX10" s="1">
        <f t="shared" si="78"/>
        <v>116.79600000000001</v>
      </c>
      <c r="DY10" s="1">
        <f t="shared" si="79"/>
        <v>120.58</v>
      </c>
      <c r="DZ10" s="1">
        <f t="shared" si="80"/>
        <v>136.84899999999999</v>
      </c>
      <c r="EA10" s="1">
        <f t="shared" si="81"/>
        <v>123.788</v>
      </c>
      <c r="EB10" s="1">
        <f t="shared" si="82"/>
        <v>113.274</v>
      </c>
      <c r="EC10" s="1">
        <f t="shared" si="83"/>
        <v>109.63800000000001</v>
      </c>
      <c r="ED10" s="1">
        <f t="shared" si="84"/>
        <v>120.614</v>
      </c>
      <c r="EE10" s="1">
        <f t="shared" si="85"/>
        <v>107.215</v>
      </c>
      <c r="EF10" s="1">
        <f t="shared" si="86"/>
        <v>116.45699999999999</v>
      </c>
      <c r="EG10" s="1">
        <f t="shared" si="87"/>
        <v>119.916</v>
      </c>
      <c r="EH10" s="1">
        <f t="shared" si="88"/>
        <v>119.39366666666666</v>
      </c>
      <c r="EI10" s="1">
        <f t="shared" si="89"/>
        <v>114.50866666666667</v>
      </c>
      <c r="EJ10" s="1">
        <f t="shared" si="90"/>
        <v>1.8855224791721339</v>
      </c>
      <c r="EK10" s="1">
        <f t="shared" si="91"/>
        <v>4.8827688894885224</v>
      </c>
      <c r="EL10" s="1">
        <f t="shared" si="92"/>
        <v>127.07233333333333</v>
      </c>
      <c r="EM10" s="1">
        <f t="shared" si="93"/>
        <v>114.52933333333333</v>
      </c>
      <c r="EN10" s="1">
        <f t="shared" si="94"/>
        <v>6.7815212008211807</v>
      </c>
      <c r="EO10" s="1">
        <f t="shared" si="95"/>
        <v>5.7332563713998841</v>
      </c>
      <c r="EP10" s="1">
        <f t="shared" si="96"/>
        <v>4.4059929324702853</v>
      </c>
      <c r="EQ10" s="1">
        <f t="shared" si="96"/>
        <v>1.2760799644176703E-2</v>
      </c>
      <c r="ER10" s="1">
        <f t="shared" si="97"/>
        <v>7.6786666666666719</v>
      </c>
      <c r="ES10" s="1">
        <f t="shared" si="97"/>
        <v>2.0666666666656397E-2</v>
      </c>
    </row>
    <row r="11" spans="1:149" ht="15.75" x14ac:dyDescent="0.25">
      <c r="A11" t="s">
        <v>213</v>
      </c>
      <c r="B11" s="21">
        <v>61</v>
      </c>
      <c r="C11">
        <v>77.7</v>
      </c>
      <c r="D11">
        <v>1.63</v>
      </c>
      <c r="E11" s="2">
        <f t="shared" si="0"/>
        <v>29.244608378185106</v>
      </c>
      <c r="F11" t="s">
        <v>20</v>
      </c>
      <c r="G11" t="s">
        <v>20</v>
      </c>
      <c r="H11" t="str">
        <f t="shared" si="1"/>
        <v>yes</v>
      </c>
      <c r="I11">
        <v>28.8</v>
      </c>
      <c r="J11">
        <v>26.3</v>
      </c>
      <c r="K11">
        <v>27.6</v>
      </c>
      <c r="L11">
        <v>30.5</v>
      </c>
      <c r="M11">
        <v>32.1</v>
      </c>
      <c r="N11">
        <v>32.1</v>
      </c>
      <c r="O11">
        <v>27.2</v>
      </c>
      <c r="P11">
        <v>27.9</v>
      </c>
      <c r="Q11">
        <v>29.7</v>
      </c>
      <c r="R11">
        <v>31.8</v>
      </c>
      <c r="S11">
        <v>30.4</v>
      </c>
      <c r="T11">
        <v>31.9</v>
      </c>
      <c r="U11">
        <f t="shared" si="2"/>
        <v>28.8</v>
      </c>
      <c r="V11" s="1">
        <f t="shared" si="3"/>
        <v>27.566666666666666</v>
      </c>
      <c r="W11" s="1">
        <f t="shared" si="4"/>
        <v>4.5356709391804237</v>
      </c>
      <c r="X11">
        <f t="shared" si="5"/>
        <v>29.7</v>
      </c>
      <c r="Y11" s="1">
        <f t="shared" si="6"/>
        <v>28.266666666666666</v>
      </c>
      <c r="Z11" s="1">
        <f t="shared" si="7"/>
        <v>4.5626278589983738</v>
      </c>
      <c r="AA11">
        <f t="shared" si="8"/>
        <v>32.1</v>
      </c>
      <c r="AB11" s="1">
        <f t="shared" si="9"/>
        <v>31.566666666666666</v>
      </c>
      <c r="AC11" s="1">
        <f t="shared" si="10"/>
        <v>2.9263794003275674</v>
      </c>
      <c r="AD11">
        <f t="shared" si="11"/>
        <v>31.9</v>
      </c>
      <c r="AE11" s="1">
        <f t="shared" si="12"/>
        <v>31.366666666666664</v>
      </c>
      <c r="AF11" s="1">
        <f t="shared" si="13"/>
        <v>2.6736972636363725</v>
      </c>
      <c r="AG11" s="1">
        <f t="shared" si="14"/>
        <v>1.7730438692438784</v>
      </c>
      <c r="AH11" s="1">
        <f t="shared" si="15"/>
        <v>0.44943227617789683</v>
      </c>
      <c r="AI11" s="1">
        <f t="shared" si="16"/>
        <v>13.528748590755354</v>
      </c>
      <c r="AJ11" s="1">
        <f t="shared" si="17"/>
        <v>10.396869759642252</v>
      </c>
      <c r="AK11" s="1">
        <f t="shared" si="18"/>
        <v>0.69999999999999929</v>
      </c>
      <c r="AL11" s="1">
        <f t="shared" si="19"/>
        <v>-0.20000000000000284</v>
      </c>
      <c r="AM11" s="1">
        <v>167.017</v>
      </c>
      <c r="AN11" s="1">
        <v>157.619</v>
      </c>
      <c r="AO11" s="1">
        <v>140.74700000000001</v>
      </c>
      <c r="AP11" s="1">
        <v>135.68600000000001</v>
      </c>
      <c r="AQ11" s="1">
        <v>134.94200000000001</v>
      </c>
      <c r="AR11" s="1">
        <v>124.517</v>
      </c>
      <c r="AS11" s="1">
        <v>124.34699999999999</v>
      </c>
      <c r="AT11" s="1">
        <v>116.38</v>
      </c>
      <c r="AU11" s="1">
        <v>125.52</v>
      </c>
      <c r="AV11" s="1">
        <v>157.17099999999999</v>
      </c>
      <c r="AW11" s="1">
        <v>149.98599999999999</v>
      </c>
      <c r="AX11" s="1">
        <v>145.01</v>
      </c>
      <c r="AY11" s="4">
        <f t="shared" si="20"/>
        <v>167.017</v>
      </c>
      <c r="AZ11" s="19">
        <f t="shared" si="21"/>
        <v>155.12766666666667</v>
      </c>
      <c r="BA11" s="19">
        <f t="shared" si="22"/>
        <v>8.5806879802689426</v>
      </c>
      <c r="BB11" s="4">
        <f t="shared" si="23"/>
        <v>125.52</v>
      </c>
      <c r="BC11" s="19">
        <f t="shared" si="24"/>
        <v>122.08233333333332</v>
      </c>
      <c r="BD11" s="19">
        <f t="shared" si="25"/>
        <v>4.0735387185631087</v>
      </c>
      <c r="BE11" s="4">
        <f t="shared" si="26"/>
        <v>135.68600000000001</v>
      </c>
      <c r="BF11" s="19">
        <f t="shared" si="27"/>
        <v>131.715</v>
      </c>
      <c r="BG11" s="19">
        <f t="shared" si="28"/>
        <v>4.7411006697952569</v>
      </c>
      <c r="BH11" s="4">
        <f t="shared" si="29"/>
        <v>157.17099999999999</v>
      </c>
      <c r="BI11" s="19">
        <f t="shared" si="30"/>
        <v>150.72233333333332</v>
      </c>
      <c r="BJ11" s="19">
        <f t="shared" si="31"/>
        <v>4.0563640913323491</v>
      </c>
      <c r="BK11" s="19">
        <f t="shared" si="32"/>
        <v>16.8583956470328</v>
      </c>
      <c r="BL11" s="19">
        <f t="shared" si="33"/>
        <v>9.5173071729939611</v>
      </c>
      <c r="BM11" s="19">
        <f t="shared" si="34"/>
        <v>16.324396184668018</v>
      </c>
      <c r="BN11" s="19">
        <f t="shared" si="35"/>
        <v>20.996708267453883</v>
      </c>
      <c r="BO11" s="19">
        <f t="shared" si="36"/>
        <v>-33.045333333333346</v>
      </c>
      <c r="BP11" s="19">
        <f t="shared" si="37"/>
        <v>19.007333333333321</v>
      </c>
      <c r="BQ11" s="1">
        <f t="shared" si="38"/>
        <v>302.70299999999997</v>
      </c>
      <c r="BR11" s="1">
        <f t="shared" si="38"/>
        <v>292.56100000000004</v>
      </c>
      <c r="BS11" s="1">
        <f t="shared" si="39"/>
        <v>265.26400000000001</v>
      </c>
      <c r="BT11" s="1">
        <f t="shared" si="40"/>
        <v>281.51799999999997</v>
      </c>
      <c r="BU11" s="1">
        <f t="shared" si="41"/>
        <v>266.36599999999999</v>
      </c>
      <c r="BV11" s="1">
        <f t="shared" si="41"/>
        <v>270.52999999999997</v>
      </c>
      <c r="BW11" s="1">
        <f t="shared" si="42"/>
        <v>302.70299999999997</v>
      </c>
      <c r="BX11" s="1">
        <f t="shared" si="43"/>
        <v>286.84266666666667</v>
      </c>
      <c r="BY11" s="1">
        <f t="shared" si="44"/>
        <v>6.750556218314947</v>
      </c>
      <c r="BZ11" s="1">
        <f t="shared" si="45"/>
        <v>281.51799999999997</v>
      </c>
      <c r="CA11" s="1">
        <f t="shared" si="46"/>
        <v>272.80466666666666</v>
      </c>
      <c r="CB11" s="1">
        <f t="shared" si="47"/>
        <v>2.8694236590735356</v>
      </c>
      <c r="CC11" s="1">
        <f t="shared" si="48"/>
        <v>3.5473643500359495</v>
      </c>
      <c r="CD11" s="1">
        <f t="shared" si="49"/>
        <v>-14.038000000000011</v>
      </c>
      <c r="CE11" s="1">
        <f t="shared" si="50"/>
        <v>30.856574923547395</v>
      </c>
      <c r="CF11" s="1">
        <f t="shared" si="50"/>
        <v>29.239823309548079</v>
      </c>
      <c r="CG11" s="1">
        <f t="shared" si="51"/>
        <v>28.697043832823645</v>
      </c>
      <c r="CH11" s="1">
        <f t="shared" si="51"/>
        <v>27.808834522595987</v>
      </c>
      <c r="CI11">
        <v>26</v>
      </c>
      <c r="CJ11">
        <v>26</v>
      </c>
      <c r="CK11" s="1">
        <f t="shared" si="52"/>
        <v>0</v>
      </c>
      <c r="CL11">
        <f t="shared" si="53"/>
        <v>0</v>
      </c>
      <c r="CM11">
        <v>23</v>
      </c>
      <c r="CN11" s="21">
        <v>3</v>
      </c>
      <c r="CO11">
        <v>0</v>
      </c>
      <c r="CP11">
        <v>0</v>
      </c>
      <c r="CQ11">
        <v>1</v>
      </c>
      <c r="CR11">
        <v>0</v>
      </c>
      <c r="CS11">
        <v>0</v>
      </c>
      <c r="CT11">
        <v>1</v>
      </c>
      <c r="CU11">
        <v>0</v>
      </c>
      <c r="CV11">
        <v>0</v>
      </c>
      <c r="CW11">
        <v>0</v>
      </c>
      <c r="CX11">
        <f t="shared" si="54"/>
        <v>30.5</v>
      </c>
      <c r="CY11">
        <f t="shared" si="55"/>
        <v>32.1</v>
      </c>
      <c r="CZ11">
        <f t="shared" si="56"/>
        <v>32.1</v>
      </c>
      <c r="DA11">
        <f t="shared" si="57"/>
        <v>31.8</v>
      </c>
      <c r="DB11">
        <f t="shared" si="58"/>
        <v>30.4</v>
      </c>
      <c r="DC11">
        <f t="shared" si="59"/>
        <v>31.9</v>
      </c>
      <c r="DD11">
        <f t="shared" si="60"/>
        <v>28.8</v>
      </c>
      <c r="DE11">
        <f t="shared" si="61"/>
        <v>26.3</v>
      </c>
      <c r="DF11">
        <f t="shared" si="62"/>
        <v>27.6</v>
      </c>
      <c r="DG11">
        <f t="shared" si="63"/>
        <v>27.2</v>
      </c>
      <c r="DH11">
        <f t="shared" si="64"/>
        <v>27.9</v>
      </c>
      <c r="DI11">
        <f t="shared" si="65"/>
        <v>29.7</v>
      </c>
      <c r="DJ11" s="1">
        <f t="shared" si="66"/>
        <v>31.566666666666666</v>
      </c>
      <c r="DK11" s="1">
        <f t="shared" si="67"/>
        <v>27.566666666666666</v>
      </c>
      <c r="DL11" s="1">
        <f t="shared" si="68"/>
        <v>2.9263794003275674</v>
      </c>
      <c r="DM11" s="1">
        <f t="shared" si="69"/>
        <v>4.5356709391804237</v>
      </c>
      <c r="DN11" s="1">
        <f t="shared" si="70"/>
        <v>31.366666666666664</v>
      </c>
      <c r="DO11" s="1">
        <f t="shared" si="71"/>
        <v>28.266666666666666</v>
      </c>
      <c r="DP11" s="1">
        <f t="shared" si="72"/>
        <v>2.6736972636363725</v>
      </c>
      <c r="DQ11" s="1">
        <f t="shared" si="73"/>
        <v>4.5626278589983738</v>
      </c>
      <c r="DR11" s="1">
        <f t="shared" si="74"/>
        <v>0.44943227617789683</v>
      </c>
      <c r="DS11" s="1">
        <f t="shared" si="74"/>
        <v>1.7730438692438784</v>
      </c>
      <c r="DT11" s="1">
        <f t="shared" si="75"/>
        <v>-0.20000000000000284</v>
      </c>
      <c r="DU11" s="1">
        <f t="shared" si="75"/>
        <v>0.69999999999999929</v>
      </c>
      <c r="DV11" s="1">
        <f t="shared" si="76"/>
        <v>135.68600000000001</v>
      </c>
      <c r="DW11" s="1">
        <f t="shared" si="77"/>
        <v>134.94200000000001</v>
      </c>
      <c r="DX11" s="1">
        <f t="shared" si="78"/>
        <v>124.517</v>
      </c>
      <c r="DY11" s="1">
        <f t="shared" si="79"/>
        <v>157.17099999999999</v>
      </c>
      <c r="DZ11" s="1">
        <f t="shared" si="80"/>
        <v>149.98599999999999</v>
      </c>
      <c r="EA11" s="1">
        <f t="shared" si="81"/>
        <v>145.01</v>
      </c>
      <c r="EB11" s="1">
        <f t="shared" si="82"/>
        <v>167.017</v>
      </c>
      <c r="EC11" s="1">
        <f t="shared" si="83"/>
        <v>157.619</v>
      </c>
      <c r="ED11" s="1">
        <f t="shared" si="84"/>
        <v>140.74700000000001</v>
      </c>
      <c r="EE11" s="1">
        <f t="shared" si="85"/>
        <v>124.34699999999999</v>
      </c>
      <c r="EF11" s="1">
        <f t="shared" si="86"/>
        <v>116.38</v>
      </c>
      <c r="EG11" s="1">
        <f t="shared" si="87"/>
        <v>125.52</v>
      </c>
      <c r="EH11" s="1">
        <f t="shared" si="88"/>
        <v>131.715</v>
      </c>
      <c r="EI11" s="1">
        <f t="shared" si="89"/>
        <v>155.12766666666667</v>
      </c>
      <c r="EJ11" s="1">
        <f t="shared" si="90"/>
        <v>4.7411006697952569</v>
      </c>
      <c r="EK11" s="1">
        <f t="shared" si="91"/>
        <v>8.5806879802689426</v>
      </c>
      <c r="EL11" s="1">
        <f t="shared" si="92"/>
        <v>150.72233333333332</v>
      </c>
      <c r="EM11" s="1">
        <f t="shared" si="93"/>
        <v>122.08233333333332</v>
      </c>
      <c r="EN11" s="1">
        <f t="shared" si="94"/>
        <v>4.0563640913323491</v>
      </c>
      <c r="EO11" s="1">
        <f t="shared" si="95"/>
        <v>4.0735387185631087</v>
      </c>
      <c r="EP11" s="1">
        <f t="shared" si="96"/>
        <v>9.5173071729939611</v>
      </c>
      <c r="EQ11" s="1">
        <f t="shared" si="96"/>
        <v>16.8583956470328</v>
      </c>
      <c r="ER11" s="1">
        <f t="shared" si="97"/>
        <v>19.007333333333321</v>
      </c>
      <c r="ES11" s="1">
        <f t="shared" si="97"/>
        <v>-33.045333333333346</v>
      </c>
    </row>
    <row r="12" spans="1:149" ht="15.75" x14ac:dyDescent="0.25">
      <c r="A12" t="s">
        <v>214</v>
      </c>
      <c r="B12" s="18">
        <v>64</v>
      </c>
      <c r="C12">
        <v>85</v>
      </c>
      <c r="D12">
        <v>1.55</v>
      </c>
      <c r="E12" s="2">
        <f t="shared" si="0"/>
        <v>35.379812695109258</v>
      </c>
      <c r="F12" t="s">
        <v>21</v>
      </c>
      <c r="G12" t="s">
        <v>21</v>
      </c>
      <c r="H12" t="str">
        <f t="shared" si="1"/>
        <v>yes</v>
      </c>
      <c r="I12">
        <v>19.2</v>
      </c>
      <c r="J12">
        <v>16.899999999999999</v>
      </c>
      <c r="K12">
        <v>18.100000000000001</v>
      </c>
      <c r="L12">
        <v>18.7</v>
      </c>
      <c r="M12">
        <v>19.3</v>
      </c>
      <c r="N12">
        <v>18.3</v>
      </c>
      <c r="O12">
        <v>18.399999999999999</v>
      </c>
      <c r="P12">
        <v>17.899999999999999</v>
      </c>
      <c r="Q12">
        <v>18.899999999999999</v>
      </c>
      <c r="R12">
        <v>20</v>
      </c>
      <c r="S12">
        <v>19.7</v>
      </c>
      <c r="T12">
        <v>19.8</v>
      </c>
      <c r="U12">
        <f t="shared" si="2"/>
        <v>19.2</v>
      </c>
      <c r="V12" s="1">
        <f t="shared" si="3"/>
        <v>18.066666666666666</v>
      </c>
      <c r="W12" s="1">
        <f t="shared" si="4"/>
        <v>6.3673187921540242</v>
      </c>
      <c r="X12">
        <f t="shared" si="5"/>
        <v>18.899999999999999</v>
      </c>
      <c r="Y12" s="1">
        <f t="shared" si="6"/>
        <v>18.399999999999999</v>
      </c>
      <c r="Z12" s="1">
        <f t="shared" si="7"/>
        <v>2.7173913043478262</v>
      </c>
      <c r="AA12">
        <f t="shared" si="8"/>
        <v>19.3</v>
      </c>
      <c r="AB12" s="1">
        <f t="shared" si="9"/>
        <v>18.766666666666666</v>
      </c>
      <c r="AC12" s="1">
        <f t="shared" si="10"/>
        <v>2.6820015755846365</v>
      </c>
      <c r="AD12">
        <f t="shared" si="11"/>
        <v>20</v>
      </c>
      <c r="AE12" s="1">
        <f t="shared" si="12"/>
        <v>19.833333333333332</v>
      </c>
      <c r="AF12" s="1">
        <f t="shared" si="13"/>
        <v>0.77018078906820953</v>
      </c>
      <c r="AG12" s="1">
        <f t="shared" si="14"/>
        <v>1.2926997827907587</v>
      </c>
      <c r="AH12" s="1">
        <f t="shared" si="15"/>
        <v>3.9080167526717653</v>
      </c>
      <c r="AI12" s="1">
        <f t="shared" si="16"/>
        <v>3.8009049773755623</v>
      </c>
      <c r="AJ12" s="1">
        <f t="shared" si="17"/>
        <v>7.4978204010462086</v>
      </c>
      <c r="AK12" s="1">
        <f t="shared" si="18"/>
        <v>0.33333333333333215</v>
      </c>
      <c r="AL12" s="1">
        <f t="shared" si="19"/>
        <v>1.0666666666666664</v>
      </c>
      <c r="AM12">
        <v>94.566000000000003</v>
      </c>
      <c r="AN12">
        <v>104.07599999999999</v>
      </c>
      <c r="AO12">
        <v>94.974500000000006</v>
      </c>
      <c r="AP12">
        <v>85.528499999999994</v>
      </c>
      <c r="AQ12">
        <v>94.343500000000006</v>
      </c>
      <c r="AR12">
        <v>84.903499999999994</v>
      </c>
      <c r="AS12">
        <v>97.054000000000002</v>
      </c>
      <c r="AT12">
        <v>96.994500000000002</v>
      </c>
      <c r="AU12">
        <v>107.97799999999999</v>
      </c>
      <c r="AV12">
        <v>87.384</v>
      </c>
      <c r="AW12">
        <v>99.364000000000004</v>
      </c>
      <c r="AX12">
        <v>95.822999999999993</v>
      </c>
      <c r="AY12" s="4">
        <f t="shared" si="20"/>
        <v>104.07599999999999</v>
      </c>
      <c r="AZ12" s="19">
        <f t="shared" si="21"/>
        <v>97.872166666666658</v>
      </c>
      <c r="BA12" s="19">
        <f t="shared" si="22"/>
        <v>5.4934497483896072</v>
      </c>
      <c r="BB12" s="4">
        <f t="shared" si="23"/>
        <v>107.97799999999999</v>
      </c>
      <c r="BC12" s="19">
        <f t="shared" si="24"/>
        <v>100.6755</v>
      </c>
      <c r="BD12" s="19">
        <f t="shared" si="25"/>
        <v>6.2817870142803693</v>
      </c>
      <c r="BE12" s="4">
        <f t="shared" si="26"/>
        <v>94.343500000000006</v>
      </c>
      <c r="BF12" s="19">
        <f t="shared" si="27"/>
        <v>88.258500000000012</v>
      </c>
      <c r="BG12" s="19">
        <f t="shared" si="28"/>
        <v>5.9813186981899564</v>
      </c>
      <c r="BH12" s="4">
        <f t="shared" si="29"/>
        <v>99.364000000000004</v>
      </c>
      <c r="BI12" s="19">
        <f t="shared" si="30"/>
        <v>94.190333333333328</v>
      </c>
      <c r="BJ12" s="19">
        <f t="shared" si="31"/>
        <v>6.5342333581612149</v>
      </c>
      <c r="BK12" s="19">
        <f t="shared" si="32"/>
        <v>1.9967557848506174</v>
      </c>
      <c r="BL12" s="19">
        <f t="shared" si="33"/>
        <v>4.5979352109149021</v>
      </c>
      <c r="BM12" s="19">
        <f t="shared" si="34"/>
        <v>10.330019054714228</v>
      </c>
      <c r="BN12" s="19">
        <f t="shared" si="35"/>
        <v>6.6560325694174249</v>
      </c>
      <c r="BO12" s="19">
        <f t="shared" si="36"/>
        <v>2.8033333333333417</v>
      </c>
      <c r="BP12" s="19">
        <f t="shared" si="37"/>
        <v>5.9318333333333157</v>
      </c>
      <c r="BQ12" s="1">
        <f t="shared" si="38"/>
        <v>180.09449999999998</v>
      </c>
      <c r="BR12" s="1">
        <f t="shared" si="38"/>
        <v>198.4195</v>
      </c>
      <c r="BS12" s="1">
        <f t="shared" si="39"/>
        <v>179.87799999999999</v>
      </c>
      <c r="BT12" s="1">
        <f t="shared" si="40"/>
        <v>184.43799999999999</v>
      </c>
      <c r="BU12" s="1">
        <f t="shared" si="41"/>
        <v>196.35849999999999</v>
      </c>
      <c r="BV12" s="1">
        <f t="shared" si="41"/>
        <v>203.80099999999999</v>
      </c>
      <c r="BW12" s="1">
        <f t="shared" si="42"/>
        <v>198.4195</v>
      </c>
      <c r="BX12" s="1">
        <f t="shared" si="43"/>
        <v>186.13066666666668</v>
      </c>
      <c r="BY12" s="1">
        <f t="shared" si="44"/>
        <v>5.7180219468329554</v>
      </c>
      <c r="BZ12" s="1">
        <f t="shared" si="45"/>
        <v>203.80099999999999</v>
      </c>
      <c r="CA12" s="1">
        <f t="shared" si="46"/>
        <v>194.86583333333331</v>
      </c>
      <c r="CB12" s="1">
        <f t="shared" si="47"/>
        <v>5.0123817378972442</v>
      </c>
      <c r="CC12" s="1">
        <f t="shared" si="48"/>
        <v>3.2423896727632218</v>
      </c>
      <c r="CD12" s="1">
        <f t="shared" si="49"/>
        <v>8.735166666666629</v>
      </c>
      <c r="CE12" s="1">
        <f t="shared" si="50"/>
        <v>20.226248725790008</v>
      </c>
      <c r="CF12" s="1">
        <f t="shared" si="50"/>
        <v>18.973564390078153</v>
      </c>
      <c r="CG12" s="1">
        <f t="shared" si="51"/>
        <v>20.774821610601425</v>
      </c>
      <c r="CH12" s="1">
        <f t="shared" si="51"/>
        <v>19.863999320421335</v>
      </c>
      <c r="CI12" s="20">
        <v>23</v>
      </c>
      <c r="CJ12" s="20">
        <v>23</v>
      </c>
      <c r="CK12" s="1">
        <f t="shared" si="52"/>
        <v>0</v>
      </c>
      <c r="CL12">
        <f t="shared" si="53"/>
        <v>0</v>
      </c>
      <c r="CM12">
        <v>32</v>
      </c>
      <c r="CN12" s="18">
        <v>3</v>
      </c>
      <c r="CO12">
        <v>0</v>
      </c>
      <c r="CP12">
        <v>1</v>
      </c>
      <c r="CQ12">
        <v>0</v>
      </c>
      <c r="CR12">
        <v>1</v>
      </c>
      <c r="CS12">
        <v>0</v>
      </c>
      <c r="CT12">
        <v>0</v>
      </c>
      <c r="CU12">
        <v>1</v>
      </c>
      <c r="CV12">
        <v>0</v>
      </c>
      <c r="CW12">
        <v>1</v>
      </c>
      <c r="CX12">
        <f t="shared" si="54"/>
        <v>19.2</v>
      </c>
      <c r="CY12">
        <f t="shared" si="55"/>
        <v>16.899999999999999</v>
      </c>
      <c r="CZ12">
        <f t="shared" si="56"/>
        <v>18.100000000000001</v>
      </c>
      <c r="DA12">
        <f t="shared" si="57"/>
        <v>18.399999999999999</v>
      </c>
      <c r="DB12">
        <f t="shared" si="58"/>
        <v>17.899999999999999</v>
      </c>
      <c r="DC12">
        <f t="shared" si="59"/>
        <v>18.899999999999999</v>
      </c>
      <c r="DD12">
        <f t="shared" si="60"/>
        <v>18.7</v>
      </c>
      <c r="DE12">
        <f t="shared" si="61"/>
        <v>19.3</v>
      </c>
      <c r="DF12">
        <f t="shared" si="62"/>
        <v>18.3</v>
      </c>
      <c r="DG12">
        <f t="shared" si="63"/>
        <v>20</v>
      </c>
      <c r="DH12">
        <f t="shared" si="64"/>
        <v>19.7</v>
      </c>
      <c r="DI12">
        <f t="shared" si="65"/>
        <v>19.8</v>
      </c>
      <c r="DJ12" s="1">
        <f t="shared" si="66"/>
        <v>18.066666666666666</v>
      </c>
      <c r="DK12" s="1">
        <f t="shared" si="67"/>
        <v>18.766666666666666</v>
      </c>
      <c r="DL12" s="1">
        <f t="shared" si="68"/>
        <v>6.3673187921540242</v>
      </c>
      <c r="DM12" s="1">
        <f t="shared" si="69"/>
        <v>2.6820015755846365</v>
      </c>
      <c r="DN12" s="1">
        <f t="shared" si="70"/>
        <v>18.399999999999999</v>
      </c>
      <c r="DO12" s="1">
        <f t="shared" si="71"/>
        <v>19.833333333333332</v>
      </c>
      <c r="DP12" s="1">
        <f t="shared" si="72"/>
        <v>2.7173913043478262</v>
      </c>
      <c r="DQ12" s="1">
        <f t="shared" si="73"/>
        <v>0.77018078906820953</v>
      </c>
      <c r="DR12" s="1">
        <f t="shared" si="74"/>
        <v>1.2926997827907587</v>
      </c>
      <c r="DS12" s="1">
        <f t="shared" si="74"/>
        <v>3.9080167526717653</v>
      </c>
      <c r="DT12" s="1">
        <f t="shared" si="75"/>
        <v>0.33333333333333215</v>
      </c>
      <c r="DU12" s="1">
        <f t="shared" si="75"/>
        <v>1.0666666666666664</v>
      </c>
      <c r="DV12" s="1">
        <f t="shared" si="76"/>
        <v>94.566000000000003</v>
      </c>
      <c r="DW12" s="1">
        <f t="shared" si="77"/>
        <v>104.07599999999999</v>
      </c>
      <c r="DX12" s="1">
        <f t="shared" si="78"/>
        <v>94.974500000000006</v>
      </c>
      <c r="DY12" s="1">
        <f t="shared" si="79"/>
        <v>97.054000000000002</v>
      </c>
      <c r="DZ12" s="1">
        <f t="shared" si="80"/>
        <v>96.994500000000002</v>
      </c>
      <c r="EA12" s="1">
        <f t="shared" si="81"/>
        <v>107.97799999999999</v>
      </c>
      <c r="EB12" s="1">
        <f t="shared" si="82"/>
        <v>85.528499999999994</v>
      </c>
      <c r="EC12" s="1">
        <f t="shared" si="83"/>
        <v>94.343500000000006</v>
      </c>
      <c r="ED12" s="1">
        <f t="shared" si="84"/>
        <v>84.903499999999994</v>
      </c>
      <c r="EE12" s="1">
        <f t="shared" si="85"/>
        <v>87.384</v>
      </c>
      <c r="EF12" s="1">
        <f t="shared" si="86"/>
        <v>99.364000000000004</v>
      </c>
      <c r="EG12" s="1">
        <f t="shared" si="87"/>
        <v>95.822999999999993</v>
      </c>
      <c r="EH12" s="1">
        <f t="shared" si="88"/>
        <v>97.872166666666658</v>
      </c>
      <c r="EI12" s="1">
        <f t="shared" si="89"/>
        <v>88.258500000000012</v>
      </c>
      <c r="EJ12" s="1">
        <f t="shared" si="90"/>
        <v>5.4934497483896072</v>
      </c>
      <c r="EK12" s="1">
        <f t="shared" si="91"/>
        <v>5.9813186981899564</v>
      </c>
      <c r="EL12" s="1">
        <f t="shared" si="92"/>
        <v>100.6755</v>
      </c>
      <c r="EM12" s="1">
        <f t="shared" si="93"/>
        <v>94.190333333333328</v>
      </c>
      <c r="EN12" s="1">
        <f t="shared" si="94"/>
        <v>6.2817870142803693</v>
      </c>
      <c r="EO12" s="1">
        <f t="shared" si="95"/>
        <v>6.5342333581612149</v>
      </c>
      <c r="EP12" s="1">
        <f t="shared" si="96"/>
        <v>1.9967557848506174</v>
      </c>
      <c r="EQ12" s="1">
        <f t="shared" si="96"/>
        <v>4.5979352109149021</v>
      </c>
      <c r="ER12" s="1">
        <f t="shared" si="97"/>
        <v>2.8033333333333417</v>
      </c>
      <c r="ES12" s="1">
        <f t="shared" si="97"/>
        <v>5.9318333333333157</v>
      </c>
    </row>
    <row r="13" spans="1:149" ht="15.75" x14ac:dyDescent="0.25">
      <c r="A13" t="s">
        <v>215</v>
      </c>
      <c r="B13" s="18">
        <v>36</v>
      </c>
      <c r="C13">
        <v>85.9</v>
      </c>
      <c r="D13">
        <v>1.61</v>
      </c>
      <c r="E13" s="2">
        <f t="shared" si="0"/>
        <v>33.139153582037729</v>
      </c>
      <c r="F13" t="s">
        <v>20</v>
      </c>
      <c r="G13" t="s">
        <v>20</v>
      </c>
      <c r="H13" t="str">
        <f t="shared" si="1"/>
        <v>yes</v>
      </c>
      <c r="I13">
        <v>28.6</v>
      </c>
      <c r="J13">
        <v>30.3</v>
      </c>
      <c r="K13">
        <v>29.7</v>
      </c>
      <c r="L13">
        <v>27.8</v>
      </c>
      <c r="M13">
        <v>29.8</v>
      </c>
      <c r="N13">
        <v>28.7</v>
      </c>
      <c r="O13">
        <v>29.2</v>
      </c>
      <c r="P13">
        <v>28</v>
      </c>
      <c r="Q13">
        <v>28</v>
      </c>
      <c r="R13">
        <v>28.6</v>
      </c>
      <c r="S13">
        <v>29.6</v>
      </c>
      <c r="T13">
        <v>27.5</v>
      </c>
      <c r="U13">
        <f t="shared" si="2"/>
        <v>30.3</v>
      </c>
      <c r="V13" s="1">
        <f t="shared" si="3"/>
        <v>29.533333333333335</v>
      </c>
      <c r="W13" s="1">
        <f t="shared" si="4"/>
        <v>2.9193040985050911</v>
      </c>
      <c r="X13">
        <f t="shared" si="5"/>
        <v>29.2</v>
      </c>
      <c r="Y13" s="1">
        <f t="shared" si="6"/>
        <v>28.400000000000002</v>
      </c>
      <c r="Z13" s="1">
        <f t="shared" si="7"/>
        <v>2.4395081796744731</v>
      </c>
      <c r="AA13">
        <f t="shared" si="8"/>
        <v>29.8</v>
      </c>
      <c r="AB13" s="1">
        <f t="shared" si="9"/>
        <v>28.766666666666666</v>
      </c>
      <c r="AC13" s="1">
        <f t="shared" si="10"/>
        <v>3.4820345773619277</v>
      </c>
      <c r="AD13">
        <f t="shared" si="11"/>
        <v>29.6</v>
      </c>
      <c r="AE13" s="1">
        <f t="shared" si="12"/>
        <v>28.566666666666666</v>
      </c>
      <c r="AF13" s="1">
        <f t="shared" si="13"/>
        <v>3.677001460114059</v>
      </c>
      <c r="AG13" s="1">
        <f t="shared" si="14"/>
        <v>2.7665857952062836</v>
      </c>
      <c r="AH13" s="1">
        <f t="shared" si="15"/>
        <v>0.49333031245572917</v>
      </c>
      <c r="AI13" s="1">
        <f t="shared" si="16"/>
        <v>2.6300743281875447</v>
      </c>
      <c r="AJ13" s="1">
        <f t="shared" si="17"/>
        <v>0.58513750731421055</v>
      </c>
      <c r="AK13" s="1">
        <f t="shared" si="18"/>
        <v>-1.1333333333333329</v>
      </c>
      <c r="AL13" s="1">
        <f t="shared" si="19"/>
        <v>-0.19999999999999929</v>
      </c>
      <c r="AM13">
        <v>105.114</v>
      </c>
      <c r="AN13">
        <v>117.155</v>
      </c>
      <c r="AO13">
        <v>128.61000000000001</v>
      </c>
      <c r="AP13">
        <v>89.465500000000006</v>
      </c>
      <c r="AQ13">
        <v>94.584500000000006</v>
      </c>
      <c r="AR13">
        <v>94.674000000000007</v>
      </c>
      <c r="AS13">
        <v>140.346</v>
      </c>
      <c r="AT13">
        <v>152.37100000000001</v>
      </c>
      <c r="AU13">
        <v>157.12</v>
      </c>
      <c r="AV13">
        <v>117.71599999999999</v>
      </c>
      <c r="AW13">
        <v>125.57</v>
      </c>
      <c r="AX13">
        <v>131.227</v>
      </c>
      <c r="AY13" s="4">
        <f t="shared" si="20"/>
        <v>128.61000000000001</v>
      </c>
      <c r="AZ13" s="19">
        <f t="shared" si="21"/>
        <v>116.95966666666668</v>
      </c>
      <c r="BA13" s="19">
        <f t="shared" si="22"/>
        <v>10.045529536244612</v>
      </c>
      <c r="BB13" s="4">
        <f t="shared" si="23"/>
        <v>157.12</v>
      </c>
      <c r="BC13" s="19">
        <f t="shared" si="24"/>
        <v>149.94566666666665</v>
      </c>
      <c r="BD13" s="19">
        <f t="shared" si="25"/>
        <v>5.7660937863191268</v>
      </c>
      <c r="BE13" s="4">
        <f t="shared" si="26"/>
        <v>94.674000000000007</v>
      </c>
      <c r="BF13" s="19">
        <f t="shared" si="27"/>
        <v>92.908000000000015</v>
      </c>
      <c r="BG13" s="19">
        <f t="shared" si="28"/>
        <v>3.2092266418054654</v>
      </c>
      <c r="BH13" s="4">
        <f t="shared" si="29"/>
        <v>131.227</v>
      </c>
      <c r="BI13" s="19">
        <f t="shared" si="30"/>
        <v>124.83766666666668</v>
      </c>
      <c r="BJ13" s="19">
        <f t="shared" si="31"/>
        <v>5.4352229815905462</v>
      </c>
      <c r="BK13" s="19">
        <f t="shared" si="32"/>
        <v>17.477825559288984</v>
      </c>
      <c r="BL13" s="19">
        <f t="shared" si="33"/>
        <v>20.737665338331411</v>
      </c>
      <c r="BM13" s="19">
        <f t="shared" si="34"/>
        <v>22.920792944125097</v>
      </c>
      <c r="BN13" s="19">
        <f t="shared" si="35"/>
        <v>18.274761933644672</v>
      </c>
      <c r="BO13" s="19">
        <f t="shared" si="36"/>
        <v>32.985999999999976</v>
      </c>
      <c r="BP13" s="19">
        <f t="shared" si="37"/>
        <v>31.929666666666662</v>
      </c>
      <c r="BQ13" s="1">
        <f t="shared" si="38"/>
        <v>194.5795</v>
      </c>
      <c r="BR13" s="1">
        <f t="shared" si="38"/>
        <v>211.73950000000002</v>
      </c>
      <c r="BS13" s="1">
        <f t="shared" si="39"/>
        <v>223.28400000000002</v>
      </c>
      <c r="BT13" s="1">
        <f t="shared" si="40"/>
        <v>258.06200000000001</v>
      </c>
      <c r="BU13" s="1">
        <f t="shared" si="41"/>
        <v>277.94100000000003</v>
      </c>
      <c r="BV13" s="1">
        <f t="shared" si="41"/>
        <v>288.34699999999998</v>
      </c>
      <c r="BW13" s="1">
        <f t="shared" si="42"/>
        <v>223.28400000000002</v>
      </c>
      <c r="BX13" s="1">
        <f t="shared" si="43"/>
        <v>209.86766666666668</v>
      </c>
      <c r="BY13" s="1">
        <f t="shared" si="44"/>
        <v>6.8821974457075701</v>
      </c>
      <c r="BZ13" s="1">
        <f t="shared" si="45"/>
        <v>288.34699999999998</v>
      </c>
      <c r="CA13" s="1">
        <f t="shared" si="46"/>
        <v>274.78333333333336</v>
      </c>
      <c r="CB13" s="1">
        <f t="shared" si="47"/>
        <v>5.599846388549266</v>
      </c>
      <c r="CC13" s="1">
        <f t="shared" si="48"/>
        <v>18.942417576873023</v>
      </c>
      <c r="CD13" s="1">
        <f t="shared" si="49"/>
        <v>64.915666666666681</v>
      </c>
      <c r="CE13" s="1">
        <f t="shared" si="50"/>
        <v>22.760856269113152</v>
      </c>
      <c r="CF13" s="1">
        <f t="shared" si="50"/>
        <v>21.393238192320762</v>
      </c>
      <c r="CG13" s="1">
        <f t="shared" si="51"/>
        <v>29.393170234454633</v>
      </c>
      <c r="CH13" s="1">
        <f t="shared" si="51"/>
        <v>28.010533469249069</v>
      </c>
      <c r="CI13" s="20">
        <v>31</v>
      </c>
      <c r="CJ13" s="20">
        <v>31</v>
      </c>
      <c r="CK13" s="1">
        <f t="shared" si="52"/>
        <v>0</v>
      </c>
      <c r="CL13">
        <f t="shared" si="53"/>
        <v>0</v>
      </c>
      <c r="CM13">
        <v>48</v>
      </c>
      <c r="CN13" s="18">
        <v>7</v>
      </c>
      <c r="CO13">
        <v>1</v>
      </c>
      <c r="CP13">
        <v>0</v>
      </c>
      <c r="CQ13">
        <v>0</v>
      </c>
      <c r="CR13">
        <v>0</v>
      </c>
      <c r="CS13">
        <v>0</v>
      </c>
      <c r="CT13">
        <v>1</v>
      </c>
      <c r="CU13">
        <v>0</v>
      </c>
      <c r="CV13">
        <v>0</v>
      </c>
      <c r="CW13">
        <v>0</v>
      </c>
      <c r="CX13">
        <f t="shared" si="54"/>
        <v>27.8</v>
      </c>
      <c r="CY13">
        <f t="shared" si="55"/>
        <v>29.8</v>
      </c>
      <c r="CZ13">
        <f t="shared" si="56"/>
        <v>28.7</v>
      </c>
      <c r="DA13">
        <f t="shared" si="57"/>
        <v>28.6</v>
      </c>
      <c r="DB13">
        <f t="shared" si="58"/>
        <v>29.6</v>
      </c>
      <c r="DC13">
        <f t="shared" si="59"/>
        <v>27.5</v>
      </c>
      <c r="DD13">
        <f t="shared" si="60"/>
        <v>28.6</v>
      </c>
      <c r="DE13">
        <f t="shared" si="61"/>
        <v>30.3</v>
      </c>
      <c r="DF13">
        <f t="shared" si="62"/>
        <v>29.7</v>
      </c>
      <c r="DG13">
        <f t="shared" si="63"/>
        <v>29.2</v>
      </c>
      <c r="DH13">
        <f t="shared" si="64"/>
        <v>28</v>
      </c>
      <c r="DI13">
        <f t="shared" si="65"/>
        <v>28</v>
      </c>
      <c r="DJ13" s="1">
        <f t="shared" si="66"/>
        <v>28.766666666666666</v>
      </c>
      <c r="DK13" s="1">
        <f t="shared" si="67"/>
        <v>29.533333333333335</v>
      </c>
      <c r="DL13" s="1">
        <f t="shared" si="68"/>
        <v>3.4820345773619277</v>
      </c>
      <c r="DM13" s="1">
        <f t="shared" si="69"/>
        <v>2.9193040985050911</v>
      </c>
      <c r="DN13" s="1">
        <f t="shared" si="70"/>
        <v>28.566666666666666</v>
      </c>
      <c r="DO13" s="1">
        <f t="shared" si="71"/>
        <v>28.400000000000002</v>
      </c>
      <c r="DP13" s="1">
        <f t="shared" si="72"/>
        <v>3.677001460114059</v>
      </c>
      <c r="DQ13" s="1">
        <f t="shared" si="73"/>
        <v>2.4395081796744731</v>
      </c>
      <c r="DR13" s="1">
        <f t="shared" si="74"/>
        <v>0.49333031245572917</v>
      </c>
      <c r="DS13" s="1">
        <f t="shared" si="74"/>
        <v>2.7665857952062836</v>
      </c>
      <c r="DT13" s="1">
        <f t="shared" si="75"/>
        <v>-0.19999999999999929</v>
      </c>
      <c r="DU13" s="1">
        <f t="shared" si="75"/>
        <v>-1.1333333333333329</v>
      </c>
      <c r="DV13" s="1">
        <f t="shared" si="76"/>
        <v>89.465500000000006</v>
      </c>
      <c r="DW13" s="1">
        <f t="shared" si="77"/>
        <v>94.584500000000006</v>
      </c>
      <c r="DX13" s="1">
        <f t="shared" si="78"/>
        <v>94.674000000000007</v>
      </c>
      <c r="DY13" s="1">
        <f t="shared" si="79"/>
        <v>117.71599999999999</v>
      </c>
      <c r="DZ13" s="1">
        <f t="shared" si="80"/>
        <v>125.57</v>
      </c>
      <c r="EA13" s="1">
        <f t="shared" si="81"/>
        <v>131.227</v>
      </c>
      <c r="EB13" s="1">
        <f t="shared" si="82"/>
        <v>105.114</v>
      </c>
      <c r="EC13" s="1">
        <f t="shared" si="83"/>
        <v>117.155</v>
      </c>
      <c r="ED13" s="1">
        <f t="shared" si="84"/>
        <v>128.61000000000001</v>
      </c>
      <c r="EE13" s="1">
        <f t="shared" si="85"/>
        <v>140.346</v>
      </c>
      <c r="EF13" s="1">
        <f t="shared" si="86"/>
        <v>152.37100000000001</v>
      </c>
      <c r="EG13" s="1">
        <f t="shared" si="87"/>
        <v>157.12</v>
      </c>
      <c r="EH13" s="1">
        <f t="shared" si="88"/>
        <v>92.908000000000015</v>
      </c>
      <c r="EI13" s="1">
        <f t="shared" si="89"/>
        <v>116.95966666666668</v>
      </c>
      <c r="EJ13" s="1">
        <f t="shared" si="90"/>
        <v>3.2092266418054654</v>
      </c>
      <c r="EK13" s="1">
        <f t="shared" si="91"/>
        <v>10.045529536244612</v>
      </c>
      <c r="EL13" s="1">
        <f t="shared" si="92"/>
        <v>124.83766666666668</v>
      </c>
      <c r="EM13" s="1">
        <f t="shared" si="93"/>
        <v>149.94566666666665</v>
      </c>
      <c r="EN13" s="1">
        <f t="shared" si="94"/>
        <v>5.4352229815905462</v>
      </c>
      <c r="EO13" s="1">
        <f t="shared" si="95"/>
        <v>5.7660937863191268</v>
      </c>
      <c r="EP13" s="1">
        <f t="shared" si="96"/>
        <v>20.737665338331411</v>
      </c>
      <c r="EQ13" s="1">
        <f t="shared" si="96"/>
        <v>17.477825559288984</v>
      </c>
      <c r="ER13" s="1">
        <f t="shared" si="97"/>
        <v>31.929666666666662</v>
      </c>
      <c r="ES13" s="1">
        <f t="shared" si="97"/>
        <v>32.985999999999976</v>
      </c>
    </row>
    <row r="14" spans="1:149" ht="15.75" x14ac:dyDescent="0.25">
      <c r="A14" t="s">
        <v>216</v>
      </c>
      <c r="B14" s="18">
        <v>54</v>
      </c>
      <c r="C14">
        <v>65.5</v>
      </c>
      <c r="D14">
        <v>1.61</v>
      </c>
      <c r="E14" s="2">
        <f t="shared" si="0"/>
        <v>25.269086840785462</v>
      </c>
      <c r="F14" t="s">
        <v>21</v>
      </c>
      <c r="G14" t="s">
        <v>20</v>
      </c>
      <c r="H14" t="str">
        <f t="shared" si="1"/>
        <v>no</v>
      </c>
      <c r="I14">
        <v>24.9</v>
      </c>
      <c r="J14">
        <v>22.8</v>
      </c>
      <c r="K14">
        <v>22.7</v>
      </c>
      <c r="L14">
        <v>23.9</v>
      </c>
      <c r="M14">
        <v>26.7</v>
      </c>
      <c r="N14">
        <v>24.8</v>
      </c>
      <c r="O14">
        <v>25.4</v>
      </c>
      <c r="P14">
        <v>25</v>
      </c>
      <c r="Q14">
        <v>25.6</v>
      </c>
      <c r="R14">
        <v>21.5</v>
      </c>
      <c r="S14">
        <v>23.6</v>
      </c>
      <c r="T14">
        <v>25.1</v>
      </c>
      <c r="U14">
        <f t="shared" si="2"/>
        <v>24.9</v>
      </c>
      <c r="V14" s="1">
        <f t="shared" si="3"/>
        <v>23.466666666666669</v>
      </c>
      <c r="W14" s="1">
        <f t="shared" si="4"/>
        <v>5.2939332822682417</v>
      </c>
      <c r="X14">
        <f t="shared" si="5"/>
        <v>25.6</v>
      </c>
      <c r="Y14" s="1">
        <f t="shared" si="6"/>
        <v>25.333333333333332</v>
      </c>
      <c r="Z14" s="1">
        <f t="shared" si="7"/>
        <v>1.205940972356802</v>
      </c>
      <c r="AA14">
        <f t="shared" si="8"/>
        <v>26.7</v>
      </c>
      <c r="AB14" s="1">
        <f t="shared" si="9"/>
        <v>25.133333333333329</v>
      </c>
      <c r="AC14" s="1">
        <f t="shared" si="10"/>
        <v>5.6874752367086394</v>
      </c>
      <c r="AD14">
        <f t="shared" si="11"/>
        <v>25.1</v>
      </c>
      <c r="AE14" s="1">
        <f t="shared" si="12"/>
        <v>23.400000000000002</v>
      </c>
      <c r="AF14" s="1">
        <f t="shared" si="13"/>
        <v>7.7278381709509096</v>
      </c>
      <c r="AG14" s="1">
        <f t="shared" si="14"/>
        <v>5.4095600746511741</v>
      </c>
      <c r="AH14" s="1">
        <f t="shared" si="15"/>
        <v>5.0507627227610357</v>
      </c>
      <c r="AI14" s="1">
        <f t="shared" si="16"/>
        <v>6.8587105624142426</v>
      </c>
      <c r="AJ14" s="1">
        <f t="shared" si="17"/>
        <v>7.9343365253077831</v>
      </c>
      <c r="AK14" s="1">
        <f t="shared" si="18"/>
        <v>1.8666666666666636</v>
      </c>
      <c r="AL14" s="1">
        <f t="shared" si="19"/>
        <v>-1.7333333333333272</v>
      </c>
      <c r="AM14">
        <v>83.598500000000001</v>
      </c>
      <c r="AN14">
        <v>81.953999999999994</v>
      </c>
      <c r="AO14">
        <v>82.160499999999999</v>
      </c>
      <c r="AP14">
        <v>91.003</v>
      </c>
      <c r="AQ14">
        <v>91.957499999999996</v>
      </c>
      <c r="AR14">
        <v>89.873000000000005</v>
      </c>
      <c r="AS14">
        <v>80.444500000000005</v>
      </c>
      <c r="AT14">
        <v>77.835499999999996</v>
      </c>
      <c r="AU14">
        <v>79.543000000000006</v>
      </c>
      <c r="AV14">
        <v>98.278999999999996</v>
      </c>
      <c r="AW14">
        <v>94.632999999999996</v>
      </c>
      <c r="AX14">
        <v>92.748500000000007</v>
      </c>
      <c r="AY14" s="4">
        <f t="shared" si="20"/>
        <v>83.598500000000001</v>
      </c>
      <c r="AZ14" s="19">
        <f t="shared" si="21"/>
        <v>82.571000000000012</v>
      </c>
      <c r="BA14" s="19">
        <f t="shared" si="22"/>
        <v>1.0848981174182057</v>
      </c>
      <c r="BB14" s="4">
        <f t="shared" si="23"/>
        <v>80.444500000000005</v>
      </c>
      <c r="BC14" s="19">
        <f t="shared" si="24"/>
        <v>79.274333333333331</v>
      </c>
      <c r="BD14" s="19">
        <f t="shared" si="25"/>
        <v>1.6715213251730254</v>
      </c>
      <c r="BE14" s="4">
        <f t="shared" si="26"/>
        <v>91.957499999999996</v>
      </c>
      <c r="BF14" s="19">
        <f t="shared" si="27"/>
        <v>90.944500000000005</v>
      </c>
      <c r="BG14" s="19">
        <f t="shared" si="28"/>
        <v>1.1473817481803041</v>
      </c>
      <c r="BH14" s="4">
        <f t="shared" si="29"/>
        <v>98.278999999999996</v>
      </c>
      <c r="BI14" s="19">
        <f t="shared" si="30"/>
        <v>95.220166666666657</v>
      </c>
      <c r="BJ14" s="19">
        <f t="shared" si="31"/>
        <v>2.9527520117141961</v>
      </c>
      <c r="BK14" s="19">
        <f t="shared" si="32"/>
        <v>2.8806457465296025</v>
      </c>
      <c r="BL14" s="19">
        <f t="shared" si="33"/>
        <v>3.2480415840742469</v>
      </c>
      <c r="BM14" s="19">
        <f t="shared" si="34"/>
        <v>9.6515873221700552</v>
      </c>
      <c r="BN14" s="19">
        <f t="shared" si="35"/>
        <v>18.276602796458715</v>
      </c>
      <c r="BO14" s="19">
        <f t="shared" si="36"/>
        <v>-3.2966666666666811</v>
      </c>
      <c r="BP14" s="19">
        <f t="shared" si="37"/>
        <v>4.2756666666666518</v>
      </c>
      <c r="BQ14" s="1">
        <f t="shared" si="38"/>
        <v>174.60149999999999</v>
      </c>
      <c r="BR14" s="1">
        <f t="shared" si="38"/>
        <v>173.91149999999999</v>
      </c>
      <c r="BS14" s="1">
        <f t="shared" si="39"/>
        <v>172.0335</v>
      </c>
      <c r="BT14" s="1">
        <f t="shared" si="40"/>
        <v>178.7235</v>
      </c>
      <c r="BU14" s="1">
        <f t="shared" si="41"/>
        <v>172.46850000000001</v>
      </c>
      <c r="BV14" s="1">
        <f t="shared" si="41"/>
        <v>172.29150000000001</v>
      </c>
      <c r="BW14" s="1">
        <f t="shared" si="42"/>
        <v>174.60149999999999</v>
      </c>
      <c r="BX14" s="1">
        <f t="shared" si="43"/>
        <v>173.51549999999997</v>
      </c>
      <c r="BY14" s="1">
        <f t="shared" si="44"/>
        <v>0.76593166487991859</v>
      </c>
      <c r="BZ14" s="1">
        <f t="shared" si="45"/>
        <v>178.7235</v>
      </c>
      <c r="CA14" s="1">
        <f t="shared" si="46"/>
        <v>174.49450000000002</v>
      </c>
      <c r="CB14" s="1">
        <f t="shared" si="47"/>
        <v>2.0994876908117224</v>
      </c>
      <c r="CC14" s="1">
        <f t="shared" si="48"/>
        <v>0.39783772810072104</v>
      </c>
      <c r="CD14" s="1">
        <f t="shared" si="49"/>
        <v>0.97900000000004184</v>
      </c>
      <c r="CE14" s="1">
        <f t="shared" si="50"/>
        <v>17.798318042813452</v>
      </c>
      <c r="CF14" s="1">
        <f t="shared" si="50"/>
        <v>17.687614678899077</v>
      </c>
      <c r="CG14" s="1">
        <f t="shared" si="51"/>
        <v>18.218501529051988</v>
      </c>
      <c r="CH14" s="1">
        <f t="shared" si="51"/>
        <v>17.787410805300713</v>
      </c>
      <c r="CI14" s="20">
        <v>21</v>
      </c>
      <c r="CJ14" s="20">
        <v>21</v>
      </c>
      <c r="CK14" s="1">
        <f t="shared" si="52"/>
        <v>0</v>
      </c>
      <c r="CL14">
        <f t="shared" si="53"/>
        <v>0</v>
      </c>
      <c r="CM14">
        <v>135</v>
      </c>
      <c r="CN14" t="s">
        <v>9</v>
      </c>
      <c r="CO14">
        <v>0</v>
      </c>
      <c r="CP14">
        <v>0</v>
      </c>
      <c r="CQ14">
        <v>0</v>
      </c>
      <c r="CR14">
        <v>0</v>
      </c>
      <c r="CS14">
        <v>1</v>
      </c>
      <c r="CT14">
        <v>0</v>
      </c>
      <c r="CU14">
        <v>1</v>
      </c>
      <c r="CV14">
        <v>0</v>
      </c>
      <c r="CW14">
        <v>0</v>
      </c>
      <c r="CX14">
        <f t="shared" si="54"/>
        <v>24.9</v>
      </c>
      <c r="CY14">
        <f t="shared" si="55"/>
        <v>22.8</v>
      </c>
      <c r="CZ14">
        <f t="shared" si="56"/>
        <v>22.7</v>
      </c>
      <c r="DA14">
        <f t="shared" si="57"/>
        <v>25.4</v>
      </c>
      <c r="DB14">
        <f t="shared" si="58"/>
        <v>25</v>
      </c>
      <c r="DC14">
        <f t="shared" si="59"/>
        <v>25.6</v>
      </c>
      <c r="DD14">
        <f t="shared" si="60"/>
        <v>23.9</v>
      </c>
      <c r="DE14">
        <f t="shared" si="61"/>
        <v>26.7</v>
      </c>
      <c r="DF14">
        <f t="shared" si="62"/>
        <v>24.8</v>
      </c>
      <c r="DG14">
        <f t="shared" si="63"/>
        <v>21.5</v>
      </c>
      <c r="DH14">
        <f t="shared" si="64"/>
        <v>23.6</v>
      </c>
      <c r="DI14">
        <f t="shared" si="65"/>
        <v>25.1</v>
      </c>
      <c r="DJ14" s="1">
        <f t="shared" si="66"/>
        <v>23.466666666666669</v>
      </c>
      <c r="DK14" s="1">
        <f t="shared" si="67"/>
        <v>25.133333333333329</v>
      </c>
      <c r="DL14" s="1">
        <f t="shared" si="68"/>
        <v>5.2939332822682417</v>
      </c>
      <c r="DM14" s="1">
        <f t="shared" si="69"/>
        <v>5.6874752367086394</v>
      </c>
      <c r="DN14" s="1">
        <f t="shared" si="70"/>
        <v>25.333333333333332</v>
      </c>
      <c r="DO14" s="1">
        <f t="shared" si="71"/>
        <v>23.400000000000002</v>
      </c>
      <c r="DP14" s="1">
        <f t="shared" si="72"/>
        <v>1.205940972356802</v>
      </c>
      <c r="DQ14" s="1">
        <f t="shared" si="73"/>
        <v>7.7278381709509096</v>
      </c>
      <c r="DR14" s="1">
        <f t="shared" si="74"/>
        <v>5.4095600746511741</v>
      </c>
      <c r="DS14" s="1">
        <f t="shared" si="74"/>
        <v>5.0507627227610357</v>
      </c>
      <c r="DT14" s="1">
        <f t="shared" si="75"/>
        <v>1.8666666666666636</v>
      </c>
      <c r="DU14" s="1">
        <f t="shared" si="75"/>
        <v>-1.7333333333333272</v>
      </c>
      <c r="DV14" s="1">
        <f t="shared" si="76"/>
        <v>83.598500000000001</v>
      </c>
      <c r="DW14" s="1">
        <f t="shared" si="77"/>
        <v>81.953999999999994</v>
      </c>
      <c r="DX14" s="1">
        <f t="shared" si="78"/>
        <v>82.160499999999999</v>
      </c>
      <c r="DY14" s="1">
        <f t="shared" si="79"/>
        <v>80.444500000000005</v>
      </c>
      <c r="DZ14" s="1">
        <f t="shared" si="80"/>
        <v>77.835499999999996</v>
      </c>
      <c r="EA14" s="1">
        <f t="shared" si="81"/>
        <v>79.543000000000006</v>
      </c>
      <c r="EB14" s="1">
        <f t="shared" si="82"/>
        <v>91.003</v>
      </c>
      <c r="EC14" s="1">
        <f t="shared" si="83"/>
        <v>91.957499999999996</v>
      </c>
      <c r="ED14" s="1">
        <f t="shared" si="84"/>
        <v>89.873000000000005</v>
      </c>
      <c r="EE14" s="1">
        <f t="shared" si="85"/>
        <v>98.278999999999996</v>
      </c>
      <c r="EF14" s="1">
        <f t="shared" si="86"/>
        <v>94.632999999999996</v>
      </c>
      <c r="EG14" s="1">
        <f t="shared" si="87"/>
        <v>92.748500000000007</v>
      </c>
      <c r="EH14" s="1">
        <f t="shared" si="88"/>
        <v>82.571000000000012</v>
      </c>
      <c r="EI14" s="1">
        <f t="shared" si="89"/>
        <v>90.944500000000005</v>
      </c>
      <c r="EJ14" s="1">
        <f t="shared" si="90"/>
        <v>1.0848981174182057</v>
      </c>
      <c r="EK14" s="1">
        <f t="shared" si="91"/>
        <v>1.1473817481803041</v>
      </c>
      <c r="EL14" s="1">
        <f t="shared" si="92"/>
        <v>79.274333333333331</v>
      </c>
      <c r="EM14" s="1">
        <f t="shared" si="93"/>
        <v>95.220166666666657</v>
      </c>
      <c r="EN14" s="1">
        <f t="shared" si="94"/>
        <v>1.6715213251730254</v>
      </c>
      <c r="EO14" s="1">
        <f t="shared" si="95"/>
        <v>2.9527520117141961</v>
      </c>
      <c r="EP14" s="1">
        <f t="shared" si="96"/>
        <v>2.8806457465296025</v>
      </c>
      <c r="EQ14" s="1">
        <f t="shared" si="96"/>
        <v>3.2480415840742469</v>
      </c>
      <c r="ER14" s="1">
        <f t="shared" si="97"/>
        <v>-3.2966666666666811</v>
      </c>
      <c r="ES14" s="1">
        <f t="shared" si="97"/>
        <v>4.2756666666666518</v>
      </c>
    </row>
    <row r="15" spans="1:149" ht="15.75" x14ac:dyDescent="0.25">
      <c r="A15" t="s">
        <v>217</v>
      </c>
      <c r="B15" s="18">
        <v>52</v>
      </c>
      <c r="C15">
        <v>69.599999999999994</v>
      </c>
      <c r="D15">
        <v>1.61</v>
      </c>
      <c r="E15" s="2">
        <f t="shared" si="0"/>
        <v>26.850815940743022</v>
      </c>
      <c r="F15" t="s">
        <v>21</v>
      </c>
      <c r="G15" t="s">
        <v>20</v>
      </c>
      <c r="H15" t="str">
        <f t="shared" si="1"/>
        <v>no</v>
      </c>
      <c r="I15">
        <v>30.8</v>
      </c>
      <c r="J15">
        <v>30</v>
      </c>
      <c r="K15">
        <v>31</v>
      </c>
      <c r="L15">
        <v>29.2</v>
      </c>
      <c r="M15">
        <v>29.7</v>
      </c>
      <c r="N15">
        <v>30.2</v>
      </c>
      <c r="O15">
        <v>31.2</v>
      </c>
      <c r="P15">
        <v>32.1</v>
      </c>
      <c r="Q15">
        <v>32.700000000000003</v>
      </c>
      <c r="R15">
        <v>30.6</v>
      </c>
      <c r="S15">
        <v>30.4</v>
      </c>
      <c r="T15">
        <v>32</v>
      </c>
      <c r="U15">
        <f t="shared" si="2"/>
        <v>31</v>
      </c>
      <c r="V15" s="1">
        <f t="shared" si="3"/>
        <v>30.599999999999998</v>
      </c>
      <c r="W15" s="1">
        <f t="shared" si="4"/>
        <v>1.7292492229180338</v>
      </c>
      <c r="X15">
        <f t="shared" si="5"/>
        <v>32.700000000000003</v>
      </c>
      <c r="Y15" s="1">
        <f t="shared" si="6"/>
        <v>32</v>
      </c>
      <c r="Z15" s="1">
        <f t="shared" si="7"/>
        <v>2.3593232610221149</v>
      </c>
      <c r="AA15">
        <f t="shared" si="8"/>
        <v>30.2</v>
      </c>
      <c r="AB15" s="1">
        <f t="shared" si="9"/>
        <v>29.7</v>
      </c>
      <c r="AC15" s="1">
        <f t="shared" si="10"/>
        <v>1.6835016835016834</v>
      </c>
      <c r="AD15">
        <f t="shared" si="11"/>
        <v>32</v>
      </c>
      <c r="AE15" s="1">
        <f t="shared" si="12"/>
        <v>31</v>
      </c>
      <c r="AF15" s="1">
        <f t="shared" si="13"/>
        <v>2.812192866800435</v>
      </c>
      <c r="AG15" s="1">
        <f t="shared" si="14"/>
        <v>3.1627779350197067</v>
      </c>
      <c r="AH15" s="1">
        <f t="shared" si="15"/>
        <v>3.0287934614250815</v>
      </c>
      <c r="AI15" s="1">
        <f t="shared" si="16"/>
        <v>2.9850746268656669</v>
      </c>
      <c r="AJ15" s="1">
        <f t="shared" si="17"/>
        <v>3.1746031746031744</v>
      </c>
      <c r="AK15" s="1">
        <f t="shared" si="18"/>
        <v>1.4000000000000021</v>
      </c>
      <c r="AL15" s="1">
        <f t="shared" si="19"/>
        <v>1.3000000000000007</v>
      </c>
      <c r="AM15">
        <v>145.19399999999999</v>
      </c>
      <c r="AN15">
        <v>143.261</v>
      </c>
      <c r="AO15">
        <v>145.95699999999999</v>
      </c>
      <c r="AP15">
        <v>190.55799999999999</v>
      </c>
      <c r="AQ15">
        <v>168.76300000000001</v>
      </c>
      <c r="AR15">
        <v>159.339</v>
      </c>
      <c r="AS15">
        <v>137.685</v>
      </c>
      <c r="AT15">
        <v>146.905</v>
      </c>
      <c r="AU15">
        <v>132.58199999999999</v>
      </c>
      <c r="AV15">
        <v>157.52500000000001</v>
      </c>
      <c r="AW15">
        <v>135.57499999999999</v>
      </c>
      <c r="AX15">
        <v>155.845</v>
      </c>
      <c r="AY15" s="4">
        <f t="shared" si="20"/>
        <v>145.95699999999999</v>
      </c>
      <c r="AZ15" s="19">
        <f t="shared" si="21"/>
        <v>144.804</v>
      </c>
      <c r="BA15" s="19">
        <f t="shared" si="22"/>
        <v>0.95968941848695766</v>
      </c>
      <c r="BB15" s="4">
        <f t="shared" si="23"/>
        <v>146.905</v>
      </c>
      <c r="BC15" s="19">
        <f t="shared" si="24"/>
        <v>139.05733333333333</v>
      </c>
      <c r="BD15" s="19">
        <f t="shared" si="25"/>
        <v>5.2204697395771387</v>
      </c>
      <c r="BE15" s="4">
        <f t="shared" si="26"/>
        <v>190.55799999999999</v>
      </c>
      <c r="BF15" s="19">
        <f t="shared" si="27"/>
        <v>172.88666666666668</v>
      </c>
      <c r="BG15" s="19">
        <f t="shared" si="28"/>
        <v>9.2620249116032163</v>
      </c>
      <c r="BH15" s="4">
        <f t="shared" si="29"/>
        <v>157.52500000000001</v>
      </c>
      <c r="BI15" s="19">
        <f t="shared" si="30"/>
        <v>149.64833333333334</v>
      </c>
      <c r="BJ15" s="19">
        <f t="shared" si="31"/>
        <v>8.1636570512158979</v>
      </c>
      <c r="BK15" s="19">
        <f t="shared" si="32"/>
        <v>2.8630225339264448</v>
      </c>
      <c r="BL15" s="19">
        <f t="shared" si="33"/>
        <v>10.189271293641553</v>
      </c>
      <c r="BM15" s="19">
        <f t="shared" si="34"/>
        <v>17.67925193479612</v>
      </c>
      <c r="BN15" s="19">
        <f t="shared" si="35"/>
        <v>7.3368840468435614</v>
      </c>
      <c r="BO15" s="19">
        <f t="shared" si="36"/>
        <v>-5.7466666666666697</v>
      </c>
      <c r="BP15" s="19">
        <f t="shared" si="37"/>
        <v>-23.238333333333344</v>
      </c>
      <c r="BQ15" s="1">
        <f t="shared" si="38"/>
        <v>335.75199999999995</v>
      </c>
      <c r="BR15" s="1">
        <f t="shared" si="38"/>
        <v>312.024</v>
      </c>
      <c r="BS15" s="1">
        <f t="shared" si="39"/>
        <v>305.29599999999999</v>
      </c>
      <c r="BT15" s="1">
        <f t="shared" si="40"/>
        <v>295.21000000000004</v>
      </c>
      <c r="BU15" s="1">
        <f t="shared" si="41"/>
        <v>282.48</v>
      </c>
      <c r="BV15" s="1">
        <f t="shared" si="41"/>
        <v>288.42700000000002</v>
      </c>
      <c r="BW15" s="1">
        <f t="shared" si="42"/>
        <v>335.75199999999995</v>
      </c>
      <c r="BX15" s="1">
        <f t="shared" si="43"/>
        <v>317.69066666666663</v>
      </c>
      <c r="BY15" s="1">
        <f t="shared" si="44"/>
        <v>5.0361028279311739</v>
      </c>
      <c r="BZ15" s="1">
        <f t="shared" si="45"/>
        <v>295.21000000000004</v>
      </c>
      <c r="CA15" s="1">
        <f t="shared" si="46"/>
        <v>288.70566666666667</v>
      </c>
      <c r="CB15" s="1">
        <f t="shared" si="47"/>
        <v>2.2062516315715248</v>
      </c>
      <c r="CC15" s="1">
        <f t="shared" si="48"/>
        <v>6.7597671443787473</v>
      </c>
      <c r="CD15" s="1">
        <f t="shared" si="49"/>
        <v>-28.984999999999957</v>
      </c>
      <c r="CE15" s="1">
        <f t="shared" si="50"/>
        <v>34.225484199796121</v>
      </c>
      <c r="CF15" s="1">
        <f t="shared" si="50"/>
        <v>32.384369690791701</v>
      </c>
      <c r="CG15" s="1">
        <f t="shared" si="51"/>
        <v>30.092762487257904</v>
      </c>
      <c r="CH15" s="1">
        <f t="shared" si="51"/>
        <v>29.429731566428813</v>
      </c>
      <c r="CI15" s="20">
        <v>27</v>
      </c>
      <c r="CJ15" s="20">
        <v>27</v>
      </c>
      <c r="CK15" s="1">
        <f t="shared" si="52"/>
        <v>0</v>
      </c>
      <c r="CL15">
        <f t="shared" si="53"/>
        <v>0</v>
      </c>
      <c r="CM15">
        <v>25</v>
      </c>
      <c r="CN15" s="18">
        <v>12</v>
      </c>
      <c r="CO15">
        <v>1</v>
      </c>
      <c r="CP15">
        <v>0</v>
      </c>
      <c r="CQ15">
        <v>1</v>
      </c>
      <c r="CR15">
        <v>0</v>
      </c>
      <c r="CS15">
        <v>1</v>
      </c>
      <c r="CT15">
        <v>0</v>
      </c>
      <c r="CU15">
        <v>1</v>
      </c>
      <c r="CV15">
        <v>0</v>
      </c>
      <c r="CW15">
        <v>0</v>
      </c>
      <c r="CX15">
        <f t="shared" si="54"/>
        <v>30.8</v>
      </c>
      <c r="CY15">
        <f t="shared" si="55"/>
        <v>30</v>
      </c>
      <c r="CZ15">
        <f t="shared" si="56"/>
        <v>31</v>
      </c>
      <c r="DA15">
        <f t="shared" si="57"/>
        <v>31.2</v>
      </c>
      <c r="DB15">
        <f t="shared" si="58"/>
        <v>32.1</v>
      </c>
      <c r="DC15">
        <f t="shared" si="59"/>
        <v>32.700000000000003</v>
      </c>
      <c r="DD15">
        <f t="shared" si="60"/>
        <v>29.2</v>
      </c>
      <c r="DE15">
        <f t="shared" si="61"/>
        <v>29.7</v>
      </c>
      <c r="DF15">
        <f t="shared" si="62"/>
        <v>30.2</v>
      </c>
      <c r="DG15">
        <f t="shared" si="63"/>
        <v>30.6</v>
      </c>
      <c r="DH15">
        <f t="shared" si="64"/>
        <v>30.4</v>
      </c>
      <c r="DI15">
        <f t="shared" si="65"/>
        <v>32</v>
      </c>
      <c r="DJ15" s="1">
        <f t="shared" si="66"/>
        <v>30.599999999999998</v>
      </c>
      <c r="DK15" s="1">
        <f t="shared" si="67"/>
        <v>29.7</v>
      </c>
      <c r="DL15" s="1">
        <f t="shared" si="68"/>
        <v>1.7292492229180338</v>
      </c>
      <c r="DM15" s="1">
        <f t="shared" si="69"/>
        <v>1.6835016835016834</v>
      </c>
      <c r="DN15" s="1">
        <f t="shared" si="70"/>
        <v>32</v>
      </c>
      <c r="DO15" s="1">
        <f t="shared" si="71"/>
        <v>31</v>
      </c>
      <c r="DP15" s="1">
        <f t="shared" si="72"/>
        <v>2.3593232610221149</v>
      </c>
      <c r="DQ15" s="1">
        <f t="shared" si="73"/>
        <v>2.812192866800435</v>
      </c>
      <c r="DR15" s="1">
        <f t="shared" si="74"/>
        <v>3.1627779350197067</v>
      </c>
      <c r="DS15" s="1">
        <f t="shared" si="74"/>
        <v>3.0287934614250815</v>
      </c>
      <c r="DT15" s="1">
        <f t="shared" si="75"/>
        <v>1.4000000000000021</v>
      </c>
      <c r="DU15" s="1">
        <f t="shared" si="75"/>
        <v>1.3000000000000007</v>
      </c>
      <c r="DV15" s="1">
        <f t="shared" si="76"/>
        <v>145.19399999999999</v>
      </c>
      <c r="DW15" s="1">
        <f t="shared" si="77"/>
        <v>143.261</v>
      </c>
      <c r="DX15" s="1">
        <f t="shared" si="78"/>
        <v>145.95699999999999</v>
      </c>
      <c r="DY15" s="1">
        <f t="shared" si="79"/>
        <v>137.685</v>
      </c>
      <c r="DZ15" s="1">
        <f t="shared" si="80"/>
        <v>146.905</v>
      </c>
      <c r="EA15" s="1">
        <f t="shared" si="81"/>
        <v>132.58199999999999</v>
      </c>
      <c r="EB15" s="1">
        <f t="shared" si="82"/>
        <v>190.55799999999999</v>
      </c>
      <c r="EC15" s="1">
        <f t="shared" si="83"/>
        <v>168.76300000000001</v>
      </c>
      <c r="ED15" s="1">
        <f t="shared" si="84"/>
        <v>159.339</v>
      </c>
      <c r="EE15" s="1">
        <f t="shared" si="85"/>
        <v>157.52500000000001</v>
      </c>
      <c r="EF15" s="1">
        <f t="shared" si="86"/>
        <v>135.57499999999999</v>
      </c>
      <c r="EG15" s="1">
        <f t="shared" si="87"/>
        <v>155.845</v>
      </c>
      <c r="EH15" s="1">
        <f t="shared" si="88"/>
        <v>144.804</v>
      </c>
      <c r="EI15" s="1">
        <f t="shared" si="89"/>
        <v>172.88666666666668</v>
      </c>
      <c r="EJ15" s="1">
        <f t="shared" si="90"/>
        <v>0.95968941848695766</v>
      </c>
      <c r="EK15" s="1">
        <f t="shared" si="91"/>
        <v>9.2620249116032163</v>
      </c>
      <c r="EL15" s="1">
        <f t="shared" si="92"/>
        <v>139.05733333333333</v>
      </c>
      <c r="EM15" s="1">
        <f t="shared" si="93"/>
        <v>149.64833333333334</v>
      </c>
      <c r="EN15" s="1">
        <f t="shared" si="94"/>
        <v>5.2204697395771387</v>
      </c>
      <c r="EO15" s="1">
        <f t="shared" si="95"/>
        <v>8.1636570512158979</v>
      </c>
      <c r="EP15" s="1">
        <f t="shared" si="96"/>
        <v>2.8630225339264448</v>
      </c>
      <c r="EQ15" s="1">
        <f t="shared" si="96"/>
        <v>10.189271293641553</v>
      </c>
      <c r="ER15" s="1">
        <f t="shared" si="97"/>
        <v>-5.7466666666666697</v>
      </c>
      <c r="ES15" s="1">
        <f t="shared" si="97"/>
        <v>-23.238333333333344</v>
      </c>
    </row>
    <row r="16" spans="1:149" ht="15.75" x14ac:dyDescent="0.25">
      <c r="A16" t="s">
        <v>218</v>
      </c>
      <c r="B16" s="21">
        <v>60</v>
      </c>
      <c r="C16">
        <v>54.2</v>
      </c>
      <c r="D16">
        <v>1.53</v>
      </c>
      <c r="E16" s="2">
        <f t="shared" si="0"/>
        <v>23.153487974710583</v>
      </c>
      <c r="F16" t="s">
        <v>20</v>
      </c>
      <c r="G16" t="s">
        <v>20</v>
      </c>
      <c r="H16" t="str">
        <f t="shared" si="1"/>
        <v>yes</v>
      </c>
      <c r="I16">
        <v>29.1</v>
      </c>
      <c r="J16">
        <v>31.8</v>
      </c>
      <c r="K16">
        <v>31.1</v>
      </c>
      <c r="L16">
        <v>30.4</v>
      </c>
      <c r="M16">
        <v>29.1</v>
      </c>
      <c r="N16">
        <v>31.4</v>
      </c>
      <c r="O16">
        <v>29.7</v>
      </c>
      <c r="P16">
        <v>29.5</v>
      </c>
      <c r="Q16">
        <v>29.9</v>
      </c>
      <c r="R16">
        <v>28.6</v>
      </c>
      <c r="S16">
        <v>28</v>
      </c>
      <c r="T16">
        <v>28.5</v>
      </c>
      <c r="U16">
        <f t="shared" si="2"/>
        <v>31.8</v>
      </c>
      <c r="V16" s="1">
        <f t="shared" si="3"/>
        <v>30.666666666666668</v>
      </c>
      <c r="W16" s="1">
        <f t="shared" si="4"/>
        <v>4.5690977297790649</v>
      </c>
      <c r="X16">
        <f t="shared" si="5"/>
        <v>29.9</v>
      </c>
      <c r="Y16" s="1">
        <f t="shared" si="6"/>
        <v>29.7</v>
      </c>
      <c r="Z16" s="1">
        <f t="shared" si="7"/>
        <v>0.673400673400671</v>
      </c>
      <c r="AA16">
        <f t="shared" si="8"/>
        <v>31.4</v>
      </c>
      <c r="AB16" s="1">
        <f t="shared" si="9"/>
        <v>30.3</v>
      </c>
      <c r="AC16" s="1">
        <f t="shared" si="10"/>
        <v>3.8061262688682445</v>
      </c>
      <c r="AD16">
        <f t="shared" si="11"/>
        <v>28.6</v>
      </c>
      <c r="AE16" s="1">
        <f t="shared" si="12"/>
        <v>28.366666666666664</v>
      </c>
      <c r="AF16" s="1">
        <f t="shared" si="13"/>
        <v>1.1332139554633338</v>
      </c>
      <c r="AG16" s="1">
        <f t="shared" si="14"/>
        <v>2.2646158646504602</v>
      </c>
      <c r="AH16" s="1">
        <f t="shared" si="15"/>
        <v>4.6604765123658911</v>
      </c>
      <c r="AI16" s="1">
        <f t="shared" si="16"/>
        <v>1.2028430836522706</v>
      </c>
      <c r="AJ16" s="1">
        <f t="shared" si="17"/>
        <v>4.5924225028702725</v>
      </c>
      <c r="AK16" s="1">
        <f t="shared" si="18"/>
        <v>-0.96666666666666856</v>
      </c>
      <c r="AL16" s="1">
        <f t="shared" si="19"/>
        <v>-1.9333333333333371</v>
      </c>
      <c r="AM16" s="1">
        <v>110.80800000000001</v>
      </c>
      <c r="AN16" s="1">
        <v>114.30200000000001</v>
      </c>
      <c r="AO16" s="1">
        <v>112.265</v>
      </c>
      <c r="AP16" s="1">
        <v>117.41</v>
      </c>
      <c r="AQ16" s="1">
        <v>126.517</v>
      </c>
      <c r="AR16" s="1">
        <v>126.502</v>
      </c>
      <c r="AS16" s="1">
        <v>115.473</v>
      </c>
      <c r="AT16" s="1">
        <v>98.597399999999993</v>
      </c>
      <c r="AU16" s="1">
        <v>109.94799999999999</v>
      </c>
      <c r="AV16" s="1">
        <v>108.26</v>
      </c>
      <c r="AW16" s="1">
        <v>104.697</v>
      </c>
      <c r="AX16" s="1">
        <v>111.02</v>
      </c>
      <c r="AY16" s="4">
        <f t="shared" si="20"/>
        <v>114.30200000000001</v>
      </c>
      <c r="AZ16" s="19">
        <f t="shared" si="21"/>
        <v>112.45833333333333</v>
      </c>
      <c r="BA16" s="19">
        <f t="shared" si="22"/>
        <v>1.5605823830437857</v>
      </c>
      <c r="BB16" s="4">
        <f t="shared" si="23"/>
        <v>115.473</v>
      </c>
      <c r="BC16" s="19">
        <f t="shared" si="24"/>
        <v>108.00613333333332</v>
      </c>
      <c r="BD16" s="19">
        <f t="shared" si="25"/>
        <v>7.9659876058347612</v>
      </c>
      <c r="BE16" s="4">
        <f t="shared" si="26"/>
        <v>126.517</v>
      </c>
      <c r="BF16" s="19">
        <f t="shared" si="27"/>
        <v>123.47633333333333</v>
      </c>
      <c r="BG16" s="19">
        <f t="shared" si="28"/>
        <v>4.2547458173858628</v>
      </c>
      <c r="BH16" s="4">
        <f t="shared" si="29"/>
        <v>111.02</v>
      </c>
      <c r="BI16" s="19">
        <f t="shared" si="30"/>
        <v>107.99233333333332</v>
      </c>
      <c r="BJ16" s="19">
        <f t="shared" si="31"/>
        <v>2.935381341889153</v>
      </c>
      <c r="BK16" s="19">
        <f t="shared" si="32"/>
        <v>2.8559530329743996</v>
      </c>
      <c r="BL16" s="19">
        <f t="shared" si="33"/>
        <v>9.4603226929714115</v>
      </c>
      <c r="BM16" s="19">
        <f t="shared" si="34"/>
        <v>9.3398737503602689</v>
      </c>
      <c r="BN16" s="19">
        <f t="shared" si="35"/>
        <v>1.2777868484871991E-2</v>
      </c>
      <c r="BO16" s="19">
        <f t="shared" si="36"/>
        <v>-4.4522000000000048</v>
      </c>
      <c r="BP16" s="19">
        <f t="shared" si="37"/>
        <v>-15.484000000000009</v>
      </c>
      <c r="BQ16" s="1">
        <f t="shared" si="38"/>
        <v>228.21800000000002</v>
      </c>
      <c r="BR16" s="1">
        <f t="shared" si="38"/>
        <v>240.81900000000002</v>
      </c>
      <c r="BS16" s="1">
        <f t="shared" si="39"/>
        <v>238.767</v>
      </c>
      <c r="BT16" s="1">
        <f t="shared" si="40"/>
        <v>223.733</v>
      </c>
      <c r="BU16" s="1">
        <f t="shared" si="41"/>
        <v>203.2944</v>
      </c>
      <c r="BV16" s="1">
        <f t="shared" si="41"/>
        <v>220.96799999999999</v>
      </c>
      <c r="BW16" s="1">
        <f t="shared" si="42"/>
        <v>240.81900000000002</v>
      </c>
      <c r="BX16" s="1">
        <f t="shared" si="43"/>
        <v>235.93466666666669</v>
      </c>
      <c r="BY16" s="1">
        <f t="shared" si="44"/>
        <v>2.865679087790495</v>
      </c>
      <c r="BZ16" s="1">
        <f t="shared" si="45"/>
        <v>223.733</v>
      </c>
      <c r="CA16" s="1">
        <f t="shared" si="46"/>
        <v>215.99846666666667</v>
      </c>
      <c r="CB16" s="1">
        <f t="shared" si="47"/>
        <v>5.1336316607792103</v>
      </c>
      <c r="CC16" s="1">
        <f t="shared" si="48"/>
        <v>6.2385433469396396</v>
      </c>
      <c r="CD16" s="1">
        <f t="shared" si="49"/>
        <v>-19.936200000000014</v>
      </c>
      <c r="CE16" s="1">
        <f t="shared" si="50"/>
        <v>24.548318042813456</v>
      </c>
      <c r="CF16" s="1">
        <f t="shared" si="50"/>
        <v>24.05042473666327</v>
      </c>
      <c r="CG16" s="1">
        <f t="shared" si="51"/>
        <v>22.806625891946993</v>
      </c>
      <c r="CH16" s="1">
        <f t="shared" si="51"/>
        <v>22.018192320761127</v>
      </c>
      <c r="CI16">
        <v>23</v>
      </c>
      <c r="CJ16">
        <v>23</v>
      </c>
      <c r="CK16" s="1">
        <f t="shared" si="52"/>
        <v>0</v>
      </c>
      <c r="CL16">
        <f t="shared" si="53"/>
        <v>0</v>
      </c>
      <c r="CM16">
        <v>62</v>
      </c>
      <c r="CN16" s="21">
        <v>8</v>
      </c>
      <c r="CO16">
        <v>0</v>
      </c>
      <c r="CP16">
        <v>1</v>
      </c>
      <c r="CQ16">
        <v>1</v>
      </c>
      <c r="CR16">
        <v>0</v>
      </c>
      <c r="CS16">
        <v>0</v>
      </c>
      <c r="CT16">
        <v>1</v>
      </c>
      <c r="CU16">
        <v>0</v>
      </c>
      <c r="CV16">
        <v>0</v>
      </c>
      <c r="CW16">
        <v>0</v>
      </c>
      <c r="CX16">
        <f t="shared" si="54"/>
        <v>30.4</v>
      </c>
      <c r="CY16">
        <f t="shared" si="55"/>
        <v>29.1</v>
      </c>
      <c r="CZ16">
        <f t="shared" si="56"/>
        <v>31.4</v>
      </c>
      <c r="DA16">
        <f t="shared" si="57"/>
        <v>28.6</v>
      </c>
      <c r="DB16">
        <f t="shared" si="58"/>
        <v>28</v>
      </c>
      <c r="DC16">
        <f t="shared" si="59"/>
        <v>28.5</v>
      </c>
      <c r="DD16">
        <f t="shared" si="60"/>
        <v>29.1</v>
      </c>
      <c r="DE16">
        <f t="shared" si="61"/>
        <v>31.8</v>
      </c>
      <c r="DF16">
        <f t="shared" si="62"/>
        <v>31.1</v>
      </c>
      <c r="DG16">
        <f t="shared" si="63"/>
        <v>29.7</v>
      </c>
      <c r="DH16">
        <f t="shared" si="64"/>
        <v>29.5</v>
      </c>
      <c r="DI16">
        <f t="shared" si="65"/>
        <v>29.9</v>
      </c>
      <c r="DJ16" s="1">
        <f t="shared" si="66"/>
        <v>30.3</v>
      </c>
      <c r="DK16" s="1">
        <f t="shared" si="67"/>
        <v>30.666666666666668</v>
      </c>
      <c r="DL16" s="1">
        <f t="shared" si="68"/>
        <v>3.8061262688682445</v>
      </c>
      <c r="DM16" s="1">
        <f t="shared" si="69"/>
        <v>4.5690977297790649</v>
      </c>
      <c r="DN16" s="1">
        <f t="shared" si="70"/>
        <v>28.366666666666664</v>
      </c>
      <c r="DO16" s="1">
        <f t="shared" si="71"/>
        <v>29.7</v>
      </c>
      <c r="DP16" s="1">
        <f t="shared" si="72"/>
        <v>1.1332139554633338</v>
      </c>
      <c r="DQ16" s="1">
        <f t="shared" si="73"/>
        <v>0.673400673400671</v>
      </c>
      <c r="DR16" s="1">
        <f t="shared" si="74"/>
        <v>4.6604765123658911</v>
      </c>
      <c r="DS16" s="1">
        <f t="shared" si="74"/>
        <v>2.2646158646504602</v>
      </c>
      <c r="DT16" s="1">
        <f t="shared" si="75"/>
        <v>-1.9333333333333371</v>
      </c>
      <c r="DU16" s="1">
        <f t="shared" si="75"/>
        <v>-0.96666666666666856</v>
      </c>
      <c r="DV16" s="1">
        <f t="shared" si="76"/>
        <v>117.41</v>
      </c>
      <c r="DW16" s="1">
        <f t="shared" si="77"/>
        <v>126.517</v>
      </c>
      <c r="DX16" s="1">
        <f t="shared" si="78"/>
        <v>126.502</v>
      </c>
      <c r="DY16" s="1">
        <f t="shared" si="79"/>
        <v>108.26</v>
      </c>
      <c r="DZ16" s="1">
        <f t="shared" si="80"/>
        <v>104.697</v>
      </c>
      <c r="EA16" s="1">
        <f t="shared" si="81"/>
        <v>111.02</v>
      </c>
      <c r="EB16" s="1">
        <f t="shared" si="82"/>
        <v>110.80800000000001</v>
      </c>
      <c r="EC16" s="1">
        <f t="shared" si="83"/>
        <v>114.30200000000001</v>
      </c>
      <c r="ED16" s="1">
        <f t="shared" si="84"/>
        <v>112.265</v>
      </c>
      <c r="EE16" s="1">
        <f t="shared" si="85"/>
        <v>115.473</v>
      </c>
      <c r="EF16" s="1">
        <f t="shared" si="86"/>
        <v>98.597399999999993</v>
      </c>
      <c r="EG16" s="1">
        <f t="shared" si="87"/>
        <v>109.94799999999999</v>
      </c>
      <c r="EH16" s="1">
        <f t="shared" si="88"/>
        <v>123.47633333333333</v>
      </c>
      <c r="EI16" s="1">
        <f t="shared" si="89"/>
        <v>112.45833333333333</v>
      </c>
      <c r="EJ16" s="1">
        <f t="shared" si="90"/>
        <v>4.2547458173858628</v>
      </c>
      <c r="EK16" s="1">
        <f t="shared" si="91"/>
        <v>1.5605823830437857</v>
      </c>
      <c r="EL16" s="1">
        <f t="shared" si="92"/>
        <v>107.99233333333332</v>
      </c>
      <c r="EM16" s="1">
        <f t="shared" si="93"/>
        <v>108.00613333333332</v>
      </c>
      <c r="EN16" s="1">
        <f t="shared" si="94"/>
        <v>2.935381341889153</v>
      </c>
      <c r="EO16" s="1">
        <f t="shared" si="95"/>
        <v>7.9659876058347612</v>
      </c>
      <c r="EP16" s="1">
        <f t="shared" si="96"/>
        <v>9.4603226929714115</v>
      </c>
      <c r="EQ16" s="1">
        <f t="shared" si="96"/>
        <v>2.8559530329743996</v>
      </c>
      <c r="ER16" s="1">
        <f t="shared" si="97"/>
        <v>-15.484000000000009</v>
      </c>
      <c r="ES16" s="1">
        <f t="shared" si="97"/>
        <v>-4.4522000000000048</v>
      </c>
    </row>
    <row r="17" spans="1:149" ht="15.75" x14ac:dyDescent="0.25">
      <c r="A17" t="s">
        <v>219</v>
      </c>
      <c r="B17" s="21">
        <v>49</v>
      </c>
      <c r="C17">
        <v>62.6</v>
      </c>
      <c r="D17">
        <v>1.61</v>
      </c>
      <c r="E17" s="2">
        <f t="shared" si="0"/>
        <v>24.150302843254501</v>
      </c>
      <c r="F17" t="s">
        <v>20</v>
      </c>
      <c r="G17" t="s">
        <v>20</v>
      </c>
      <c r="H17" t="str">
        <f t="shared" si="1"/>
        <v>yes</v>
      </c>
      <c r="I17">
        <v>33.700000000000003</v>
      </c>
      <c r="J17">
        <v>32.200000000000003</v>
      </c>
      <c r="K17">
        <v>32.299999999999997</v>
      </c>
      <c r="L17">
        <v>33.4</v>
      </c>
      <c r="M17">
        <v>32.9</v>
      </c>
      <c r="N17">
        <v>31.7</v>
      </c>
      <c r="O17">
        <v>32.299999999999997</v>
      </c>
      <c r="P17">
        <v>33.6</v>
      </c>
      <c r="Q17">
        <v>34.6</v>
      </c>
      <c r="R17">
        <v>31.6</v>
      </c>
      <c r="S17">
        <v>32.6</v>
      </c>
      <c r="T17">
        <v>33.299999999999997</v>
      </c>
      <c r="U17">
        <f t="shared" si="2"/>
        <v>33.700000000000003</v>
      </c>
      <c r="V17" s="1">
        <f t="shared" si="3"/>
        <v>32.733333333333334</v>
      </c>
      <c r="W17" s="1">
        <f t="shared" si="4"/>
        <v>2.5620663188206003</v>
      </c>
      <c r="X17">
        <f t="shared" si="5"/>
        <v>34.6</v>
      </c>
      <c r="Y17" s="1">
        <f t="shared" si="6"/>
        <v>33.5</v>
      </c>
      <c r="Z17" s="1">
        <f t="shared" si="7"/>
        <v>3.4425559984091989</v>
      </c>
      <c r="AA17">
        <f t="shared" si="8"/>
        <v>33.4</v>
      </c>
      <c r="AB17" s="1">
        <f t="shared" si="9"/>
        <v>32.666666666666664</v>
      </c>
      <c r="AC17" s="1">
        <f t="shared" si="10"/>
        <v>2.6745596779757452</v>
      </c>
      <c r="AD17">
        <f t="shared" si="11"/>
        <v>33.299999999999997</v>
      </c>
      <c r="AE17" s="1">
        <f t="shared" si="12"/>
        <v>32.5</v>
      </c>
      <c r="AF17" s="1">
        <f t="shared" si="13"/>
        <v>2.6289242293284651</v>
      </c>
      <c r="AG17" s="1">
        <f t="shared" si="14"/>
        <v>1.6369860057665397</v>
      </c>
      <c r="AH17" s="1">
        <f t="shared" si="15"/>
        <v>0.36169144817725707</v>
      </c>
      <c r="AI17" s="1">
        <f t="shared" si="16"/>
        <v>0.20387359836902133</v>
      </c>
      <c r="AJ17" s="1">
        <f t="shared" si="17"/>
        <v>3.0303030303030303</v>
      </c>
      <c r="AK17" s="1">
        <f t="shared" si="18"/>
        <v>0.76666666666666572</v>
      </c>
      <c r="AL17" s="1">
        <f t="shared" si="19"/>
        <v>-0.1666666666666643</v>
      </c>
      <c r="AM17" s="1">
        <v>138.51599999999999</v>
      </c>
      <c r="AN17" s="1">
        <v>130.10300000000001</v>
      </c>
      <c r="AO17" s="1">
        <v>136.77099999999999</v>
      </c>
      <c r="AP17" s="1">
        <v>120.974</v>
      </c>
      <c r="AQ17" s="1">
        <v>113.643</v>
      </c>
      <c r="AR17" s="1">
        <v>112.98399999999999</v>
      </c>
      <c r="AS17" s="1">
        <v>146.85400000000001</v>
      </c>
      <c r="AT17" s="1">
        <v>171.505</v>
      </c>
      <c r="AU17" s="1">
        <v>138.65100000000001</v>
      </c>
      <c r="AV17" s="1">
        <v>128.50899999999999</v>
      </c>
      <c r="AW17" s="1">
        <v>151.26499999999999</v>
      </c>
      <c r="AX17" s="1">
        <v>127.624</v>
      </c>
      <c r="AY17" s="4">
        <f t="shared" si="20"/>
        <v>138.51599999999999</v>
      </c>
      <c r="AZ17" s="19">
        <f t="shared" si="21"/>
        <v>135.13</v>
      </c>
      <c r="BA17" s="19">
        <f t="shared" si="22"/>
        <v>3.2857834425818728</v>
      </c>
      <c r="BB17" s="4">
        <f t="shared" si="23"/>
        <v>171.505</v>
      </c>
      <c r="BC17" s="19">
        <f t="shared" si="24"/>
        <v>152.33666666666667</v>
      </c>
      <c r="BD17" s="19">
        <f t="shared" si="25"/>
        <v>11.224773653201257</v>
      </c>
      <c r="BE17" s="4">
        <f t="shared" si="26"/>
        <v>120.974</v>
      </c>
      <c r="BF17" s="19">
        <f t="shared" si="27"/>
        <v>115.867</v>
      </c>
      <c r="BG17" s="19">
        <f t="shared" si="28"/>
        <v>3.8277065111097306</v>
      </c>
      <c r="BH17" s="4">
        <f t="shared" si="29"/>
        <v>151.26499999999999</v>
      </c>
      <c r="BI17" s="19">
        <f t="shared" si="30"/>
        <v>135.79933333333335</v>
      </c>
      <c r="BJ17" s="19">
        <f t="shared" si="31"/>
        <v>9.868213310764963</v>
      </c>
      <c r="BK17" s="19">
        <f t="shared" si="32"/>
        <v>8.4649471347053797</v>
      </c>
      <c r="BL17" s="19">
        <f t="shared" si="33"/>
        <v>11.200773562511211</v>
      </c>
      <c r="BM17" s="19">
        <f t="shared" si="34"/>
        <v>15.349187440487327</v>
      </c>
      <c r="BN17" s="19">
        <f t="shared" si="35"/>
        <v>11.478838696541439</v>
      </c>
      <c r="BO17" s="19">
        <f t="shared" si="36"/>
        <v>17.206666666666678</v>
      </c>
      <c r="BP17" s="19">
        <f t="shared" si="37"/>
        <v>19.932333333333347</v>
      </c>
      <c r="BQ17" s="1">
        <f t="shared" si="38"/>
        <v>259.49</v>
      </c>
      <c r="BR17" s="1">
        <f t="shared" si="38"/>
        <v>243.74600000000001</v>
      </c>
      <c r="BS17" s="1">
        <f t="shared" si="39"/>
        <v>249.755</v>
      </c>
      <c r="BT17" s="1">
        <f t="shared" si="40"/>
        <v>275.363</v>
      </c>
      <c r="BU17" s="1">
        <f t="shared" si="41"/>
        <v>322.77</v>
      </c>
      <c r="BV17" s="1">
        <f t="shared" si="41"/>
        <v>266.27499999999998</v>
      </c>
      <c r="BW17" s="1">
        <f t="shared" si="42"/>
        <v>259.49</v>
      </c>
      <c r="BX17" s="1">
        <f t="shared" si="43"/>
        <v>250.99699999999999</v>
      </c>
      <c r="BY17" s="1">
        <f t="shared" si="44"/>
        <v>3.1654336948397281</v>
      </c>
      <c r="BZ17" s="1">
        <f t="shared" si="45"/>
        <v>322.77</v>
      </c>
      <c r="CA17" s="1">
        <f t="shared" si="46"/>
        <v>288.13600000000002</v>
      </c>
      <c r="CB17" s="1">
        <f t="shared" si="47"/>
        <v>10.528421709397309</v>
      </c>
      <c r="CC17" s="1">
        <f t="shared" si="48"/>
        <v>9.742026085024369</v>
      </c>
      <c r="CD17" s="1">
        <f t="shared" si="49"/>
        <v>37.139000000000038</v>
      </c>
      <c r="CE17" s="1">
        <f t="shared" si="50"/>
        <v>26.451580020387361</v>
      </c>
      <c r="CF17" s="1">
        <f t="shared" si="50"/>
        <v>25.585830784913352</v>
      </c>
      <c r="CG17" s="1">
        <f t="shared" si="51"/>
        <v>32.90214067278287</v>
      </c>
      <c r="CH17" s="1">
        <f t="shared" si="51"/>
        <v>29.37166156982671</v>
      </c>
      <c r="CI17">
        <v>24</v>
      </c>
      <c r="CJ17">
        <v>24</v>
      </c>
      <c r="CK17" s="1">
        <f t="shared" si="52"/>
        <v>0</v>
      </c>
      <c r="CL17">
        <f t="shared" si="53"/>
        <v>0</v>
      </c>
      <c r="CM17">
        <v>35</v>
      </c>
      <c r="CN17" s="21">
        <v>5</v>
      </c>
      <c r="CO17">
        <v>1</v>
      </c>
      <c r="CP17">
        <v>0</v>
      </c>
      <c r="CQ17">
        <v>0</v>
      </c>
      <c r="CR17">
        <v>0</v>
      </c>
      <c r="CS17">
        <v>1</v>
      </c>
      <c r="CT17">
        <v>1</v>
      </c>
      <c r="CU17">
        <v>0</v>
      </c>
      <c r="CV17">
        <v>0</v>
      </c>
      <c r="CW17">
        <v>0</v>
      </c>
      <c r="CX17">
        <f t="shared" si="54"/>
        <v>33.4</v>
      </c>
      <c r="CY17">
        <f t="shared" si="55"/>
        <v>32.9</v>
      </c>
      <c r="CZ17">
        <f t="shared" si="56"/>
        <v>31.7</v>
      </c>
      <c r="DA17">
        <f t="shared" si="57"/>
        <v>31.6</v>
      </c>
      <c r="DB17">
        <f t="shared" si="58"/>
        <v>32.6</v>
      </c>
      <c r="DC17">
        <f t="shared" si="59"/>
        <v>33.299999999999997</v>
      </c>
      <c r="DD17">
        <f t="shared" si="60"/>
        <v>33.700000000000003</v>
      </c>
      <c r="DE17">
        <f t="shared" si="61"/>
        <v>32.200000000000003</v>
      </c>
      <c r="DF17">
        <f t="shared" si="62"/>
        <v>32.299999999999997</v>
      </c>
      <c r="DG17">
        <f t="shared" si="63"/>
        <v>32.299999999999997</v>
      </c>
      <c r="DH17">
        <f t="shared" si="64"/>
        <v>33.6</v>
      </c>
      <c r="DI17">
        <f t="shared" si="65"/>
        <v>34.6</v>
      </c>
      <c r="DJ17" s="1">
        <f t="shared" si="66"/>
        <v>32.666666666666664</v>
      </c>
      <c r="DK17" s="1">
        <f t="shared" si="67"/>
        <v>32.733333333333334</v>
      </c>
      <c r="DL17" s="1">
        <f t="shared" si="68"/>
        <v>2.6745596779757452</v>
      </c>
      <c r="DM17" s="1">
        <f t="shared" si="69"/>
        <v>2.5620663188206003</v>
      </c>
      <c r="DN17" s="1">
        <f t="shared" si="70"/>
        <v>32.5</v>
      </c>
      <c r="DO17" s="1">
        <f t="shared" si="71"/>
        <v>33.5</v>
      </c>
      <c r="DP17" s="1">
        <f t="shared" si="72"/>
        <v>2.6289242293284651</v>
      </c>
      <c r="DQ17" s="1">
        <f t="shared" si="73"/>
        <v>3.4425559984091989</v>
      </c>
      <c r="DR17" s="1">
        <f t="shared" si="74"/>
        <v>0.36169144817725707</v>
      </c>
      <c r="DS17" s="1">
        <f t="shared" si="74"/>
        <v>1.6369860057665397</v>
      </c>
      <c r="DT17" s="1">
        <f t="shared" si="75"/>
        <v>-0.1666666666666643</v>
      </c>
      <c r="DU17" s="1">
        <f t="shared" si="75"/>
        <v>0.76666666666666572</v>
      </c>
      <c r="DV17" s="1">
        <f t="shared" si="76"/>
        <v>120.974</v>
      </c>
      <c r="DW17" s="1">
        <f t="shared" si="77"/>
        <v>113.643</v>
      </c>
      <c r="DX17" s="1">
        <f t="shared" si="78"/>
        <v>112.98399999999999</v>
      </c>
      <c r="DY17" s="1">
        <f t="shared" si="79"/>
        <v>128.50899999999999</v>
      </c>
      <c r="DZ17" s="1">
        <f t="shared" si="80"/>
        <v>151.26499999999999</v>
      </c>
      <c r="EA17" s="1">
        <f t="shared" si="81"/>
        <v>127.624</v>
      </c>
      <c r="EB17" s="1">
        <f t="shared" si="82"/>
        <v>138.51599999999999</v>
      </c>
      <c r="EC17" s="1">
        <f t="shared" si="83"/>
        <v>130.10300000000001</v>
      </c>
      <c r="ED17" s="1">
        <f t="shared" si="84"/>
        <v>136.77099999999999</v>
      </c>
      <c r="EE17" s="1">
        <f t="shared" si="85"/>
        <v>146.85400000000001</v>
      </c>
      <c r="EF17" s="1">
        <f t="shared" si="86"/>
        <v>171.505</v>
      </c>
      <c r="EG17" s="1">
        <f t="shared" si="87"/>
        <v>138.65100000000001</v>
      </c>
      <c r="EH17" s="1">
        <f t="shared" si="88"/>
        <v>115.867</v>
      </c>
      <c r="EI17" s="1">
        <f t="shared" si="89"/>
        <v>135.13</v>
      </c>
      <c r="EJ17" s="1">
        <f t="shared" si="90"/>
        <v>3.8277065111097306</v>
      </c>
      <c r="EK17" s="1">
        <f t="shared" si="91"/>
        <v>3.2857834425818728</v>
      </c>
      <c r="EL17" s="1">
        <f t="shared" si="92"/>
        <v>135.79933333333335</v>
      </c>
      <c r="EM17" s="1">
        <f t="shared" si="93"/>
        <v>152.33666666666667</v>
      </c>
      <c r="EN17" s="1">
        <f t="shared" si="94"/>
        <v>9.868213310764963</v>
      </c>
      <c r="EO17" s="1">
        <f t="shared" si="95"/>
        <v>11.224773653201257</v>
      </c>
      <c r="EP17" s="1">
        <f t="shared" si="96"/>
        <v>11.200773562511211</v>
      </c>
      <c r="EQ17" s="1">
        <f t="shared" si="96"/>
        <v>8.4649471347053797</v>
      </c>
      <c r="ER17" s="1">
        <f t="shared" si="97"/>
        <v>19.932333333333347</v>
      </c>
      <c r="ES17" s="1">
        <f t="shared" si="97"/>
        <v>17.206666666666678</v>
      </c>
    </row>
    <row r="18" spans="1:149" ht="15.75" x14ac:dyDescent="0.25">
      <c r="A18" t="s">
        <v>220</v>
      </c>
      <c r="B18" s="18">
        <v>35</v>
      </c>
      <c r="C18">
        <v>64.8</v>
      </c>
      <c r="D18">
        <v>1.65</v>
      </c>
      <c r="E18" s="2">
        <f t="shared" si="0"/>
        <v>23.801652892561986</v>
      </c>
      <c r="F18" t="s">
        <v>21</v>
      </c>
      <c r="G18" t="s">
        <v>20</v>
      </c>
      <c r="H18" t="str">
        <f t="shared" si="1"/>
        <v>no</v>
      </c>
      <c r="I18">
        <v>30.2</v>
      </c>
      <c r="J18">
        <v>29.7</v>
      </c>
      <c r="K18">
        <v>30</v>
      </c>
      <c r="L18">
        <v>27.7</v>
      </c>
      <c r="M18">
        <v>29.8</v>
      </c>
      <c r="N18">
        <v>29.5</v>
      </c>
      <c r="O18">
        <v>30.4</v>
      </c>
      <c r="P18">
        <v>31.1</v>
      </c>
      <c r="Q18">
        <v>31.9</v>
      </c>
      <c r="R18">
        <v>31.6</v>
      </c>
      <c r="S18">
        <v>29.2</v>
      </c>
      <c r="T18">
        <v>30.6</v>
      </c>
      <c r="U18">
        <f t="shared" si="2"/>
        <v>30.2</v>
      </c>
      <c r="V18" s="1">
        <f t="shared" si="3"/>
        <v>29.966666666666669</v>
      </c>
      <c r="W18" s="1">
        <f t="shared" si="4"/>
        <v>0.83980360792778097</v>
      </c>
      <c r="X18">
        <f t="shared" si="5"/>
        <v>31.9</v>
      </c>
      <c r="Y18" s="1">
        <f t="shared" si="6"/>
        <v>31.133333333333336</v>
      </c>
      <c r="Z18" s="1">
        <f t="shared" si="7"/>
        <v>2.4107773552885869</v>
      </c>
      <c r="AA18">
        <f t="shared" si="8"/>
        <v>29.8</v>
      </c>
      <c r="AB18" s="1">
        <f t="shared" si="9"/>
        <v>29</v>
      </c>
      <c r="AC18" s="1">
        <f t="shared" si="10"/>
        <v>3.9164885143450192</v>
      </c>
      <c r="AD18">
        <f t="shared" si="11"/>
        <v>31.6</v>
      </c>
      <c r="AE18" s="1">
        <f t="shared" si="12"/>
        <v>30.466666666666669</v>
      </c>
      <c r="AF18" s="1">
        <f t="shared" si="13"/>
        <v>3.9569237024125035</v>
      </c>
      <c r="AG18" s="1">
        <f t="shared" si="14"/>
        <v>2.7003532287538663</v>
      </c>
      <c r="AH18" s="1">
        <f t="shared" si="15"/>
        <v>3.4879706695300592</v>
      </c>
      <c r="AI18" s="1">
        <f t="shared" si="16"/>
        <v>3.2786885245901702</v>
      </c>
      <c r="AJ18" s="1">
        <f t="shared" si="17"/>
        <v>2.164502164502168</v>
      </c>
      <c r="AK18" s="1">
        <f t="shared" si="18"/>
        <v>1.1666666666666679</v>
      </c>
      <c r="AL18" s="1">
        <f t="shared" si="19"/>
        <v>1.4666666666666686</v>
      </c>
      <c r="AM18">
        <v>91.694199999999995</v>
      </c>
      <c r="AN18">
        <v>104.741</v>
      </c>
      <c r="AO18">
        <v>93.993499999999997</v>
      </c>
      <c r="AP18">
        <v>117.535</v>
      </c>
      <c r="AQ18">
        <v>126.07</v>
      </c>
      <c r="AR18">
        <v>107.962</v>
      </c>
      <c r="AS18">
        <v>107.843</v>
      </c>
      <c r="AT18">
        <v>105.509</v>
      </c>
      <c r="AU18">
        <v>126.629</v>
      </c>
      <c r="AV18">
        <v>135.56299999999999</v>
      </c>
      <c r="AW18">
        <v>125.872</v>
      </c>
      <c r="AX18">
        <v>144.893</v>
      </c>
      <c r="AY18" s="4">
        <f t="shared" si="20"/>
        <v>104.741</v>
      </c>
      <c r="AZ18" s="19">
        <f t="shared" si="21"/>
        <v>96.809566666666669</v>
      </c>
      <c r="BA18" s="19">
        <f t="shared" si="22"/>
        <v>7.1938840401994053</v>
      </c>
      <c r="BB18" s="4">
        <f t="shared" si="23"/>
        <v>126.629</v>
      </c>
      <c r="BC18" s="19">
        <f t="shared" si="24"/>
        <v>113.327</v>
      </c>
      <c r="BD18" s="19">
        <f t="shared" si="25"/>
        <v>10.217185202572587</v>
      </c>
      <c r="BE18" s="4">
        <f t="shared" si="26"/>
        <v>126.07</v>
      </c>
      <c r="BF18" s="19">
        <f t="shared" si="27"/>
        <v>117.18900000000001</v>
      </c>
      <c r="BG18" s="19">
        <f t="shared" si="28"/>
        <v>7.7302110771286445</v>
      </c>
      <c r="BH18" s="4">
        <f t="shared" si="29"/>
        <v>144.893</v>
      </c>
      <c r="BI18" s="19">
        <f t="shared" si="30"/>
        <v>135.44266666666667</v>
      </c>
      <c r="BJ18" s="19">
        <f t="shared" si="31"/>
        <v>7.0222118105153468</v>
      </c>
      <c r="BK18" s="19">
        <f t="shared" si="32"/>
        <v>11.116189155525413</v>
      </c>
      <c r="BL18" s="19">
        <f t="shared" si="33"/>
        <v>10.218268874859055</v>
      </c>
      <c r="BM18" s="19">
        <f t="shared" si="34"/>
        <v>19.046326945803536</v>
      </c>
      <c r="BN18" s="19">
        <f t="shared" si="35"/>
        <v>17.780034811318103</v>
      </c>
      <c r="BO18" s="19">
        <f t="shared" si="36"/>
        <v>16.517433333333329</v>
      </c>
      <c r="BP18" s="19">
        <f t="shared" si="37"/>
        <v>18.25366666666666</v>
      </c>
      <c r="BQ18" s="1">
        <f t="shared" si="38"/>
        <v>209.22919999999999</v>
      </c>
      <c r="BR18" s="1">
        <f t="shared" si="38"/>
        <v>230.81099999999998</v>
      </c>
      <c r="BS18" s="1">
        <f t="shared" si="39"/>
        <v>201.9555</v>
      </c>
      <c r="BT18" s="1">
        <f t="shared" si="40"/>
        <v>243.40600000000001</v>
      </c>
      <c r="BU18" s="1">
        <f t="shared" si="41"/>
        <v>231.381</v>
      </c>
      <c r="BV18" s="1">
        <f t="shared" si="41"/>
        <v>271.52199999999999</v>
      </c>
      <c r="BW18" s="1">
        <f t="shared" si="42"/>
        <v>230.81099999999998</v>
      </c>
      <c r="BX18" s="1">
        <f t="shared" si="43"/>
        <v>213.99856666666665</v>
      </c>
      <c r="BY18" s="1">
        <f t="shared" si="44"/>
        <v>7.012820491729002</v>
      </c>
      <c r="BZ18" s="1">
        <f t="shared" si="45"/>
        <v>271.52199999999999</v>
      </c>
      <c r="CA18" s="1">
        <f t="shared" si="46"/>
        <v>248.76966666666667</v>
      </c>
      <c r="CB18" s="1">
        <f t="shared" si="47"/>
        <v>8.2811588021810447</v>
      </c>
      <c r="CC18" s="1">
        <f t="shared" si="48"/>
        <v>10.626001885313324</v>
      </c>
      <c r="CD18" s="1">
        <f t="shared" si="49"/>
        <v>34.771100000000018</v>
      </c>
      <c r="CE18" s="1">
        <f t="shared" si="50"/>
        <v>23.528134556574919</v>
      </c>
      <c r="CF18" s="1">
        <f t="shared" si="50"/>
        <v>21.814328916072032</v>
      </c>
      <c r="CG18" s="1">
        <f t="shared" si="51"/>
        <v>27.67808358817533</v>
      </c>
      <c r="CH18" s="1">
        <f t="shared" si="51"/>
        <v>25.358783554196396</v>
      </c>
      <c r="CI18" s="20">
        <v>23</v>
      </c>
      <c r="CJ18" s="20">
        <v>23</v>
      </c>
      <c r="CK18" s="1">
        <f t="shared" si="52"/>
        <v>0</v>
      </c>
      <c r="CL18">
        <f t="shared" si="53"/>
        <v>0</v>
      </c>
      <c r="CM18">
        <v>19</v>
      </c>
      <c r="CN18" s="18">
        <v>5</v>
      </c>
      <c r="CO18">
        <v>0</v>
      </c>
      <c r="CP18">
        <v>0</v>
      </c>
      <c r="CQ18">
        <v>0</v>
      </c>
      <c r="CR18">
        <v>0</v>
      </c>
      <c r="CS18">
        <v>1</v>
      </c>
      <c r="CT18">
        <v>0</v>
      </c>
      <c r="CU18">
        <v>1</v>
      </c>
      <c r="CV18">
        <v>0</v>
      </c>
      <c r="CW18">
        <v>0</v>
      </c>
      <c r="CX18">
        <f t="shared" si="54"/>
        <v>30.2</v>
      </c>
      <c r="CY18">
        <f t="shared" si="55"/>
        <v>29.7</v>
      </c>
      <c r="CZ18">
        <f t="shared" si="56"/>
        <v>30</v>
      </c>
      <c r="DA18">
        <f t="shared" si="57"/>
        <v>30.4</v>
      </c>
      <c r="DB18">
        <f t="shared" si="58"/>
        <v>31.1</v>
      </c>
      <c r="DC18">
        <f t="shared" si="59"/>
        <v>31.9</v>
      </c>
      <c r="DD18">
        <f t="shared" si="60"/>
        <v>27.7</v>
      </c>
      <c r="DE18">
        <f t="shared" si="61"/>
        <v>29.8</v>
      </c>
      <c r="DF18">
        <f t="shared" si="62"/>
        <v>29.5</v>
      </c>
      <c r="DG18">
        <f t="shared" si="63"/>
        <v>31.6</v>
      </c>
      <c r="DH18">
        <f t="shared" si="64"/>
        <v>29.2</v>
      </c>
      <c r="DI18">
        <f t="shared" si="65"/>
        <v>30.6</v>
      </c>
      <c r="DJ18" s="1">
        <f t="shared" si="66"/>
        <v>29.966666666666669</v>
      </c>
      <c r="DK18" s="1">
        <f t="shared" si="67"/>
        <v>29</v>
      </c>
      <c r="DL18" s="1">
        <f t="shared" si="68"/>
        <v>0.83980360792778097</v>
      </c>
      <c r="DM18" s="1">
        <f t="shared" si="69"/>
        <v>3.9164885143450192</v>
      </c>
      <c r="DN18" s="1">
        <f t="shared" si="70"/>
        <v>31.133333333333336</v>
      </c>
      <c r="DO18" s="1">
        <f t="shared" si="71"/>
        <v>30.466666666666669</v>
      </c>
      <c r="DP18" s="1">
        <f t="shared" si="72"/>
        <v>2.4107773552885869</v>
      </c>
      <c r="DQ18" s="1">
        <f t="shared" si="73"/>
        <v>3.9569237024125035</v>
      </c>
      <c r="DR18" s="1">
        <f t="shared" si="74"/>
        <v>2.7003532287538663</v>
      </c>
      <c r="DS18" s="1">
        <f t="shared" si="74"/>
        <v>3.4879706695300592</v>
      </c>
      <c r="DT18" s="1">
        <f t="shared" si="75"/>
        <v>1.1666666666666679</v>
      </c>
      <c r="DU18" s="1">
        <f t="shared" si="75"/>
        <v>1.4666666666666686</v>
      </c>
      <c r="DV18" s="1">
        <f t="shared" si="76"/>
        <v>91.694199999999995</v>
      </c>
      <c r="DW18" s="1">
        <f t="shared" si="77"/>
        <v>104.741</v>
      </c>
      <c r="DX18" s="1">
        <f t="shared" si="78"/>
        <v>93.993499999999997</v>
      </c>
      <c r="DY18" s="1">
        <f t="shared" si="79"/>
        <v>107.843</v>
      </c>
      <c r="DZ18" s="1">
        <f t="shared" si="80"/>
        <v>105.509</v>
      </c>
      <c r="EA18" s="1">
        <f t="shared" si="81"/>
        <v>126.629</v>
      </c>
      <c r="EB18" s="1">
        <f t="shared" si="82"/>
        <v>117.535</v>
      </c>
      <c r="EC18" s="1">
        <f t="shared" si="83"/>
        <v>126.07</v>
      </c>
      <c r="ED18" s="1">
        <f t="shared" si="84"/>
        <v>107.962</v>
      </c>
      <c r="EE18" s="1">
        <f t="shared" si="85"/>
        <v>135.56299999999999</v>
      </c>
      <c r="EF18" s="1">
        <f t="shared" si="86"/>
        <v>125.872</v>
      </c>
      <c r="EG18" s="1">
        <f t="shared" si="87"/>
        <v>144.893</v>
      </c>
      <c r="EH18" s="1">
        <f t="shared" si="88"/>
        <v>96.809566666666669</v>
      </c>
      <c r="EI18" s="1">
        <f t="shared" si="89"/>
        <v>117.18900000000001</v>
      </c>
      <c r="EJ18" s="1">
        <f t="shared" si="90"/>
        <v>7.1938840401994053</v>
      </c>
      <c r="EK18" s="1">
        <f t="shared" si="91"/>
        <v>7.7302110771286445</v>
      </c>
      <c r="EL18" s="1">
        <f t="shared" si="92"/>
        <v>113.327</v>
      </c>
      <c r="EM18" s="1">
        <f t="shared" si="93"/>
        <v>135.44266666666667</v>
      </c>
      <c r="EN18" s="1">
        <f t="shared" si="94"/>
        <v>10.217185202572587</v>
      </c>
      <c r="EO18" s="1">
        <f t="shared" si="95"/>
        <v>7.0222118105153468</v>
      </c>
      <c r="EP18" s="1">
        <f t="shared" si="96"/>
        <v>11.116189155525413</v>
      </c>
      <c r="EQ18" s="1">
        <f t="shared" si="96"/>
        <v>10.218268874859055</v>
      </c>
      <c r="ER18" s="1">
        <f t="shared" si="97"/>
        <v>16.517433333333329</v>
      </c>
      <c r="ES18" s="1">
        <f t="shared" si="97"/>
        <v>18.25366666666666</v>
      </c>
    </row>
    <row r="19" spans="1:149" ht="15.75" x14ac:dyDescent="0.25">
      <c r="A19" t="s">
        <v>221</v>
      </c>
      <c r="B19" s="18">
        <v>46</v>
      </c>
      <c r="C19">
        <v>70</v>
      </c>
      <c r="D19">
        <v>1.66</v>
      </c>
      <c r="E19" s="2">
        <f t="shared" si="0"/>
        <v>25.402816083611555</v>
      </c>
      <c r="F19" t="s">
        <v>21</v>
      </c>
      <c r="G19" t="s">
        <v>20</v>
      </c>
      <c r="H19" t="str">
        <f t="shared" si="1"/>
        <v>no</v>
      </c>
      <c r="I19">
        <v>22.9</v>
      </c>
      <c r="J19">
        <v>21.7</v>
      </c>
      <c r="K19">
        <v>24.7</v>
      </c>
      <c r="L19">
        <v>27.6</v>
      </c>
      <c r="M19">
        <v>33.299999999999997</v>
      </c>
      <c r="N19">
        <v>30.2</v>
      </c>
      <c r="O19">
        <v>23.9</v>
      </c>
      <c r="P19">
        <v>23</v>
      </c>
      <c r="Q19">
        <v>25</v>
      </c>
      <c r="R19">
        <v>28.4</v>
      </c>
      <c r="S19">
        <v>27.1</v>
      </c>
      <c r="T19">
        <v>27.4</v>
      </c>
      <c r="U19">
        <f t="shared" si="2"/>
        <v>24.7</v>
      </c>
      <c r="V19" s="1">
        <f t="shared" si="3"/>
        <v>23.099999999999998</v>
      </c>
      <c r="W19" s="1">
        <f t="shared" si="4"/>
        <v>6.5366531907106058</v>
      </c>
      <c r="X19">
        <f t="shared" si="5"/>
        <v>25</v>
      </c>
      <c r="Y19" s="1">
        <f t="shared" si="6"/>
        <v>23.966666666666669</v>
      </c>
      <c r="Z19" s="1">
        <f t="shared" si="7"/>
        <v>4.1794100699072922</v>
      </c>
      <c r="AA19">
        <f t="shared" si="8"/>
        <v>33.299999999999997</v>
      </c>
      <c r="AB19" s="1">
        <f t="shared" si="9"/>
        <v>30.366666666666664</v>
      </c>
      <c r="AC19" s="1">
        <f t="shared" si="10"/>
        <v>9.3973193088142608</v>
      </c>
      <c r="AD19">
        <f t="shared" si="11"/>
        <v>28.4</v>
      </c>
      <c r="AE19" s="1">
        <f t="shared" si="12"/>
        <v>27.633333333333336</v>
      </c>
      <c r="AF19" s="1">
        <f t="shared" si="13"/>
        <v>2.4632783904296867</v>
      </c>
      <c r="AG19" s="1">
        <f t="shared" si="14"/>
        <v>2.6040759647096774</v>
      </c>
      <c r="AH19" s="1">
        <f t="shared" si="15"/>
        <v>6.6646846042869843</v>
      </c>
      <c r="AI19" s="1">
        <f t="shared" si="16"/>
        <v>27.182044887780549</v>
      </c>
      <c r="AJ19" s="1">
        <f t="shared" si="17"/>
        <v>14.211886304909562</v>
      </c>
      <c r="AK19" s="1">
        <f t="shared" si="18"/>
        <v>0.86666666666667069</v>
      </c>
      <c r="AL19" s="1">
        <f t="shared" si="19"/>
        <v>-2.7333333333333272</v>
      </c>
      <c r="AM19">
        <v>69.293499999999995</v>
      </c>
      <c r="AN19">
        <v>71.191000000000003</v>
      </c>
      <c r="AO19">
        <v>69.781999999999996</v>
      </c>
      <c r="AP19" s="1">
        <v>69.835499999999996</v>
      </c>
      <c r="AQ19" s="1">
        <v>75.319000000000003</v>
      </c>
      <c r="AR19" s="1">
        <v>70.974000000000004</v>
      </c>
      <c r="AS19">
        <v>94.658500000000004</v>
      </c>
      <c r="AT19">
        <v>91.8005</v>
      </c>
      <c r="AU19">
        <v>88.668499999999995</v>
      </c>
      <c r="AV19">
        <v>91.51</v>
      </c>
      <c r="AW19">
        <v>91.522000000000006</v>
      </c>
      <c r="AX19">
        <v>91.736999999999995</v>
      </c>
      <c r="AY19" s="4">
        <f t="shared" si="20"/>
        <v>71.191000000000003</v>
      </c>
      <c r="AZ19" s="19">
        <f t="shared" si="21"/>
        <v>70.088833333333341</v>
      </c>
      <c r="BA19" s="19">
        <f t="shared" si="22"/>
        <v>1.4057298515190735</v>
      </c>
      <c r="BB19" s="4">
        <f t="shared" si="23"/>
        <v>94.658500000000004</v>
      </c>
      <c r="BC19" s="19">
        <f t="shared" si="24"/>
        <v>91.709166666666661</v>
      </c>
      <c r="BD19" s="19">
        <f t="shared" si="25"/>
        <v>3.2668972904598879</v>
      </c>
      <c r="BE19" s="4">
        <f t="shared" si="26"/>
        <v>75.319000000000003</v>
      </c>
      <c r="BF19" s="19">
        <f t="shared" si="27"/>
        <v>72.04283333333332</v>
      </c>
      <c r="BG19" s="19">
        <f t="shared" si="28"/>
        <v>4.0167574241841981</v>
      </c>
      <c r="BH19" s="4">
        <f t="shared" si="29"/>
        <v>91.736999999999995</v>
      </c>
      <c r="BI19" s="19">
        <f t="shared" si="30"/>
        <v>91.589666666666673</v>
      </c>
      <c r="BJ19" s="19">
        <f t="shared" si="31"/>
        <v>0.13946486350556289</v>
      </c>
      <c r="BK19" s="19">
        <f t="shared" si="32"/>
        <v>18.89749479167056</v>
      </c>
      <c r="BL19" s="19">
        <f t="shared" si="33"/>
        <v>16.893585810548974</v>
      </c>
      <c r="BM19" s="19">
        <f t="shared" si="34"/>
        <v>2.7495631984427296</v>
      </c>
      <c r="BN19" s="19">
        <f t="shared" si="35"/>
        <v>0.13038817304709663</v>
      </c>
      <c r="BO19" s="19">
        <f t="shared" si="36"/>
        <v>21.620333333333321</v>
      </c>
      <c r="BP19" s="19">
        <f t="shared" si="37"/>
        <v>19.546833333333353</v>
      </c>
      <c r="BQ19" s="1">
        <f t="shared" si="38"/>
        <v>139.12899999999999</v>
      </c>
      <c r="BR19" s="1">
        <f t="shared" si="38"/>
        <v>146.51</v>
      </c>
      <c r="BS19" s="1">
        <f t="shared" si="39"/>
        <v>140.756</v>
      </c>
      <c r="BT19" s="1">
        <f t="shared" si="40"/>
        <v>186.16849999999999</v>
      </c>
      <c r="BU19" s="1">
        <f t="shared" si="41"/>
        <v>183.32249999999999</v>
      </c>
      <c r="BV19" s="1">
        <f t="shared" si="41"/>
        <v>180.40549999999999</v>
      </c>
      <c r="BW19" s="1">
        <f t="shared" si="42"/>
        <v>146.51</v>
      </c>
      <c r="BX19" s="1">
        <f t="shared" si="43"/>
        <v>142.13166666666666</v>
      </c>
      <c r="BY19" s="1">
        <f t="shared" si="44"/>
        <v>2.7284787175879281</v>
      </c>
      <c r="BZ19" s="1">
        <f t="shared" si="45"/>
        <v>186.16849999999999</v>
      </c>
      <c r="CA19" s="1">
        <f t="shared" si="46"/>
        <v>183.29883333333331</v>
      </c>
      <c r="CB19" s="1">
        <f t="shared" si="47"/>
        <v>1.5720628657831641</v>
      </c>
      <c r="CC19" s="1">
        <f t="shared" si="48"/>
        <v>17.889892135025359</v>
      </c>
      <c r="CD19" s="1">
        <f t="shared" si="49"/>
        <v>41.167166666666645</v>
      </c>
      <c r="CE19" s="1">
        <f t="shared" si="50"/>
        <v>14.934760448521915</v>
      </c>
      <c r="CF19" s="1">
        <f t="shared" si="50"/>
        <v>14.488447162759089</v>
      </c>
      <c r="CG19" s="1">
        <f t="shared" si="51"/>
        <v>18.97742099898063</v>
      </c>
      <c r="CH19" s="1">
        <f t="shared" si="51"/>
        <v>18.684896364254158</v>
      </c>
      <c r="CI19" s="20">
        <v>21</v>
      </c>
      <c r="CJ19" s="20">
        <v>23</v>
      </c>
      <c r="CK19" s="1">
        <f t="shared" si="52"/>
        <v>6.4282434653322511</v>
      </c>
      <c r="CL19">
        <f t="shared" si="53"/>
        <v>2</v>
      </c>
      <c r="CM19">
        <v>19</v>
      </c>
      <c r="CN19" s="18">
        <v>3</v>
      </c>
      <c r="CO19">
        <v>1</v>
      </c>
      <c r="CP19">
        <v>0</v>
      </c>
      <c r="CQ19">
        <v>0</v>
      </c>
      <c r="CR19">
        <v>0</v>
      </c>
      <c r="CS19">
        <v>0</v>
      </c>
      <c r="CT19">
        <v>0</v>
      </c>
      <c r="CU19">
        <v>1</v>
      </c>
      <c r="CV19">
        <v>0</v>
      </c>
      <c r="CW19">
        <v>0</v>
      </c>
      <c r="CX19">
        <f t="shared" si="54"/>
        <v>22.9</v>
      </c>
      <c r="CY19">
        <f t="shared" si="55"/>
        <v>21.7</v>
      </c>
      <c r="CZ19">
        <f t="shared" si="56"/>
        <v>24.7</v>
      </c>
      <c r="DA19">
        <f t="shared" si="57"/>
        <v>23.9</v>
      </c>
      <c r="DB19">
        <f t="shared" si="58"/>
        <v>23</v>
      </c>
      <c r="DC19">
        <f t="shared" si="59"/>
        <v>25</v>
      </c>
      <c r="DD19">
        <f t="shared" si="60"/>
        <v>27.6</v>
      </c>
      <c r="DE19">
        <f t="shared" si="61"/>
        <v>33.299999999999997</v>
      </c>
      <c r="DF19">
        <f t="shared" si="62"/>
        <v>30.2</v>
      </c>
      <c r="DG19">
        <f t="shared" si="63"/>
        <v>28.4</v>
      </c>
      <c r="DH19">
        <f t="shared" si="64"/>
        <v>27.1</v>
      </c>
      <c r="DI19">
        <f t="shared" si="65"/>
        <v>27.4</v>
      </c>
      <c r="DJ19" s="1">
        <f t="shared" si="66"/>
        <v>23.099999999999998</v>
      </c>
      <c r="DK19" s="1">
        <f t="shared" si="67"/>
        <v>30.366666666666664</v>
      </c>
      <c r="DL19" s="1">
        <f t="shared" si="68"/>
        <v>6.5366531907106058</v>
      </c>
      <c r="DM19" s="1">
        <f t="shared" si="69"/>
        <v>9.3973193088142608</v>
      </c>
      <c r="DN19" s="1">
        <f t="shared" si="70"/>
        <v>23.966666666666669</v>
      </c>
      <c r="DO19" s="1">
        <f t="shared" si="71"/>
        <v>27.633333333333336</v>
      </c>
      <c r="DP19" s="1">
        <f t="shared" si="72"/>
        <v>4.1794100699072922</v>
      </c>
      <c r="DQ19" s="1">
        <f t="shared" si="73"/>
        <v>2.4632783904296867</v>
      </c>
      <c r="DR19" s="1">
        <f t="shared" si="74"/>
        <v>2.6040759647096774</v>
      </c>
      <c r="DS19" s="1">
        <f t="shared" si="74"/>
        <v>6.6646846042869843</v>
      </c>
      <c r="DT19" s="1">
        <f t="shared" si="75"/>
        <v>0.86666666666667069</v>
      </c>
      <c r="DU19" s="1">
        <f t="shared" si="75"/>
        <v>-2.7333333333333272</v>
      </c>
      <c r="DV19" s="1">
        <f t="shared" si="76"/>
        <v>69.293499999999995</v>
      </c>
      <c r="DW19" s="1">
        <f t="shared" si="77"/>
        <v>71.191000000000003</v>
      </c>
      <c r="DX19" s="1">
        <f t="shared" si="78"/>
        <v>69.781999999999996</v>
      </c>
      <c r="DY19" s="1">
        <f t="shared" si="79"/>
        <v>94.658500000000004</v>
      </c>
      <c r="DZ19" s="1">
        <f t="shared" si="80"/>
        <v>91.8005</v>
      </c>
      <c r="EA19" s="1">
        <f t="shared" si="81"/>
        <v>88.668499999999995</v>
      </c>
      <c r="EB19" s="1">
        <f t="shared" si="82"/>
        <v>69.835499999999996</v>
      </c>
      <c r="EC19" s="1">
        <f t="shared" si="83"/>
        <v>75.319000000000003</v>
      </c>
      <c r="ED19" s="1">
        <f t="shared" si="84"/>
        <v>70.974000000000004</v>
      </c>
      <c r="EE19" s="1">
        <f t="shared" si="85"/>
        <v>91.51</v>
      </c>
      <c r="EF19" s="1">
        <f t="shared" si="86"/>
        <v>91.522000000000006</v>
      </c>
      <c r="EG19" s="1">
        <f t="shared" si="87"/>
        <v>91.736999999999995</v>
      </c>
      <c r="EH19" s="1">
        <f t="shared" si="88"/>
        <v>70.088833333333341</v>
      </c>
      <c r="EI19" s="1">
        <f t="shared" si="89"/>
        <v>72.04283333333332</v>
      </c>
      <c r="EJ19" s="1">
        <f t="shared" si="90"/>
        <v>1.4057298515190735</v>
      </c>
      <c r="EK19" s="1">
        <f t="shared" si="91"/>
        <v>4.0167574241841981</v>
      </c>
      <c r="EL19" s="1">
        <f t="shared" si="92"/>
        <v>91.709166666666661</v>
      </c>
      <c r="EM19" s="1">
        <f t="shared" si="93"/>
        <v>91.589666666666673</v>
      </c>
      <c r="EN19" s="1">
        <f t="shared" si="94"/>
        <v>3.2668972904598879</v>
      </c>
      <c r="EO19" s="1">
        <f t="shared" si="95"/>
        <v>0.13946486350556289</v>
      </c>
      <c r="EP19" s="1">
        <f t="shared" si="96"/>
        <v>18.89749479167056</v>
      </c>
      <c r="EQ19" s="1">
        <f t="shared" si="96"/>
        <v>16.893585810548974</v>
      </c>
      <c r="ER19" s="1">
        <f t="shared" si="97"/>
        <v>21.620333333333321</v>
      </c>
      <c r="ES19" s="1">
        <f t="shared" si="97"/>
        <v>19.546833333333353</v>
      </c>
    </row>
    <row r="20" spans="1:149" ht="15.75" x14ac:dyDescent="0.25">
      <c r="A20" t="s">
        <v>222</v>
      </c>
      <c r="B20" s="18">
        <v>52</v>
      </c>
      <c r="C20">
        <v>67.599999999999994</v>
      </c>
      <c r="D20">
        <v>1.58</v>
      </c>
      <c r="E20" s="2">
        <f t="shared" si="0"/>
        <v>27.078993751001434</v>
      </c>
      <c r="F20" t="s">
        <v>21</v>
      </c>
      <c r="G20" t="s">
        <v>20</v>
      </c>
      <c r="H20" t="str">
        <f t="shared" si="1"/>
        <v>no</v>
      </c>
      <c r="I20">
        <v>11</v>
      </c>
      <c r="J20">
        <v>8.1999999999999993</v>
      </c>
      <c r="K20">
        <v>10.7</v>
      </c>
      <c r="L20">
        <v>16</v>
      </c>
      <c r="M20">
        <v>16.100000000000001</v>
      </c>
      <c r="N20">
        <v>19</v>
      </c>
      <c r="O20">
        <v>15.2</v>
      </c>
      <c r="P20">
        <v>15.1</v>
      </c>
      <c r="Q20">
        <v>14.3</v>
      </c>
      <c r="R20">
        <v>15.5</v>
      </c>
      <c r="S20">
        <v>15.6</v>
      </c>
      <c r="T20">
        <v>16.3</v>
      </c>
      <c r="U20">
        <f t="shared" si="2"/>
        <v>11</v>
      </c>
      <c r="V20" s="1">
        <f t="shared" si="3"/>
        <v>9.9666666666666668</v>
      </c>
      <c r="W20" s="1">
        <f t="shared" si="4"/>
        <v>15.424551916522141</v>
      </c>
      <c r="X20">
        <f t="shared" si="5"/>
        <v>15.2</v>
      </c>
      <c r="Y20" s="1">
        <f t="shared" si="6"/>
        <v>14.866666666666665</v>
      </c>
      <c r="Z20" s="1">
        <f t="shared" si="7"/>
        <v>3.3180826428136148</v>
      </c>
      <c r="AA20">
        <f t="shared" si="8"/>
        <v>19</v>
      </c>
      <c r="AB20" s="1">
        <f t="shared" si="9"/>
        <v>17.033333333333335</v>
      </c>
      <c r="AC20" s="1">
        <f t="shared" si="10"/>
        <v>10.003426942569122</v>
      </c>
      <c r="AD20">
        <f t="shared" si="11"/>
        <v>16.3</v>
      </c>
      <c r="AE20" s="1">
        <f t="shared" si="12"/>
        <v>15.800000000000002</v>
      </c>
      <c r="AF20" s="1">
        <f t="shared" si="13"/>
        <v>2.7587967997092901</v>
      </c>
      <c r="AG20" s="1">
        <f t="shared" si="14"/>
        <v>27.90461659984496</v>
      </c>
      <c r="AH20" s="1">
        <f t="shared" si="15"/>
        <v>5.3122742952085762</v>
      </c>
      <c r="AI20" s="1">
        <f t="shared" si="16"/>
        <v>52.345679012345691</v>
      </c>
      <c r="AJ20" s="1">
        <f t="shared" si="17"/>
        <v>6.0869565217391548</v>
      </c>
      <c r="AK20" s="1">
        <f t="shared" si="18"/>
        <v>4.8999999999999986</v>
      </c>
      <c r="AL20" s="1">
        <f t="shared" si="19"/>
        <v>-1.2333333333333325</v>
      </c>
      <c r="AM20">
        <v>97.956100000000006</v>
      </c>
      <c r="AN20">
        <v>89.959199999999996</v>
      </c>
      <c r="AO20">
        <v>98.448599999999999</v>
      </c>
      <c r="AP20">
        <v>113.059</v>
      </c>
      <c r="AQ20">
        <v>108.40900000000001</v>
      </c>
      <c r="AR20">
        <v>119.57299999999999</v>
      </c>
      <c r="AS20">
        <v>84.256100000000004</v>
      </c>
      <c r="AT20">
        <v>91.954700000000003</v>
      </c>
      <c r="AU20">
        <v>94.628500000000003</v>
      </c>
      <c r="AV20">
        <v>108.36199999999999</v>
      </c>
      <c r="AW20">
        <v>110.818</v>
      </c>
      <c r="AX20">
        <v>113.541</v>
      </c>
      <c r="AY20" s="4">
        <f t="shared" si="20"/>
        <v>98.448599999999999</v>
      </c>
      <c r="AZ20" s="19">
        <f t="shared" si="21"/>
        <v>95.454633333333334</v>
      </c>
      <c r="BA20" s="19">
        <f t="shared" si="22"/>
        <v>4.9924777741375586</v>
      </c>
      <c r="BB20" s="4">
        <f t="shared" si="23"/>
        <v>94.628500000000003</v>
      </c>
      <c r="BC20" s="19">
        <f t="shared" si="24"/>
        <v>90.27976666666666</v>
      </c>
      <c r="BD20" s="19">
        <f t="shared" si="25"/>
        <v>5.9650484411916054</v>
      </c>
      <c r="BE20" s="4">
        <f t="shared" si="26"/>
        <v>119.57299999999999</v>
      </c>
      <c r="BF20" s="19">
        <f t="shared" si="27"/>
        <v>113.68033333333334</v>
      </c>
      <c r="BG20" s="19">
        <f t="shared" si="28"/>
        <v>4.9330215098547958</v>
      </c>
      <c r="BH20" s="4">
        <f t="shared" si="29"/>
        <v>113.541</v>
      </c>
      <c r="BI20" s="19">
        <f t="shared" si="30"/>
        <v>110.907</v>
      </c>
      <c r="BJ20" s="19">
        <f t="shared" si="31"/>
        <v>2.3358731463538991</v>
      </c>
      <c r="BK20" s="19">
        <f t="shared" si="32"/>
        <v>3.9402321936445057</v>
      </c>
      <c r="BL20" s="19">
        <f t="shared" si="33"/>
        <v>1.7463521004366793</v>
      </c>
      <c r="BM20" s="19">
        <f t="shared" si="34"/>
        <v>17.429605666133625</v>
      </c>
      <c r="BN20" s="19">
        <f t="shared" si="35"/>
        <v>20.50555677701135</v>
      </c>
      <c r="BO20" s="19">
        <f t="shared" si="36"/>
        <v>-5.1748666666666736</v>
      </c>
      <c r="BP20" s="19">
        <f t="shared" si="37"/>
        <v>-2.7733333333333405</v>
      </c>
      <c r="BQ20" s="1">
        <f t="shared" si="38"/>
        <v>211.01510000000002</v>
      </c>
      <c r="BR20" s="1">
        <f t="shared" si="38"/>
        <v>198.3682</v>
      </c>
      <c r="BS20" s="1">
        <f t="shared" si="39"/>
        <v>218.02159999999998</v>
      </c>
      <c r="BT20" s="1">
        <f t="shared" si="40"/>
        <v>192.6181</v>
      </c>
      <c r="BU20" s="1">
        <f t="shared" si="41"/>
        <v>202.77269999999999</v>
      </c>
      <c r="BV20" s="1">
        <f t="shared" si="41"/>
        <v>208.1695</v>
      </c>
      <c r="BW20" s="1">
        <f t="shared" si="42"/>
        <v>218.02159999999998</v>
      </c>
      <c r="BX20" s="1">
        <f t="shared" si="43"/>
        <v>209.13496666666666</v>
      </c>
      <c r="BY20" s="1">
        <f t="shared" si="44"/>
        <v>4.7628014163339127</v>
      </c>
      <c r="BZ20" s="1">
        <f t="shared" si="45"/>
        <v>208.1695</v>
      </c>
      <c r="CA20" s="1">
        <f t="shared" si="46"/>
        <v>201.18676666666667</v>
      </c>
      <c r="CB20" s="1">
        <f t="shared" si="47"/>
        <v>3.9247455003129565</v>
      </c>
      <c r="CC20" s="1">
        <f t="shared" si="48"/>
        <v>2.7394240478415997</v>
      </c>
      <c r="CD20" s="1">
        <f t="shared" si="49"/>
        <v>-7.9481999999999857</v>
      </c>
      <c r="CE20" s="1">
        <f t="shared" si="50"/>
        <v>22.224424057084605</v>
      </c>
      <c r="CF20" s="1">
        <f t="shared" si="50"/>
        <v>21.318549099558272</v>
      </c>
      <c r="CG20" s="1">
        <f t="shared" si="51"/>
        <v>21.220132517838938</v>
      </c>
      <c r="CH20" s="1">
        <f t="shared" si="51"/>
        <v>20.508335032279987</v>
      </c>
      <c r="CI20">
        <v>21</v>
      </c>
      <c r="CJ20">
        <v>27</v>
      </c>
      <c r="CK20" s="1">
        <f t="shared" si="52"/>
        <v>17.677669529663685</v>
      </c>
      <c r="CL20">
        <f t="shared" si="53"/>
        <v>6</v>
      </c>
      <c r="CM20">
        <v>21</v>
      </c>
      <c r="CN20" s="18">
        <v>5</v>
      </c>
      <c r="CO20">
        <v>0</v>
      </c>
      <c r="CP20">
        <v>0</v>
      </c>
      <c r="CQ20">
        <v>1</v>
      </c>
      <c r="CR20">
        <v>1</v>
      </c>
      <c r="CS20">
        <v>0</v>
      </c>
      <c r="CT20">
        <v>0</v>
      </c>
      <c r="CU20">
        <v>1</v>
      </c>
      <c r="CV20">
        <v>1</v>
      </c>
      <c r="CW20">
        <v>1</v>
      </c>
      <c r="CX20">
        <f t="shared" si="54"/>
        <v>11</v>
      </c>
      <c r="CY20">
        <f t="shared" si="55"/>
        <v>8.1999999999999993</v>
      </c>
      <c r="CZ20">
        <f t="shared" si="56"/>
        <v>10.7</v>
      </c>
      <c r="DA20">
        <f t="shared" si="57"/>
        <v>15.2</v>
      </c>
      <c r="DB20">
        <f t="shared" si="58"/>
        <v>15.1</v>
      </c>
      <c r="DC20">
        <f t="shared" si="59"/>
        <v>14.3</v>
      </c>
      <c r="DD20">
        <f t="shared" si="60"/>
        <v>16</v>
      </c>
      <c r="DE20">
        <f t="shared" si="61"/>
        <v>16.100000000000001</v>
      </c>
      <c r="DF20">
        <f t="shared" si="62"/>
        <v>19</v>
      </c>
      <c r="DG20">
        <f t="shared" si="63"/>
        <v>15.5</v>
      </c>
      <c r="DH20">
        <f t="shared" si="64"/>
        <v>15.6</v>
      </c>
      <c r="DI20">
        <f t="shared" si="65"/>
        <v>16.3</v>
      </c>
      <c r="DJ20" s="1">
        <f t="shared" si="66"/>
        <v>9.9666666666666668</v>
      </c>
      <c r="DK20" s="1">
        <f t="shared" si="67"/>
        <v>17.033333333333335</v>
      </c>
      <c r="DL20" s="1">
        <f t="shared" si="68"/>
        <v>15.424551916522141</v>
      </c>
      <c r="DM20" s="1">
        <f t="shared" si="69"/>
        <v>10.003426942569122</v>
      </c>
      <c r="DN20" s="1">
        <f t="shared" si="70"/>
        <v>14.866666666666665</v>
      </c>
      <c r="DO20" s="1">
        <f t="shared" si="71"/>
        <v>15.800000000000002</v>
      </c>
      <c r="DP20" s="1">
        <f t="shared" si="72"/>
        <v>3.3180826428136148</v>
      </c>
      <c r="DQ20" s="1">
        <f t="shared" si="73"/>
        <v>2.7587967997092901</v>
      </c>
      <c r="DR20" s="1">
        <f t="shared" si="74"/>
        <v>27.90461659984496</v>
      </c>
      <c r="DS20" s="1">
        <f t="shared" si="74"/>
        <v>5.3122742952085762</v>
      </c>
      <c r="DT20" s="1">
        <f t="shared" si="75"/>
        <v>4.8999999999999986</v>
      </c>
      <c r="DU20" s="1">
        <f t="shared" si="75"/>
        <v>-1.2333333333333325</v>
      </c>
      <c r="DV20" s="1">
        <f t="shared" si="76"/>
        <v>97.956100000000006</v>
      </c>
      <c r="DW20" s="1">
        <f t="shared" si="77"/>
        <v>89.959199999999996</v>
      </c>
      <c r="DX20" s="1">
        <f t="shared" si="78"/>
        <v>98.448599999999999</v>
      </c>
      <c r="DY20" s="1">
        <f t="shared" si="79"/>
        <v>84.256100000000004</v>
      </c>
      <c r="DZ20" s="1">
        <f t="shared" si="80"/>
        <v>91.954700000000003</v>
      </c>
      <c r="EA20" s="1">
        <f t="shared" si="81"/>
        <v>94.628500000000003</v>
      </c>
      <c r="EB20" s="1">
        <f t="shared" si="82"/>
        <v>113.059</v>
      </c>
      <c r="EC20" s="1">
        <f t="shared" si="83"/>
        <v>108.40900000000001</v>
      </c>
      <c r="ED20" s="1">
        <f t="shared" si="84"/>
        <v>119.57299999999999</v>
      </c>
      <c r="EE20" s="1">
        <f t="shared" si="85"/>
        <v>108.36199999999999</v>
      </c>
      <c r="EF20" s="1">
        <f t="shared" si="86"/>
        <v>110.818</v>
      </c>
      <c r="EG20" s="1">
        <f t="shared" si="87"/>
        <v>113.541</v>
      </c>
      <c r="EH20" s="1">
        <f t="shared" si="88"/>
        <v>95.454633333333334</v>
      </c>
      <c r="EI20" s="1">
        <f t="shared" si="89"/>
        <v>113.68033333333334</v>
      </c>
      <c r="EJ20" s="1">
        <f t="shared" si="90"/>
        <v>4.9924777741375586</v>
      </c>
      <c r="EK20" s="1">
        <f t="shared" si="91"/>
        <v>4.9330215098547958</v>
      </c>
      <c r="EL20" s="1">
        <f t="shared" si="92"/>
        <v>90.27976666666666</v>
      </c>
      <c r="EM20" s="1">
        <f t="shared" si="93"/>
        <v>110.907</v>
      </c>
      <c r="EN20" s="1">
        <f t="shared" si="94"/>
        <v>5.9650484411916054</v>
      </c>
      <c r="EO20" s="1">
        <f t="shared" si="95"/>
        <v>2.3358731463538991</v>
      </c>
      <c r="EP20" s="1">
        <f t="shared" si="96"/>
        <v>3.9402321936445057</v>
      </c>
      <c r="EQ20" s="1">
        <f t="shared" si="96"/>
        <v>1.7463521004366793</v>
      </c>
      <c r="ER20" s="1">
        <f t="shared" si="97"/>
        <v>-5.1748666666666736</v>
      </c>
      <c r="ES20" s="1">
        <f t="shared" si="97"/>
        <v>-2.7733333333333405</v>
      </c>
    </row>
    <row r="21" spans="1:149" ht="15.75" x14ac:dyDescent="0.25">
      <c r="A21" t="s">
        <v>223</v>
      </c>
      <c r="B21" s="18">
        <v>64</v>
      </c>
      <c r="C21">
        <v>95.6</v>
      </c>
      <c r="D21">
        <v>1.5</v>
      </c>
      <c r="E21" s="2">
        <f t="shared" si="0"/>
        <v>42.488888888888887</v>
      </c>
      <c r="F21" t="s">
        <v>20</v>
      </c>
      <c r="G21" t="s">
        <v>20</v>
      </c>
      <c r="H21" t="str">
        <f t="shared" si="1"/>
        <v>yes</v>
      </c>
      <c r="I21">
        <v>12.4</v>
      </c>
      <c r="J21">
        <v>13.3</v>
      </c>
      <c r="K21">
        <v>14.1</v>
      </c>
      <c r="L21">
        <v>17.899999999999999</v>
      </c>
      <c r="M21">
        <v>19.7</v>
      </c>
      <c r="N21">
        <v>19.899999999999999</v>
      </c>
      <c r="O21">
        <v>16.8</v>
      </c>
      <c r="P21">
        <v>16.3</v>
      </c>
      <c r="Q21">
        <v>17.8</v>
      </c>
      <c r="R21">
        <v>19.600000000000001</v>
      </c>
      <c r="S21">
        <v>18.2</v>
      </c>
      <c r="T21">
        <v>19.899999999999999</v>
      </c>
      <c r="U21">
        <f t="shared" si="2"/>
        <v>14.1</v>
      </c>
      <c r="V21" s="1">
        <f t="shared" si="3"/>
        <v>13.266666666666667</v>
      </c>
      <c r="W21" s="1">
        <f t="shared" si="4"/>
        <v>6.4107290563683748</v>
      </c>
      <c r="X21">
        <f t="shared" si="5"/>
        <v>17.8</v>
      </c>
      <c r="Y21" s="1">
        <f t="shared" si="6"/>
        <v>16.966666666666669</v>
      </c>
      <c r="Z21" s="1">
        <f t="shared" si="7"/>
        <v>4.5015478339448318</v>
      </c>
      <c r="AA21">
        <f t="shared" si="8"/>
        <v>19.899999999999999</v>
      </c>
      <c r="AB21" s="1">
        <f t="shared" si="9"/>
        <v>19.166666666666664</v>
      </c>
      <c r="AC21" s="1">
        <f t="shared" si="10"/>
        <v>5.7470301362985436</v>
      </c>
      <c r="AD21">
        <f t="shared" si="11"/>
        <v>19.899999999999999</v>
      </c>
      <c r="AE21" s="1">
        <f t="shared" si="12"/>
        <v>19.233333333333331</v>
      </c>
      <c r="AF21" s="1">
        <f t="shared" si="13"/>
        <v>4.7177322664874195</v>
      </c>
      <c r="AG21" s="1">
        <f t="shared" si="14"/>
        <v>17.307354511953086</v>
      </c>
      <c r="AH21" s="1">
        <f t="shared" si="15"/>
        <v>0.24552318791199487</v>
      </c>
      <c r="AI21" s="1">
        <f t="shared" si="16"/>
        <v>36.382322713257949</v>
      </c>
      <c r="AJ21" s="1">
        <f t="shared" si="17"/>
        <v>12.523020257826861</v>
      </c>
      <c r="AK21" s="1">
        <f t="shared" si="18"/>
        <v>3.7000000000000011</v>
      </c>
      <c r="AL21" s="1">
        <f t="shared" si="19"/>
        <v>6.666666666666643E-2</v>
      </c>
      <c r="AM21">
        <v>82.559899999999999</v>
      </c>
      <c r="AN21">
        <v>79.603300000000004</v>
      </c>
      <c r="AO21">
        <v>77.004199999999997</v>
      </c>
      <c r="AP21">
        <v>74.553100000000001</v>
      </c>
      <c r="AQ21">
        <v>77.558000000000007</v>
      </c>
      <c r="AR21">
        <v>78.2547</v>
      </c>
      <c r="AS21">
        <v>85.130600000000001</v>
      </c>
      <c r="AT21">
        <v>84.827299999999994</v>
      </c>
      <c r="AU21">
        <v>85.578800000000001</v>
      </c>
      <c r="AV21">
        <v>94.988500000000002</v>
      </c>
      <c r="AW21">
        <v>89.723699999999994</v>
      </c>
      <c r="AX21">
        <v>88.272000000000006</v>
      </c>
      <c r="AY21" s="4">
        <f t="shared" si="20"/>
        <v>82.559899999999999</v>
      </c>
      <c r="AZ21" s="19">
        <f t="shared" si="21"/>
        <v>79.722466666666676</v>
      </c>
      <c r="BA21" s="19">
        <f t="shared" si="22"/>
        <v>3.4868042837818005</v>
      </c>
      <c r="BB21" s="4">
        <f t="shared" si="23"/>
        <v>85.578800000000001</v>
      </c>
      <c r="BC21" s="19">
        <f t="shared" si="24"/>
        <v>85.178899999999999</v>
      </c>
      <c r="BD21" s="19">
        <f t="shared" si="25"/>
        <v>0.44385530307202609</v>
      </c>
      <c r="BE21" s="4">
        <f t="shared" si="26"/>
        <v>78.2547</v>
      </c>
      <c r="BF21" s="19">
        <f t="shared" si="27"/>
        <v>76.788600000000017</v>
      </c>
      <c r="BG21" s="19">
        <f t="shared" si="28"/>
        <v>2.5616953034874124</v>
      </c>
      <c r="BH21" s="4">
        <f t="shared" si="29"/>
        <v>94.988500000000002</v>
      </c>
      <c r="BI21" s="19">
        <f t="shared" si="30"/>
        <v>90.994733333333329</v>
      </c>
      <c r="BJ21" s="19">
        <f t="shared" si="31"/>
        <v>3.8837927783524537</v>
      </c>
      <c r="BK21" s="19">
        <f t="shared" si="32"/>
        <v>4.6795015579118626</v>
      </c>
      <c r="BL21" s="19">
        <f t="shared" si="33"/>
        <v>11.974077537824858</v>
      </c>
      <c r="BM21" s="19">
        <f t="shared" si="34"/>
        <v>3.7490852617024646</v>
      </c>
      <c r="BN21" s="19">
        <f t="shared" si="35"/>
        <v>6.6023879093523048</v>
      </c>
      <c r="BO21" s="19">
        <f t="shared" si="36"/>
        <v>5.4564333333333224</v>
      </c>
      <c r="BP21" s="19">
        <f t="shared" si="37"/>
        <v>14.206133333333312</v>
      </c>
      <c r="BQ21" s="1">
        <f t="shared" si="38"/>
        <v>157.113</v>
      </c>
      <c r="BR21" s="1">
        <f t="shared" si="38"/>
        <v>157.16130000000001</v>
      </c>
      <c r="BS21" s="1">
        <f t="shared" si="39"/>
        <v>155.25889999999998</v>
      </c>
      <c r="BT21" s="1">
        <f t="shared" si="40"/>
        <v>180.1191</v>
      </c>
      <c r="BU21" s="1">
        <f t="shared" si="41"/>
        <v>174.55099999999999</v>
      </c>
      <c r="BV21" s="1">
        <f t="shared" si="41"/>
        <v>173.85079999999999</v>
      </c>
      <c r="BW21" s="1">
        <f t="shared" si="42"/>
        <v>157.16130000000001</v>
      </c>
      <c r="BX21" s="1">
        <f t="shared" si="43"/>
        <v>156.51106666666666</v>
      </c>
      <c r="BY21" s="1">
        <f t="shared" si="44"/>
        <v>0.69303535250928783</v>
      </c>
      <c r="BZ21" s="1">
        <f t="shared" si="45"/>
        <v>180.1191</v>
      </c>
      <c r="CA21" s="1">
        <f t="shared" si="46"/>
        <v>176.17363333333333</v>
      </c>
      <c r="CB21" s="1">
        <f t="shared" si="47"/>
        <v>1.9496467506685087</v>
      </c>
      <c r="CC21" s="1">
        <f t="shared" si="48"/>
        <v>8.3583851169185515</v>
      </c>
      <c r="CD21" s="1">
        <f t="shared" si="49"/>
        <v>19.662566666666663</v>
      </c>
      <c r="CE21" s="1">
        <f t="shared" si="50"/>
        <v>16.020519877675842</v>
      </c>
      <c r="CF21" s="1">
        <f t="shared" si="50"/>
        <v>15.954237172952768</v>
      </c>
      <c r="CG21" s="1">
        <f t="shared" si="51"/>
        <v>18.360764525993883</v>
      </c>
      <c r="CH21" s="1">
        <f t="shared" si="51"/>
        <v>17.958576282704723</v>
      </c>
      <c r="CI21" s="20">
        <v>19</v>
      </c>
      <c r="CJ21" s="20">
        <v>25</v>
      </c>
      <c r="CK21" s="1">
        <f t="shared" si="52"/>
        <v>19.28473039599675</v>
      </c>
      <c r="CL21">
        <f t="shared" si="53"/>
        <v>6</v>
      </c>
      <c r="CM21">
        <v>49</v>
      </c>
      <c r="CN21" s="18">
        <v>12</v>
      </c>
      <c r="CO21">
        <v>1</v>
      </c>
      <c r="CP21">
        <v>1</v>
      </c>
      <c r="CQ21">
        <v>0</v>
      </c>
      <c r="CR21">
        <v>1</v>
      </c>
      <c r="CS21">
        <v>0</v>
      </c>
      <c r="CT21">
        <v>1</v>
      </c>
      <c r="CU21">
        <v>0</v>
      </c>
      <c r="CV21">
        <v>1</v>
      </c>
      <c r="CW21">
        <v>0</v>
      </c>
      <c r="CX21">
        <f t="shared" si="54"/>
        <v>17.899999999999999</v>
      </c>
      <c r="CY21">
        <f t="shared" si="55"/>
        <v>19.7</v>
      </c>
      <c r="CZ21">
        <f t="shared" si="56"/>
        <v>19.899999999999999</v>
      </c>
      <c r="DA21">
        <f t="shared" si="57"/>
        <v>19.600000000000001</v>
      </c>
      <c r="DB21">
        <f t="shared" si="58"/>
        <v>18.2</v>
      </c>
      <c r="DC21">
        <f t="shared" si="59"/>
        <v>19.899999999999999</v>
      </c>
      <c r="DD21">
        <f t="shared" si="60"/>
        <v>12.4</v>
      </c>
      <c r="DE21">
        <f t="shared" si="61"/>
        <v>13.3</v>
      </c>
      <c r="DF21">
        <f t="shared" si="62"/>
        <v>14.1</v>
      </c>
      <c r="DG21">
        <f t="shared" si="63"/>
        <v>16.8</v>
      </c>
      <c r="DH21">
        <f t="shared" si="64"/>
        <v>16.3</v>
      </c>
      <c r="DI21">
        <f t="shared" si="65"/>
        <v>17.8</v>
      </c>
      <c r="DJ21" s="1">
        <f t="shared" si="66"/>
        <v>19.166666666666664</v>
      </c>
      <c r="DK21" s="1">
        <f t="shared" si="67"/>
        <v>13.266666666666667</v>
      </c>
      <c r="DL21" s="1">
        <f t="shared" si="68"/>
        <v>5.7470301362985436</v>
      </c>
      <c r="DM21" s="1">
        <f t="shared" si="69"/>
        <v>6.4107290563683748</v>
      </c>
      <c r="DN21" s="1">
        <f t="shared" si="70"/>
        <v>19.233333333333331</v>
      </c>
      <c r="DO21" s="1">
        <f t="shared" si="71"/>
        <v>16.966666666666669</v>
      </c>
      <c r="DP21" s="1">
        <f t="shared" si="72"/>
        <v>4.7177322664874195</v>
      </c>
      <c r="DQ21" s="1">
        <f t="shared" si="73"/>
        <v>4.5015478339448318</v>
      </c>
      <c r="DR21" s="1">
        <f t="shared" si="74"/>
        <v>0.24552318791199487</v>
      </c>
      <c r="DS21" s="1">
        <f t="shared" si="74"/>
        <v>17.307354511953086</v>
      </c>
      <c r="DT21" s="1">
        <f t="shared" si="75"/>
        <v>6.666666666666643E-2</v>
      </c>
      <c r="DU21" s="1">
        <f t="shared" si="75"/>
        <v>3.7000000000000011</v>
      </c>
      <c r="DV21" s="1">
        <f t="shared" si="76"/>
        <v>74.553100000000001</v>
      </c>
      <c r="DW21" s="1">
        <f t="shared" si="77"/>
        <v>77.558000000000007</v>
      </c>
      <c r="DX21" s="1">
        <f t="shared" si="78"/>
        <v>78.2547</v>
      </c>
      <c r="DY21" s="1">
        <f t="shared" si="79"/>
        <v>94.988500000000002</v>
      </c>
      <c r="DZ21" s="1">
        <f t="shared" si="80"/>
        <v>89.723699999999994</v>
      </c>
      <c r="EA21" s="1">
        <f t="shared" si="81"/>
        <v>88.272000000000006</v>
      </c>
      <c r="EB21" s="1">
        <f t="shared" si="82"/>
        <v>82.559899999999999</v>
      </c>
      <c r="EC21" s="1">
        <f t="shared" si="83"/>
        <v>79.603300000000004</v>
      </c>
      <c r="ED21" s="1">
        <f t="shared" si="84"/>
        <v>77.004199999999997</v>
      </c>
      <c r="EE21" s="1">
        <f t="shared" si="85"/>
        <v>85.130600000000001</v>
      </c>
      <c r="EF21" s="1">
        <f t="shared" si="86"/>
        <v>84.827299999999994</v>
      </c>
      <c r="EG21" s="1">
        <f t="shared" si="87"/>
        <v>85.578800000000001</v>
      </c>
      <c r="EH21" s="1">
        <f t="shared" si="88"/>
        <v>76.788600000000017</v>
      </c>
      <c r="EI21" s="1">
        <f t="shared" si="89"/>
        <v>79.722466666666676</v>
      </c>
      <c r="EJ21" s="1">
        <f t="shared" si="90"/>
        <v>2.5616953034874124</v>
      </c>
      <c r="EK21" s="1">
        <f t="shared" si="91"/>
        <v>3.4868042837818005</v>
      </c>
      <c r="EL21" s="1">
        <f t="shared" si="92"/>
        <v>90.994733333333329</v>
      </c>
      <c r="EM21" s="1">
        <f t="shared" si="93"/>
        <v>85.178899999999999</v>
      </c>
      <c r="EN21" s="1">
        <f t="shared" si="94"/>
        <v>3.8837927783524537</v>
      </c>
      <c r="EO21" s="1">
        <f t="shared" si="95"/>
        <v>0.44385530307202609</v>
      </c>
      <c r="EP21" s="1">
        <f t="shared" si="96"/>
        <v>11.974077537824858</v>
      </c>
      <c r="EQ21" s="1">
        <f t="shared" si="96"/>
        <v>4.6795015579118626</v>
      </c>
      <c r="ER21" s="1">
        <f t="shared" si="97"/>
        <v>14.206133333333312</v>
      </c>
      <c r="ES21" s="1">
        <f t="shared" si="97"/>
        <v>5.4564333333333224</v>
      </c>
    </row>
    <row r="22" spans="1:149" x14ac:dyDescent="0.25">
      <c r="A22" t="s">
        <v>224</v>
      </c>
      <c r="B22" s="22">
        <v>52</v>
      </c>
      <c r="C22">
        <v>77.599999999999994</v>
      </c>
      <c r="D22">
        <v>1.56</v>
      </c>
      <c r="E22" s="2">
        <f t="shared" si="0"/>
        <v>31.886916502301112</v>
      </c>
      <c r="F22" t="s">
        <v>21</v>
      </c>
      <c r="G22" t="s">
        <v>20</v>
      </c>
      <c r="H22" t="str">
        <f t="shared" si="1"/>
        <v>no</v>
      </c>
      <c r="I22">
        <v>12</v>
      </c>
      <c r="J22">
        <v>12.4</v>
      </c>
      <c r="K22">
        <v>14.9</v>
      </c>
      <c r="L22">
        <v>18.5</v>
      </c>
      <c r="M22">
        <v>20.399999999999999</v>
      </c>
      <c r="N22">
        <v>19.2</v>
      </c>
      <c r="O22">
        <v>19.899999999999999</v>
      </c>
      <c r="P22">
        <v>20.2</v>
      </c>
      <c r="Q22">
        <v>21.8</v>
      </c>
      <c r="R22">
        <v>22.7</v>
      </c>
      <c r="S22">
        <v>20.2</v>
      </c>
      <c r="T22">
        <v>20.7</v>
      </c>
      <c r="U22">
        <f t="shared" si="2"/>
        <v>14.9</v>
      </c>
      <c r="V22" s="1">
        <f t="shared" si="3"/>
        <v>13.1</v>
      </c>
      <c r="W22" s="1">
        <f t="shared" si="4"/>
        <v>11.997124920230316</v>
      </c>
      <c r="X22">
        <f t="shared" si="5"/>
        <v>21.8</v>
      </c>
      <c r="Y22" s="1">
        <f t="shared" si="6"/>
        <v>20.633333333333329</v>
      </c>
      <c r="Z22" s="1">
        <f t="shared" si="7"/>
        <v>4.9504211457333058</v>
      </c>
      <c r="AA22">
        <f t="shared" si="8"/>
        <v>20.399999999999999</v>
      </c>
      <c r="AB22" s="1">
        <f t="shared" si="9"/>
        <v>19.366666666666664</v>
      </c>
      <c r="AC22" s="1">
        <f t="shared" si="10"/>
        <v>4.9616300534938258</v>
      </c>
      <c r="AD22">
        <f t="shared" si="11"/>
        <v>22.7</v>
      </c>
      <c r="AE22" s="1">
        <f t="shared" si="12"/>
        <v>21.2</v>
      </c>
      <c r="AF22" s="1">
        <f t="shared" si="13"/>
        <v>6.239979507227809</v>
      </c>
      <c r="AG22" s="1">
        <f t="shared" si="14"/>
        <v>31.582239634023622</v>
      </c>
      <c r="AH22" s="1">
        <f t="shared" si="15"/>
        <v>6.3912691808151472</v>
      </c>
      <c r="AI22" s="1">
        <f t="shared" si="16"/>
        <v>38.603696098562615</v>
      </c>
      <c r="AJ22" s="1">
        <f t="shared" si="17"/>
        <v>2.7091633466135621</v>
      </c>
      <c r="AK22" s="1">
        <f t="shared" si="18"/>
        <v>7.5333333333333297</v>
      </c>
      <c r="AL22" s="1">
        <f t="shared" si="19"/>
        <v>1.8333333333333357</v>
      </c>
      <c r="AM22">
        <v>114.077</v>
      </c>
      <c r="AN22">
        <v>112.76600000000001</v>
      </c>
      <c r="AO22">
        <v>96.651300000000006</v>
      </c>
      <c r="AP22">
        <v>119.754</v>
      </c>
      <c r="AQ22">
        <v>116.169</v>
      </c>
      <c r="AR22">
        <v>96.478999999999999</v>
      </c>
      <c r="AS22">
        <v>91.786900000000003</v>
      </c>
      <c r="AT22">
        <v>102.197</v>
      </c>
      <c r="AU22">
        <v>95.192700000000002</v>
      </c>
      <c r="AV22">
        <v>79.846800000000002</v>
      </c>
      <c r="AW22">
        <v>85.323300000000003</v>
      </c>
      <c r="AX22">
        <v>79.950400000000002</v>
      </c>
      <c r="AY22">
        <f t="shared" si="20"/>
        <v>114.077</v>
      </c>
      <c r="AZ22" s="1">
        <f t="shared" si="21"/>
        <v>107.83143333333334</v>
      </c>
      <c r="BA22" s="1">
        <f t="shared" si="22"/>
        <v>8.9996421448771624</v>
      </c>
      <c r="BB22">
        <f t="shared" si="23"/>
        <v>102.197</v>
      </c>
      <c r="BC22" s="1">
        <f t="shared" si="24"/>
        <v>96.392200000000003</v>
      </c>
      <c r="BD22" s="1">
        <f t="shared" si="25"/>
        <v>5.5063551146111953</v>
      </c>
      <c r="BE22">
        <f t="shared" si="26"/>
        <v>119.754</v>
      </c>
      <c r="BF22" s="1">
        <f t="shared" si="27"/>
        <v>110.80066666666666</v>
      </c>
      <c r="BG22" s="1">
        <f t="shared" si="28"/>
        <v>11.310208048880044</v>
      </c>
      <c r="BH22">
        <f t="shared" si="29"/>
        <v>85.323300000000003</v>
      </c>
      <c r="BI22" s="1">
        <f t="shared" si="30"/>
        <v>81.706833333333336</v>
      </c>
      <c r="BJ22" s="1">
        <f t="shared" si="31"/>
        <v>3.8336822192631916</v>
      </c>
      <c r="BK22" s="1">
        <f t="shared" si="32"/>
        <v>7.9214724853834522</v>
      </c>
      <c r="BL22" s="1">
        <f t="shared" si="33"/>
        <v>21.373138023932782</v>
      </c>
      <c r="BM22" s="1">
        <f t="shared" si="34"/>
        <v>2.7161915686976625</v>
      </c>
      <c r="BN22" s="1">
        <f t="shared" si="35"/>
        <v>16.491236804392162</v>
      </c>
      <c r="BO22" s="1">
        <f t="shared" si="36"/>
        <v>-11.439233333333334</v>
      </c>
      <c r="BP22" s="1">
        <f t="shared" si="37"/>
        <v>-29.093833333333322</v>
      </c>
      <c r="BQ22" s="1">
        <f t="shared" si="38"/>
        <v>233.83100000000002</v>
      </c>
      <c r="BR22" s="1">
        <f t="shared" si="38"/>
        <v>228.935</v>
      </c>
      <c r="BS22" s="1">
        <f t="shared" si="39"/>
        <v>193.13030000000001</v>
      </c>
      <c r="BT22" s="1">
        <f t="shared" si="40"/>
        <v>171.6337</v>
      </c>
      <c r="BU22" s="1">
        <f t="shared" si="41"/>
        <v>187.52030000000002</v>
      </c>
      <c r="BV22" s="1">
        <f t="shared" si="41"/>
        <v>175.1431</v>
      </c>
      <c r="BW22" s="1">
        <f t="shared" si="42"/>
        <v>233.83100000000002</v>
      </c>
      <c r="BX22" s="1">
        <f t="shared" si="43"/>
        <v>218.63210000000001</v>
      </c>
      <c r="BY22" s="1">
        <f t="shared" si="44"/>
        <v>10.163404555550176</v>
      </c>
      <c r="BZ22" s="1">
        <f t="shared" si="45"/>
        <v>187.52030000000002</v>
      </c>
      <c r="CA22" s="1">
        <f t="shared" si="46"/>
        <v>178.09903333333332</v>
      </c>
      <c r="CB22" s="1">
        <f t="shared" si="47"/>
        <v>4.6859366657769854</v>
      </c>
      <c r="CC22" s="1">
        <f t="shared" si="48"/>
        <v>14.44868017363558</v>
      </c>
      <c r="CD22" s="1">
        <f t="shared" si="49"/>
        <v>-40.533066666666684</v>
      </c>
      <c r="CE22" s="1">
        <f t="shared" si="50"/>
        <v>23.83598369011213</v>
      </c>
      <c r="CF22" s="1">
        <f t="shared" si="50"/>
        <v>22.286656472986749</v>
      </c>
      <c r="CG22" s="1">
        <f t="shared" si="51"/>
        <v>19.115219164118248</v>
      </c>
      <c r="CH22" s="1">
        <f t="shared" si="51"/>
        <v>18.154845395854569</v>
      </c>
      <c r="CI22">
        <v>23</v>
      </c>
      <c r="CJ22">
        <v>25</v>
      </c>
      <c r="CK22" s="1">
        <f t="shared" si="52"/>
        <v>5.8925565098878963</v>
      </c>
      <c r="CL22">
        <f t="shared" si="53"/>
        <v>2</v>
      </c>
      <c r="CM22">
        <v>13</v>
      </c>
      <c r="CN22" s="22">
        <v>9</v>
      </c>
      <c r="CO22">
        <v>1</v>
      </c>
      <c r="CP22">
        <v>0</v>
      </c>
      <c r="CQ22">
        <v>0</v>
      </c>
      <c r="CR22">
        <v>1</v>
      </c>
      <c r="CS22">
        <v>1</v>
      </c>
      <c r="CT22">
        <v>0</v>
      </c>
      <c r="CU22">
        <v>1</v>
      </c>
      <c r="CV22">
        <v>0</v>
      </c>
      <c r="CW22">
        <v>1</v>
      </c>
      <c r="CX22">
        <f t="shared" si="54"/>
        <v>12</v>
      </c>
      <c r="CY22">
        <f t="shared" si="55"/>
        <v>12.4</v>
      </c>
      <c r="CZ22">
        <f t="shared" si="56"/>
        <v>14.9</v>
      </c>
      <c r="DA22">
        <f t="shared" si="57"/>
        <v>19.899999999999999</v>
      </c>
      <c r="DB22">
        <f t="shared" si="58"/>
        <v>20.2</v>
      </c>
      <c r="DC22">
        <f t="shared" si="59"/>
        <v>21.8</v>
      </c>
      <c r="DD22">
        <f t="shared" si="60"/>
        <v>18.5</v>
      </c>
      <c r="DE22">
        <f t="shared" si="61"/>
        <v>20.399999999999999</v>
      </c>
      <c r="DF22">
        <f t="shared" si="62"/>
        <v>19.2</v>
      </c>
      <c r="DG22">
        <f t="shared" si="63"/>
        <v>22.7</v>
      </c>
      <c r="DH22">
        <f t="shared" si="64"/>
        <v>20.2</v>
      </c>
      <c r="DI22">
        <f t="shared" si="65"/>
        <v>20.7</v>
      </c>
      <c r="DJ22" s="1">
        <f t="shared" si="66"/>
        <v>13.1</v>
      </c>
      <c r="DK22" s="1">
        <f t="shared" si="67"/>
        <v>19.366666666666664</v>
      </c>
      <c r="DL22" s="1">
        <f t="shared" si="68"/>
        <v>11.997124920230316</v>
      </c>
      <c r="DM22" s="1">
        <f t="shared" si="69"/>
        <v>4.9616300534938258</v>
      </c>
      <c r="DN22" s="1">
        <f t="shared" si="70"/>
        <v>20.633333333333329</v>
      </c>
      <c r="DO22" s="1">
        <f t="shared" si="71"/>
        <v>21.2</v>
      </c>
      <c r="DP22" s="1">
        <f t="shared" si="72"/>
        <v>4.9504211457333058</v>
      </c>
      <c r="DQ22" s="1">
        <f t="shared" si="73"/>
        <v>6.239979507227809</v>
      </c>
      <c r="DR22" s="1">
        <f t="shared" si="74"/>
        <v>31.582239634023622</v>
      </c>
      <c r="DS22" s="1">
        <f t="shared" si="74"/>
        <v>6.3912691808151472</v>
      </c>
      <c r="DT22" s="1">
        <f t="shared" si="75"/>
        <v>7.5333333333333297</v>
      </c>
      <c r="DU22" s="1">
        <f t="shared" si="75"/>
        <v>1.8333333333333357</v>
      </c>
      <c r="DV22" s="1">
        <f t="shared" si="76"/>
        <v>114.077</v>
      </c>
      <c r="DW22" s="1">
        <f t="shared" si="77"/>
        <v>112.76600000000001</v>
      </c>
      <c r="DX22" s="1">
        <f t="shared" si="78"/>
        <v>96.651300000000006</v>
      </c>
      <c r="DY22" s="1">
        <f t="shared" si="79"/>
        <v>91.786900000000003</v>
      </c>
      <c r="DZ22" s="1">
        <f t="shared" si="80"/>
        <v>102.197</v>
      </c>
      <c r="EA22" s="1">
        <f t="shared" si="81"/>
        <v>95.192700000000002</v>
      </c>
      <c r="EB22" s="1">
        <f t="shared" si="82"/>
        <v>119.754</v>
      </c>
      <c r="EC22" s="1">
        <f t="shared" si="83"/>
        <v>116.169</v>
      </c>
      <c r="ED22" s="1">
        <f t="shared" si="84"/>
        <v>96.478999999999999</v>
      </c>
      <c r="EE22" s="1">
        <f t="shared" si="85"/>
        <v>79.846800000000002</v>
      </c>
      <c r="EF22" s="1">
        <f t="shared" si="86"/>
        <v>85.323300000000003</v>
      </c>
      <c r="EG22" s="1">
        <f t="shared" si="87"/>
        <v>79.950400000000002</v>
      </c>
      <c r="EH22" s="1">
        <f t="shared" si="88"/>
        <v>107.83143333333334</v>
      </c>
      <c r="EI22" s="1">
        <f t="shared" si="89"/>
        <v>110.80066666666666</v>
      </c>
      <c r="EJ22" s="1">
        <f t="shared" si="90"/>
        <v>8.9996421448771624</v>
      </c>
      <c r="EK22" s="1">
        <f t="shared" si="91"/>
        <v>11.310208048880044</v>
      </c>
      <c r="EL22" s="1">
        <f t="shared" si="92"/>
        <v>96.392200000000003</v>
      </c>
      <c r="EM22" s="1">
        <f t="shared" si="93"/>
        <v>81.706833333333336</v>
      </c>
      <c r="EN22" s="1">
        <f t="shared" si="94"/>
        <v>5.5063551146111953</v>
      </c>
      <c r="EO22" s="1">
        <f t="shared" si="95"/>
        <v>3.8336822192631916</v>
      </c>
      <c r="EP22" s="1">
        <f t="shared" si="96"/>
        <v>7.9214724853834522</v>
      </c>
      <c r="EQ22" s="1">
        <f t="shared" si="96"/>
        <v>21.373138023932782</v>
      </c>
      <c r="ER22" s="1">
        <f t="shared" si="97"/>
        <v>-11.439233333333334</v>
      </c>
      <c r="ES22" s="1">
        <f t="shared" si="97"/>
        <v>-29.093833333333322</v>
      </c>
    </row>
    <row r="23" spans="1:149" ht="15.75" x14ac:dyDescent="0.25">
      <c r="A23" t="s">
        <v>225</v>
      </c>
      <c r="B23" s="21">
        <v>59</v>
      </c>
      <c r="C23">
        <v>52.5</v>
      </c>
      <c r="D23">
        <v>1.52</v>
      </c>
      <c r="E23" s="2">
        <f t="shared" si="0"/>
        <v>22.723337950138504</v>
      </c>
      <c r="F23" t="s">
        <v>20</v>
      </c>
      <c r="G23" t="s">
        <v>20</v>
      </c>
      <c r="H23" t="str">
        <f t="shared" si="1"/>
        <v>yes</v>
      </c>
      <c r="I23">
        <v>21.6</v>
      </c>
      <c r="J23">
        <v>21.7</v>
      </c>
      <c r="K23">
        <v>21.8</v>
      </c>
      <c r="L23">
        <v>20.5</v>
      </c>
      <c r="M23">
        <v>19.5</v>
      </c>
      <c r="N23">
        <v>21.6</v>
      </c>
      <c r="O23">
        <v>20.5</v>
      </c>
      <c r="P23">
        <v>22.4</v>
      </c>
      <c r="Q23">
        <v>21.5</v>
      </c>
      <c r="R23">
        <v>23.2</v>
      </c>
      <c r="S23">
        <v>23.5</v>
      </c>
      <c r="T23">
        <v>22.2</v>
      </c>
      <c r="U23">
        <f t="shared" si="2"/>
        <v>21.8</v>
      </c>
      <c r="V23" s="1">
        <f t="shared" si="3"/>
        <v>21.7</v>
      </c>
      <c r="W23" s="1">
        <f t="shared" si="4"/>
        <v>0.46082949308755594</v>
      </c>
      <c r="X23">
        <f t="shared" si="5"/>
        <v>22.4</v>
      </c>
      <c r="Y23" s="1">
        <f t="shared" si="6"/>
        <v>21.466666666666669</v>
      </c>
      <c r="Z23" s="1">
        <f t="shared" si="7"/>
        <v>4.4275085184420009</v>
      </c>
      <c r="AA23">
        <f t="shared" si="8"/>
        <v>21.6</v>
      </c>
      <c r="AB23" s="1">
        <f t="shared" si="9"/>
        <v>20.533333333333335</v>
      </c>
      <c r="AC23" s="1">
        <f t="shared" si="10"/>
        <v>5.1155685898015397</v>
      </c>
      <c r="AD23">
        <f t="shared" si="11"/>
        <v>23.5</v>
      </c>
      <c r="AE23" s="1">
        <f t="shared" si="12"/>
        <v>22.966666666666669</v>
      </c>
      <c r="AF23" s="1">
        <f t="shared" si="13"/>
        <v>2.9637993986447233</v>
      </c>
      <c r="AG23" s="1">
        <f t="shared" si="14"/>
        <v>0.76443976344490761</v>
      </c>
      <c r="AH23" s="1">
        <f t="shared" si="15"/>
        <v>7.9109264408609921</v>
      </c>
      <c r="AI23" s="1">
        <f t="shared" si="16"/>
        <v>5.5248618784530272</v>
      </c>
      <c r="AJ23" s="1">
        <f t="shared" si="17"/>
        <v>6.7516879219804942</v>
      </c>
      <c r="AK23" s="1">
        <f t="shared" si="18"/>
        <v>-0.23333333333333073</v>
      </c>
      <c r="AL23" s="1">
        <f t="shared" si="19"/>
        <v>2.4333333333333336</v>
      </c>
      <c r="AM23" s="1">
        <v>78.958100000000002</v>
      </c>
      <c r="AN23" s="1">
        <v>70.478800000000007</v>
      </c>
      <c r="AO23" s="1">
        <v>67.059200000000004</v>
      </c>
      <c r="AP23" s="1">
        <v>70.482399999999998</v>
      </c>
      <c r="AQ23" s="1">
        <v>74.096100000000007</v>
      </c>
      <c r="AR23" s="1">
        <v>68.597800000000007</v>
      </c>
      <c r="AS23" s="1">
        <v>70.727199999999996</v>
      </c>
      <c r="AT23" s="1">
        <v>67.449299999999994</v>
      </c>
      <c r="AU23" s="1">
        <v>73.485799999999998</v>
      </c>
      <c r="AV23" s="1">
        <v>63.509500000000003</v>
      </c>
      <c r="AW23" s="1">
        <v>70.414299999999997</v>
      </c>
      <c r="AX23" s="1">
        <v>71.539699999999996</v>
      </c>
      <c r="AY23" s="4">
        <f t="shared" si="20"/>
        <v>78.958100000000002</v>
      </c>
      <c r="AZ23" s="19">
        <f t="shared" si="21"/>
        <v>72.165366666666671</v>
      </c>
      <c r="BA23" s="19">
        <f t="shared" si="22"/>
        <v>8.4890016041149607</v>
      </c>
      <c r="BB23" s="4">
        <f t="shared" si="23"/>
        <v>73.485799999999998</v>
      </c>
      <c r="BC23" s="19">
        <f t="shared" si="24"/>
        <v>70.554099999999991</v>
      </c>
      <c r="BD23" s="19">
        <f t="shared" si="25"/>
        <v>4.283196173017517</v>
      </c>
      <c r="BE23" s="4">
        <f t="shared" si="26"/>
        <v>74.096100000000007</v>
      </c>
      <c r="BF23" s="19">
        <f t="shared" si="27"/>
        <v>71.058766666666671</v>
      </c>
      <c r="BG23" s="19">
        <f t="shared" si="28"/>
        <v>3.9320924337611274</v>
      </c>
      <c r="BH23" s="4">
        <f t="shared" si="29"/>
        <v>71.539699999999996</v>
      </c>
      <c r="BI23" s="19">
        <f t="shared" si="30"/>
        <v>68.487833333333342</v>
      </c>
      <c r="BJ23" s="19">
        <f t="shared" si="31"/>
        <v>6.3484686528785179</v>
      </c>
      <c r="BK23" s="19">
        <f t="shared" si="32"/>
        <v>1.59661132837733</v>
      </c>
      <c r="BL23" s="19">
        <f t="shared" si="33"/>
        <v>2.6054728584982096</v>
      </c>
      <c r="BM23" s="19">
        <f t="shared" si="34"/>
        <v>1.5452703036080515</v>
      </c>
      <c r="BN23" s="19">
        <f t="shared" si="35"/>
        <v>2.9721489296514139</v>
      </c>
      <c r="BO23" s="19">
        <f t="shared" si="36"/>
        <v>-1.6112666666666797</v>
      </c>
      <c r="BP23" s="19">
        <f t="shared" si="37"/>
        <v>-2.5709333333333291</v>
      </c>
      <c r="BQ23" s="1">
        <f t="shared" si="38"/>
        <v>149.44049999999999</v>
      </c>
      <c r="BR23" s="1">
        <f t="shared" si="38"/>
        <v>144.57490000000001</v>
      </c>
      <c r="BS23" s="1">
        <f t="shared" si="39"/>
        <v>135.65700000000001</v>
      </c>
      <c r="BT23" s="1">
        <f t="shared" si="40"/>
        <v>134.23669999999998</v>
      </c>
      <c r="BU23" s="1">
        <f t="shared" si="41"/>
        <v>137.86359999999999</v>
      </c>
      <c r="BV23" s="1">
        <f t="shared" si="41"/>
        <v>145.02549999999999</v>
      </c>
      <c r="BW23" s="1">
        <f t="shared" si="42"/>
        <v>149.44049999999999</v>
      </c>
      <c r="BX23" s="1">
        <f t="shared" si="43"/>
        <v>143.22413333333336</v>
      </c>
      <c r="BY23" s="1">
        <f t="shared" si="44"/>
        <v>4.8806894542227335</v>
      </c>
      <c r="BZ23" s="1">
        <f t="shared" si="45"/>
        <v>145.02549999999999</v>
      </c>
      <c r="CA23" s="1">
        <f t="shared" si="46"/>
        <v>139.0419333333333</v>
      </c>
      <c r="CB23" s="1">
        <f t="shared" si="47"/>
        <v>3.9485017514077363</v>
      </c>
      <c r="CC23" s="1">
        <f t="shared" si="48"/>
        <v>2.0953719412335188</v>
      </c>
      <c r="CD23" s="1">
        <f t="shared" si="49"/>
        <v>-4.1822000000000514</v>
      </c>
      <c r="CE23" s="1">
        <f t="shared" si="50"/>
        <v>15.233486238532107</v>
      </c>
      <c r="CF23" s="1">
        <f t="shared" si="50"/>
        <v>14.599809717974857</v>
      </c>
      <c r="CG23" s="1">
        <f t="shared" si="51"/>
        <v>14.783435270132516</v>
      </c>
      <c r="CH23" s="1">
        <f t="shared" si="51"/>
        <v>14.173489636425412</v>
      </c>
      <c r="CI23">
        <v>15</v>
      </c>
      <c r="CJ23">
        <v>17</v>
      </c>
      <c r="CK23" s="1">
        <f t="shared" si="52"/>
        <v>8.8388347648318444</v>
      </c>
      <c r="CL23">
        <f t="shared" si="53"/>
        <v>2</v>
      </c>
      <c r="CM23">
        <v>14</v>
      </c>
      <c r="CN23" s="21">
        <v>10</v>
      </c>
      <c r="CO23">
        <v>0</v>
      </c>
      <c r="CP23">
        <v>0</v>
      </c>
      <c r="CQ23">
        <v>1</v>
      </c>
      <c r="CR23">
        <v>0</v>
      </c>
      <c r="CS23">
        <v>0</v>
      </c>
      <c r="CT23">
        <v>1</v>
      </c>
      <c r="CU23">
        <v>0</v>
      </c>
      <c r="CV23">
        <v>0</v>
      </c>
      <c r="CW23">
        <v>0</v>
      </c>
      <c r="CX23">
        <f t="shared" si="54"/>
        <v>20.5</v>
      </c>
      <c r="CY23">
        <f t="shared" si="55"/>
        <v>19.5</v>
      </c>
      <c r="CZ23">
        <f t="shared" si="56"/>
        <v>21.6</v>
      </c>
      <c r="DA23">
        <f t="shared" si="57"/>
        <v>23.2</v>
      </c>
      <c r="DB23">
        <f t="shared" si="58"/>
        <v>23.5</v>
      </c>
      <c r="DC23">
        <f t="shared" si="59"/>
        <v>22.2</v>
      </c>
      <c r="DD23">
        <f t="shared" si="60"/>
        <v>21.6</v>
      </c>
      <c r="DE23">
        <f t="shared" si="61"/>
        <v>21.7</v>
      </c>
      <c r="DF23">
        <f t="shared" si="62"/>
        <v>21.8</v>
      </c>
      <c r="DG23">
        <f t="shared" si="63"/>
        <v>20.5</v>
      </c>
      <c r="DH23">
        <f t="shared" si="64"/>
        <v>22.4</v>
      </c>
      <c r="DI23">
        <f t="shared" si="65"/>
        <v>21.5</v>
      </c>
      <c r="DJ23" s="1">
        <f t="shared" si="66"/>
        <v>20.533333333333335</v>
      </c>
      <c r="DK23" s="1">
        <f t="shared" si="67"/>
        <v>21.7</v>
      </c>
      <c r="DL23" s="1">
        <f t="shared" si="68"/>
        <v>5.1155685898015397</v>
      </c>
      <c r="DM23" s="1">
        <f t="shared" si="69"/>
        <v>0.46082949308755594</v>
      </c>
      <c r="DN23" s="1">
        <f t="shared" si="70"/>
        <v>22.966666666666669</v>
      </c>
      <c r="DO23" s="1">
        <f t="shared" si="71"/>
        <v>21.466666666666669</v>
      </c>
      <c r="DP23" s="1">
        <f t="shared" si="72"/>
        <v>2.9637993986447233</v>
      </c>
      <c r="DQ23" s="1">
        <f t="shared" si="73"/>
        <v>4.4275085184420009</v>
      </c>
      <c r="DR23" s="1">
        <f t="shared" si="74"/>
        <v>7.9109264408609921</v>
      </c>
      <c r="DS23" s="1">
        <f t="shared" si="74"/>
        <v>0.76443976344490761</v>
      </c>
      <c r="DT23" s="1">
        <f t="shared" si="75"/>
        <v>2.4333333333333336</v>
      </c>
      <c r="DU23" s="1">
        <f t="shared" si="75"/>
        <v>-0.23333333333333073</v>
      </c>
      <c r="DV23" s="1">
        <f t="shared" si="76"/>
        <v>70.482399999999998</v>
      </c>
      <c r="DW23" s="1">
        <f t="shared" si="77"/>
        <v>74.096100000000007</v>
      </c>
      <c r="DX23" s="1">
        <f t="shared" si="78"/>
        <v>68.597800000000007</v>
      </c>
      <c r="DY23" s="1">
        <f t="shared" si="79"/>
        <v>63.509500000000003</v>
      </c>
      <c r="DZ23" s="1">
        <f t="shared" si="80"/>
        <v>70.414299999999997</v>
      </c>
      <c r="EA23" s="1">
        <f t="shared" si="81"/>
        <v>71.539699999999996</v>
      </c>
      <c r="EB23" s="1">
        <f t="shared" si="82"/>
        <v>78.958100000000002</v>
      </c>
      <c r="EC23" s="1">
        <f t="shared" si="83"/>
        <v>70.478800000000007</v>
      </c>
      <c r="ED23" s="1">
        <f t="shared" si="84"/>
        <v>67.059200000000004</v>
      </c>
      <c r="EE23" s="1">
        <f t="shared" si="85"/>
        <v>70.727199999999996</v>
      </c>
      <c r="EF23" s="1">
        <f t="shared" si="86"/>
        <v>67.449299999999994</v>
      </c>
      <c r="EG23" s="1">
        <f t="shared" si="87"/>
        <v>73.485799999999998</v>
      </c>
      <c r="EH23" s="1">
        <f t="shared" si="88"/>
        <v>71.058766666666671</v>
      </c>
      <c r="EI23" s="1">
        <f t="shared" si="89"/>
        <v>72.165366666666671</v>
      </c>
      <c r="EJ23" s="1">
        <f t="shared" si="90"/>
        <v>3.9320924337611274</v>
      </c>
      <c r="EK23" s="1">
        <f t="shared" si="91"/>
        <v>8.4890016041149607</v>
      </c>
      <c r="EL23" s="1">
        <f t="shared" si="92"/>
        <v>68.487833333333342</v>
      </c>
      <c r="EM23" s="1">
        <f t="shared" si="93"/>
        <v>70.554099999999991</v>
      </c>
      <c r="EN23" s="1">
        <f t="shared" si="94"/>
        <v>6.3484686528785179</v>
      </c>
      <c r="EO23" s="1">
        <f t="shared" si="95"/>
        <v>4.283196173017517</v>
      </c>
      <c r="EP23" s="1">
        <f t="shared" si="96"/>
        <v>2.6054728584982096</v>
      </c>
      <c r="EQ23" s="1">
        <f t="shared" si="96"/>
        <v>1.59661132837733</v>
      </c>
      <c r="ER23" s="1">
        <f t="shared" si="97"/>
        <v>-2.5709333333333291</v>
      </c>
      <c r="ES23" s="1">
        <f t="shared" si="97"/>
        <v>-1.6112666666666797</v>
      </c>
    </row>
    <row r="24" spans="1:149" ht="15.75" x14ac:dyDescent="0.25">
      <c r="A24" t="s">
        <v>226</v>
      </c>
      <c r="B24" s="18">
        <v>67</v>
      </c>
      <c r="C24">
        <v>74.3</v>
      </c>
      <c r="D24">
        <v>1.51</v>
      </c>
      <c r="E24" s="2">
        <f t="shared" si="0"/>
        <v>32.586290074996711</v>
      </c>
      <c r="F24" t="s">
        <v>20</v>
      </c>
      <c r="G24" t="s">
        <v>21</v>
      </c>
      <c r="H24" t="str">
        <f t="shared" si="1"/>
        <v>no</v>
      </c>
      <c r="I24">
        <v>24.8</v>
      </c>
      <c r="J24">
        <v>24</v>
      </c>
      <c r="K24">
        <v>25.3</v>
      </c>
      <c r="L24">
        <v>22.8</v>
      </c>
      <c r="M24">
        <v>20.8</v>
      </c>
      <c r="N24">
        <v>20.9</v>
      </c>
      <c r="O24">
        <v>25</v>
      </c>
      <c r="P24">
        <v>26</v>
      </c>
      <c r="Q24">
        <v>24.4</v>
      </c>
      <c r="R24">
        <v>22</v>
      </c>
      <c r="S24">
        <v>20.8</v>
      </c>
      <c r="T24">
        <v>20.100000000000001</v>
      </c>
      <c r="U24">
        <f t="shared" si="2"/>
        <v>25.3</v>
      </c>
      <c r="V24" s="1">
        <f t="shared" si="3"/>
        <v>24.7</v>
      </c>
      <c r="W24" s="1">
        <f t="shared" si="4"/>
        <v>2.6548334106485849</v>
      </c>
      <c r="X24">
        <f t="shared" si="5"/>
        <v>26</v>
      </c>
      <c r="Y24" s="1">
        <f t="shared" si="6"/>
        <v>25.133333333333336</v>
      </c>
      <c r="Z24" s="1">
        <f t="shared" si="7"/>
        <v>3.2160094570244429</v>
      </c>
      <c r="AA24">
        <f t="shared" si="8"/>
        <v>22.8</v>
      </c>
      <c r="AB24" s="1">
        <f t="shared" si="9"/>
        <v>21.5</v>
      </c>
      <c r="AC24" s="1">
        <f t="shared" si="10"/>
        <v>5.2415942649230933</v>
      </c>
      <c r="AD24">
        <f t="shared" si="11"/>
        <v>22</v>
      </c>
      <c r="AE24" s="1">
        <f t="shared" si="12"/>
        <v>20.966666666666665</v>
      </c>
      <c r="AF24" s="1">
        <f t="shared" si="13"/>
        <v>4.58300009710638</v>
      </c>
      <c r="AG24" s="1">
        <f t="shared" si="14"/>
        <v>1.2297509238027022</v>
      </c>
      <c r="AH24" s="1">
        <f t="shared" si="15"/>
        <v>1.7760923860258706</v>
      </c>
      <c r="AI24" s="1">
        <f t="shared" si="16"/>
        <v>13.852813852813849</v>
      </c>
      <c r="AJ24" s="1">
        <f t="shared" si="17"/>
        <v>18.076644974692719</v>
      </c>
      <c r="AK24" s="1">
        <f t="shared" si="18"/>
        <v>0.43333333333333712</v>
      </c>
      <c r="AL24" s="1">
        <f t="shared" si="19"/>
        <v>-0.53333333333333499</v>
      </c>
      <c r="AM24">
        <v>113.376</v>
      </c>
      <c r="AN24">
        <v>109.435</v>
      </c>
      <c r="AO24">
        <v>113.288</v>
      </c>
      <c r="AP24">
        <v>119.849</v>
      </c>
      <c r="AQ24">
        <v>122.41200000000001</v>
      </c>
      <c r="AR24">
        <v>108.15900000000001</v>
      </c>
      <c r="AS24">
        <v>101.959</v>
      </c>
      <c r="AT24">
        <v>95.649500000000003</v>
      </c>
      <c r="AU24">
        <v>96.581000000000003</v>
      </c>
      <c r="AV24">
        <v>119.483</v>
      </c>
      <c r="AW24">
        <v>115.001</v>
      </c>
      <c r="AX24">
        <v>112.928</v>
      </c>
      <c r="AY24" s="4">
        <f t="shared" si="20"/>
        <v>113.376</v>
      </c>
      <c r="AZ24" s="19">
        <f t="shared" si="21"/>
        <v>112.033</v>
      </c>
      <c r="BA24" s="19">
        <f t="shared" si="22"/>
        <v>2.0086619056416191</v>
      </c>
      <c r="BB24" s="4">
        <f t="shared" si="23"/>
        <v>101.959</v>
      </c>
      <c r="BC24" s="19">
        <f t="shared" si="24"/>
        <v>98.063166666666675</v>
      </c>
      <c r="BD24" s="19">
        <f t="shared" si="25"/>
        <v>3.4731554734437258</v>
      </c>
      <c r="BE24" s="4">
        <f t="shared" si="26"/>
        <v>122.41200000000001</v>
      </c>
      <c r="BF24" s="19">
        <f t="shared" si="27"/>
        <v>116.80666666666667</v>
      </c>
      <c r="BG24" s="19">
        <f t="shared" si="28"/>
        <v>6.5047230239919731</v>
      </c>
      <c r="BH24" s="4">
        <f t="shared" si="29"/>
        <v>119.483</v>
      </c>
      <c r="BI24" s="19">
        <f t="shared" si="30"/>
        <v>115.80400000000002</v>
      </c>
      <c r="BJ24" s="19">
        <f t="shared" si="31"/>
        <v>2.8932200914040331</v>
      </c>
      <c r="BK24" s="19">
        <f t="shared" si="32"/>
        <v>9.403468934031828</v>
      </c>
      <c r="BL24" s="19">
        <f t="shared" si="33"/>
        <v>0.60959577600600467</v>
      </c>
      <c r="BM24" s="19">
        <f t="shared" si="34"/>
        <v>4.1720622444535431</v>
      </c>
      <c r="BN24" s="19">
        <f t="shared" si="35"/>
        <v>16.590516075788482</v>
      </c>
      <c r="BO24" s="19">
        <f t="shared" si="36"/>
        <v>-13.969833333333327</v>
      </c>
      <c r="BP24" s="19">
        <f t="shared" si="37"/>
        <v>-1.0026666666666557</v>
      </c>
      <c r="BQ24" s="1">
        <f t="shared" si="38"/>
        <v>233.22500000000002</v>
      </c>
      <c r="BR24" s="1">
        <f t="shared" si="38"/>
        <v>231.84700000000001</v>
      </c>
      <c r="BS24" s="1">
        <f t="shared" si="39"/>
        <v>221.447</v>
      </c>
      <c r="BT24" s="1">
        <f t="shared" si="40"/>
        <v>221.44200000000001</v>
      </c>
      <c r="BU24" s="1">
        <f t="shared" si="41"/>
        <v>210.65050000000002</v>
      </c>
      <c r="BV24" s="1">
        <f t="shared" si="41"/>
        <v>209.50900000000001</v>
      </c>
      <c r="BW24" s="1">
        <f t="shared" si="42"/>
        <v>233.22500000000002</v>
      </c>
      <c r="BX24" s="1">
        <f t="shared" si="43"/>
        <v>228.83966666666666</v>
      </c>
      <c r="BY24" s="1">
        <f t="shared" si="44"/>
        <v>2.8138500274849205</v>
      </c>
      <c r="BZ24" s="1">
        <f t="shared" si="45"/>
        <v>221.44200000000001</v>
      </c>
      <c r="CA24" s="1">
        <f t="shared" si="46"/>
        <v>213.86716666666666</v>
      </c>
      <c r="CB24" s="1">
        <f t="shared" si="47"/>
        <v>3.0789112351782286</v>
      </c>
      <c r="CC24" s="1">
        <f t="shared" si="48"/>
        <v>4.7829197492165427</v>
      </c>
      <c r="CD24" s="1">
        <f t="shared" si="49"/>
        <v>-14.972499999999997</v>
      </c>
      <c r="CE24" s="1">
        <f t="shared" si="50"/>
        <v>23.774209989806319</v>
      </c>
      <c r="CF24" s="1">
        <f t="shared" si="50"/>
        <v>23.327183146449201</v>
      </c>
      <c r="CG24" s="1">
        <f t="shared" si="51"/>
        <v>22.573088685015289</v>
      </c>
      <c r="CH24" s="1">
        <f t="shared" si="51"/>
        <v>21.800934420659189</v>
      </c>
      <c r="CI24" s="20">
        <v>21</v>
      </c>
      <c r="CJ24" s="20">
        <v>19</v>
      </c>
      <c r="CK24" s="1">
        <f t="shared" si="52"/>
        <v>7.0710678118654755</v>
      </c>
      <c r="CL24">
        <f t="shared" si="53"/>
        <v>-2</v>
      </c>
      <c r="CM24">
        <v>46</v>
      </c>
      <c r="CN24" s="18">
        <v>6</v>
      </c>
      <c r="CO24">
        <v>1</v>
      </c>
      <c r="CP24">
        <v>1</v>
      </c>
      <c r="CQ24">
        <v>0</v>
      </c>
      <c r="CR24">
        <v>0</v>
      </c>
      <c r="CS24">
        <v>0</v>
      </c>
      <c r="CT24">
        <v>0</v>
      </c>
      <c r="CU24">
        <v>1</v>
      </c>
      <c r="CV24">
        <v>0</v>
      </c>
      <c r="CW24">
        <v>0</v>
      </c>
      <c r="CX24">
        <f t="shared" si="54"/>
        <v>22.8</v>
      </c>
      <c r="CY24">
        <f t="shared" si="55"/>
        <v>20.8</v>
      </c>
      <c r="CZ24">
        <f t="shared" si="56"/>
        <v>20.9</v>
      </c>
      <c r="DA24">
        <f t="shared" si="57"/>
        <v>22</v>
      </c>
      <c r="DB24">
        <f t="shared" si="58"/>
        <v>20.8</v>
      </c>
      <c r="DC24">
        <f t="shared" si="59"/>
        <v>20.100000000000001</v>
      </c>
      <c r="DD24">
        <f t="shared" si="60"/>
        <v>24.8</v>
      </c>
      <c r="DE24">
        <f t="shared" si="61"/>
        <v>24</v>
      </c>
      <c r="DF24">
        <f t="shared" si="62"/>
        <v>25.3</v>
      </c>
      <c r="DG24">
        <f t="shared" si="63"/>
        <v>25</v>
      </c>
      <c r="DH24">
        <f t="shared" si="64"/>
        <v>26</v>
      </c>
      <c r="DI24">
        <f t="shared" si="65"/>
        <v>24.4</v>
      </c>
      <c r="DJ24" s="1">
        <f t="shared" si="66"/>
        <v>21.5</v>
      </c>
      <c r="DK24" s="1">
        <f t="shared" si="67"/>
        <v>24.7</v>
      </c>
      <c r="DL24" s="1">
        <f t="shared" si="68"/>
        <v>5.2415942649230933</v>
      </c>
      <c r="DM24" s="1">
        <f t="shared" si="69"/>
        <v>2.6548334106485849</v>
      </c>
      <c r="DN24" s="1">
        <f t="shared" si="70"/>
        <v>20.966666666666665</v>
      </c>
      <c r="DO24" s="1">
        <f t="shared" si="71"/>
        <v>25.133333333333336</v>
      </c>
      <c r="DP24" s="1">
        <f t="shared" si="72"/>
        <v>4.58300009710638</v>
      </c>
      <c r="DQ24" s="1">
        <f t="shared" si="73"/>
        <v>3.2160094570244429</v>
      </c>
      <c r="DR24" s="1">
        <f t="shared" si="74"/>
        <v>1.7760923860258706</v>
      </c>
      <c r="DS24" s="1">
        <f t="shared" si="74"/>
        <v>1.2297509238027022</v>
      </c>
      <c r="DT24" s="1">
        <f t="shared" si="75"/>
        <v>-0.53333333333333499</v>
      </c>
      <c r="DU24" s="1">
        <f t="shared" si="75"/>
        <v>0.43333333333333712</v>
      </c>
      <c r="DV24" s="1">
        <f t="shared" si="76"/>
        <v>119.849</v>
      </c>
      <c r="DW24" s="1">
        <f t="shared" si="77"/>
        <v>122.41200000000001</v>
      </c>
      <c r="DX24" s="1">
        <f t="shared" si="78"/>
        <v>108.15900000000001</v>
      </c>
      <c r="DY24" s="1">
        <f t="shared" si="79"/>
        <v>119.483</v>
      </c>
      <c r="DZ24" s="1">
        <f t="shared" si="80"/>
        <v>115.001</v>
      </c>
      <c r="EA24" s="1">
        <f t="shared" si="81"/>
        <v>112.928</v>
      </c>
      <c r="EB24" s="1">
        <f t="shared" si="82"/>
        <v>113.376</v>
      </c>
      <c r="EC24" s="1">
        <f t="shared" si="83"/>
        <v>109.435</v>
      </c>
      <c r="ED24" s="1">
        <f t="shared" si="84"/>
        <v>113.288</v>
      </c>
      <c r="EE24" s="1">
        <f t="shared" si="85"/>
        <v>101.959</v>
      </c>
      <c r="EF24" s="1">
        <f t="shared" si="86"/>
        <v>95.649500000000003</v>
      </c>
      <c r="EG24" s="1">
        <f t="shared" si="87"/>
        <v>96.581000000000003</v>
      </c>
      <c r="EH24" s="1">
        <f t="shared" si="88"/>
        <v>116.80666666666667</v>
      </c>
      <c r="EI24" s="1">
        <f t="shared" si="89"/>
        <v>112.033</v>
      </c>
      <c r="EJ24" s="1">
        <f t="shared" si="90"/>
        <v>6.5047230239919731</v>
      </c>
      <c r="EK24" s="1">
        <f t="shared" si="91"/>
        <v>2.0086619056416191</v>
      </c>
      <c r="EL24" s="1">
        <f t="shared" si="92"/>
        <v>115.80400000000002</v>
      </c>
      <c r="EM24" s="1">
        <f t="shared" si="93"/>
        <v>98.063166666666675</v>
      </c>
      <c r="EN24" s="1">
        <f t="shared" si="94"/>
        <v>2.8932200914040331</v>
      </c>
      <c r="EO24" s="1">
        <f t="shared" si="95"/>
        <v>3.4731554734437258</v>
      </c>
      <c r="EP24" s="1">
        <f t="shared" si="96"/>
        <v>0.60959577600600467</v>
      </c>
      <c r="EQ24" s="1">
        <f t="shared" si="96"/>
        <v>9.403468934031828</v>
      </c>
      <c r="ER24" s="1">
        <f t="shared" si="97"/>
        <v>-1.0026666666666557</v>
      </c>
      <c r="ES24" s="1">
        <f t="shared" si="97"/>
        <v>-13.969833333333327</v>
      </c>
    </row>
    <row r="25" spans="1:149" ht="15.75" x14ac:dyDescent="0.25">
      <c r="A25" t="s">
        <v>227</v>
      </c>
      <c r="B25" s="18">
        <v>58</v>
      </c>
      <c r="C25">
        <v>60</v>
      </c>
      <c r="D25">
        <v>1.59</v>
      </c>
      <c r="E25" s="2">
        <f t="shared" si="0"/>
        <v>23.733238400379729</v>
      </c>
      <c r="F25" t="s">
        <v>20</v>
      </c>
      <c r="G25" t="s">
        <v>20</v>
      </c>
      <c r="H25" t="str">
        <f t="shared" si="1"/>
        <v>yes</v>
      </c>
      <c r="I25">
        <v>26.5</v>
      </c>
      <c r="J25">
        <v>27.9</v>
      </c>
      <c r="K25">
        <v>28.1</v>
      </c>
      <c r="L25">
        <v>26.5</v>
      </c>
      <c r="M25">
        <v>27.8</v>
      </c>
      <c r="N25">
        <v>27.7</v>
      </c>
      <c r="O25">
        <v>29.2</v>
      </c>
      <c r="P25">
        <v>28.6</v>
      </c>
      <c r="Q25">
        <v>29.1</v>
      </c>
      <c r="R25">
        <v>28</v>
      </c>
      <c r="S25">
        <v>27.6</v>
      </c>
      <c r="T25">
        <v>28.8</v>
      </c>
      <c r="U25">
        <f t="shared" si="2"/>
        <v>28.1</v>
      </c>
      <c r="V25" s="1">
        <f t="shared" si="3"/>
        <v>27.5</v>
      </c>
      <c r="W25" s="1">
        <f t="shared" si="4"/>
        <v>3.1701083225750359</v>
      </c>
      <c r="X25">
        <f t="shared" si="5"/>
        <v>29.2</v>
      </c>
      <c r="Y25" s="1">
        <f t="shared" si="6"/>
        <v>28.966666666666669</v>
      </c>
      <c r="Z25" s="1">
        <f t="shared" si="7"/>
        <v>1.1097411692742154</v>
      </c>
      <c r="AA25">
        <f t="shared" si="8"/>
        <v>27.8</v>
      </c>
      <c r="AB25" s="1">
        <f t="shared" si="9"/>
        <v>27.333333333333332</v>
      </c>
      <c r="AC25" s="1">
        <f t="shared" si="10"/>
        <v>2.6466505383183789</v>
      </c>
      <c r="AD25">
        <f t="shared" si="11"/>
        <v>28.8</v>
      </c>
      <c r="AE25" s="1">
        <f t="shared" si="12"/>
        <v>28.133333333333336</v>
      </c>
      <c r="AF25" s="1">
        <f t="shared" si="13"/>
        <v>2.1718368222539515</v>
      </c>
      <c r="AG25" s="1">
        <f t="shared" si="14"/>
        <v>3.6732819801898615</v>
      </c>
      <c r="AH25" s="1">
        <f t="shared" si="15"/>
        <v>2.0397310995765903</v>
      </c>
      <c r="AI25" s="1">
        <f t="shared" si="16"/>
        <v>0.60790273556231433</v>
      </c>
      <c r="AJ25" s="1">
        <f t="shared" si="17"/>
        <v>2.9188558085230545</v>
      </c>
      <c r="AK25" s="1">
        <f t="shared" si="18"/>
        <v>1.4666666666666686</v>
      </c>
      <c r="AL25" s="1">
        <f t="shared" si="19"/>
        <v>0.80000000000000426</v>
      </c>
      <c r="AM25">
        <v>74.828999999999994</v>
      </c>
      <c r="AN25">
        <v>69.709500000000006</v>
      </c>
      <c r="AO25">
        <v>69.048500000000004</v>
      </c>
      <c r="AP25">
        <v>90.963999999999999</v>
      </c>
      <c r="AQ25">
        <v>87.286000000000001</v>
      </c>
      <c r="AR25">
        <v>82.909000000000006</v>
      </c>
      <c r="AS25">
        <v>83.912000000000006</v>
      </c>
      <c r="AT25">
        <v>85.548000000000002</v>
      </c>
      <c r="AU25">
        <v>86.031499999999994</v>
      </c>
      <c r="AV25">
        <v>94.209000000000003</v>
      </c>
      <c r="AW25">
        <v>90.778000000000006</v>
      </c>
      <c r="AX25">
        <v>96.000500000000002</v>
      </c>
      <c r="AY25" s="4">
        <f t="shared" si="20"/>
        <v>74.828999999999994</v>
      </c>
      <c r="AZ25" s="19">
        <f t="shared" si="21"/>
        <v>71.195666666666668</v>
      </c>
      <c r="BA25" s="19">
        <f t="shared" si="22"/>
        <v>4.4439059291250436</v>
      </c>
      <c r="BB25" s="4">
        <f t="shared" si="23"/>
        <v>86.031499999999994</v>
      </c>
      <c r="BC25" s="19">
        <f t="shared" si="24"/>
        <v>85.163833333333329</v>
      </c>
      <c r="BD25" s="19">
        <f t="shared" si="25"/>
        <v>1.3042468731159844</v>
      </c>
      <c r="BE25" s="4">
        <f t="shared" si="26"/>
        <v>90.963999999999999</v>
      </c>
      <c r="BF25" s="19">
        <f t="shared" si="27"/>
        <v>87.052999999999997</v>
      </c>
      <c r="BG25" s="19">
        <f t="shared" si="28"/>
        <v>4.6322948934195063</v>
      </c>
      <c r="BH25" s="4">
        <f t="shared" si="29"/>
        <v>96.000500000000002</v>
      </c>
      <c r="BI25" s="19">
        <f t="shared" si="30"/>
        <v>93.662500000000009</v>
      </c>
      <c r="BJ25" s="19">
        <f t="shared" si="31"/>
        <v>2.8333581994015535</v>
      </c>
      <c r="BK25" s="19">
        <f t="shared" si="32"/>
        <v>12.633687586291705</v>
      </c>
      <c r="BL25" s="19">
        <f t="shared" si="33"/>
        <v>5.1723535283387339</v>
      </c>
      <c r="BM25" s="19">
        <f t="shared" si="34"/>
        <v>20.041032467888083</v>
      </c>
      <c r="BN25" s="19">
        <f t="shared" si="35"/>
        <v>9.5049386835272358</v>
      </c>
      <c r="BO25" s="19">
        <f t="shared" si="36"/>
        <v>13.968166666666662</v>
      </c>
      <c r="BP25" s="19">
        <f t="shared" si="37"/>
        <v>6.6095000000000113</v>
      </c>
      <c r="BQ25" s="1">
        <f t="shared" si="38"/>
        <v>165.79300000000001</v>
      </c>
      <c r="BR25" s="1">
        <f t="shared" si="38"/>
        <v>156.99549999999999</v>
      </c>
      <c r="BS25" s="1">
        <f t="shared" si="39"/>
        <v>151.95750000000001</v>
      </c>
      <c r="BT25" s="1">
        <f t="shared" si="40"/>
        <v>178.12100000000001</v>
      </c>
      <c r="BU25" s="1">
        <f t="shared" si="41"/>
        <v>176.32600000000002</v>
      </c>
      <c r="BV25" s="1">
        <f t="shared" si="41"/>
        <v>182.03199999999998</v>
      </c>
      <c r="BW25" s="1">
        <f t="shared" si="42"/>
        <v>165.79300000000001</v>
      </c>
      <c r="BX25" s="1">
        <f t="shared" si="43"/>
        <v>158.24866666666665</v>
      </c>
      <c r="BY25" s="1">
        <f t="shared" si="44"/>
        <v>4.4249111028577728</v>
      </c>
      <c r="BZ25" s="1">
        <f t="shared" si="45"/>
        <v>182.03199999999998</v>
      </c>
      <c r="CA25" s="1">
        <f t="shared" si="46"/>
        <v>178.82633333333334</v>
      </c>
      <c r="CB25" s="1">
        <f t="shared" si="47"/>
        <v>1.6315596871858735</v>
      </c>
      <c r="CC25" s="1">
        <f t="shared" si="48"/>
        <v>8.6334540627435388</v>
      </c>
      <c r="CD25" s="1">
        <f t="shared" si="49"/>
        <v>20.577666666666687</v>
      </c>
      <c r="CE25" s="1">
        <f t="shared" si="50"/>
        <v>16.900407747196738</v>
      </c>
      <c r="CF25" s="1">
        <f t="shared" si="50"/>
        <v>16.131362555215762</v>
      </c>
      <c r="CG25" s="1">
        <f t="shared" si="51"/>
        <v>18.555759429153923</v>
      </c>
      <c r="CH25" s="1">
        <f t="shared" si="51"/>
        <v>18.228984029901461</v>
      </c>
      <c r="CI25" s="20">
        <v>17</v>
      </c>
      <c r="CJ25" s="20">
        <v>19</v>
      </c>
      <c r="CK25" s="1">
        <f t="shared" si="52"/>
        <v>7.8567420131838626</v>
      </c>
      <c r="CL25">
        <f t="shared" si="53"/>
        <v>2</v>
      </c>
      <c r="CM25">
        <v>48</v>
      </c>
      <c r="CN25">
        <v>9</v>
      </c>
      <c r="CO25">
        <v>1</v>
      </c>
      <c r="CP25">
        <v>0</v>
      </c>
      <c r="CQ25">
        <v>0</v>
      </c>
      <c r="CR25">
        <v>1</v>
      </c>
      <c r="CS25">
        <v>1</v>
      </c>
      <c r="CT25">
        <v>1</v>
      </c>
      <c r="CU25">
        <v>0</v>
      </c>
      <c r="CV25">
        <v>1</v>
      </c>
      <c r="CW25">
        <v>0</v>
      </c>
      <c r="CX25">
        <f t="shared" si="54"/>
        <v>26.5</v>
      </c>
      <c r="CY25">
        <f t="shared" si="55"/>
        <v>27.8</v>
      </c>
      <c r="CZ25">
        <f t="shared" si="56"/>
        <v>27.7</v>
      </c>
      <c r="DA25">
        <f t="shared" si="57"/>
        <v>28</v>
      </c>
      <c r="DB25">
        <f t="shared" si="58"/>
        <v>27.6</v>
      </c>
      <c r="DC25">
        <f t="shared" si="59"/>
        <v>28.8</v>
      </c>
      <c r="DD25">
        <f t="shared" si="60"/>
        <v>26.5</v>
      </c>
      <c r="DE25">
        <f t="shared" si="61"/>
        <v>27.9</v>
      </c>
      <c r="DF25">
        <f t="shared" si="62"/>
        <v>28.1</v>
      </c>
      <c r="DG25">
        <f t="shared" si="63"/>
        <v>29.2</v>
      </c>
      <c r="DH25">
        <f t="shared" si="64"/>
        <v>28.6</v>
      </c>
      <c r="DI25">
        <f t="shared" si="65"/>
        <v>29.1</v>
      </c>
      <c r="DJ25" s="1">
        <f t="shared" si="66"/>
        <v>27.333333333333332</v>
      </c>
      <c r="DK25" s="1">
        <f t="shared" si="67"/>
        <v>27.5</v>
      </c>
      <c r="DL25" s="1">
        <f t="shared" si="68"/>
        <v>2.6466505383183789</v>
      </c>
      <c r="DM25" s="1">
        <f t="shared" si="69"/>
        <v>3.1701083225750359</v>
      </c>
      <c r="DN25" s="1">
        <f t="shared" si="70"/>
        <v>28.133333333333336</v>
      </c>
      <c r="DO25" s="1">
        <f t="shared" si="71"/>
        <v>28.966666666666669</v>
      </c>
      <c r="DP25" s="1">
        <f t="shared" si="72"/>
        <v>2.1718368222539515</v>
      </c>
      <c r="DQ25" s="1">
        <f t="shared" si="73"/>
        <v>1.1097411692742154</v>
      </c>
      <c r="DR25" s="1">
        <f t="shared" si="74"/>
        <v>2.0397310995765903</v>
      </c>
      <c r="DS25" s="1">
        <f t="shared" si="74"/>
        <v>3.6732819801898615</v>
      </c>
      <c r="DT25" s="1">
        <f t="shared" si="75"/>
        <v>0.80000000000000426</v>
      </c>
      <c r="DU25" s="1">
        <f t="shared" si="75"/>
        <v>1.4666666666666686</v>
      </c>
      <c r="DV25" s="1">
        <f t="shared" si="76"/>
        <v>90.963999999999999</v>
      </c>
      <c r="DW25" s="1">
        <f t="shared" si="77"/>
        <v>87.286000000000001</v>
      </c>
      <c r="DX25" s="1">
        <f t="shared" si="78"/>
        <v>82.909000000000006</v>
      </c>
      <c r="DY25" s="1">
        <f t="shared" si="79"/>
        <v>94.209000000000003</v>
      </c>
      <c r="DZ25" s="1">
        <f t="shared" si="80"/>
        <v>90.778000000000006</v>
      </c>
      <c r="EA25" s="1">
        <f t="shared" si="81"/>
        <v>96.000500000000002</v>
      </c>
      <c r="EB25" s="1">
        <f t="shared" si="82"/>
        <v>74.828999999999994</v>
      </c>
      <c r="EC25" s="1">
        <f t="shared" si="83"/>
        <v>69.709500000000006</v>
      </c>
      <c r="ED25" s="1">
        <f t="shared" si="84"/>
        <v>69.048500000000004</v>
      </c>
      <c r="EE25" s="1">
        <f t="shared" si="85"/>
        <v>83.912000000000006</v>
      </c>
      <c r="EF25" s="1">
        <f t="shared" si="86"/>
        <v>85.548000000000002</v>
      </c>
      <c r="EG25" s="1">
        <f t="shared" si="87"/>
        <v>86.031499999999994</v>
      </c>
      <c r="EH25" s="1">
        <f t="shared" si="88"/>
        <v>87.052999999999997</v>
      </c>
      <c r="EI25" s="1">
        <f t="shared" si="89"/>
        <v>71.195666666666668</v>
      </c>
      <c r="EJ25" s="1">
        <f t="shared" si="90"/>
        <v>4.6322948934195063</v>
      </c>
      <c r="EK25" s="1">
        <f t="shared" si="91"/>
        <v>4.4439059291250436</v>
      </c>
      <c r="EL25" s="1">
        <f t="shared" si="92"/>
        <v>93.662500000000009</v>
      </c>
      <c r="EM25" s="1">
        <f t="shared" si="93"/>
        <v>85.163833333333329</v>
      </c>
      <c r="EN25" s="1">
        <f t="shared" si="94"/>
        <v>2.8333581994015535</v>
      </c>
      <c r="EO25" s="1">
        <f t="shared" si="95"/>
        <v>1.3042468731159844</v>
      </c>
      <c r="EP25" s="1">
        <f t="shared" si="96"/>
        <v>5.1723535283387339</v>
      </c>
      <c r="EQ25" s="1">
        <f t="shared" si="96"/>
        <v>12.633687586291705</v>
      </c>
      <c r="ER25" s="1">
        <f t="shared" si="97"/>
        <v>6.6095000000000113</v>
      </c>
      <c r="ES25" s="1">
        <f t="shared" si="97"/>
        <v>13.968166666666662</v>
      </c>
    </row>
    <row r="26" spans="1:149" ht="15.75" x14ac:dyDescent="0.25">
      <c r="A26" t="s">
        <v>228</v>
      </c>
      <c r="B26" s="18">
        <v>62</v>
      </c>
      <c r="C26">
        <v>62.1</v>
      </c>
      <c r="D26">
        <v>1.53</v>
      </c>
      <c r="E26" s="2">
        <f t="shared" si="0"/>
        <v>26.528258362168398</v>
      </c>
      <c r="F26" t="s">
        <v>20</v>
      </c>
      <c r="G26" t="s">
        <v>20</v>
      </c>
      <c r="H26" t="str">
        <f t="shared" si="1"/>
        <v>yes</v>
      </c>
      <c r="I26">
        <v>26.7</v>
      </c>
      <c r="J26">
        <v>28.6</v>
      </c>
      <c r="K26">
        <v>22.9</v>
      </c>
      <c r="L26">
        <v>25.9</v>
      </c>
      <c r="M26">
        <v>23.9</v>
      </c>
      <c r="N26">
        <v>24.1</v>
      </c>
      <c r="O26">
        <v>26</v>
      </c>
      <c r="P26">
        <v>27.7</v>
      </c>
      <c r="Q26">
        <v>26.8</v>
      </c>
      <c r="R26">
        <v>25.1</v>
      </c>
      <c r="S26">
        <v>25.5</v>
      </c>
      <c r="T26">
        <v>28</v>
      </c>
      <c r="U26">
        <f t="shared" si="2"/>
        <v>28.6</v>
      </c>
      <c r="V26" s="1">
        <f t="shared" si="3"/>
        <v>26.066666666666663</v>
      </c>
      <c r="W26" s="1">
        <f t="shared" si="4"/>
        <v>11.134135320225194</v>
      </c>
      <c r="X26">
        <f t="shared" si="5"/>
        <v>27.7</v>
      </c>
      <c r="Y26" s="1">
        <f t="shared" si="6"/>
        <v>26.833333333333332</v>
      </c>
      <c r="Z26" s="1">
        <f t="shared" si="7"/>
        <v>3.1695281545771601</v>
      </c>
      <c r="AA26">
        <f t="shared" si="8"/>
        <v>25.9</v>
      </c>
      <c r="AB26" s="1">
        <f t="shared" si="9"/>
        <v>24.633333333333336</v>
      </c>
      <c r="AC26" s="1">
        <f t="shared" si="10"/>
        <v>4.4716404984731506</v>
      </c>
      <c r="AD26">
        <f t="shared" si="11"/>
        <v>28</v>
      </c>
      <c r="AE26" s="1">
        <f t="shared" si="12"/>
        <v>26.2</v>
      </c>
      <c r="AF26" s="1">
        <f t="shared" si="13"/>
        <v>5.9985624601151546</v>
      </c>
      <c r="AG26" s="1">
        <f t="shared" si="14"/>
        <v>2.049584873004493</v>
      </c>
      <c r="AH26" s="1">
        <f t="shared" si="15"/>
        <v>4.358559831576085</v>
      </c>
      <c r="AI26" s="1">
        <f t="shared" si="16"/>
        <v>5.654174884944088</v>
      </c>
      <c r="AJ26" s="1">
        <f t="shared" si="17"/>
        <v>2.3884349465744794</v>
      </c>
      <c r="AK26" s="1">
        <f t="shared" si="18"/>
        <v>0.76666666666666927</v>
      </c>
      <c r="AL26" s="1">
        <f t="shared" si="19"/>
        <v>1.5666666666666629</v>
      </c>
      <c r="AM26">
        <v>77.510999999999996</v>
      </c>
      <c r="AN26">
        <v>78.924000000000007</v>
      </c>
      <c r="AO26">
        <v>70.622500000000002</v>
      </c>
      <c r="AP26">
        <v>66.918499999999995</v>
      </c>
      <c r="AQ26">
        <v>72.645499999999998</v>
      </c>
      <c r="AR26">
        <v>75.382499999999993</v>
      </c>
      <c r="AS26">
        <v>84.078000000000003</v>
      </c>
      <c r="AT26">
        <v>78.481999999999999</v>
      </c>
      <c r="AU26">
        <v>76.127499999999998</v>
      </c>
      <c r="AV26">
        <v>75.354500000000002</v>
      </c>
      <c r="AW26">
        <v>68.668999999999997</v>
      </c>
      <c r="AX26">
        <v>66.7</v>
      </c>
      <c r="AY26" s="4">
        <f t="shared" si="20"/>
        <v>78.924000000000007</v>
      </c>
      <c r="AZ26" s="19">
        <f t="shared" si="21"/>
        <v>75.685833333333335</v>
      </c>
      <c r="BA26" s="19">
        <f t="shared" si="22"/>
        <v>5.868371277480203</v>
      </c>
      <c r="BB26" s="4">
        <f t="shared" si="23"/>
        <v>84.078000000000003</v>
      </c>
      <c r="BC26" s="19">
        <f t="shared" si="24"/>
        <v>79.5625</v>
      </c>
      <c r="BD26" s="19">
        <f t="shared" si="25"/>
        <v>5.132943264438607</v>
      </c>
      <c r="BE26" s="4">
        <f t="shared" si="26"/>
        <v>75.382499999999993</v>
      </c>
      <c r="BF26" s="19">
        <f t="shared" si="27"/>
        <v>71.648833333333329</v>
      </c>
      <c r="BG26" s="19">
        <f t="shared" si="28"/>
        <v>6.0281847210945356</v>
      </c>
      <c r="BH26" s="4">
        <f t="shared" si="29"/>
        <v>75.354500000000002</v>
      </c>
      <c r="BI26" s="19">
        <f t="shared" si="30"/>
        <v>70.241166666666672</v>
      </c>
      <c r="BJ26" s="19">
        <f t="shared" si="31"/>
        <v>6.4583129132958685</v>
      </c>
      <c r="BK26" s="19">
        <f t="shared" si="32"/>
        <v>3.5313967364972445</v>
      </c>
      <c r="BL26" s="19">
        <f t="shared" si="33"/>
        <v>1.4030173312428733</v>
      </c>
      <c r="BM26" s="19">
        <f t="shared" si="34"/>
        <v>5.4800409046072067</v>
      </c>
      <c r="BN26" s="19">
        <f t="shared" si="35"/>
        <v>12.44473321747798</v>
      </c>
      <c r="BO26" s="19">
        <f t="shared" si="36"/>
        <v>3.8766666666666652</v>
      </c>
      <c r="BP26" s="19">
        <f t="shared" si="37"/>
        <v>-1.4076666666666569</v>
      </c>
      <c r="BQ26" s="1">
        <f t="shared" si="38"/>
        <v>144.42949999999999</v>
      </c>
      <c r="BR26" s="1">
        <f t="shared" si="38"/>
        <v>151.56950000000001</v>
      </c>
      <c r="BS26" s="1">
        <f t="shared" si="39"/>
        <v>146.005</v>
      </c>
      <c r="BT26" s="1">
        <f t="shared" si="40"/>
        <v>159.4325</v>
      </c>
      <c r="BU26" s="1">
        <f t="shared" si="41"/>
        <v>147.15100000000001</v>
      </c>
      <c r="BV26" s="1">
        <f t="shared" si="41"/>
        <v>142.82749999999999</v>
      </c>
      <c r="BW26" s="1">
        <f t="shared" si="42"/>
        <v>151.56950000000001</v>
      </c>
      <c r="BX26" s="1">
        <f t="shared" si="43"/>
        <v>147.33466666666666</v>
      </c>
      <c r="BY26" s="1">
        <f t="shared" si="44"/>
        <v>2.5459868079289674</v>
      </c>
      <c r="BZ26" s="1">
        <f t="shared" si="45"/>
        <v>159.4325</v>
      </c>
      <c r="CA26" s="1">
        <f t="shared" si="46"/>
        <v>149.80366666666666</v>
      </c>
      <c r="CB26" s="1">
        <f t="shared" si="47"/>
        <v>5.7505026365175631</v>
      </c>
      <c r="CC26" s="1">
        <f t="shared" si="48"/>
        <v>1.1751069767165114</v>
      </c>
      <c r="CD26" s="1">
        <f t="shared" si="49"/>
        <v>2.4689999999999941</v>
      </c>
      <c r="CE26" s="1">
        <f t="shared" si="50"/>
        <v>15.450509683995922</v>
      </c>
      <c r="CF26" s="1">
        <f t="shared" si="50"/>
        <v>15.018824328916072</v>
      </c>
      <c r="CG26" s="1">
        <f t="shared" si="51"/>
        <v>16.252038735983689</v>
      </c>
      <c r="CH26" s="1">
        <f t="shared" si="51"/>
        <v>15.270506286102615</v>
      </c>
      <c r="CI26" s="20">
        <v>25</v>
      </c>
      <c r="CJ26" s="20">
        <v>25</v>
      </c>
      <c r="CK26" s="1">
        <f t="shared" si="52"/>
        <v>0</v>
      </c>
      <c r="CL26">
        <f t="shared" si="53"/>
        <v>0</v>
      </c>
      <c r="CM26">
        <v>30</v>
      </c>
      <c r="CN26">
        <v>11</v>
      </c>
      <c r="CO26">
        <v>1</v>
      </c>
      <c r="CP26">
        <v>1</v>
      </c>
      <c r="CQ26">
        <v>0</v>
      </c>
      <c r="CR26">
        <v>1</v>
      </c>
      <c r="CS26">
        <v>0</v>
      </c>
      <c r="CT26">
        <v>1</v>
      </c>
      <c r="CU26">
        <v>0</v>
      </c>
      <c r="CV26">
        <v>1</v>
      </c>
      <c r="CW26">
        <v>0</v>
      </c>
      <c r="CX26">
        <f t="shared" si="54"/>
        <v>25.9</v>
      </c>
      <c r="CY26">
        <f t="shared" si="55"/>
        <v>23.9</v>
      </c>
      <c r="CZ26">
        <f t="shared" si="56"/>
        <v>24.1</v>
      </c>
      <c r="DA26">
        <f t="shared" si="57"/>
        <v>25.1</v>
      </c>
      <c r="DB26">
        <f t="shared" si="58"/>
        <v>25.5</v>
      </c>
      <c r="DC26">
        <f t="shared" si="59"/>
        <v>28</v>
      </c>
      <c r="DD26">
        <f t="shared" si="60"/>
        <v>26.7</v>
      </c>
      <c r="DE26">
        <f t="shared" si="61"/>
        <v>28.6</v>
      </c>
      <c r="DF26">
        <f t="shared" si="62"/>
        <v>22.9</v>
      </c>
      <c r="DG26">
        <f t="shared" si="63"/>
        <v>26</v>
      </c>
      <c r="DH26">
        <f t="shared" si="64"/>
        <v>27.7</v>
      </c>
      <c r="DI26">
        <f t="shared" si="65"/>
        <v>26.8</v>
      </c>
      <c r="DJ26" s="1">
        <f t="shared" si="66"/>
        <v>24.633333333333336</v>
      </c>
      <c r="DK26" s="1">
        <f t="shared" si="67"/>
        <v>26.066666666666663</v>
      </c>
      <c r="DL26" s="1">
        <f t="shared" si="68"/>
        <v>4.4716404984731506</v>
      </c>
      <c r="DM26" s="1">
        <f t="shared" si="69"/>
        <v>11.134135320225194</v>
      </c>
      <c r="DN26" s="1">
        <f t="shared" si="70"/>
        <v>26.2</v>
      </c>
      <c r="DO26" s="1">
        <f t="shared" si="71"/>
        <v>26.833333333333332</v>
      </c>
      <c r="DP26" s="1">
        <f t="shared" si="72"/>
        <v>5.9985624601151546</v>
      </c>
      <c r="DQ26" s="1">
        <f t="shared" si="73"/>
        <v>3.1695281545771601</v>
      </c>
      <c r="DR26" s="1">
        <f t="shared" si="74"/>
        <v>4.358559831576085</v>
      </c>
      <c r="DS26" s="1">
        <f t="shared" si="74"/>
        <v>2.049584873004493</v>
      </c>
      <c r="DT26" s="1">
        <f t="shared" si="75"/>
        <v>1.5666666666666629</v>
      </c>
      <c r="DU26" s="1">
        <f t="shared" si="75"/>
        <v>0.76666666666666927</v>
      </c>
      <c r="DV26" s="1">
        <f t="shared" si="76"/>
        <v>66.918499999999995</v>
      </c>
      <c r="DW26" s="1">
        <f t="shared" si="77"/>
        <v>72.645499999999998</v>
      </c>
      <c r="DX26" s="1">
        <f t="shared" si="78"/>
        <v>75.382499999999993</v>
      </c>
      <c r="DY26" s="1">
        <f t="shared" si="79"/>
        <v>75.354500000000002</v>
      </c>
      <c r="DZ26" s="1">
        <f t="shared" si="80"/>
        <v>68.668999999999997</v>
      </c>
      <c r="EA26" s="1">
        <f t="shared" si="81"/>
        <v>66.7</v>
      </c>
      <c r="EB26" s="1">
        <f t="shared" si="82"/>
        <v>77.510999999999996</v>
      </c>
      <c r="EC26" s="1">
        <f t="shared" si="83"/>
        <v>78.924000000000007</v>
      </c>
      <c r="ED26" s="1">
        <f t="shared" si="84"/>
        <v>70.622500000000002</v>
      </c>
      <c r="EE26" s="1">
        <f t="shared" si="85"/>
        <v>84.078000000000003</v>
      </c>
      <c r="EF26" s="1">
        <f t="shared" si="86"/>
        <v>78.481999999999999</v>
      </c>
      <c r="EG26" s="1">
        <f t="shared" si="87"/>
        <v>76.127499999999998</v>
      </c>
      <c r="EH26" s="1">
        <f t="shared" si="88"/>
        <v>71.648833333333329</v>
      </c>
      <c r="EI26" s="1">
        <f t="shared" si="89"/>
        <v>75.685833333333335</v>
      </c>
      <c r="EJ26" s="1">
        <f t="shared" si="90"/>
        <v>6.0281847210945356</v>
      </c>
      <c r="EK26" s="1">
        <f t="shared" si="91"/>
        <v>5.868371277480203</v>
      </c>
      <c r="EL26" s="1">
        <f t="shared" si="92"/>
        <v>70.241166666666672</v>
      </c>
      <c r="EM26" s="1">
        <f t="shared" si="93"/>
        <v>79.5625</v>
      </c>
      <c r="EN26" s="1">
        <f t="shared" si="94"/>
        <v>6.4583129132958685</v>
      </c>
      <c r="EO26" s="1">
        <f t="shared" si="95"/>
        <v>5.132943264438607</v>
      </c>
      <c r="EP26" s="1">
        <f t="shared" si="96"/>
        <v>1.4030173312428733</v>
      </c>
      <c r="EQ26" s="1">
        <f t="shared" si="96"/>
        <v>3.5313967364972445</v>
      </c>
      <c r="ER26" s="1">
        <f t="shared" si="97"/>
        <v>-1.4076666666666569</v>
      </c>
      <c r="ES26" s="1">
        <f t="shared" si="97"/>
        <v>3.8766666666666652</v>
      </c>
    </row>
    <row r="27" spans="1:149" ht="15.75" x14ac:dyDescent="0.25">
      <c r="A27" t="s">
        <v>229</v>
      </c>
      <c r="B27" s="18">
        <v>43</v>
      </c>
      <c r="C27">
        <v>97.2</v>
      </c>
      <c r="D27">
        <v>1.63</v>
      </c>
      <c r="E27" s="2">
        <f t="shared" si="0"/>
        <v>36.583988859196815</v>
      </c>
      <c r="F27" t="s">
        <v>21</v>
      </c>
      <c r="G27" t="s">
        <v>20</v>
      </c>
      <c r="H27" t="str">
        <f t="shared" si="1"/>
        <v>no</v>
      </c>
      <c r="I27">
        <v>23.2</v>
      </c>
      <c r="J27">
        <v>27.7</v>
      </c>
      <c r="K27">
        <v>25</v>
      </c>
      <c r="L27">
        <v>32.299999999999997</v>
      </c>
      <c r="M27">
        <v>27.4</v>
      </c>
      <c r="N27">
        <v>29.3</v>
      </c>
      <c r="O27">
        <v>28.6</v>
      </c>
      <c r="P27">
        <v>29.4</v>
      </c>
      <c r="Q27">
        <v>28.7</v>
      </c>
      <c r="R27">
        <v>29.9</v>
      </c>
      <c r="S27">
        <v>31.3</v>
      </c>
      <c r="T27">
        <v>30.4</v>
      </c>
      <c r="U27">
        <f t="shared" si="2"/>
        <v>27.7</v>
      </c>
      <c r="V27" s="1">
        <f t="shared" si="3"/>
        <v>25.3</v>
      </c>
      <c r="W27" s="1">
        <f t="shared" si="4"/>
        <v>8.9523728481471334</v>
      </c>
      <c r="X27">
        <f t="shared" si="5"/>
        <v>29.4</v>
      </c>
      <c r="Y27" s="1">
        <f t="shared" si="6"/>
        <v>28.900000000000002</v>
      </c>
      <c r="Z27" s="1">
        <f t="shared" si="7"/>
        <v>1.5082695306369072</v>
      </c>
      <c r="AA27">
        <f t="shared" si="8"/>
        <v>32.299999999999997</v>
      </c>
      <c r="AB27" s="1">
        <f t="shared" si="9"/>
        <v>29.666666666666668</v>
      </c>
      <c r="AC27" s="1">
        <f t="shared" si="10"/>
        <v>8.3275029050282132</v>
      </c>
      <c r="AD27">
        <f t="shared" si="11"/>
        <v>31.3</v>
      </c>
      <c r="AE27" s="1">
        <f t="shared" si="12"/>
        <v>30.533333333333331</v>
      </c>
      <c r="AF27" s="1">
        <f t="shared" si="13"/>
        <v>2.3235585866586024</v>
      </c>
      <c r="AG27" s="1">
        <f t="shared" si="14"/>
        <v>9.3933004142862426</v>
      </c>
      <c r="AH27" s="1">
        <f t="shared" si="15"/>
        <v>2.0359663688649134</v>
      </c>
      <c r="AI27" s="1">
        <f t="shared" si="16"/>
        <v>15.888417222559129</v>
      </c>
      <c r="AJ27" s="1">
        <f t="shared" si="17"/>
        <v>5.4963544587773274</v>
      </c>
      <c r="AK27" s="1">
        <f t="shared" si="18"/>
        <v>3.6000000000000014</v>
      </c>
      <c r="AL27" s="1">
        <f t="shared" si="19"/>
        <v>0.86666666666666359</v>
      </c>
      <c r="AM27">
        <v>71.430000000000007</v>
      </c>
      <c r="AN27">
        <v>65.672499999999999</v>
      </c>
      <c r="AO27">
        <v>58.072499999999998</v>
      </c>
      <c r="AP27">
        <v>92.016000000000005</v>
      </c>
      <c r="AQ27">
        <v>74.907499999999999</v>
      </c>
      <c r="AR27">
        <v>83.798000000000002</v>
      </c>
      <c r="AS27">
        <v>73.743499999999997</v>
      </c>
      <c r="AT27">
        <v>77.787999999999997</v>
      </c>
      <c r="AU27">
        <v>77.153000000000006</v>
      </c>
      <c r="AV27">
        <v>82.854500000000002</v>
      </c>
      <c r="AW27">
        <v>80.148499999999999</v>
      </c>
      <c r="AX27">
        <v>93.494500000000002</v>
      </c>
      <c r="AY27" s="4">
        <f t="shared" si="20"/>
        <v>71.430000000000007</v>
      </c>
      <c r="AZ27" s="19">
        <f t="shared" si="21"/>
        <v>65.058333333333337</v>
      </c>
      <c r="BA27" s="19">
        <f t="shared" si="22"/>
        <v>10.298289755934698</v>
      </c>
      <c r="BB27" s="4">
        <f t="shared" si="23"/>
        <v>77.787999999999997</v>
      </c>
      <c r="BC27" s="19">
        <f t="shared" si="24"/>
        <v>76.228166666666667</v>
      </c>
      <c r="BD27" s="19">
        <f t="shared" si="25"/>
        <v>2.8533838561578708</v>
      </c>
      <c r="BE27" s="4">
        <f t="shared" si="26"/>
        <v>92.016000000000005</v>
      </c>
      <c r="BF27" s="19">
        <f t="shared" si="27"/>
        <v>83.573833333333326</v>
      </c>
      <c r="BG27" s="19">
        <f t="shared" si="28"/>
        <v>10.238195686357679</v>
      </c>
      <c r="BH27" s="4">
        <f t="shared" si="29"/>
        <v>93.494500000000002</v>
      </c>
      <c r="BI27" s="19">
        <f t="shared" si="30"/>
        <v>85.499166666666667</v>
      </c>
      <c r="BJ27" s="19">
        <f t="shared" si="31"/>
        <v>8.2516750659960536</v>
      </c>
      <c r="BK27" s="19">
        <f t="shared" si="32"/>
        <v>11.180494802721471</v>
      </c>
      <c r="BL27" s="19">
        <f t="shared" si="33"/>
        <v>1.6104478610357722</v>
      </c>
      <c r="BM27" s="19">
        <f t="shared" si="34"/>
        <v>24.914526128821361</v>
      </c>
      <c r="BN27" s="19">
        <f t="shared" si="35"/>
        <v>11.464976029613631</v>
      </c>
      <c r="BO27" s="19">
        <f t="shared" si="36"/>
        <v>11.16983333333333</v>
      </c>
      <c r="BP27" s="19">
        <f t="shared" si="37"/>
        <v>1.9253333333333416</v>
      </c>
      <c r="BQ27" s="1">
        <f t="shared" si="38"/>
        <v>163.44600000000003</v>
      </c>
      <c r="BR27" s="1">
        <f t="shared" si="38"/>
        <v>140.57999999999998</v>
      </c>
      <c r="BS27" s="1">
        <f t="shared" si="39"/>
        <v>141.87049999999999</v>
      </c>
      <c r="BT27" s="1">
        <f t="shared" si="40"/>
        <v>156.59800000000001</v>
      </c>
      <c r="BU27" s="1">
        <f t="shared" si="41"/>
        <v>157.9365</v>
      </c>
      <c r="BV27" s="1">
        <f t="shared" si="41"/>
        <v>170.64750000000001</v>
      </c>
      <c r="BW27" s="1">
        <f t="shared" si="42"/>
        <v>163.44600000000003</v>
      </c>
      <c r="BX27" s="1">
        <f t="shared" si="43"/>
        <v>148.63216666666668</v>
      </c>
      <c r="BY27" s="1">
        <f t="shared" si="44"/>
        <v>8.6423905731265656</v>
      </c>
      <c r="BZ27" s="1">
        <f t="shared" si="45"/>
        <v>170.64750000000001</v>
      </c>
      <c r="CA27" s="1">
        <f t="shared" si="46"/>
        <v>161.72733333333335</v>
      </c>
      <c r="CB27" s="1">
        <f t="shared" si="47"/>
        <v>4.7945058211483538</v>
      </c>
      <c r="CC27" s="1">
        <f t="shared" si="48"/>
        <v>5.9670679652261587</v>
      </c>
      <c r="CD27" s="1">
        <f t="shared" si="49"/>
        <v>13.095166666666671</v>
      </c>
      <c r="CE27" s="1">
        <f t="shared" si="50"/>
        <v>16.661162079510706</v>
      </c>
      <c r="CF27" s="1">
        <f t="shared" si="50"/>
        <v>15.151087325857969</v>
      </c>
      <c r="CG27" s="1">
        <f t="shared" si="51"/>
        <v>17.395259938837921</v>
      </c>
      <c r="CH27" s="1">
        <f t="shared" si="51"/>
        <v>16.485966700645601</v>
      </c>
      <c r="CI27" s="20">
        <v>23</v>
      </c>
      <c r="CJ27" s="20">
        <v>23</v>
      </c>
      <c r="CK27" s="1">
        <f t="shared" si="52"/>
        <v>0</v>
      </c>
      <c r="CL27">
        <f t="shared" si="53"/>
        <v>0</v>
      </c>
      <c r="CM27">
        <v>93</v>
      </c>
      <c r="CN27">
        <v>5</v>
      </c>
      <c r="CO27">
        <v>1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1</v>
      </c>
      <c r="CV27">
        <v>0</v>
      </c>
      <c r="CW27">
        <v>0</v>
      </c>
      <c r="CX27">
        <f t="shared" si="54"/>
        <v>23.2</v>
      </c>
      <c r="CY27">
        <f t="shared" si="55"/>
        <v>27.7</v>
      </c>
      <c r="CZ27">
        <f t="shared" si="56"/>
        <v>25</v>
      </c>
      <c r="DA27">
        <f t="shared" si="57"/>
        <v>28.6</v>
      </c>
      <c r="DB27">
        <f t="shared" si="58"/>
        <v>29.4</v>
      </c>
      <c r="DC27">
        <f t="shared" si="59"/>
        <v>28.7</v>
      </c>
      <c r="DD27">
        <f t="shared" si="60"/>
        <v>32.299999999999997</v>
      </c>
      <c r="DE27">
        <f t="shared" si="61"/>
        <v>27.4</v>
      </c>
      <c r="DF27">
        <f t="shared" si="62"/>
        <v>29.3</v>
      </c>
      <c r="DG27">
        <f t="shared" si="63"/>
        <v>29.9</v>
      </c>
      <c r="DH27">
        <f t="shared" si="64"/>
        <v>31.3</v>
      </c>
      <c r="DI27">
        <f t="shared" si="65"/>
        <v>30.4</v>
      </c>
      <c r="DJ27" s="1">
        <f t="shared" si="66"/>
        <v>25.3</v>
      </c>
      <c r="DK27" s="1">
        <f t="shared" si="67"/>
        <v>29.666666666666668</v>
      </c>
      <c r="DL27" s="1">
        <f t="shared" si="68"/>
        <v>8.9523728481471334</v>
      </c>
      <c r="DM27" s="1">
        <f t="shared" si="69"/>
        <v>8.3275029050282132</v>
      </c>
      <c r="DN27" s="1">
        <f t="shared" si="70"/>
        <v>28.900000000000002</v>
      </c>
      <c r="DO27" s="1">
        <f t="shared" si="71"/>
        <v>30.533333333333331</v>
      </c>
      <c r="DP27" s="1">
        <f t="shared" si="72"/>
        <v>1.5082695306369072</v>
      </c>
      <c r="DQ27" s="1">
        <f t="shared" si="73"/>
        <v>2.3235585866586024</v>
      </c>
      <c r="DR27" s="1">
        <f t="shared" si="74"/>
        <v>9.3933004142862426</v>
      </c>
      <c r="DS27" s="1">
        <f t="shared" si="74"/>
        <v>2.0359663688649134</v>
      </c>
      <c r="DT27" s="1">
        <f t="shared" si="75"/>
        <v>3.6000000000000014</v>
      </c>
      <c r="DU27" s="1">
        <f t="shared" si="75"/>
        <v>0.86666666666666359</v>
      </c>
      <c r="DV27" s="1">
        <f t="shared" si="76"/>
        <v>71.430000000000007</v>
      </c>
      <c r="DW27" s="1">
        <f t="shared" si="77"/>
        <v>65.672499999999999</v>
      </c>
      <c r="DX27" s="1">
        <f t="shared" si="78"/>
        <v>58.072499999999998</v>
      </c>
      <c r="DY27" s="1">
        <f t="shared" si="79"/>
        <v>73.743499999999997</v>
      </c>
      <c r="DZ27" s="1">
        <f t="shared" si="80"/>
        <v>77.787999999999997</v>
      </c>
      <c r="EA27" s="1">
        <f t="shared" si="81"/>
        <v>77.153000000000006</v>
      </c>
      <c r="EB27" s="1">
        <f t="shared" si="82"/>
        <v>92.016000000000005</v>
      </c>
      <c r="EC27" s="1">
        <f t="shared" si="83"/>
        <v>74.907499999999999</v>
      </c>
      <c r="ED27" s="1">
        <f t="shared" si="84"/>
        <v>83.798000000000002</v>
      </c>
      <c r="EE27" s="1">
        <f t="shared" si="85"/>
        <v>82.854500000000002</v>
      </c>
      <c r="EF27" s="1">
        <f t="shared" si="86"/>
        <v>80.148499999999999</v>
      </c>
      <c r="EG27" s="1">
        <f t="shared" si="87"/>
        <v>93.494500000000002</v>
      </c>
      <c r="EH27" s="1">
        <f t="shared" si="88"/>
        <v>65.058333333333337</v>
      </c>
      <c r="EI27" s="1">
        <f t="shared" si="89"/>
        <v>83.573833333333326</v>
      </c>
      <c r="EJ27" s="1">
        <f t="shared" si="90"/>
        <v>10.298289755934698</v>
      </c>
      <c r="EK27" s="1">
        <f t="shared" si="91"/>
        <v>10.238195686357679</v>
      </c>
      <c r="EL27" s="1">
        <f t="shared" si="92"/>
        <v>76.228166666666667</v>
      </c>
      <c r="EM27" s="1">
        <f t="shared" si="93"/>
        <v>85.499166666666667</v>
      </c>
      <c r="EN27" s="1">
        <f t="shared" si="94"/>
        <v>2.8533838561578708</v>
      </c>
      <c r="EO27" s="1">
        <f t="shared" si="95"/>
        <v>8.2516750659960536</v>
      </c>
      <c r="EP27" s="1">
        <f t="shared" si="96"/>
        <v>11.180494802721471</v>
      </c>
      <c r="EQ27" s="1">
        <f t="shared" si="96"/>
        <v>1.6104478610357722</v>
      </c>
      <c r="ER27" s="1">
        <f t="shared" si="97"/>
        <v>11.16983333333333</v>
      </c>
      <c r="ES27" s="1">
        <f t="shared" si="97"/>
        <v>1.9253333333333416</v>
      </c>
    </row>
    <row r="28" spans="1:149" ht="15.75" x14ac:dyDescent="0.25">
      <c r="A28" t="s">
        <v>230</v>
      </c>
      <c r="B28" s="18">
        <v>45</v>
      </c>
      <c r="C28">
        <v>55.9</v>
      </c>
      <c r="D28">
        <v>1.4750000000000001</v>
      </c>
      <c r="E28" s="2">
        <f t="shared" si="0"/>
        <v>25.693766159149668</v>
      </c>
      <c r="F28" t="s">
        <v>21</v>
      </c>
      <c r="G28" t="s">
        <v>20</v>
      </c>
      <c r="H28" t="str">
        <f t="shared" si="1"/>
        <v>no</v>
      </c>
      <c r="I28">
        <v>17</v>
      </c>
      <c r="J28">
        <v>17.5</v>
      </c>
      <c r="K28">
        <v>17.2</v>
      </c>
      <c r="L28">
        <v>22.3</v>
      </c>
      <c r="M28">
        <v>22.3</v>
      </c>
      <c r="N28">
        <v>22.6</v>
      </c>
      <c r="O28">
        <v>18.8</v>
      </c>
      <c r="P28">
        <v>20.100000000000001</v>
      </c>
      <c r="Q28">
        <v>17.899999999999999</v>
      </c>
      <c r="R28">
        <v>22.1</v>
      </c>
      <c r="S28">
        <v>21.1</v>
      </c>
      <c r="T28">
        <v>21.3</v>
      </c>
      <c r="U28">
        <f t="shared" si="2"/>
        <v>17.5</v>
      </c>
      <c r="V28" s="1">
        <f t="shared" si="3"/>
        <v>17.233333333333334</v>
      </c>
      <c r="W28" s="1">
        <f t="shared" si="4"/>
        <v>1.4603161383502419</v>
      </c>
      <c r="X28">
        <f t="shared" si="5"/>
        <v>20.100000000000001</v>
      </c>
      <c r="Y28" s="1">
        <f t="shared" si="6"/>
        <v>18.933333333333334</v>
      </c>
      <c r="Z28" s="1">
        <f t="shared" si="7"/>
        <v>5.8417816982524924</v>
      </c>
      <c r="AA28">
        <f t="shared" si="8"/>
        <v>22.6</v>
      </c>
      <c r="AB28" s="1">
        <f t="shared" si="9"/>
        <v>22.400000000000002</v>
      </c>
      <c r="AC28" s="1">
        <f t="shared" si="10"/>
        <v>0.7732369676646792</v>
      </c>
      <c r="AD28">
        <f t="shared" si="11"/>
        <v>22.1</v>
      </c>
      <c r="AE28" s="1">
        <f t="shared" si="12"/>
        <v>21.5</v>
      </c>
      <c r="AF28" s="1">
        <f t="shared" si="13"/>
        <v>2.4611640102926433</v>
      </c>
      <c r="AG28" s="1">
        <f t="shared" si="14"/>
        <v>6.6474554544726088</v>
      </c>
      <c r="AH28" s="1">
        <f t="shared" si="15"/>
        <v>2.899298875024575</v>
      </c>
      <c r="AI28" s="1">
        <f t="shared" si="16"/>
        <v>26.072329688814133</v>
      </c>
      <c r="AJ28" s="1">
        <f t="shared" si="17"/>
        <v>12.695795548227531</v>
      </c>
      <c r="AK28" s="1">
        <f t="shared" si="18"/>
        <v>1.6999999999999993</v>
      </c>
      <c r="AL28" s="1">
        <f t="shared" si="19"/>
        <v>-0.90000000000000213</v>
      </c>
      <c r="AM28">
        <v>101.72499999999999</v>
      </c>
      <c r="AN28">
        <v>105.71599999999999</v>
      </c>
      <c r="AO28">
        <v>107.40300000000001</v>
      </c>
      <c r="AP28">
        <v>108.574</v>
      </c>
      <c r="AQ28">
        <v>104.21</v>
      </c>
      <c r="AR28">
        <v>104.548</v>
      </c>
      <c r="AS28">
        <v>103.145</v>
      </c>
      <c r="AT28">
        <v>97.279499999999999</v>
      </c>
      <c r="AU28">
        <v>107.157</v>
      </c>
      <c r="AV28">
        <v>110.02</v>
      </c>
      <c r="AW28">
        <v>98.923500000000004</v>
      </c>
      <c r="AX28">
        <v>107.70699999999999</v>
      </c>
      <c r="AY28" s="4">
        <f t="shared" si="20"/>
        <v>107.40300000000001</v>
      </c>
      <c r="AZ28" s="19">
        <f t="shared" si="21"/>
        <v>104.94799999999999</v>
      </c>
      <c r="BA28" s="19">
        <f t="shared" si="22"/>
        <v>2.7783935675373157</v>
      </c>
      <c r="BB28" s="4">
        <f t="shared" si="23"/>
        <v>107.157</v>
      </c>
      <c r="BC28" s="19">
        <f t="shared" si="24"/>
        <v>102.52716666666667</v>
      </c>
      <c r="BD28" s="19">
        <f t="shared" si="25"/>
        <v>4.8452029968219978</v>
      </c>
      <c r="BE28" s="4">
        <f t="shared" si="26"/>
        <v>108.574</v>
      </c>
      <c r="BF28" s="19">
        <f t="shared" si="27"/>
        <v>105.77733333333333</v>
      </c>
      <c r="BG28" s="19">
        <f t="shared" si="28"/>
        <v>2.2952681272901976</v>
      </c>
      <c r="BH28" s="4">
        <f t="shared" si="29"/>
        <v>110.02</v>
      </c>
      <c r="BI28" s="19">
        <f t="shared" si="30"/>
        <v>105.55016666666666</v>
      </c>
      <c r="BJ28" s="19">
        <f t="shared" si="31"/>
        <v>5.5463971402241636</v>
      </c>
      <c r="BK28" s="19">
        <f t="shared" si="32"/>
        <v>1.6501133062084612</v>
      </c>
      <c r="BL28" s="19">
        <f t="shared" si="33"/>
        <v>0.15202100101458701</v>
      </c>
      <c r="BM28" s="19">
        <f t="shared" si="34"/>
        <v>0.7871225734605598</v>
      </c>
      <c r="BN28" s="19">
        <f t="shared" si="35"/>
        <v>2.9056504632892723</v>
      </c>
      <c r="BO28" s="19">
        <f t="shared" si="36"/>
        <v>-2.4208333333333201</v>
      </c>
      <c r="BP28" s="19">
        <f t="shared" si="37"/>
        <v>-0.22716666666667606</v>
      </c>
      <c r="BQ28" s="1">
        <f t="shared" si="38"/>
        <v>210.29899999999998</v>
      </c>
      <c r="BR28" s="1">
        <f t="shared" si="38"/>
        <v>209.92599999999999</v>
      </c>
      <c r="BS28" s="1">
        <f t="shared" si="39"/>
        <v>211.95100000000002</v>
      </c>
      <c r="BT28" s="1">
        <f t="shared" si="40"/>
        <v>213.16499999999999</v>
      </c>
      <c r="BU28" s="1">
        <f t="shared" si="41"/>
        <v>196.203</v>
      </c>
      <c r="BV28" s="1">
        <f t="shared" si="41"/>
        <v>214.86399999999998</v>
      </c>
      <c r="BW28" s="1">
        <f t="shared" si="42"/>
        <v>211.95100000000002</v>
      </c>
      <c r="BX28" s="1">
        <f t="shared" si="43"/>
        <v>210.72533333333331</v>
      </c>
      <c r="BY28" s="1">
        <f t="shared" si="44"/>
        <v>0.511432629857001</v>
      </c>
      <c r="BZ28" s="1">
        <f t="shared" si="45"/>
        <v>214.86399999999998</v>
      </c>
      <c r="CA28" s="1">
        <f t="shared" si="46"/>
        <v>208.07733333333331</v>
      </c>
      <c r="CB28" s="1">
        <f t="shared" si="47"/>
        <v>4.9589747996500444</v>
      </c>
      <c r="CC28" s="1">
        <f t="shared" si="48"/>
        <v>0.89417709370617282</v>
      </c>
      <c r="CD28" s="1">
        <f t="shared" si="49"/>
        <v>-2.6479999999999961</v>
      </c>
      <c r="CE28" s="1">
        <f t="shared" si="50"/>
        <v>21.605606523955149</v>
      </c>
      <c r="CF28" s="1">
        <f t="shared" si="50"/>
        <v>21.480665987088003</v>
      </c>
      <c r="CG28" s="1">
        <f t="shared" si="51"/>
        <v>21.90254841997961</v>
      </c>
      <c r="CH28" s="1">
        <f t="shared" si="51"/>
        <v>21.21073734284743</v>
      </c>
      <c r="CI28" s="20">
        <v>25</v>
      </c>
      <c r="CJ28" s="20">
        <v>25</v>
      </c>
      <c r="CK28" s="1">
        <f t="shared" si="52"/>
        <v>0</v>
      </c>
      <c r="CL28">
        <f t="shared" si="53"/>
        <v>0</v>
      </c>
      <c r="CM28">
        <v>17</v>
      </c>
      <c r="CN28" s="18">
        <v>3</v>
      </c>
      <c r="CO28">
        <v>1</v>
      </c>
      <c r="CP28">
        <v>0</v>
      </c>
      <c r="CQ28">
        <v>0</v>
      </c>
      <c r="CR28">
        <v>0</v>
      </c>
      <c r="CS28">
        <v>1</v>
      </c>
      <c r="CT28">
        <v>0</v>
      </c>
      <c r="CU28">
        <v>1</v>
      </c>
      <c r="CV28">
        <v>0</v>
      </c>
      <c r="CW28">
        <v>0</v>
      </c>
      <c r="CX28">
        <f t="shared" si="54"/>
        <v>17</v>
      </c>
      <c r="CY28">
        <f t="shared" si="55"/>
        <v>17.5</v>
      </c>
      <c r="CZ28">
        <f t="shared" si="56"/>
        <v>17.2</v>
      </c>
      <c r="DA28">
        <f t="shared" si="57"/>
        <v>18.8</v>
      </c>
      <c r="DB28">
        <f t="shared" si="58"/>
        <v>20.100000000000001</v>
      </c>
      <c r="DC28">
        <f t="shared" si="59"/>
        <v>17.899999999999999</v>
      </c>
      <c r="DD28">
        <f t="shared" si="60"/>
        <v>22.3</v>
      </c>
      <c r="DE28">
        <f t="shared" si="61"/>
        <v>22.3</v>
      </c>
      <c r="DF28">
        <f t="shared" si="62"/>
        <v>22.6</v>
      </c>
      <c r="DG28">
        <f t="shared" si="63"/>
        <v>22.1</v>
      </c>
      <c r="DH28">
        <f t="shared" si="64"/>
        <v>21.1</v>
      </c>
      <c r="DI28">
        <f t="shared" si="65"/>
        <v>21.3</v>
      </c>
      <c r="DJ28" s="1">
        <f t="shared" si="66"/>
        <v>17.233333333333334</v>
      </c>
      <c r="DK28" s="1">
        <f t="shared" si="67"/>
        <v>22.400000000000002</v>
      </c>
      <c r="DL28" s="1">
        <f t="shared" si="68"/>
        <v>1.4603161383502419</v>
      </c>
      <c r="DM28" s="1">
        <f t="shared" si="69"/>
        <v>0.7732369676646792</v>
      </c>
      <c r="DN28" s="1">
        <f t="shared" si="70"/>
        <v>18.933333333333334</v>
      </c>
      <c r="DO28" s="1">
        <f t="shared" si="71"/>
        <v>21.5</v>
      </c>
      <c r="DP28" s="1">
        <f t="shared" si="72"/>
        <v>5.8417816982524924</v>
      </c>
      <c r="DQ28" s="1">
        <f t="shared" si="73"/>
        <v>2.4611640102926433</v>
      </c>
      <c r="DR28" s="1">
        <f t="shared" si="74"/>
        <v>6.6474554544726088</v>
      </c>
      <c r="DS28" s="1">
        <f t="shared" si="74"/>
        <v>2.899298875024575</v>
      </c>
      <c r="DT28" s="1">
        <f t="shared" si="75"/>
        <v>1.6999999999999993</v>
      </c>
      <c r="DU28" s="1">
        <f t="shared" si="75"/>
        <v>-0.90000000000000213</v>
      </c>
      <c r="DV28" s="1">
        <f t="shared" si="76"/>
        <v>101.72499999999999</v>
      </c>
      <c r="DW28" s="1">
        <f t="shared" si="77"/>
        <v>105.71599999999999</v>
      </c>
      <c r="DX28" s="1">
        <f t="shared" si="78"/>
        <v>107.40300000000001</v>
      </c>
      <c r="DY28" s="1">
        <f t="shared" si="79"/>
        <v>103.145</v>
      </c>
      <c r="DZ28" s="1">
        <f t="shared" si="80"/>
        <v>97.279499999999999</v>
      </c>
      <c r="EA28" s="1">
        <f t="shared" si="81"/>
        <v>107.157</v>
      </c>
      <c r="EB28" s="1">
        <f t="shared" si="82"/>
        <v>108.574</v>
      </c>
      <c r="EC28" s="1">
        <f t="shared" si="83"/>
        <v>104.21</v>
      </c>
      <c r="ED28" s="1">
        <f t="shared" si="84"/>
        <v>104.548</v>
      </c>
      <c r="EE28" s="1">
        <f t="shared" si="85"/>
        <v>110.02</v>
      </c>
      <c r="EF28" s="1">
        <f t="shared" si="86"/>
        <v>98.923500000000004</v>
      </c>
      <c r="EG28" s="1">
        <f t="shared" si="87"/>
        <v>107.70699999999999</v>
      </c>
      <c r="EH28" s="1">
        <f t="shared" si="88"/>
        <v>104.94799999999999</v>
      </c>
      <c r="EI28" s="1">
        <f t="shared" si="89"/>
        <v>105.77733333333333</v>
      </c>
      <c r="EJ28" s="1">
        <f t="shared" si="90"/>
        <v>2.7783935675373157</v>
      </c>
      <c r="EK28" s="1">
        <f t="shared" si="91"/>
        <v>2.2952681272901976</v>
      </c>
      <c r="EL28" s="1">
        <f t="shared" si="92"/>
        <v>102.52716666666667</v>
      </c>
      <c r="EM28" s="1">
        <f t="shared" si="93"/>
        <v>105.55016666666666</v>
      </c>
      <c r="EN28" s="1">
        <f t="shared" si="94"/>
        <v>4.8452029968219978</v>
      </c>
      <c r="EO28" s="1">
        <f t="shared" si="95"/>
        <v>5.5463971402241636</v>
      </c>
      <c r="EP28" s="1">
        <f t="shared" si="96"/>
        <v>1.6501133062084612</v>
      </c>
      <c r="EQ28" s="1">
        <f t="shared" si="96"/>
        <v>0.15202100101458701</v>
      </c>
      <c r="ER28" s="1">
        <f t="shared" si="97"/>
        <v>-2.4208333333333201</v>
      </c>
      <c r="ES28" s="1">
        <f t="shared" si="97"/>
        <v>-0.22716666666667606</v>
      </c>
    </row>
    <row r="29" spans="1:149" ht="15.75" x14ac:dyDescent="0.25">
      <c r="A29" t="s">
        <v>231</v>
      </c>
      <c r="B29" s="18">
        <v>54</v>
      </c>
      <c r="C29">
        <v>56.1</v>
      </c>
      <c r="D29">
        <v>1.54</v>
      </c>
      <c r="E29" s="2">
        <f t="shared" si="0"/>
        <v>23.654916512059369</v>
      </c>
      <c r="F29" t="s">
        <v>21</v>
      </c>
      <c r="G29" t="s">
        <v>20</v>
      </c>
      <c r="H29" t="str">
        <f t="shared" si="1"/>
        <v>no</v>
      </c>
      <c r="I29">
        <v>21.1</v>
      </c>
      <c r="J29">
        <v>20.8</v>
      </c>
      <c r="K29">
        <v>18.100000000000001</v>
      </c>
      <c r="L29">
        <v>24.1</v>
      </c>
      <c r="M29">
        <v>25.1</v>
      </c>
      <c r="N29">
        <v>26.3</v>
      </c>
      <c r="O29">
        <v>25.1</v>
      </c>
      <c r="P29">
        <v>25.4</v>
      </c>
      <c r="Q29">
        <v>25</v>
      </c>
      <c r="R29">
        <v>29.1</v>
      </c>
      <c r="S29">
        <v>26.7</v>
      </c>
      <c r="T29">
        <v>28</v>
      </c>
      <c r="U29">
        <f t="shared" si="2"/>
        <v>21.1</v>
      </c>
      <c r="V29" s="1">
        <f t="shared" si="3"/>
        <v>20.000000000000004</v>
      </c>
      <c r="W29" s="1">
        <f t="shared" si="4"/>
        <v>8.2613558209291522</v>
      </c>
      <c r="X29">
        <f t="shared" si="5"/>
        <v>25.4</v>
      </c>
      <c r="Y29" s="1">
        <f t="shared" si="6"/>
        <v>25.166666666666668</v>
      </c>
      <c r="Z29" s="1">
        <f t="shared" si="7"/>
        <v>0.82715205276799564</v>
      </c>
      <c r="AA29">
        <f t="shared" si="8"/>
        <v>26.3</v>
      </c>
      <c r="AB29" s="1">
        <f t="shared" si="9"/>
        <v>25.166666666666668</v>
      </c>
      <c r="AC29" s="1">
        <f t="shared" si="10"/>
        <v>4.3768772561214035</v>
      </c>
      <c r="AD29">
        <f t="shared" si="11"/>
        <v>29.1</v>
      </c>
      <c r="AE29" s="1">
        <f t="shared" si="12"/>
        <v>27.933333333333334</v>
      </c>
      <c r="AF29" s="1">
        <f t="shared" si="13"/>
        <v>4.3009120026110059</v>
      </c>
      <c r="AG29" s="1">
        <f t="shared" si="14"/>
        <v>16.177350713492935</v>
      </c>
      <c r="AH29" s="1">
        <f t="shared" si="15"/>
        <v>7.3684699106696074</v>
      </c>
      <c r="AI29" s="1">
        <f t="shared" si="16"/>
        <v>22.87822878228781</v>
      </c>
      <c r="AJ29" s="1">
        <f t="shared" si="17"/>
        <v>10.420590081607028</v>
      </c>
      <c r="AK29" s="1">
        <f t="shared" si="18"/>
        <v>5.1666666666666643</v>
      </c>
      <c r="AL29" s="1">
        <f t="shared" si="19"/>
        <v>2.7666666666666657</v>
      </c>
      <c r="AM29">
        <v>64.461100000000002</v>
      </c>
      <c r="AN29">
        <v>71.623900000000006</v>
      </c>
      <c r="AO29">
        <v>68.174700000000001</v>
      </c>
      <c r="AP29">
        <v>72.973399999999998</v>
      </c>
      <c r="AQ29">
        <v>75.932100000000005</v>
      </c>
      <c r="AR29">
        <v>75.244799999999998</v>
      </c>
      <c r="AS29">
        <v>87.054900000000004</v>
      </c>
      <c r="AT29">
        <v>87.452299999999994</v>
      </c>
      <c r="AU29">
        <v>89.666399999999996</v>
      </c>
      <c r="AV29">
        <v>105.15300000000001</v>
      </c>
      <c r="AW29">
        <v>99.477000000000004</v>
      </c>
      <c r="AX29">
        <v>104.136</v>
      </c>
      <c r="AY29" s="4">
        <f t="shared" si="20"/>
        <v>71.623900000000006</v>
      </c>
      <c r="AZ29" s="19">
        <f t="shared" si="21"/>
        <v>68.08656666666667</v>
      </c>
      <c r="BA29" s="19">
        <f t="shared" si="22"/>
        <v>5.2612628278054938</v>
      </c>
      <c r="BB29" s="4">
        <f t="shared" si="23"/>
        <v>89.666399999999996</v>
      </c>
      <c r="BC29" s="19">
        <f t="shared" si="24"/>
        <v>88.057866666666669</v>
      </c>
      <c r="BD29" s="19">
        <f t="shared" si="25"/>
        <v>1.5979611752336464</v>
      </c>
      <c r="BE29" s="4">
        <f t="shared" si="26"/>
        <v>75.932100000000005</v>
      </c>
      <c r="BF29" s="19">
        <f t="shared" si="27"/>
        <v>74.716766666666672</v>
      </c>
      <c r="BG29" s="19">
        <f t="shared" si="28"/>
        <v>2.0723803423324698</v>
      </c>
      <c r="BH29" s="4">
        <f t="shared" si="29"/>
        <v>105.15300000000001</v>
      </c>
      <c r="BI29" s="19">
        <f t="shared" si="30"/>
        <v>102.92199999999998</v>
      </c>
      <c r="BJ29" s="19">
        <f t="shared" si="31"/>
        <v>2.9405585012224313</v>
      </c>
      <c r="BK29" s="19">
        <f t="shared" si="32"/>
        <v>18.088178179191356</v>
      </c>
      <c r="BL29" s="19">
        <f t="shared" si="33"/>
        <v>22.454683883696809</v>
      </c>
      <c r="BM29" s="19">
        <f t="shared" si="34"/>
        <v>9.2857776429121657</v>
      </c>
      <c r="BN29" s="19">
        <f t="shared" si="35"/>
        <v>15.566178354576973</v>
      </c>
      <c r="BO29" s="19">
        <f t="shared" si="36"/>
        <v>19.971299999999999</v>
      </c>
      <c r="BP29" s="19">
        <f t="shared" si="37"/>
        <v>28.205233333333311</v>
      </c>
      <c r="BQ29" s="1">
        <f t="shared" si="38"/>
        <v>137.43450000000001</v>
      </c>
      <c r="BR29" s="1">
        <f t="shared" si="38"/>
        <v>147.55600000000001</v>
      </c>
      <c r="BS29" s="1">
        <f t="shared" si="39"/>
        <v>143.4195</v>
      </c>
      <c r="BT29" s="1">
        <f t="shared" si="40"/>
        <v>192.2079</v>
      </c>
      <c r="BU29" s="1">
        <f t="shared" si="41"/>
        <v>186.92930000000001</v>
      </c>
      <c r="BV29" s="1">
        <f t="shared" si="41"/>
        <v>193.80239999999998</v>
      </c>
      <c r="BW29" s="1">
        <f t="shared" si="42"/>
        <v>147.55600000000001</v>
      </c>
      <c r="BX29" s="1">
        <f t="shared" si="43"/>
        <v>142.80333333333331</v>
      </c>
      <c r="BY29" s="1">
        <f t="shared" si="44"/>
        <v>3.5635057714002647</v>
      </c>
      <c r="BZ29" s="1">
        <f t="shared" si="45"/>
        <v>193.80239999999998</v>
      </c>
      <c r="CA29" s="1">
        <f t="shared" si="46"/>
        <v>190.97986666666665</v>
      </c>
      <c r="CB29" s="1">
        <f t="shared" si="47"/>
        <v>1.8836277476985015</v>
      </c>
      <c r="CC29" s="1">
        <f t="shared" si="48"/>
        <v>20.412023980871265</v>
      </c>
      <c r="CD29" s="1">
        <f t="shared" si="49"/>
        <v>48.176533333333339</v>
      </c>
      <c r="CE29" s="1">
        <f t="shared" si="50"/>
        <v>15.041386340468909</v>
      </c>
      <c r="CF29" s="1">
        <f t="shared" si="50"/>
        <v>14.556914712878013</v>
      </c>
      <c r="CG29" s="1">
        <f t="shared" si="51"/>
        <v>19.755596330275225</v>
      </c>
      <c r="CH29" s="1">
        <f t="shared" si="51"/>
        <v>19.467876316683654</v>
      </c>
      <c r="CI29">
        <v>23</v>
      </c>
      <c r="CJ29">
        <v>25</v>
      </c>
      <c r="CK29" s="1">
        <f t="shared" si="52"/>
        <v>5.8925565098878963</v>
      </c>
      <c r="CL29">
        <f t="shared" si="53"/>
        <v>2</v>
      </c>
      <c r="CM29">
        <v>11</v>
      </c>
      <c r="CN29" s="18">
        <v>18</v>
      </c>
      <c r="CO29">
        <v>1</v>
      </c>
      <c r="CP29">
        <v>0</v>
      </c>
      <c r="CQ29">
        <v>0</v>
      </c>
      <c r="CR29">
        <v>1</v>
      </c>
      <c r="CS29">
        <v>0</v>
      </c>
      <c r="CT29">
        <v>0</v>
      </c>
      <c r="CU29">
        <v>1</v>
      </c>
      <c r="CV29">
        <v>0</v>
      </c>
      <c r="CW29">
        <v>1</v>
      </c>
      <c r="CX29">
        <f t="shared" si="54"/>
        <v>21.1</v>
      </c>
      <c r="CY29">
        <f t="shared" si="55"/>
        <v>20.8</v>
      </c>
      <c r="CZ29">
        <f t="shared" si="56"/>
        <v>18.100000000000001</v>
      </c>
      <c r="DA29">
        <f t="shared" si="57"/>
        <v>25.1</v>
      </c>
      <c r="DB29">
        <f t="shared" si="58"/>
        <v>25.4</v>
      </c>
      <c r="DC29">
        <f t="shared" si="59"/>
        <v>25</v>
      </c>
      <c r="DD29">
        <f t="shared" si="60"/>
        <v>24.1</v>
      </c>
      <c r="DE29">
        <f t="shared" si="61"/>
        <v>25.1</v>
      </c>
      <c r="DF29">
        <f t="shared" si="62"/>
        <v>26.3</v>
      </c>
      <c r="DG29">
        <f t="shared" si="63"/>
        <v>29.1</v>
      </c>
      <c r="DH29">
        <f t="shared" si="64"/>
        <v>26.7</v>
      </c>
      <c r="DI29">
        <f t="shared" si="65"/>
        <v>28</v>
      </c>
      <c r="DJ29" s="1">
        <f t="shared" si="66"/>
        <v>20.000000000000004</v>
      </c>
      <c r="DK29" s="1">
        <f t="shared" si="67"/>
        <v>25.166666666666668</v>
      </c>
      <c r="DL29" s="1">
        <f t="shared" si="68"/>
        <v>8.2613558209291522</v>
      </c>
      <c r="DM29" s="1">
        <f t="shared" si="69"/>
        <v>4.3768772561214035</v>
      </c>
      <c r="DN29" s="1">
        <f t="shared" si="70"/>
        <v>25.166666666666668</v>
      </c>
      <c r="DO29" s="1">
        <f t="shared" si="71"/>
        <v>27.933333333333334</v>
      </c>
      <c r="DP29" s="1">
        <f t="shared" si="72"/>
        <v>0.82715205276799564</v>
      </c>
      <c r="DQ29" s="1">
        <f t="shared" si="73"/>
        <v>4.3009120026110059</v>
      </c>
      <c r="DR29" s="1">
        <f t="shared" si="74"/>
        <v>16.177350713492935</v>
      </c>
      <c r="DS29" s="1">
        <f t="shared" si="74"/>
        <v>7.3684699106696074</v>
      </c>
      <c r="DT29" s="1">
        <f t="shared" si="75"/>
        <v>5.1666666666666643</v>
      </c>
      <c r="DU29" s="1">
        <f t="shared" si="75"/>
        <v>2.7666666666666657</v>
      </c>
      <c r="DV29" s="1">
        <f t="shared" si="76"/>
        <v>64.461100000000002</v>
      </c>
      <c r="DW29" s="1">
        <f t="shared" si="77"/>
        <v>71.623900000000006</v>
      </c>
      <c r="DX29" s="1">
        <f t="shared" si="78"/>
        <v>68.174700000000001</v>
      </c>
      <c r="DY29" s="1">
        <f t="shared" si="79"/>
        <v>87.054900000000004</v>
      </c>
      <c r="DZ29" s="1">
        <f t="shared" si="80"/>
        <v>87.452299999999994</v>
      </c>
      <c r="EA29" s="1">
        <f t="shared" si="81"/>
        <v>89.666399999999996</v>
      </c>
      <c r="EB29" s="1">
        <f t="shared" si="82"/>
        <v>72.973399999999998</v>
      </c>
      <c r="EC29" s="1">
        <f t="shared" si="83"/>
        <v>75.932100000000005</v>
      </c>
      <c r="ED29" s="1">
        <f t="shared" si="84"/>
        <v>75.244799999999998</v>
      </c>
      <c r="EE29" s="1">
        <f t="shared" si="85"/>
        <v>105.15300000000001</v>
      </c>
      <c r="EF29" s="1">
        <f t="shared" si="86"/>
        <v>99.477000000000004</v>
      </c>
      <c r="EG29" s="1">
        <f t="shared" si="87"/>
        <v>104.136</v>
      </c>
      <c r="EH29" s="1">
        <f t="shared" si="88"/>
        <v>68.08656666666667</v>
      </c>
      <c r="EI29" s="1">
        <f t="shared" si="89"/>
        <v>74.716766666666672</v>
      </c>
      <c r="EJ29" s="1">
        <f t="shared" si="90"/>
        <v>5.2612628278054938</v>
      </c>
      <c r="EK29" s="1">
        <f t="shared" si="91"/>
        <v>2.0723803423324698</v>
      </c>
      <c r="EL29" s="1">
        <f t="shared" si="92"/>
        <v>88.057866666666669</v>
      </c>
      <c r="EM29" s="1">
        <f t="shared" si="93"/>
        <v>102.92199999999998</v>
      </c>
      <c r="EN29" s="1">
        <f t="shared" si="94"/>
        <v>1.5979611752336464</v>
      </c>
      <c r="EO29" s="1">
        <f t="shared" si="95"/>
        <v>2.9405585012224313</v>
      </c>
      <c r="EP29" s="1">
        <f t="shared" si="96"/>
        <v>18.088178179191356</v>
      </c>
      <c r="EQ29" s="1">
        <f t="shared" si="96"/>
        <v>22.454683883696809</v>
      </c>
      <c r="ER29" s="1">
        <f t="shared" si="97"/>
        <v>19.971299999999999</v>
      </c>
      <c r="ES29" s="1">
        <f t="shared" si="97"/>
        <v>28.205233333333311</v>
      </c>
    </row>
    <row r="30" spans="1:149" ht="15.75" x14ac:dyDescent="0.25">
      <c r="A30" t="s">
        <v>232</v>
      </c>
      <c r="B30" s="18">
        <v>63</v>
      </c>
      <c r="C30">
        <v>58.6</v>
      </c>
      <c r="D30">
        <v>1.5</v>
      </c>
      <c r="E30" s="2">
        <f t="shared" si="0"/>
        <v>26.044444444444444</v>
      </c>
      <c r="F30" t="s">
        <v>20</v>
      </c>
      <c r="G30" t="s">
        <v>20</v>
      </c>
      <c r="H30" t="str">
        <f t="shared" si="1"/>
        <v>yes</v>
      </c>
      <c r="I30">
        <v>23.5</v>
      </c>
      <c r="J30">
        <v>22.7</v>
      </c>
      <c r="K30">
        <v>21.4</v>
      </c>
      <c r="L30">
        <v>25.5</v>
      </c>
      <c r="M30">
        <v>25.1</v>
      </c>
      <c r="N30">
        <v>25.9</v>
      </c>
      <c r="O30">
        <v>21.7</v>
      </c>
      <c r="P30">
        <v>22.7</v>
      </c>
      <c r="Q30">
        <v>20.7</v>
      </c>
      <c r="R30">
        <v>24.8</v>
      </c>
      <c r="S30">
        <v>24.3</v>
      </c>
      <c r="T30">
        <v>24.2</v>
      </c>
      <c r="U30">
        <f t="shared" si="2"/>
        <v>23.5</v>
      </c>
      <c r="V30" s="1">
        <f t="shared" si="3"/>
        <v>22.533333333333331</v>
      </c>
      <c r="W30" s="1">
        <f t="shared" si="4"/>
        <v>4.7035837560901346</v>
      </c>
      <c r="X30">
        <f t="shared" si="5"/>
        <v>22.7</v>
      </c>
      <c r="Y30" s="1">
        <f t="shared" si="6"/>
        <v>21.7</v>
      </c>
      <c r="Z30" s="1">
        <f t="shared" si="7"/>
        <v>4.6082949308755765</v>
      </c>
      <c r="AA30">
        <f t="shared" si="8"/>
        <v>25.9</v>
      </c>
      <c r="AB30" s="1">
        <f t="shared" si="9"/>
        <v>25.5</v>
      </c>
      <c r="AC30" s="1">
        <f t="shared" si="10"/>
        <v>1.5686274509803866</v>
      </c>
      <c r="AD30">
        <f t="shared" si="11"/>
        <v>24.8</v>
      </c>
      <c r="AE30" s="1">
        <f t="shared" si="12"/>
        <v>24.433333333333334</v>
      </c>
      <c r="AF30" s="1">
        <f t="shared" si="13"/>
        <v>1.3156413043646615</v>
      </c>
      <c r="AG30" s="1">
        <f t="shared" si="14"/>
        <v>2.6643058823909058</v>
      </c>
      <c r="AH30" s="1">
        <f t="shared" si="15"/>
        <v>3.0210169556701625</v>
      </c>
      <c r="AI30" s="1">
        <f t="shared" si="16"/>
        <v>12.352532963219994</v>
      </c>
      <c r="AJ30" s="1">
        <f t="shared" si="17"/>
        <v>11.849710982658964</v>
      </c>
      <c r="AK30" s="1">
        <f t="shared" si="18"/>
        <v>-0.83333333333333215</v>
      </c>
      <c r="AL30" s="1">
        <f t="shared" si="19"/>
        <v>-1.0666666666666664</v>
      </c>
      <c r="AM30">
        <v>87.439300000000003</v>
      </c>
      <c r="AN30">
        <v>91.477099999999993</v>
      </c>
      <c r="AO30">
        <v>84.769599999999997</v>
      </c>
      <c r="AP30">
        <v>86.314899999999994</v>
      </c>
      <c r="AQ30">
        <v>86.851699999999994</v>
      </c>
      <c r="AR30">
        <v>85.119200000000006</v>
      </c>
      <c r="AS30">
        <v>86.063400000000001</v>
      </c>
      <c r="AT30">
        <v>89.779399999999995</v>
      </c>
      <c r="AU30">
        <v>85.109700000000004</v>
      </c>
      <c r="AV30">
        <v>76.152199999999993</v>
      </c>
      <c r="AW30">
        <v>81.706400000000002</v>
      </c>
      <c r="AX30">
        <v>73.686599999999999</v>
      </c>
      <c r="AY30" s="4">
        <f t="shared" si="20"/>
        <v>91.477099999999993</v>
      </c>
      <c r="AZ30" s="19">
        <f t="shared" si="21"/>
        <v>87.89533333333334</v>
      </c>
      <c r="BA30" s="19">
        <f t="shared" si="22"/>
        <v>3.8419829582836642</v>
      </c>
      <c r="BB30" s="4">
        <f t="shared" si="23"/>
        <v>89.779399999999995</v>
      </c>
      <c r="BC30" s="19">
        <f t="shared" si="24"/>
        <v>86.984166666666667</v>
      </c>
      <c r="BD30" s="19">
        <f t="shared" si="25"/>
        <v>2.8364498218875971</v>
      </c>
      <c r="BE30" s="4">
        <f t="shared" si="26"/>
        <v>86.851699999999994</v>
      </c>
      <c r="BF30" s="19">
        <f t="shared" si="27"/>
        <v>86.09526666666666</v>
      </c>
      <c r="BG30" s="19">
        <f t="shared" si="28"/>
        <v>1.0301225792228816</v>
      </c>
      <c r="BH30" s="4">
        <f t="shared" si="29"/>
        <v>81.706400000000002</v>
      </c>
      <c r="BI30" s="19">
        <f t="shared" si="30"/>
        <v>77.181733333333327</v>
      </c>
      <c r="BJ30" s="19">
        <f t="shared" si="31"/>
        <v>5.3222802602477888</v>
      </c>
      <c r="BK30" s="19">
        <f t="shared" si="32"/>
        <v>0.73684122929348195</v>
      </c>
      <c r="BL30" s="19">
        <f t="shared" si="33"/>
        <v>7.7204013600596904</v>
      </c>
      <c r="BM30" s="19">
        <f t="shared" si="34"/>
        <v>2.0691539274727258</v>
      </c>
      <c r="BN30" s="19">
        <f t="shared" si="35"/>
        <v>11.942106531665029</v>
      </c>
      <c r="BO30" s="19">
        <f t="shared" si="36"/>
        <v>-0.91116666666667356</v>
      </c>
      <c r="BP30" s="19">
        <f t="shared" si="37"/>
        <v>-8.9135333333333335</v>
      </c>
      <c r="BQ30" s="1">
        <f t="shared" si="38"/>
        <v>173.7542</v>
      </c>
      <c r="BR30" s="1">
        <f t="shared" si="38"/>
        <v>178.3288</v>
      </c>
      <c r="BS30" s="1">
        <f t="shared" si="39"/>
        <v>169.8888</v>
      </c>
      <c r="BT30" s="1">
        <f t="shared" si="40"/>
        <v>162.21559999999999</v>
      </c>
      <c r="BU30" s="1">
        <f t="shared" si="41"/>
        <v>171.48579999999998</v>
      </c>
      <c r="BV30" s="1">
        <f t="shared" si="41"/>
        <v>158.7963</v>
      </c>
      <c r="BW30" s="1">
        <f t="shared" si="42"/>
        <v>178.3288</v>
      </c>
      <c r="BX30" s="1">
        <f t="shared" si="43"/>
        <v>173.9906</v>
      </c>
      <c r="BY30" s="1">
        <f t="shared" si="44"/>
        <v>2.4282709307109576</v>
      </c>
      <c r="BZ30" s="1">
        <f t="shared" si="45"/>
        <v>171.48579999999998</v>
      </c>
      <c r="CA30" s="1">
        <f t="shared" si="46"/>
        <v>164.16589999999999</v>
      </c>
      <c r="CB30" s="1">
        <f t="shared" si="47"/>
        <v>3.999438595683257</v>
      </c>
      <c r="CC30" s="1">
        <f t="shared" si="48"/>
        <v>4.1088147015500089</v>
      </c>
      <c r="CD30" s="1">
        <f t="shared" si="49"/>
        <v>-9.8247000000000071</v>
      </c>
      <c r="CE30" s="1">
        <f t="shared" si="50"/>
        <v>18.178267074413863</v>
      </c>
      <c r="CF30" s="1">
        <f t="shared" si="50"/>
        <v>17.73604485219164</v>
      </c>
      <c r="CG30" s="1">
        <f t="shared" si="51"/>
        <v>17.480713557594289</v>
      </c>
      <c r="CH30" s="1">
        <f t="shared" si="51"/>
        <v>16.734546381243629</v>
      </c>
      <c r="CI30" s="20">
        <v>17</v>
      </c>
      <c r="CJ30" s="20">
        <v>19</v>
      </c>
      <c r="CK30" s="1">
        <f t="shared" si="52"/>
        <v>7.8567420131838626</v>
      </c>
      <c r="CL30">
        <f t="shared" si="53"/>
        <v>2</v>
      </c>
      <c r="CM30">
        <v>39</v>
      </c>
      <c r="CN30" s="18">
        <v>14</v>
      </c>
      <c r="CO30">
        <v>0</v>
      </c>
      <c r="CP30">
        <v>1</v>
      </c>
      <c r="CQ30">
        <v>0</v>
      </c>
      <c r="CR30">
        <v>0</v>
      </c>
      <c r="CS30">
        <v>1</v>
      </c>
      <c r="CT30">
        <v>1</v>
      </c>
      <c r="CU30">
        <v>0</v>
      </c>
      <c r="CV30">
        <v>0</v>
      </c>
      <c r="CW30">
        <v>0</v>
      </c>
      <c r="CX30">
        <f t="shared" si="54"/>
        <v>25.5</v>
      </c>
      <c r="CY30">
        <f t="shared" si="55"/>
        <v>25.1</v>
      </c>
      <c r="CZ30">
        <f t="shared" si="56"/>
        <v>25.9</v>
      </c>
      <c r="DA30">
        <f t="shared" si="57"/>
        <v>24.8</v>
      </c>
      <c r="DB30">
        <f t="shared" si="58"/>
        <v>24.3</v>
      </c>
      <c r="DC30">
        <f t="shared" si="59"/>
        <v>24.2</v>
      </c>
      <c r="DD30">
        <f t="shared" si="60"/>
        <v>23.5</v>
      </c>
      <c r="DE30">
        <f t="shared" si="61"/>
        <v>22.7</v>
      </c>
      <c r="DF30">
        <f t="shared" si="62"/>
        <v>21.4</v>
      </c>
      <c r="DG30">
        <f t="shared" si="63"/>
        <v>21.7</v>
      </c>
      <c r="DH30">
        <f t="shared" si="64"/>
        <v>22.7</v>
      </c>
      <c r="DI30">
        <f t="shared" si="65"/>
        <v>20.7</v>
      </c>
      <c r="DJ30" s="1">
        <f t="shared" si="66"/>
        <v>25.5</v>
      </c>
      <c r="DK30" s="1">
        <f t="shared" si="67"/>
        <v>22.533333333333331</v>
      </c>
      <c r="DL30" s="1">
        <f t="shared" si="68"/>
        <v>1.5686274509803866</v>
      </c>
      <c r="DM30" s="1">
        <f t="shared" si="69"/>
        <v>4.7035837560901346</v>
      </c>
      <c r="DN30" s="1">
        <f t="shared" si="70"/>
        <v>24.433333333333334</v>
      </c>
      <c r="DO30" s="1">
        <f t="shared" si="71"/>
        <v>21.7</v>
      </c>
      <c r="DP30" s="1">
        <f t="shared" si="72"/>
        <v>1.3156413043646615</v>
      </c>
      <c r="DQ30" s="1">
        <f t="shared" si="73"/>
        <v>4.6082949308755765</v>
      </c>
      <c r="DR30" s="1">
        <f t="shared" si="74"/>
        <v>3.0210169556701625</v>
      </c>
      <c r="DS30" s="1">
        <f t="shared" si="74"/>
        <v>2.6643058823909058</v>
      </c>
      <c r="DT30" s="1">
        <f t="shared" si="75"/>
        <v>-1.0666666666666664</v>
      </c>
      <c r="DU30" s="1">
        <f t="shared" si="75"/>
        <v>-0.83333333333333215</v>
      </c>
      <c r="DV30" s="1">
        <f t="shared" si="76"/>
        <v>86.314899999999994</v>
      </c>
      <c r="DW30" s="1">
        <f t="shared" si="77"/>
        <v>86.851699999999994</v>
      </c>
      <c r="DX30" s="1">
        <f t="shared" si="78"/>
        <v>85.119200000000006</v>
      </c>
      <c r="DY30" s="1">
        <f t="shared" si="79"/>
        <v>76.152199999999993</v>
      </c>
      <c r="DZ30" s="1">
        <f t="shared" si="80"/>
        <v>81.706400000000002</v>
      </c>
      <c r="EA30" s="1">
        <f t="shared" si="81"/>
        <v>73.686599999999999</v>
      </c>
      <c r="EB30" s="1">
        <f t="shared" si="82"/>
        <v>87.439300000000003</v>
      </c>
      <c r="EC30" s="1">
        <f t="shared" si="83"/>
        <v>91.477099999999993</v>
      </c>
      <c r="ED30" s="1">
        <f t="shared" si="84"/>
        <v>84.769599999999997</v>
      </c>
      <c r="EE30" s="1">
        <f t="shared" si="85"/>
        <v>86.063400000000001</v>
      </c>
      <c r="EF30" s="1">
        <f t="shared" si="86"/>
        <v>89.779399999999995</v>
      </c>
      <c r="EG30" s="1">
        <f t="shared" si="87"/>
        <v>85.109700000000004</v>
      </c>
      <c r="EH30" s="1">
        <f t="shared" si="88"/>
        <v>86.09526666666666</v>
      </c>
      <c r="EI30" s="1">
        <f t="shared" si="89"/>
        <v>87.89533333333334</v>
      </c>
      <c r="EJ30" s="1">
        <f t="shared" si="90"/>
        <v>1.0301225792228816</v>
      </c>
      <c r="EK30" s="1">
        <f t="shared" si="91"/>
        <v>3.8419829582836642</v>
      </c>
      <c r="EL30" s="1">
        <f t="shared" si="92"/>
        <v>77.181733333333327</v>
      </c>
      <c r="EM30" s="1">
        <f t="shared" si="93"/>
        <v>86.984166666666667</v>
      </c>
      <c r="EN30" s="1">
        <f t="shared" si="94"/>
        <v>5.3222802602477888</v>
      </c>
      <c r="EO30" s="1">
        <f t="shared" si="95"/>
        <v>2.8364498218875971</v>
      </c>
      <c r="EP30" s="1">
        <f t="shared" si="96"/>
        <v>7.7204013600596904</v>
      </c>
      <c r="EQ30" s="1">
        <f t="shared" si="96"/>
        <v>0.73684122929348195</v>
      </c>
      <c r="ER30" s="1">
        <f t="shared" si="97"/>
        <v>-8.9135333333333335</v>
      </c>
      <c r="ES30" s="1">
        <f t="shared" si="97"/>
        <v>-0.91116666666667356</v>
      </c>
    </row>
    <row r="31" spans="1:149" ht="15.75" x14ac:dyDescent="0.25">
      <c r="A31" t="s">
        <v>233</v>
      </c>
      <c r="B31" s="18">
        <v>46</v>
      </c>
      <c r="C31">
        <v>68</v>
      </c>
      <c r="D31">
        <v>1.57</v>
      </c>
      <c r="E31" s="2">
        <f t="shared" si="0"/>
        <v>27.587326057852245</v>
      </c>
      <c r="F31" t="s">
        <v>21</v>
      </c>
      <c r="G31" t="s">
        <v>20</v>
      </c>
      <c r="H31" t="str">
        <f t="shared" si="1"/>
        <v>no</v>
      </c>
      <c r="I31">
        <v>31.5</v>
      </c>
      <c r="J31">
        <v>33.4</v>
      </c>
      <c r="K31">
        <v>31.5</v>
      </c>
      <c r="L31">
        <v>32</v>
      </c>
      <c r="M31">
        <v>33.1</v>
      </c>
      <c r="N31">
        <v>31</v>
      </c>
      <c r="O31">
        <v>29.8</v>
      </c>
      <c r="P31">
        <v>29.8</v>
      </c>
      <c r="Q31">
        <v>29.6</v>
      </c>
      <c r="R31">
        <v>32</v>
      </c>
      <c r="S31">
        <v>32.299999999999997</v>
      </c>
      <c r="T31">
        <v>33.200000000000003</v>
      </c>
      <c r="U31">
        <f t="shared" si="2"/>
        <v>33.4</v>
      </c>
      <c r="V31" s="1">
        <f t="shared" si="3"/>
        <v>32.133333333333333</v>
      </c>
      <c r="W31" s="1">
        <f t="shared" si="4"/>
        <v>3.4137930854573293</v>
      </c>
      <c r="X31">
        <f t="shared" si="5"/>
        <v>29.8</v>
      </c>
      <c r="Y31" s="1">
        <f t="shared" si="6"/>
        <v>29.733333333333334</v>
      </c>
      <c r="Z31" s="1">
        <f t="shared" si="7"/>
        <v>0.38835219900647333</v>
      </c>
      <c r="AA31">
        <f t="shared" si="8"/>
        <v>33.1</v>
      </c>
      <c r="AB31" s="1">
        <f t="shared" si="9"/>
        <v>32.033333333333331</v>
      </c>
      <c r="AC31" s="1">
        <f t="shared" si="10"/>
        <v>3.2790741428904773</v>
      </c>
      <c r="AD31">
        <f t="shared" si="11"/>
        <v>33.200000000000003</v>
      </c>
      <c r="AE31" s="1">
        <f t="shared" si="12"/>
        <v>32.5</v>
      </c>
      <c r="AF31" s="1">
        <f t="shared" si="13"/>
        <v>1.9215378456610519</v>
      </c>
      <c r="AG31" s="1">
        <f t="shared" si="14"/>
        <v>5.4861733023094175</v>
      </c>
      <c r="AH31" s="1">
        <f t="shared" si="15"/>
        <v>1.0226750967574076</v>
      </c>
      <c r="AI31" s="1">
        <f t="shared" si="16"/>
        <v>0.31168831168831618</v>
      </c>
      <c r="AJ31" s="1">
        <f t="shared" si="17"/>
        <v>8.89126941617568</v>
      </c>
      <c r="AK31" s="1">
        <f t="shared" si="18"/>
        <v>-2.3999999999999986</v>
      </c>
      <c r="AL31" s="1">
        <f t="shared" si="19"/>
        <v>0.46666666666666856</v>
      </c>
      <c r="AM31">
        <v>82.809399999999997</v>
      </c>
      <c r="AN31">
        <v>83.465800000000002</v>
      </c>
      <c r="AO31">
        <v>85.133600000000001</v>
      </c>
      <c r="AP31">
        <v>107.241</v>
      </c>
      <c r="AQ31">
        <v>106.1</v>
      </c>
      <c r="AR31">
        <v>108.09399999999999</v>
      </c>
      <c r="AS31">
        <v>84.905000000000001</v>
      </c>
      <c r="AT31">
        <v>88.045900000000003</v>
      </c>
      <c r="AU31">
        <v>82.833299999999994</v>
      </c>
      <c r="AV31">
        <v>107.863</v>
      </c>
      <c r="AW31">
        <v>112.56100000000001</v>
      </c>
      <c r="AX31">
        <v>112.998</v>
      </c>
      <c r="AY31" s="4">
        <f t="shared" si="20"/>
        <v>85.133600000000001</v>
      </c>
      <c r="AZ31" s="19">
        <f t="shared" si="21"/>
        <v>83.802933333333328</v>
      </c>
      <c r="BA31" s="19">
        <f t="shared" si="22"/>
        <v>1.4298014773023062</v>
      </c>
      <c r="BB31" s="4">
        <f t="shared" si="23"/>
        <v>88.045900000000003</v>
      </c>
      <c r="BC31" s="19">
        <f t="shared" si="24"/>
        <v>85.261399999999995</v>
      </c>
      <c r="BD31" s="19">
        <f t="shared" si="25"/>
        <v>3.07819530732987</v>
      </c>
      <c r="BE31" s="4">
        <f t="shared" si="26"/>
        <v>108.09399999999999</v>
      </c>
      <c r="BF31" s="19">
        <f t="shared" si="27"/>
        <v>107.145</v>
      </c>
      <c r="BG31" s="19">
        <f t="shared" si="28"/>
        <v>0.93374435953023849</v>
      </c>
      <c r="BH31" s="4">
        <f t="shared" si="29"/>
        <v>112.998</v>
      </c>
      <c r="BI31" s="19">
        <f t="shared" si="30"/>
        <v>111.14066666666668</v>
      </c>
      <c r="BJ31" s="19">
        <f t="shared" si="31"/>
        <v>2.5615644610048385</v>
      </c>
      <c r="BK31" s="19">
        <f t="shared" si="32"/>
        <v>1.2199990971498502</v>
      </c>
      <c r="BL31" s="19">
        <f t="shared" si="33"/>
        <v>2.5886839374346375</v>
      </c>
      <c r="BM31" s="19">
        <f t="shared" si="34"/>
        <v>24.44861932694393</v>
      </c>
      <c r="BN31" s="19">
        <f t="shared" si="35"/>
        <v>26.353354733877559</v>
      </c>
      <c r="BO31" s="19">
        <f t="shared" si="36"/>
        <v>1.4584666666666664</v>
      </c>
      <c r="BP31" s="19">
        <f t="shared" si="37"/>
        <v>3.9956666666666791</v>
      </c>
      <c r="BQ31" s="1">
        <f t="shared" si="38"/>
        <v>190.0504</v>
      </c>
      <c r="BR31" s="1">
        <f t="shared" si="38"/>
        <v>189.5658</v>
      </c>
      <c r="BS31" s="1">
        <f t="shared" si="39"/>
        <v>193.2276</v>
      </c>
      <c r="BT31" s="1">
        <f t="shared" si="40"/>
        <v>192.768</v>
      </c>
      <c r="BU31" s="1">
        <f t="shared" si="41"/>
        <v>200.6069</v>
      </c>
      <c r="BV31" s="1">
        <f t="shared" si="41"/>
        <v>195.8313</v>
      </c>
      <c r="BW31" s="1">
        <f t="shared" si="42"/>
        <v>193.2276</v>
      </c>
      <c r="BX31" s="1">
        <f t="shared" si="43"/>
        <v>190.94793333333334</v>
      </c>
      <c r="BY31" s="1">
        <f t="shared" si="44"/>
        <v>1.0416779071827773</v>
      </c>
      <c r="BZ31" s="1">
        <f t="shared" si="45"/>
        <v>200.6069</v>
      </c>
      <c r="CA31" s="1">
        <f t="shared" si="46"/>
        <v>196.40206666666668</v>
      </c>
      <c r="CB31" s="1">
        <f t="shared" si="47"/>
        <v>2.0114330478533451</v>
      </c>
      <c r="CC31" s="1">
        <f t="shared" si="48"/>
        <v>1.9913022669397686</v>
      </c>
      <c r="CD31" s="1">
        <f t="shared" si="49"/>
        <v>5.4541333333333455</v>
      </c>
      <c r="CE31" s="1">
        <f t="shared" si="50"/>
        <v>19.697003058103974</v>
      </c>
      <c r="CF31" s="1">
        <f t="shared" si="50"/>
        <v>19.464621134896365</v>
      </c>
      <c r="CG31" s="1">
        <f t="shared" si="51"/>
        <v>20.449225280326196</v>
      </c>
      <c r="CH31" s="1">
        <f t="shared" si="51"/>
        <v>20.020598029221883</v>
      </c>
      <c r="CI31" s="20">
        <v>21</v>
      </c>
      <c r="CJ31" s="20">
        <v>23</v>
      </c>
      <c r="CK31" s="1">
        <f t="shared" si="52"/>
        <v>6.4282434653322511</v>
      </c>
      <c r="CL31">
        <f t="shared" si="53"/>
        <v>2</v>
      </c>
      <c r="CM31">
        <v>22</v>
      </c>
      <c r="CN31" s="18">
        <v>3</v>
      </c>
      <c r="CO31">
        <v>1</v>
      </c>
      <c r="CP31">
        <v>0</v>
      </c>
      <c r="CQ31">
        <v>0</v>
      </c>
      <c r="CR31">
        <v>0</v>
      </c>
      <c r="CS31">
        <v>0</v>
      </c>
      <c r="CT31">
        <v>1</v>
      </c>
      <c r="CU31">
        <v>1</v>
      </c>
      <c r="CV31">
        <v>0</v>
      </c>
      <c r="CW31">
        <v>0</v>
      </c>
      <c r="CX31">
        <f t="shared" si="54"/>
        <v>31.5</v>
      </c>
      <c r="CY31">
        <f t="shared" si="55"/>
        <v>33.4</v>
      </c>
      <c r="CZ31">
        <f t="shared" si="56"/>
        <v>31.5</v>
      </c>
      <c r="DA31">
        <f t="shared" si="57"/>
        <v>29.8</v>
      </c>
      <c r="DB31">
        <f t="shared" si="58"/>
        <v>29.8</v>
      </c>
      <c r="DC31">
        <f t="shared" si="59"/>
        <v>29.6</v>
      </c>
      <c r="DD31">
        <f t="shared" si="60"/>
        <v>32</v>
      </c>
      <c r="DE31">
        <f t="shared" si="61"/>
        <v>33.1</v>
      </c>
      <c r="DF31">
        <f t="shared" si="62"/>
        <v>31</v>
      </c>
      <c r="DG31">
        <f t="shared" si="63"/>
        <v>32</v>
      </c>
      <c r="DH31">
        <f t="shared" si="64"/>
        <v>32.299999999999997</v>
      </c>
      <c r="DI31">
        <f t="shared" si="65"/>
        <v>33.200000000000003</v>
      </c>
      <c r="DJ31" s="1">
        <f t="shared" si="66"/>
        <v>32.133333333333333</v>
      </c>
      <c r="DK31" s="1">
        <f t="shared" si="67"/>
        <v>32.033333333333331</v>
      </c>
      <c r="DL31" s="1">
        <f t="shared" si="68"/>
        <v>3.4137930854573293</v>
      </c>
      <c r="DM31" s="1">
        <f t="shared" si="69"/>
        <v>3.2790741428904773</v>
      </c>
      <c r="DN31" s="1">
        <f t="shared" si="70"/>
        <v>29.733333333333334</v>
      </c>
      <c r="DO31" s="1">
        <f t="shared" si="71"/>
        <v>32.5</v>
      </c>
      <c r="DP31" s="1">
        <f t="shared" si="72"/>
        <v>0.38835219900647333</v>
      </c>
      <c r="DQ31" s="1">
        <f t="shared" si="73"/>
        <v>1.9215378456610519</v>
      </c>
      <c r="DR31" s="1">
        <f t="shared" si="74"/>
        <v>5.4861733023094175</v>
      </c>
      <c r="DS31" s="1">
        <f t="shared" si="74"/>
        <v>1.0226750967574076</v>
      </c>
      <c r="DT31" s="1">
        <f t="shared" si="75"/>
        <v>-2.3999999999999986</v>
      </c>
      <c r="DU31" s="1">
        <f t="shared" si="75"/>
        <v>0.46666666666666856</v>
      </c>
      <c r="DV31" s="1">
        <f t="shared" si="76"/>
        <v>82.809399999999997</v>
      </c>
      <c r="DW31" s="1">
        <f t="shared" si="77"/>
        <v>83.465800000000002</v>
      </c>
      <c r="DX31" s="1">
        <f t="shared" si="78"/>
        <v>85.133600000000001</v>
      </c>
      <c r="DY31" s="1">
        <f t="shared" si="79"/>
        <v>84.905000000000001</v>
      </c>
      <c r="DZ31" s="1">
        <f t="shared" si="80"/>
        <v>88.045900000000003</v>
      </c>
      <c r="EA31" s="1">
        <f t="shared" si="81"/>
        <v>82.833299999999994</v>
      </c>
      <c r="EB31" s="1">
        <f t="shared" si="82"/>
        <v>107.241</v>
      </c>
      <c r="EC31" s="1">
        <f t="shared" si="83"/>
        <v>106.1</v>
      </c>
      <c r="ED31" s="1">
        <f t="shared" si="84"/>
        <v>108.09399999999999</v>
      </c>
      <c r="EE31" s="1">
        <f t="shared" si="85"/>
        <v>107.863</v>
      </c>
      <c r="EF31" s="1">
        <f t="shared" si="86"/>
        <v>112.56100000000001</v>
      </c>
      <c r="EG31" s="1">
        <f t="shared" si="87"/>
        <v>112.998</v>
      </c>
      <c r="EH31" s="1">
        <f t="shared" si="88"/>
        <v>83.802933333333328</v>
      </c>
      <c r="EI31" s="1">
        <f t="shared" si="89"/>
        <v>107.145</v>
      </c>
      <c r="EJ31" s="1">
        <f t="shared" si="90"/>
        <v>1.4298014773023062</v>
      </c>
      <c r="EK31" s="1">
        <f t="shared" si="91"/>
        <v>0.93374435953023849</v>
      </c>
      <c r="EL31" s="1">
        <f t="shared" si="92"/>
        <v>85.261399999999995</v>
      </c>
      <c r="EM31" s="1">
        <f t="shared" si="93"/>
        <v>111.14066666666668</v>
      </c>
      <c r="EN31" s="1">
        <f t="shared" si="94"/>
        <v>3.07819530732987</v>
      </c>
      <c r="EO31" s="1">
        <f t="shared" si="95"/>
        <v>2.5615644610048385</v>
      </c>
      <c r="EP31" s="1">
        <f t="shared" si="96"/>
        <v>1.2199990971498502</v>
      </c>
      <c r="EQ31" s="1">
        <f t="shared" si="96"/>
        <v>2.5886839374346375</v>
      </c>
      <c r="ER31" s="1">
        <f t="shared" si="97"/>
        <v>1.4584666666666664</v>
      </c>
      <c r="ES31" s="1">
        <f t="shared" si="97"/>
        <v>3.9956666666666791</v>
      </c>
    </row>
    <row r="32" spans="1:149" ht="15.75" x14ac:dyDescent="0.25">
      <c r="A32" t="s">
        <v>234</v>
      </c>
      <c r="B32" s="18">
        <v>56</v>
      </c>
      <c r="C32">
        <v>76.599999999999994</v>
      </c>
      <c r="D32">
        <v>1.56</v>
      </c>
      <c r="E32" s="2">
        <f t="shared" si="0"/>
        <v>31.476002629848779</v>
      </c>
      <c r="F32" t="s">
        <v>20</v>
      </c>
      <c r="G32" t="s">
        <v>20</v>
      </c>
      <c r="H32" t="str">
        <f t="shared" si="1"/>
        <v>yes</v>
      </c>
      <c r="I32">
        <v>26.9</v>
      </c>
      <c r="J32">
        <v>25.5</v>
      </c>
      <c r="K32">
        <v>26</v>
      </c>
      <c r="L32">
        <v>33</v>
      </c>
      <c r="M32">
        <v>30.2</v>
      </c>
      <c r="N32">
        <v>30.2</v>
      </c>
      <c r="O32">
        <v>26.5</v>
      </c>
      <c r="P32">
        <v>27</v>
      </c>
      <c r="Q32">
        <v>27.8</v>
      </c>
      <c r="R32">
        <v>31.2</v>
      </c>
      <c r="S32">
        <v>30.8</v>
      </c>
      <c r="T32">
        <v>29.8</v>
      </c>
      <c r="U32">
        <f t="shared" si="2"/>
        <v>26.9</v>
      </c>
      <c r="V32" s="1">
        <f t="shared" si="3"/>
        <v>26.133333333333336</v>
      </c>
      <c r="W32" s="1">
        <f t="shared" si="4"/>
        <v>2.7147699813511141</v>
      </c>
      <c r="X32">
        <f t="shared" si="5"/>
        <v>27.8</v>
      </c>
      <c r="Y32" s="1">
        <f t="shared" si="6"/>
        <v>27.099999999999998</v>
      </c>
      <c r="Z32" s="1">
        <f t="shared" si="7"/>
        <v>2.4197190126575663</v>
      </c>
      <c r="AA32">
        <f t="shared" si="8"/>
        <v>33</v>
      </c>
      <c r="AB32" s="1">
        <f t="shared" si="9"/>
        <v>31.133333333333336</v>
      </c>
      <c r="AC32" s="1">
        <f t="shared" si="10"/>
        <v>5.1924435344677278</v>
      </c>
      <c r="AD32">
        <f t="shared" si="11"/>
        <v>31.2</v>
      </c>
      <c r="AE32" s="1">
        <f t="shared" si="12"/>
        <v>30.599999999999998</v>
      </c>
      <c r="AF32" s="1">
        <f t="shared" si="13"/>
        <v>2.3565694610875729</v>
      </c>
      <c r="AG32" s="1">
        <f t="shared" si="14"/>
        <v>2.5680772266010981</v>
      </c>
      <c r="AH32" s="1">
        <f t="shared" si="15"/>
        <v>1.2217827752683446</v>
      </c>
      <c r="AI32" s="1">
        <f t="shared" si="16"/>
        <v>17.46216530849825</v>
      </c>
      <c r="AJ32" s="1">
        <f t="shared" si="17"/>
        <v>12.131715771230503</v>
      </c>
      <c r="AK32" s="1">
        <f t="shared" si="18"/>
        <v>0.96666666666666146</v>
      </c>
      <c r="AL32" s="1">
        <f t="shared" si="19"/>
        <v>-0.53333333333333854</v>
      </c>
      <c r="AM32">
        <v>105.544</v>
      </c>
      <c r="AN32">
        <v>104.43300000000001</v>
      </c>
      <c r="AO32">
        <v>109.343</v>
      </c>
      <c r="AP32">
        <v>99.811199999999999</v>
      </c>
      <c r="AQ32">
        <v>95.058199999999999</v>
      </c>
      <c r="AR32">
        <v>94.361999999999995</v>
      </c>
      <c r="AS32">
        <v>94.234999999999999</v>
      </c>
      <c r="AT32">
        <v>95.165300000000002</v>
      </c>
      <c r="AU32">
        <v>105.44</v>
      </c>
      <c r="AV32">
        <v>89.725200000000001</v>
      </c>
      <c r="AW32">
        <v>106.83199999999999</v>
      </c>
      <c r="AX32">
        <v>107.77800000000001</v>
      </c>
      <c r="AY32" s="4">
        <f t="shared" si="20"/>
        <v>109.343</v>
      </c>
      <c r="AZ32" s="19">
        <f t="shared" si="21"/>
        <v>106.44</v>
      </c>
      <c r="BA32" s="19">
        <f t="shared" si="22"/>
        <v>2.4189318411774732</v>
      </c>
      <c r="BB32" s="4">
        <f t="shared" si="23"/>
        <v>105.44</v>
      </c>
      <c r="BC32" s="19">
        <f t="shared" si="24"/>
        <v>98.280100000000004</v>
      </c>
      <c r="BD32" s="19">
        <f t="shared" si="25"/>
        <v>6.3268939692189576</v>
      </c>
      <c r="BE32" s="4">
        <f t="shared" si="26"/>
        <v>99.811199999999999</v>
      </c>
      <c r="BF32" s="19">
        <f t="shared" si="27"/>
        <v>96.410466666666665</v>
      </c>
      <c r="BG32" s="19">
        <f t="shared" si="28"/>
        <v>3.0760374164732553</v>
      </c>
      <c r="BH32" s="4">
        <f t="shared" si="29"/>
        <v>107.77800000000001</v>
      </c>
      <c r="BI32" s="19">
        <f t="shared" si="30"/>
        <v>101.44506666666666</v>
      </c>
      <c r="BJ32" s="19">
        <f t="shared" si="31"/>
        <v>10.015980150556576</v>
      </c>
      <c r="BK32" s="19">
        <f t="shared" si="32"/>
        <v>5.636887265885572</v>
      </c>
      <c r="BL32" s="19">
        <f t="shared" si="33"/>
        <v>3.598585028768591</v>
      </c>
      <c r="BM32" s="19">
        <f t="shared" si="34"/>
        <v>9.8885977421134843</v>
      </c>
      <c r="BN32" s="19">
        <f t="shared" si="35"/>
        <v>3.1693218430993833</v>
      </c>
      <c r="BO32" s="19">
        <f t="shared" si="36"/>
        <v>-8.1598999999999933</v>
      </c>
      <c r="BP32" s="19">
        <f t="shared" si="37"/>
        <v>5.0345999999999975</v>
      </c>
      <c r="BQ32" s="1">
        <f t="shared" si="38"/>
        <v>205.3552</v>
      </c>
      <c r="BR32" s="1">
        <f t="shared" si="38"/>
        <v>199.49119999999999</v>
      </c>
      <c r="BS32" s="1">
        <f t="shared" si="39"/>
        <v>203.70499999999998</v>
      </c>
      <c r="BT32" s="1">
        <f t="shared" si="40"/>
        <v>183.96019999999999</v>
      </c>
      <c r="BU32" s="1">
        <f t="shared" si="41"/>
        <v>201.9973</v>
      </c>
      <c r="BV32" s="1">
        <f t="shared" si="41"/>
        <v>213.21800000000002</v>
      </c>
      <c r="BW32" s="1">
        <f t="shared" si="42"/>
        <v>205.3552</v>
      </c>
      <c r="BX32" s="1">
        <f t="shared" si="43"/>
        <v>202.85046666666668</v>
      </c>
      <c r="BY32" s="1">
        <f t="shared" si="44"/>
        <v>1.4907303348573033</v>
      </c>
      <c r="BZ32" s="1">
        <f t="shared" si="45"/>
        <v>213.21800000000002</v>
      </c>
      <c r="CA32" s="1">
        <f t="shared" si="46"/>
        <v>199.72516666666669</v>
      </c>
      <c r="CB32" s="1">
        <f t="shared" si="47"/>
        <v>7.390478533916216</v>
      </c>
      <c r="CC32" s="1">
        <f t="shared" si="48"/>
        <v>1.0978909999813553</v>
      </c>
      <c r="CD32" s="1">
        <f t="shared" si="49"/>
        <v>-3.1252999999999815</v>
      </c>
      <c r="CE32" s="1">
        <f t="shared" si="50"/>
        <v>20.933251783893983</v>
      </c>
      <c r="CF32" s="1">
        <f t="shared" si="50"/>
        <v>20.67792728508325</v>
      </c>
      <c r="CG32" s="1">
        <f t="shared" si="51"/>
        <v>21.734760448521918</v>
      </c>
      <c r="CH32" s="1">
        <f t="shared" si="51"/>
        <v>20.359344206591913</v>
      </c>
      <c r="CI32" s="20">
        <v>19</v>
      </c>
      <c r="CJ32" s="20">
        <v>19</v>
      </c>
      <c r="CK32" s="1">
        <f t="shared" si="52"/>
        <v>0</v>
      </c>
      <c r="CL32">
        <f t="shared" si="53"/>
        <v>0</v>
      </c>
      <c r="CM32">
        <v>33</v>
      </c>
      <c r="CN32" s="18">
        <v>10</v>
      </c>
      <c r="CO32">
        <v>0</v>
      </c>
      <c r="CP32">
        <v>0</v>
      </c>
      <c r="CQ32">
        <v>0</v>
      </c>
      <c r="CR32">
        <v>0</v>
      </c>
      <c r="CS32">
        <v>1</v>
      </c>
      <c r="CT32">
        <v>1</v>
      </c>
      <c r="CU32">
        <v>0</v>
      </c>
      <c r="CV32">
        <v>0</v>
      </c>
      <c r="CW32">
        <v>0</v>
      </c>
      <c r="CX32">
        <f t="shared" si="54"/>
        <v>33</v>
      </c>
      <c r="CY32">
        <f t="shared" si="55"/>
        <v>30.2</v>
      </c>
      <c r="CZ32">
        <f t="shared" si="56"/>
        <v>30.2</v>
      </c>
      <c r="DA32">
        <f t="shared" si="57"/>
        <v>31.2</v>
      </c>
      <c r="DB32">
        <f t="shared" si="58"/>
        <v>30.8</v>
      </c>
      <c r="DC32">
        <f t="shared" si="59"/>
        <v>29.8</v>
      </c>
      <c r="DD32">
        <f t="shared" si="60"/>
        <v>26.9</v>
      </c>
      <c r="DE32">
        <f t="shared" si="61"/>
        <v>25.5</v>
      </c>
      <c r="DF32">
        <f t="shared" si="62"/>
        <v>26</v>
      </c>
      <c r="DG32">
        <f t="shared" si="63"/>
        <v>26.5</v>
      </c>
      <c r="DH32">
        <f t="shared" si="64"/>
        <v>27</v>
      </c>
      <c r="DI32">
        <f t="shared" si="65"/>
        <v>27.8</v>
      </c>
      <c r="DJ32" s="1">
        <f t="shared" si="66"/>
        <v>31.133333333333336</v>
      </c>
      <c r="DK32" s="1">
        <f t="shared" si="67"/>
        <v>26.133333333333336</v>
      </c>
      <c r="DL32" s="1">
        <f t="shared" si="68"/>
        <v>5.1924435344677278</v>
      </c>
      <c r="DM32" s="1">
        <f t="shared" si="69"/>
        <v>2.7147699813511141</v>
      </c>
      <c r="DN32" s="1">
        <f t="shared" si="70"/>
        <v>30.599999999999998</v>
      </c>
      <c r="DO32" s="1">
        <f t="shared" si="71"/>
        <v>27.099999999999998</v>
      </c>
      <c r="DP32" s="1">
        <f t="shared" si="72"/>
        <v>2.3565694610875729</v>
      </c>
      <c r="DQ32" s="1">
        <f t="shared" si="73"/>
        <v>2.4197190126575663</v>
      </c>
      <c r="DR32" s="1">
        <f t="shared" si="74"/>
        <v>1.2217827752683446</v>
      </c>
      <c r="DS32" s="1">
        <f t="shared" si="74"/>
        <v>2.5680772266010981</v>
      </c>
      <c r="DT32" s="1">
        <f t="shared" si="75"/>
        <v>-0.53333333333333854</v>
      </c>
      <c r="DU32" s="1">
        <f t="shared" si="75"/>
        <v>0.96666666666666146</v>
      </c>
      <c r="DV32" s="1">
        <f t="shared" si="76"/>
        <v>99.811199999999999</v>
      </c>
      <c r="DW32" s="1">
        <f t="shared" si="77"/>
        <v>95.058199999999999</v>
      </c>
      <c r="DX32" s="1">
        <f t="shared" si="78"/>
        <v>94.361999999999995</v>
      </c>
      <c r="DY32" s="1">
        <f t="shared" si="79"/>
        <v>89.725200000000001</v>
      </c>
      <c r="DZ32" s="1">
        <f t="shared" si="80"/>
        <v>106.83199999999999</v>
      </c>
      <c r="EA32" s="1">
        <f t="shared" si="81"/>
        <v>107.77800000000001</v>
      </c>
      <c r="EB32" s="1">
        <f t="shared" si="82"/>
        <v>105.544</v>
      </c>
      <c r="EC32" s="1">
        <f t="shared" si="83"/>
        <v>104.43300000000001</v>
      </c>
      <c r="ED32" s="1">
        <f t="shared" si="84"/>
        <v>109.343</v>
      </c>
      <c r="EE32" s="1">
        <f t="shared" si="85"/>
        <v>94.234999999999999</v>
      </c>
      <c r="EF32" s="1">
        <f t="shared" si="86"/>
        <v>95.165300000000002</v>
      </c>
      <c r="EG32" s="1">
        <f t="shared" si="87"/>
        <v>105.44</v>
      </c>
      <c r="EH32" s="1">
        <f t="shared" si="88"/>
        <v>96.410466666666665</v>
      </c>
      <c r="EI32" s="1">
        <f t="shared" si="89"/>
        <v>106.44</v>
      </c>
      <c r="EJ32" s="1">
        <f t="shared" si="90"/>
        <v>3.0760374164732553</v>
      </c>
      <c r="EK32" s="1">
        <f t="shared" si="91"/>
        <v>2.4189318411774732</v>
      </c>
      <c r="EL32" s="1">
        <f t="shared" si="92"/>
        <v>101.44506666666666</v>
      </c>
      <c r="EM32" s="1">
        <f t="shared" si="93"/>
        <v>98.280100000000004</v>
      </c>
      <c r="EN32" s="1">
        <f t="shared" si="94"/>
        <v>10.015980150556576</v>
      </c>
      <c r="EO32" s="1">
        <f t="shared" si="95"/>
        <v>6.3268939692189576</v>
      </c>
      <c r="EP32" s="1">
        <f t="shared" si="96"/>
        <v>3.598585028768591</v>
      </c>
      <c r="EQ32" s="1">
        <f t="shared" si="96"/>
        <v>5.636887265885572</v>
      </c>
      <c r="ER32" s="1">
        <f t="shared" si="97"/>
        <v>5.0345999999999975</v>
      </c>
      <c r="ES32" s="1">
        <f t="shared" si="97"/>
        <v>-8.1598999999999933</v>
      </c>
    </row>
    <row r="33" spans="1:149" ht="15.75" x14ac:dyDescent="0.25">
      <c r="A33" t="s">
        <v>235</v>
      </c>
      <c r="B33" s="18">
        <v>60</v>
      </c>
      <c r="C33">
        <v>62</v>
      </c>
      <c r="D33">
        <v>1.61</v>
      </c>
      <c r="E33" s="2">
        <f t="shared" si="0"/>
        <v>23.9188302920412</v>
      </c>
      <c r="F33" t="s">
        <v>21</v>
      </c>
      <c r="G33" t="s">
        <v>20</v>
      </c>
      <c r="H33" t="str">
        <f t="shared" si="1"/>
        <v>no</v>
      </c>
      <c r="I33">
        <v>20.399999999999999</v>
      </c>
      <c r="J33">
        <v>20.399999999999999</v>
      </c>
      <c r="K33">
        <v>21.6</v>
      </c>
      <c r="L33">
        <v>27.9</v>
      </c>
      <c r="M33">
        <v>27.3</v>
      </c>
      <c r="N33">
        <v>26.6</v>
      </c>
      <c r="O33">
        <v>22.9</v>
      </c>
      <c r="P33">
        <v>24.2</v>
      </c>
      <c r="Q33">
        <v>23.2</v>
      </c>
      <c r="R33">
        <v>29.1</v>
      </c>
      <c r="S33">
        <v>29.2</v>
      </c>
      <c r="T33">
        <v>28.3</v>
      </c>
      <c r="U33">
        <f t="shared" si="2"/>
        <v>21.6</v>
      </c>
      <c r="V33" s="1">
        <f t="shared" si="3"/>
        <v>20.8</v>
      </c>
      <c r="W33" s="1">
        <f t="shared" si="4"/>
        <v>3.3308669376324644</v>
      </c>
      <c r="X33">
        <f t="shared" si="5"/>
        <v>24.2</v>
      </c>
      <c r="Y33" s="1">
        <f t="shared" si="6"/>
        <v>23.433333333333334</v>
      </c>
      <c r="Z33" s="1">
        <f t="shared" si="7"/>
        <v>2.9047763665237758</v>
      </c>
      <c r="AA33">
        <f t="shared" si="8"/>
        <v>27.9</v>
      </c>
      <c r="AB33" s="1">
        <f t="shared" si="9"/>
        <v>27.266666666666669</v>
      </c>
      <c r="AC33" s="1">
        <f t="shared" si="10"/>
        <v>2.3862128723646814</v>
      </c>
      <c r="AD33">
        <f t="shared" si="11"/>
        <v>29.2</v>
      </c>
      <c r="AE33" s="1">
        <f t="shared" si="12"/>
        <v>28.866666666666664</v>
      </c>
      <c r="AF33" s="1">
        <f t="shared" si="13"/>
        <v>1.7088508760910777</v>
      </c>
      <c r="AG33" s="1">
        <f t="shared" si="14"/>
        <v>8.4192065883552747</v>
      </c>
      <c r="AH33" s="1">
        <f t="shared" si="15"/>
        <v>4.0310125293294732</v>
      </c>
      <c r="AI33" s="1">
        <f t="shared" si="16"/>
        <v>26.907073509015262</v>
      </c>
      <c r="AJ33" s="1">
        <f t="shared" si="17"/>
        <v>20.77756532823453</v>
      </c>
      <c r="AK33" s="1">
        <f t="shared" si="18"/>
        <v>2.6333333333333329</v>
      </c>
      <c r="AL33" s="1">
        <f t="shared" si="19"/>
        <v>1.5999999999999943</v>
      </c>
      <c r="AM33">
        <v>78.276600000000002</v>
      </c>
      <c r="AN33">
        <v>75.250299999999996</v>
      </c>
      <c r="AO33">
        <v>75.317499999999995</v>
      </c>
      <c r="AP33">
        <v>83.553399999999996</v>
      </c>
      <c r="AQ33">
        <v>78.400599999999997</v>
      </c>
      <c r="AR33">
        <v>79.745699999999999</v>
      </c>
      <c r="AS33">
        <v>69.319100000000006</v>
      </c>
      <c r="AT33">
        <v>65.040300000000002</v>
      </c>
      <c r="AU33">
        <v>68.486999999999995</v>
      </c>
      <c r="AV33">
        <v>86.468699999999998</v>
      </c>
      <c r="AW33">
        <v>77.095399999999998</v>
      </c>
      <c r="AX33">
        <v>81.975300000000004</v>
      </c>
      <c r="AY33" s="4">
        <f t="shared" si="20"/>
        <v>78.276600000000002</v>
      </c>
      <c r="AZ33" s="19">
        <f t="shared" si="21"/>
        <v>76.281466666666674</v>
      </c>
      <c r="BA33" s="19">
        <f t="shared" si="22"/>
        <v>2.2655081147295002</v>
      </c>
      <c r="BB33" s="4">
        <f t="shared" si="23"/>
        <v>69.319100000000006</v>
      </c>
      <c r="BC33" s="19">
        <f t="shared" si="24"/>
        <v>67.615466666666663</v>
      </c>
      <c r="BD33" s="19">
        <f t="shared" si="25"/>
        <v>3.3552030226082392</v>
      </c>
      <c r="BE33" s="4">
        <f t="shared" si="26"/>
        <v>83.553399999999996</v>
      </c>
      <c r="BF33" s="19">
        <f t="shared" si="27"/>
        <v>80.566566666666674</v>
      </c>
      <c r="BG33" s="19">
        <f t="shared" si="28"/>
        <v>3.3173527565719159</v>
      </c>
      <c r="BH33" s="4">
        <f t="shared" si="29"/>
        <v>86.468699999999998</v>
      </c>
      <c r="BI33" s="19">
        <f t="shared" si="30"/>
        <v>81.846466666666672</v>
      </c>
      <c r="BJ33" s="19">
        <f t="shared" si="31"/>
        <v>5.727770648940222</v>
      </c>
      <c r="BK33" s="19">
        <f t="shared" si="32"/>
        <v>8.5169116864607215</v>
      </c>
      <c r="BL33" s="19">
        <f t="shared" si="33"/>
        <v>1.1144745599119534</v>
      </c>
      <c r="BM33" s="19">
        <f t="shared" si="34"/>
        <v>5.4640149563027141</v>
      </c>
      <c r="BN33" s="19">
        <f t="shared" si="35"/>
        <v>19.042975937239774</v>
      </c>
      <c r="BO33" s="19">
        <f t="shared" si="36"/>
        <v>-8.666000000000011</v>
      </c>
      <c r="BP33" s="19">
        <f t="shared" si="37"/>
        <v>1.2798999999999978</v>
      </c>
      <c r="BQ33" s="1">
        <f t="shared" si="38"/>
        <v>161.82999999999998</v>
      </c>
      <c r="BR33" s="1">
        <f t="shared" si="38"/>
        <v>153.65089999999998</v>
      </c>
      <c r="BS33" s="1">
        <f t="shared" si="39"/>
        <v>155.06319999999999</v>
      </c>
      <c r="BT33" s="1">
        <f t="shared" si="40"/>
        <v>155.7878</v>
      </c>
      <c r="BU33" s="1">
        <f t="shared" si="41"/>
        <v>142.13569999999999</v>
      </c>
      <c r="BV33" s="1">
        <f t="shared" si="41"/>
        <v>150.4623</v>
      </c>
      <c r="BW33" s="1">
        <f t="shared" si="42"/>
        <v>161.82999999999998</v>
      </c>
      <c r="BX33" s="1">
        <f t="shared" si="43"/>
        <v>156.84803333333332</v>
      </c>
      <c r="BY33" s="1">
        <f t="shared" si="44"/>
        <v>2.7873573014813879</v>
      </c>
      <c r="BZ33" s="1">
        <f t="shared" si="45"/>
        <v>155.7878</v>
      </c>
      <c r="CA33" s="1">
        <f t="shared" si="46"/>
        <v>149.46193333333335</v>
      </c>
      <c r="CB33" s="1">
        <f t="shared" si="47"/>
        <v>4.6037188986773794</v>
      </c>
      <c r="CC33" s="1">
        <f t="shared" si="48"/>
        <v>3.4101152197933295</v>
      </c>
      <c r="CD33" s="1">
        <f t="shared" si="49"/>
        <v>-7.3860999999999706</v>
      </c>
      <c r="CE33" s="1">
        <f t="shared" si="50"/>
        <v>16.496432212028541</v>
      </c>
      <c r="CF33" s="1">
        <f t="shared" si="50"/>
        <v>15.98858647638464</v>
      </c>
      <c r="CG33" s="1">
        <f t="shared" si="51"/>
        <v>15.880509683995923</v>
      </c>
      <c r="CH33" s="1">
        <f t="shared" si="51"/>
        <v>15.235671083927965</v>
      </c>
      <c r="CI33">
        <v>15</v>
      </c>
      <c r="CJ33">
        <v>17</v>
      </c>
      <c r="CK33" s="1">
        <f t="shared" si="52"/>
        <v>8.8388347648318444</v>
      </c>
      <c r="CL33">
        <f t="shared" si="53"/>
        <v>2</v>
      </c>
      <c r="CM33">
        <v>79</v>
      </c>
      <c r="CN33" s="18">
        <v>13</v>
      </c>
      <c r="CO33">
        <v>0</v>
      </c>
      <c r="CP33">
        <v>1</v>
      </c>
      <c r="CQ33">
        <v>0</v>
      </c>
      <c r="CR33">
        <v>0</v>
      </c>
      <c r="CS33">
        <v>1</v>
      </c>
      <c r="CT33">
        <v>0</v>
      </c>
      <c r="CU33">
        <v>1</v>
      </c>
      <c r="CV33">
        <v>0</v>
      </c>
      <c r="CW33">
        <v>0</v>
      </c>
      <c r="CX33">
        <f t="shared" si="54"/>
        <v>20.399999999999999</v>
      </c>
      <c r="CY33">
        <f t="shared" si="55"/>
        <v>20.399999999999999</v>
      </c>
      <c r="CZ33">
        <f t="shared" si="56"/>
        <v>21.6</v>
      </c>
      <c r="DA33">
        <f t="shared" si="57"/>
        <v>22.9</v>
      </c>
      <c r="DB33">
        <f t="shared" si="58"/>
        <v>24.2</v>
      </c>
      <c r="DC33">
        <f t="shared" si="59"/>
        <v>23.2</v>
      </c>
      <c r="DD33">
        <f t="shared" si="60"/>
        <v>27.9</v>
      </c>
      <c r="DE33">
        <f t="shared" si="61"/>
        <v>27.3</v>
      </c>
      <c r="DF33">
        <f t="shared" si="62"/>
        <v>26.6</v>
      </c>
      <c r="DG33">
        <f t="shared" si="63"/>
        <v>29.1</v>
      </c>
      <c r="DH33">
        <f t="shared" si="64"/>
        <v>29.2</v>
      </c>
      <c r="DI33">
        <f t="shared" si="65"/>
        <v>28.3</v>
      </c>
      <c r="DJ33" s="1">
        <f t="shared" si="66"/>
        <v>20.8</v>
      </c>
      <c r="DK33" s="1">
        <f t="shared" si="67"/>
        <v>27.266666666666669</v>
      </c>
      <c r="DL33" s="1">
        <f t="shared" si="68"/>
        <v>3.3308669376324644</v>
      </c>
      <c r="DM33" s="1">
        <f t="shared" si="69"/>
        <v>2.3862128723646814</v>
      </c>
      <c r="DN33" s="1">
        <f t="shared" si="70"/>
        <v>23.433333333333334</v>
      </c>
      <c r="DO33" s="1">
        <f t="shared" si="71"/>
        <v>28.866666666666664</v>
      </c>
      <c r="DP33" s="1">
        <f t="shared" si="72"/>
        <v>2.9047763665237758</v>
      </c>
      <c r="DQ33" s="1">
        <f t="shared" si="73"/>
        <v>1.7088508760910777</v>
      </c>
      <c r="DR33" s="1">
        <f t="shared" si="74"/>
        <v>8.4192065883552747</v>
      </c>
      <c r="DS33" s="1">
        <f t="shared" si="74"/>
        <v>4.0310125293294732</v>
      </c>
      <c r="DT33" s="1">
        <f t="shared" si="75"/>
        <v>2.6333333333333329</v>
      </c>
      <c r="DU33" s="1">
        <f t="shared" si="75"/>
        <v>1.5999999999999943</v>
      </c>
      <c r="DV33" s="1">
        <f t="shared" si="76"/>
        <v>78.276600000000002</v>
      </c>
      <c r="DW33" s="1">
        <f t="shared" si="77"/>
        <v>75.250299999999996</v>
      </c>
      <c r="DX33" s="1">
        <f t="shared" si="78"/>
        <v>75.317499999999995</v>
      </c>
      <c r="DY33" s="1">
        <f t="shared" si="79"/>
        <v>69.319100000000006</v>
      </c>
      <c r="DZ33" s="1">
        <f t="shared" si="80"/>
        <v>65.040300000000002</v>
      </c>
      <c r="EA33" s="1">
        <f t="shared" si="81"/>
        <v>68.486999999999995</v>
      </c>
      <c r="EB33" s="1">
        <f t="shared" si="82"/>
        <v>83.553399999999996</v>
      </c>
      <c r="EC33" s="1">
        <f t="shared" si="83"/>
        <v>78.400599999999997</v>
      </c>
      <c r="ED33" s="1">
        <f t="shared" si="84"/>
        <v>79.745699999999999</v>
      </c>
      <c r="EE33" s="1">
        <f t="shared" si="85"/>
        <v>86.468699999999998</v>
      </c>
      <c r="EF33" s="1">
        <f t="shared" si="86"/>
        <v>77.095399999999998</v>
      </c>
      <c r="EG33" s="1">
        <f t="shared" si="87"/>
        <v>81.975300000000004</v>
      </c>
      <c r="EH33" s="1">
        <f t="shared" si="88"/>
        <v>76.281466666666674</v>
      </c>
      <c r="EI33" s="1">
        <f t="shared" si="89"/>
        <v>80.566566666666674</v>
      </c>
      <c r="EJ33" s="1">
        <f t="shared" si="90"/>
        <v>2.2655081147295002</v>
      </c>
      <c r="EK33" s="1">
        <f t="shared" si="91"/>
        <v>3.3173527565719159</v>
      </c>
      <c r="EL33" s="1">
        <f t="shared" si="92"/>
        <v>67.615466666666663</v>
      </c>
      <c r="EM33" s="1">
        <f t="shared" si="93"/>
        <v>81.846466666666672</v>
      </c>
      <c r="EN33" s="1">
        <f t="shared" si="94"/>
        <v>3.3552030226082392</v>
      </c>
      <c r="EO33" s="1">
        <f t="shared" si="95"/>
        <v>5.727770648940222</v>
      </c>
      <c r="EP33" s="1">
        <f t="shared" si="96"/>
        <v>8.5169116864607215</v>
      </c>
      <c r="EQ33" s="1">
        <f t="shared" si="96"/>
        <v>1.1144745599119534</v>
      </c>
      <c r="ER33" s="1">
        <f t="shared" si="97"/>
        <v>-8.666000000000011</v>
      </c>
      <c r="ES33" s="1">
        <f t="shared" si="97"/>
        <v>1.2798999999999978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5"/>
  <sheetViews>
    <sheetView tabSelected="1" workbookViewId="0">
      <pane xSplit="1" topLeftCell="B1" activePane="topRight" state="frozen"/>
      <selection pane="topRight" activeCell="U22" sqref="U22"/>
    </sheetView>
  </sheetViews>
  <sheetFormatPr defaultRowHeight="15" x14ac:dyDescent="0.25"/>
  <cols>
    <col min="1" max="1" width="34.7109375" bestFit="1" customWidth="1"/>
    <col min="6" max="6" width="16.7109375" customWidth="1"/>
    <col min="8" max="8" width="11.5703125" bestFit="1" customWidth="1"/>
    <col min="9" max="9" width="19.5703125" bestFit="1" customWidth="1"/>
    <col min="13" max="13" width="23.140625" bestFit="1" customWidth="1"/>
    <col min="14" max="14" width="14.140625" bestFit="1" customWidth="1"/>
    <col min="16" max="16" width="11.7109375" bestFit="1" customWidth="1"/>
    <col min="17" max="17" width="10.7109375" bestFit="1" customWidth="1"/>
    <col min="18" max="18" width="17.85546875" customWidth="1"/>
    <col min="19" max="19" width="17.7109375" customWidth="1"/>
    <col min="20" max="20" width="29.7109375" customWidth="1"/>
    <col min="21" max="21" width="30.85546875" customWidth="1"/>
    <col min="22" max="22" width="18.28515625" customWidth="1"/>
    <col min="23" max="23" width="11" customWidth="1"/>
    <col min="24" max="24" width="13.140625" customWidth="1"/>
    <col min="25" max="25" width="19" bestFit="1" customWidth="1"/>
    <col min="26" max="26" width="17.140625" customWidth="1"/>
    <col min="27" max="27" width="17" customWidth="1"/>
    <col min="28" max="28" width="18.5703125" bestFit="1" customWidth="1"/>
    <col min="29" max="29" width="19" bestFit="1" customWidth="1"/>
    <col min="30" max="30" width="22.85546875" bestFit="1" customWidth="1"/>
  </cols>
  <sheetData>
    <row r="1" spans="1:30" s="5" customFormat="1" x14ac:dyDescent="0.25">
      <c r="A1" s="5" t="s">
        <v>0</v>
      </c>
      <c r="B1" s="5" t="s">
        <v>36</v>
      </c>
      <c r="C1" s="5" t="s">
        <v>37</v>
      </c>
      <c r="D1" s="5" t="s">
        <v>38</v>
      </c>
      <c r="E1" s="5" t="s">
        <v>35</v>
      </c>
      <c r="F1" s="5" t="s">
        <v>34</v>
      </c>
      <c r="G1" s="5" t="s">
        <v>39</v>
      </c>
      <c r="H1" s="5" t="s">
        <v>43</v>
      </c>
      <c r="I1" s="5" t="s">
        <v>1</v>
      </c>
      <c r="J1" s="5" t="s">
        <v>2</v>
      </c>
      <c r="K1" s="5" t="s">
        <v>3</v>
      </c>
      <c r="L1" s="5" t="s">
        <v>4</v>
      </c>
      <c r="M1" s="5" t="s">
        <v>44</v>
      </c>
      <c r="N1" s="5" t="s">
        <v>45</v>
      </c>
      <c r="O1" s="5" t="s">
        <v>46</v>
      </c>
      <c r="P1" s="5" t="s">
        <v>47</v>
      </c>
      <c r="Q1" s="5" t="s">
        <v>48</v>
      </c>
      <c r="R1" s="5" t="s">
        <v>49</v>
      </c>
      <c r="S1" s="5" t="s">
        <v>23</v>
      </c>
      <c r="T1" s="5" t="s">
        <v>24</v>
      </c>
      <c r="U1" s="5" t="s">
        <v>25</v>
      </c>
      <c r="V1" s="5" t="s">
        <v>203</v>
      </c>
      <c r="W1" s="5" t="s">
        <v>26</v>
      </c>
      <c r="X1" s="5" t="s">
        <v>27</v>
      </c>
      <c r="Y1" s="5" t="s">
        <v>28</v>
      </c>
      <c r="Z1" s="5" t="s">
        <v>29</v>
      </c>
      <c r="AA1" s="5" t="s">
        <v>30</v>
      </c>
      <c r="AB1" s="5" t="s">
        <v>31</v>
      </c>
      <c r="AC1" s="5" t="s">
        <v>32</v>
      </c>
      <c r="AD1" s="5" t="s">
        <v>33</v>
      </c>
    </row>
    <row r="2" spans="1:30" s="5" customFormat="1" x14ac:dyDescent="0.25">
      <c r="A2" t="s">
        <v>204</v>
      </c>
      <c r="B2" s="3">
        <v>56</v>
      </c>
      <c r="C2" s="5">
        <v>61.1</v>
      </c>
      <c r="D2" s="5">
        <v>1.6</v>
      </c>
      <c r="E2" s="6">
        <f>C2/D2^2</f>
        <v>23.867187499999996</v>
      </c>
      <c r="F2" s="5" t="s">
        <v>6</v>
      </c>
      <c r="G2" s="5" t="s">
        <v>40</v>
      </c>
      <c r="H2" s="5" t="s">
        <v>52</v>
      </c>
      <c r="I2" s="7" t="s">
        <v>187</v>
      </c>
      <c r="J2" s="5" t="s">
        <v>8</v>
      </c>
      <c r="K2" s="5" t="s">
        <v>8</v>
      </c>
      <c r="L2" s="5">
        <v>0</v>
      </c>
      <c r="M2" s="23">
        <v>43525</v>
      </c>
      <c r="N2" s="24">
        <v>44512</v>
      </c>
      <c r="O2" s="8">
        <v>33</v>
      </c>
      <c r="P2" s="23">
        <v>43525</v>
      </c>
      <c r="Q2" s="8">
        <v>33</v>
      </c>
      <c r="R2" s="5" t="s">
        <v>50</v>
      </c>
      <c r="S2" s="5" t="s">
        <v>20</v>
      </c>
      <c r="T2" s="5" t="s">
        <v>8</v>
      </c>
      <c r="U2" s="5" t="s">
        <v>9</v>
      </c>
      <c r="V2" s="5" t="s">
        <v>15</v>
      </c>
      <c r="W2" s="5" t="s">
        <v>9</v>
      </c>
      <c r="X2" s="5" t="s">
        <v>8</v>
      </c>
      <c r="Y2" s="5" t="s">
        <v>9</v>
      </c>
      <c r="Z2" s="5" t="s">
        <v>7</v>
      </c>
      <c r="AA2" s="5" t="s">
        <v>7</v>
      </c>
      <c r="AB2" s="5" t="s">
        <v>11</v>
      </c>
      <c r="AC2" s="5" t="s">
        <v>7</v>
      </c>
      <c r="AD2" s="5" t="s">
        <v>186</v>
      </c>
    </row>
    <row r="3" spans="1:30" s="5" customFormat="1" x14ac:dyDescent="0.25">
      <c r="A3" t="s">
        <v>205</v>
      </c>
      <c r="B3" s="5">
        <v>37</v>
      </c>
      <c r="C3" s="5">
        <v>120.3</v>
      </c>
      <c r="D3" s="5">
        <v>1.67</v>
      </c>
      <c r="E3" s="5">
        <v>43.14</v>
      </c>
      <c r="F3" s="5" t="s">
        <v>6</v>
      </c>
      <c r="G3" s="5" t="s">
        <v>42</v>
      </c>
      <c r="H3" s="5" t="s">
        <v>53</v>
      </c>
      <c r="I3" s="7" t="s">
        <v>187</v>
      </c>
      <c r="J3" s="5" t="s">
        <v>7</v>
      </c>
      <c r="K3" s="5" t="s">
        <v>8</v>
      </c>
      <c r="L3" s="5">
        <v>1920</v>
      </c>
      <c r="M3" s="25">
        <v>43344</v>
      </c>
      <c r="N3" s="25">
        <v>43865</v>
      </c>
      <c r="O3" s="5">
        <v>17</v>
      </c>
      <c r="P3" s="25">
        <v>43617</v>
      </c>
      <c r="Q3" s="5">
        <v>8</v>
      </c>
      <c r="R3" s="5" t="s">
        <v>51</v>
      </c>
      <c r="S3" s="5" t="s">
        <v>20</v>
      </c>
      <c r="T3" s="5" t="s">
        <v>8</v>
      </c>
      <c r="U3" s="5" t="s">
        <v>9</v>
      </c>
      <c r="V3" s="5" t="s">
        <v>10</v>
      </c>
      <c r="W3" s="5">
        <v>3</v>
      </c>
      <c r="X3" s="5" t="s">
        <v>7</v>
      </c>
      <c r="Y3" s="5" t="s">
        <v>20</v>
      </c>
      <c r="Z3" s="5" t="s">
        <v>7</v>
      </c>
      <c r="AA3" s="5" t="s">
        <v>7</v>
      </c>
      <c r="AB3" s="5" t="s">
        <v>11</v>
      </c>
      <c r="AC3" s="5" t="s">
        <v>7</v>
      </c>
      <c r="AD3" s="5" t="s">
        <v>186</v>
      </c>
    </row>
    <row r="4" spans="1:30" s="5" customFormat="1" x14ac:dyDescent="0.25">
      <c r="A4" t="s">
        <v>206</v>
      </c>
      <c r="B4" s="5">
        <v>64</v>
      </c>
      <c r="C4" s="5">
        <v>77.400000000000006</v>
      </c>
      <c r="D4" s="5">
        <v>1.62</v>
      </c>
      <c r="E4" s="5">
        <v>29.49</v>
      </c>
      <c r="F4" s="5" t="s">
        <v>12</v>
      </c>
      <c r="G4" s="5" t="s">
        <v>40</v>
      </c>
      <c r="H4" s="5" t="s">
        <v>53</v>
      </c>
      <c r="I4" s="9" t="s">
        <v>198</v>
      </c>
      <c r="J4" s="5" t="s">
        <v>8</v>
      </c>
      <c r="K4" s="5" t="s">
        <v>8</v>
      </c>
      <c r="L4" s="5">
        <v>600</v>
      </c>
      <c r="M4" s="25">
        <v>40787</v>
      </c>
      <c r="N4" s="25">
        <v>44202</v>
      </c>
      <c r="O4" s="5">
        <v>100</v>
      </c>
      <c r="P4" s="25">
        <v>41061</v>
      </c>
      <c r="Q4" s="5">
        <v>103</v>
      </c>
      <c r="R4" s="5" t="s">
        <v>50</v>
      </c>
      <c r="S4" s="5" t="s">
        <v>20</v>
      </c>
      <c r="T4" s="5" t="s">
        <v>7</v>
      </c>
      <c r="U4" s="5" t="s">
        <v>251</v>
      </c>
      <c r="V4" s="5" t="s">
        <v>15</v>
      </c>
      <c r="W4" s="5">
        <v>16</v>
      </c>
      <c r="X4" s="5" t="s">
        <v>7</v>
      </c>
      <c r="Y4" s="5" t="s">
        <v>22</v>
      </c>
      <c r="Z4" s="5" t="s">
        <v>7</v>
      </c>
      <c r="AA4" s="5" t="s">
        <v>7</v>
      </c>
      <c r="AB4" s="5" t="s">
        <v>17</v>
      </c>
      <c r="AC4" s="5" t="s">
        <v>7</v>
      </c>
      <c r="AD4" s="5" t="s">
        <v>16</v>
      </c>
    </row>
    <row r="5" spans="1:30" s="5" customFormat="1" x14ac:dyDescent="0.25">
      <c r="A5" t="s">
        <v>207</v>
      </c>
      <c r="B5" s="5">
        <v>48</v>
      </c>
      <c r="C5" s="5">
        <v>56.5</v>
      </c>
      <c r="D5" s="5">
        <v>1.56</v>
      </c>
      <c r="E5" s="5">
        <v>23.22</v>
      </c>
      <c r="F5" s="5" t="s">
        <v>6</v>
      </c>
      <c r="G5" s="5" t="s">
        <v>40</v>
      </c>
      <c r="H5" s="5" t="s">
        <v>53</v>
      </c>
      <c r="I5" s="9" t="s">
        <v>199</v>
      </c>
      <c r="J5" s="5" t="s">
        <v>8</v>
      </c>
      <c r="K5" s="5" t="s">
        <v>8</v>
      </c>
      <c r="L5" s="5">
        <v>636</v>
      </c>
      <c r="M5" s="25">
        <v>41944</v>
      </c>
      <c r="N5" s="25">
        <v>44236</v>
      </c>
      <c r="O5" s="5">
        <v>75</v>
      </c>
      <c r="P5" s="25">
        <v>42217</v>
      </c>
      <c r="Q5" s="5">
        <v>66</v>
      </c>
      <c r="R5" s="5" t="s">
        <v>50</v>
      </c>
      <c r="S5" s="5" t="s">
        <v>20</v>
      </c>
      <c r="T5" s="5" t="s">
        <v>7</v>
      </c>
      <c r="U5" s="5" t="s">
        <v>250</v>
      </c>
      <c r="V5" s="5" t="s">
        <v>10</v>
      </c>
      <c r="W5" s="5">
        <v>9</v>
      </c>
      <c r="X5" s="5" t="s">
        <v>8</v>
      </c>
      <c r="Y5" s="5" t="s">
        <v>9</v>
      </c>
      <c r="Z5" s="5" t="s">
        <v>7</v>
      </c>
      <c r="AA5" s="5" t="s">
        <v>7</v>
      </c>
      <c r="AB5" s="5" t="s">
        <v>17</v>
      </c>
      <c r="AC5" s="5" t="s">
        <v>7</v>
      </c>
      <c r="AD5" s="5" t="s">
        <v>186</v>
      </c>
    </row>
    <row r="6" spans="1:30" s="5" customFormat="1" x14ac:dyDescent="0.25">
      <c r="A6" t="s">
        <v>208</v>
      </c>
      <c r="B6" s="5">
        <v>53</v>
      </c>
      <c r="C6" s="5">
        <v>58</v>
      </c>
      <c r="D6" s="5">
        <v>1.54</v>
      </c>
      <c r="E6" s="5">
        <v>24.46</v>
      </c>
      <c r="F6" s="5" t="s">
        <v>6</v>
      </c>
      <c r="G6" s="5" t="s">
        <v>40</v>
      </c>
      <c r="H6" s="5" t="s">
        <v>53</v>
      </c>
      <c r="I6" s="5" t="s">
        <v>189</v>
      </c>
      <c r="J6" s="5" t="s">
        <v>8</v>
      </c>
      <c r="K6" s="5" t="s">
        <v>8</v>
      </c>
      <c r="L6" s="5">
        <v>742.5</v>
      </c>
      <c r="M6" s="25">
        <v>43617</v>
      </c>
      <c r="N6" s="25">
        <v>44204</v>
      </c>
      <c r="O6" s="5">
        <v>19</v>
      </c>
      <c r="P6" s="25">
        <v>43678</v>
      </c>
      <c r="Q6" s="5">
        <v>17</v>
      </c>
      <c r="R6" s="5" t="s">
        <v>50</v>
      </c>
      <c r="S6" s="5" t="s">
        <v>20</v>
      </c>
      <c r="T6" s="5" t="s">
        <v>8</v>
      </c>
      <c r="U6" s="5" t="s">
        <v>9</v>
      </c>
      <c r="V6" s="5" t="s">
        <v>10</v>
      </c>
      <c r="W6" s="5">
        <v>6</v>
      </c>
      <c r="X6" s="5" t="s">
        <v>8</v>
      </c>
      <c r="Y6" s="5" t="s">
        <v>9</v>
      </c>
      <c r="Z6" s="5" t="s">
        <v>7</v>
      </c>
      <c r="AA6" s="5" t="s">
        <v>7</v>
      </c>
      <c r="AB6" s="5" t="s">
        <v>11</v>
      </c>
      <c r="AC6" s="5" t="s">
        <v>7</v>
      </c>
      <c r="AD6" s="5" t="s">
        <v>16</v>
      </c>
    </row>
    <row r="7" spans="1:30" s="5" customFormat="1" x14ac:dyDescent="0.25">
      <c r="A7" t="s">
        <v>209</v>
      </c>
      <c r="B7" s="5">
        <v>50</v>
      </c>
      <c r="C7" s="5">
        <v>64.400000000000006</v>
      </c>
      <c r="D7" s="5">
        <v>1.6</v>
      </c>
      <c r="E7" s="5">
        <v>25.16</v>
      </c>
      <c r="F7" s="5" t="s">
        <v>12</v>
      </c>
      <c r="G7" s="5" t="s">
        <v>40</v>
      </c>
      <c r="H7" s="5" t="s">
        <v>54</v>
      </c>
      <c r="I7" s="7" t="s">
        <v>187</v>
      </c>
      <c r="J7" s="5" t="s">
        <v>8</v>
      </c>
      <c r="K7" s="5" t="s">
        <v>8</v>
      </c>
      <c r="L7" s="5">
        <v>720</v>
      </c>
      <c r="M7" s="25">
        <v>42887</v>
      </c>
      <c r="N7" s="25">
        <v>43851</v>
      </c>
      <c r="O7" s="5">
        <v>31</v>
      </c>
      <c r="P7" s="25">
        <v>43039</v>
      </c>
      <c r="Q7" s="5">
        <v>26</v>
      </c>
      <c r="R7" s="5" t="s">
        <v>51</v>
      </c>
      <c r="S7" s="5" t="s">
        <v>21</v>
      </c>
      <c r="T7" s="5" t="s">
        <v>8</v>
      </c>
      <c r="U7" s="5" t="s">
        <v>9</v>
      </c>
      <c r="V7" s="5" t="s">
        <v>13</v>
      </c>
      <c r="W7" s="5">
        <v>18</v>
      </c>
      <c r="X7" s="5" t="s">
        <v>8</v>
      </c>
      <c r="Y7" s="5" t="s">
        <v>9</v>
      </c>
      <c r="Z7" s="5" t="s">
        <v>7</v>
      </c>
      <c r="AA7" s="5" t="s">
        <v>7</v>
      </c>
      <c r="AB7" s="5" t="s">
        <v>11</v>
      </c>
      <c r="AC7" s="5" t="s">
        <v>7</v>
      </c>
      <c r="AD7" s="5" t="s">
        <v>186</v>
      </c>
    </row>
    <row r="8" spans="1:30" s="5" customFormat="1" x14ac:dyDescent="0.25">
      <c r="A8" t="s">
        <v>210</v>
      </c>
      <c r="B8" s="5">
        <v>60</v>
      </c>
      <c r="C8" s="5">
        <v>72.3</v>
      </c>
      <c r="D8" s="5">
        <v>1.55</v>
      </c>
      <c r="E8" s="5">
        <v>30.09</v>
      </c>
      <c r="F8" s="5" t="s">
        <v>12</v>
      </c>
      <c r="G8" s="5" t="s">
        <v>40</v>
      </c>
      <c r="H8" s="5" t="s">
        <v>55</v>
      </c>
      <c r="I8" s="5" t="s">
        <v>197</v>
      </c>
      <c r="J8" s="5" t="s">
        <v>8</v>
      </c>
      <c r="K8" s="5" t="s">
        <v>8</v>
      </c>
      <c r="L8" s="5">
        <v>198</v>
      </c>
      <c r="M8" s="25">
        <v>38687</v>
      </c>
      <c r="N8" s="25">
        <v>44250</v>
      </c>
      <c r="O8" s="5">
        <v>241</v>
      </c>
      <c r="P8" s="25">
        <v>38930</v>
      </c>
      <c r="Q8" s="5">
        <v>174</v>
      </c>
      <c r="R8" s="5" t="s">
        <v>51</v>
      </c>
      <c r="S8" s="5" t="s">
        <v>20</v>
      </c>
      <c r="T8" s="5" t="s">
        <v>8</v>
      </c>
      <c r="U8" s="5" t="s">
        <v>9</v>
      </c>
      <c r="V8" s="5" t="s">
        <v>10</v>
      </c>
      <c r="W8" s="5">
        <v>9</v>
      </c>
      <c r="X8" s="5" t="s">
        <v>7</v>
      </c>
      <c r="Y8" s="5" t="s">
        <v>20</v>
      </c>
      <c r="Z8" s="5" t="s">
        <v>7</v>
      </c>
      <c r="AA8" s="5" t="s">
        <v>7</v>
      </c>
      <c r="AB8" s="5" t="s">
        <v>17</v>
      </c>
      <c r="AC8" s="5" t="s">
        <v>8</v>
      </c>
      <c r="AD8" s="5" t="s">
        <v>9</v>
      </c>
    </row>
    <row r="9" spans="1:30" s="5" customFormat="1" x14ac:dyDescent="0.25">
      <c r="A9" t="s">
        <v>211</v>
      </c>
      <c r="B9" s="5">
        <v>36</v>
      </c>
      <c r="C9" s="5">
        <v>59.7</v>
      </c>
      <c r="D9" s="5">
        <v>1.46</v>
      </c>
      <c r="E9" s="5">
        <v>28.01</v>
      </c>
      <c r="F9" s="5" t="s">
        <v>6</v>
      </c>
      <c r="G9" s="5" t="s">
        <v>41</v>
      </c>
      <c r="H9" s="5" t="s">
        <v>53</v>
      </c>
      <c r="I9" s="10" t="s">
        <v>202</v>
      </c>
      <c r="J9" s="5" t="s">
        <v>8</v>
      </c>
      <c r="K9" s="5" t="s">
        <v>8</v>
      </c>
      <c r="L9" s="5">
        <v>0</v>
      </c>
      <c r="M9" s="25">
        <v>43160</v>
      </c>
      <c r="N9" s="25">
        <v>44203</v>
      </c>
      <c r="O9" s="5">
        <v>34</v>
      </c>
      <c r="P9" s="25">
        <v>43739</v>
      </c>
      <c r="Q9" s="5">
        <v>15</v>
      </c>
      <c r="R9" s="5" t="s">
        <v>50</v>
      </c>
      <c r="S9" s="5" t="s">
        <v>20</v>
      </c>
      <c r="T9" s="5" t="s">
        <v>8</v>
      </c>
      <c r="U9" s="5" t="s">
        <v>9</v>
      </c>
      <c r="V9" s="5" t="s">
        <v>15</v>
      </c>
      <c r="W9" s="5">
        <v>11</v>
      </c>
      <c r="X9" s="5" t="s">
        <v>7</v>
      </c>
      <c r="Y9" s="5" t="s">
        <v>20</v>
      </c>
      <c r="Z9" s="5" t="s">
        <v>7</v>
      </c>
      <c r="AA9" s="5" t="s">
        <v>7</v>
      </c>
      <c r="AB9" s="5" t="s">
        <v>17</v>
      </c>
      <c r="AC9" s="5" t="s">
        <v>7</v>
      </c>
      <c r="AD9" s="5" t="s">
        <v>16</v>
      </c>
    </row>
    <row r="10" spans="1:30" s="5" customFormat="1" x14ac:dyDescent="0.25">
      <c r="A10" t="s">
        <v>212</v>
      </c>
      <c r="B10" s="5">
        <v>52</v>
      </c>
      <c r="C10" s="5">
        <v>72.3</v>
      </c>
      <c r="D10" s="5">
        <v>1.653</v>
      </c>
      <c r="E10" s="5">
        <v>26.46</v>
      </c>
      <c r="F10" s="5" t="s">
        <v>6</v>
      </c>
      <c r="G10" s="5" t="s">
        <v>41</v>
      </c>
      <c r="H10" s="5" t="s">
        <v>53</v>
      </c>
      <c r="I10" s="9" t="s">
        <v>198</v>
      </c>
      <c r="J10" s="5" t="s">
        <v>8</v>
      </c>
      <c r="K10" s="5" t="s">
        <v>8</v>
      </c>
      <c r="L10" s="5">
        <v>1920</v>
      </c>
      <c r="M10" s="25">
        <v>41548</v>
      </c>
      <c r="N10" s="25">
        <v>44217</v>
      </c>
      <c r="O10" s="5">
        <v>87</v>
      </c>
      <c r="P10" s="25">
        <v>41640</v>
      </c>
      <c r="Q10" s="5">
        <v>84</v>
      </c>
      <c r="R10" s="5" t="s">
        <v>51</v>
      </c>
      <c r="S10" s="5" t="s">
        <v>20</v>
      </c>
      <c r="T10" s="5" t="s">
        <v>8</v>
      </c>
      <c r="U10" s="5" t="s">
        <v>9</v>
      </c>
      <c r="V10" s="5" t="s">
        <v>13</v>
      </c>
      <c r="W10" s="5">
        <v>2</v>
      </c>
      <c r="X10" s="5" t="s">
        <v>7</v>
      </c>
      <c r="Y10" s="5" t="s">
        <v>20</v>
      </c>
      <c r="Z10" s="5" t="s">
        <v>7</v>
      </c>
      <c r="AA10" s="5" t="s">
        <v>7</v>
      </c>
      <c r="AB10" s="5" t="s">
        <v>11</v>
      </c>
      <c r="AC10" s="5" t="s">
        <v>7</v>
      </c>
      <c r="AD10" s="5" t="s">
        <v>186</v>
      </c>
    </row>
    <row r="11" spans="1:30" s="5" customFormat="1" x14ac:dyDescent="0.25">
      <c r="A11" t="s">
        <v>213</v>
      </c>
      <c r="B11" s="5">
        <v>61</v>
      </c>
      <c r="C11" s="5">
        <v>77.7</v>
      </c>
      <c r="D11" s="5">
        <v>1.63</v>
      </c>
      <c r="E11" s="5">
        <v>29.24</v>
      </c>
      <c r="F11" s="5" t="s">
        <v>6</v>
      </c>
      <c r="G11" s="5" t="s">
        <v>42</v>
      </c>
      <c r="H11" s="5" t="s">
        <v>52</v>
      </c>
      <c r="I11" s="11" t="s">
        <v>201</v>
      </c>
      <c r="J11" s="5" t="s">
        <v>7</v>
      </c>
      <c r="K11" s="5" t="s">
        <v>8</v>
      </c>
      <c r="L11" s="5">
        <v>0</v>
      </c>
      <c r="M11" s="25">
        <v>42370</v>
      </c>
      <c r="N11" s="25">
        <v>43860</v>
      </c>
      <c r="O11" s="5">
        <v>48</v>
      </c>
      <c r="P11" s="25">
        <v>43132</v>
      </c>
      <c r="Q11" s="5">
        <v>23</v>
      </c>
      <c r="R11" s="5" t="s">
        <v>51</v>
      </c>
      <c r="S11" s="5" t="s">
        <v>20</v>
      </c>
      <c r="T11" s="5" t="s">
        <v>8</v>
      </c>
      <c r="U11" s="5" t="s">
        <v>9</v>
      </c>
      <c r="V11" s="5" t="s">
        <v>13</v>
      </c>
      <c r="W11" s="5">
        <v>3</v>
      </c>
      <c r="X11" s="5" t="s">
        <v>8</v>
      </c>
      <c r="Y11" s="5" t="s">
        <v>9</v>
      </c>
      <c r="Z11" s="5" t="s">
        <v>7</v>
      </c>
      <c r="AA11" s="5" t="s">
        <v>7</v>
      </c>
      <c r="AB11" s="5" t="s">
        <v>11</v>
      </c>
      <c r="AC11" s="5" t="s">
        <v>7</v>
      </c>
      <c r="AD11" s="5" t="s">
        <v>186</v>
      </c>
    </row>
    <row r="12" spans="1:30" s="5" customFormat="1" x14ac:dyDescent="0.25">
      <c r="A12" t="s">
        <v>214</v>
      </c>
      <c r="B12" s="3">
        <v>64</v>
      </c>
      <c r="C12" s="5">
        <v>85</v>
      </c>
      <c r="D12" s="5">
        <v>1.55</v>
      </c>
      <c r="E12" s="6">
        <f>C12/D12^2</f>
        <v>35.379812695109258</v>
      </c>
      <c r="F12" s="5" t="s">
        <v>12</v>
      </c>
      <c r="G12" s="5" t="s">
        <v>42</v>
      </c>
      <c r="H12" s="5" t="s">
        <v>52</v>
      </c>
      <c r="I12" s="12" t="s">
        <v>188</v>
      </c>
      <c r="J12" s="5" t="s">
        <v>7</v>
      </c>
      <c r="K12" s="5" t="s">
        <v>8</v>
      </c>
      <c r="L12" s="5">
        <v>165</v>
      </c>
      <c r="M12" s="23">
        <v>43191</v>
      </c>
      <c r="N12" s="24">
        <v>44475</v>
      </c>
      <c r="O12" s="8">
        <v>41</v>
      </c>
      <c r="P12" s="23">
        <v>43497</v>
      </c>
      <c r="Q12" s="8">
        <v>32</v>
      </c>
      <c r="R12" s="5" t="s">
        <v>51</v>
      </c>
      <c r="S12" s="5" t="s">
        <v>21</v>
      </c>
      <c r="T12" s="5" t="s">
        <v>8</v>
      </c>
      <c r="U12" s="5" t="s">
        <v>9</v>
      </c>
      <c r="V12" s="5" t="s">
        <v>13</v>
      </c>
      <c r="W12" s="5">
        <v>3</v>
      </c>
      <c r="X12" s="5" t="s">
        <v>7</v>
      </c>
      <c r="Y12" s="5" t="s">
        <v>21</v>
      </c>
      <c r="Z12" s="5" t="s">
        <v>7</v>
      </c>
      <c r="AA12" s="5" t="s">
        <v>7</v>
      </c>
      <c r="AB12" s="5" t="s">
        <v>17</v>
      </c>
      <c r="AC12" s="5" t="s">
        <v>7</v>
      </c>
      <c r="AD12" s="5" t="s">
        <v>186</v>
      </c>
    </row>
    <row r="13" spans="1:30" s="5" customFormat="1" x14ac:dyDescent="0.25">
      <c r="A13" t="s">
        <v>215</v>
      </c>
      <c r="B13" s="5">
        <v>36</v>
      </c>
      <c r="C13" s="5">
        <v>85.9</v>
      </c>
      <c r="D13" s="5">
        <v>1.61</v>
      </c>
      <c r="E13" s="13">
        <f>C13/D13^2</f>
        <v>33.139153582037729</v>
      </c>
      <c r="F13" s="5" t="s">
        <v>6</v>
      </c>
      <c r="G13" s="5" t="s">
        <v>42</v>
      </c>
      <c r="H13" s="5" t="s">
        <v>53</v>
      </c>
      <c r="I13" s="10" t="s">
        <v>19</v>
      </c>
      <c r="J13" s="5" t="s">
        <v>8</v>
      </c>
      <c r="K13" s="5" t="s">
        <v>8</v>
      </c>
      <c r="L13" s="5">
        <v>0</v>
      </c>
      <c r="M13" s="25">
        <v>42522</v>
      </c>
      <c r="N13" s="25">
        <v>44449</v>
      </c>
      <c r="O13" s="5">
        <v>63</v>
      </c>
      <c r="P13" s="25">
        <v>42856</v>
      </c>
      <c r="Q13" s="5">
        <v>48</v>
      </c>
      <c r="R13" s="5" t="s">
        <v>51</v>
      </c>
      <c r="S13" s="5" t="s">
        <v>20</v>
      </c>
      <c r="T13" s="5" t="s">
        <v>8</v>
      </c>
      <c r="U13" s="5" t="s">
        <v>9</v>
      </c>
      <c r="V13" s="5" t="s">
        <v>15</v>
      </c>
      <c r="W13" s="5">
        <v>7</v>
      </c>
      <c r="X13" s="5" t="s">
        <v>8</v>
      </c>
      <c r="Y13" s="5" t="s">
        <v>9</v>
      </c>
      <c r="Z13" s="5" t="s">
        <v>7</v>
      </c>
      <c r="AA13" s="5" t="s">
        <v>7</v>
      </c>
      <c r="AB13" s="5" t="s">
        <v>17</v>
      </c>
      <c r="AC13" s="5" t="s">
        <v>7</v>
      </c>
      <c r="AD13" s="5" t="s">
        <v>16</v>
      </c>
    </row>
    <row r="14" spans="1:30" s="5" customFormat="1" x14ac:dyDescent="0.25">
      <c r="A14" t="s">
        <v>216</v>
      </c>
      <c r="B14" s="3">
        <v>54</v>
      </c>
      <c r="C14" s="5">
        <v>65.5</v>
      </c>
      <c r="D14" s="5">
        <v>1.61</v>
      </c>
      <c r="E14" s="6">
        <f>C14/D14^2</f>
        <v>25.269086840785462</v>
      </c>
      <c r="F14" s="5" t="s">
        <v>12</v>
      </c>
      <c r="G14" s="5" t="s">
        <v>41</v>
      </c>
      <c r="H14" s="5" t="s">
        <v>52</v>
      </c>
      <c r="I14" s="5" t="s">
        <v>197</v>
      </c>
      <c r="J14" s="5" t="s">
        <v>8</v>
      </c>
      <c r="K14" s="5" t="s">
        <v>8</v>
      </c>
      <c r="L14" s="5">
        <v>990</v>
      </c>
      <c r="M14" s="23">
        <v>40087</v>
      </c>
      <c r="N14" s="23">
        <v>44208</v>
      </c>
      <c r="O14" s="8">
        <v>135</v>
      </c>
      <c r="P14" s="23">
        <v>40087</v>
      </c>
      <c r="Q14" s="8">
        <v>135</v>
      </c>
      <c r="R14" s="5" t="s">
        <v>50</v>
      </c>
      <c r="S14" s="5" t="s">
        <v>21</v>
      </c>
      <c r="T14" s="5" t="s">
        <v>7</v>
      </c>
      <c r="U14" s="5" t="s">
        <v>9</v>
      </c>
      <c r="V14" s="5" t="s">
        <v>15</v>
      </c>
      <c r="W14" s="5" t="s">
        <v>9</v>
      </c>
      <c r="X14" s="5" t="s">
        <v>8</v>
      </c>
      <c r="Y14" s="5" t="s">
        <v>9</v>
      </c>
      <c r="Z14" s="5" t="s">
        <v>7</v>
      </c>
      <c r="AA14" s="5" t="s">
        <v>7</v>
      </c>
      <c r="AB14" s="5" t="s">
        <v>11</v>
      </c>
      <c r="AC14" s="5" t="s">
        <v>7</v>
      </c>
      <c r="AD14" s="5" t="s">
        <v>186</v>
      </c>
    </row>
    <row r="15" spans="1:30" s="5" customFormat="1" x14ac:dyDescent="0.25">
      <c r="A15" t="s">
        <v>217</v>
      </c>
      <c r="B15" s="5">
        <v>52</v>
      </c>
      <c r="C15" s="5">
        <v>69.599999999999994</v>
      </c>
      <c r="D15" s="5">
        <v>1.61</v>
      </c>
      <c r="E15" s="5">
        <v>26.85</v>
      </c>
      <c r="F15" s="5" t="s">
        <v>12</v>
      </c>
      <c r="G15" s="5" t="s">
        <v>42</v>
      </c>
      <c r="H15" s="5" t="s">
        <v>52</v>
      </c>
      <c r="I15" s="9" t="s">
        <v>191</v>
      </c>
      <c r="J15" s="5" t="s">
        <v>7</v>
      </c>
      <c r="K15" s="5" t="s">
        <v>8</v>
      </c>
      <c r="L15" s="5">
        <v>330</v>
      </c>
      <c r="M15" s="25">
        <v>43009</v>
      </c>
      <c r="N15" s="25">
        <v>44194</v>
      </c>
      <c r="O15" s="5">
        <v>51</v>
      </c>
      <c r="P15" s="25">
        <v>43405</v>
      </c>
      <c r="Q15" s="5">
        <v>25</v>
      </c>
      <c r="R15" s="5" t="s">
        <v>50</v>
      </c>
      <c r="S15" s="5" t="s">
        <v>21</v>
      </c>
      <c r="T15" s="5" t="s">
        <v>7</v>
      </c>
      <c r="U15" s="5" t="s">
        <v>9</v>
      </c>
      <c r="V15" s="5" t="s">
        <v>13</v>
      </c>
      <c r="W15" s="5">
        <v>12</v>
      </c>
      <c r="X15" s="5" t="s">
        <v>8</v>
      </c>
      <c r="Y15" s="5" t="s">
        <v>9</v>
      </c>
      <c r="Z15" s="5" t="s">
        <v>7</v>
      </c>
      <c r="AA15" s="5" t="s">
        <v>7</v>
      </c>
      <c r="AB15" s="5" t="s">
        <v>11</v>
      </c>
      <c r="AC15" s="5" t="s">
        <v>7</v>
      </c>
      <c r="AD15" s="5" t="s">
        <v>186</v>
      </c>
    </row>
    <row r="16" spans="1:30" s="5" customFormat="1" x14ac:dyDescent="0.25">
      <c r="A16" t="s">
        <v>218</v>
      </c>
      <c r="B16" s="5">
        <v>60</v>
      </c>
      <c r="C16" s="5">
        <v>54.2</v>
      </c>
      <c r="D16" s="5">
        <v>1.53</v>
      </c>
      <c r="E16" s="5">
        <v>23.15</v>
      </c>
      <c r="F16" s="5" t="s">
        <v>12</v>
      </c>
      <c r="G16" s="5" t="s">
        <v>42</v>
      </c>
      <c r="H16" s="5" t="s">
        <v>53</v>
      </c>
      <c r="I16" s="9" t="s">
        <v>191</v>
      </c>
      <c r="J16" s="5" t="s">
        <v>8</v>
      </c>
      <c r="K16" s="5" t="s">
        <v>8</v>
      </c>
      <c r="L16" s="5">
        <v>720</v>
      </c>
      <c r="M16" s="25">
        <v>42156</v>
      </c>
      <c r="N16" s="25">
        <v>44156</v>
      </c>
      <c r="O16" s="5">
        <v>65</v>
      </c>
      <c r="P16" s="25">
        <v>42244</v>
      </c>
      <c r="Q16" s="5">
        <v>62</v>
      </c>
      <c r="R16" s="5" t="s">
        <v>51</v>
      </c>
      <c r="S16" s="5" t="s">
        <v>20</v>
      </c>
      <c r="T16" s="5" t="s">
        <v>8</v>
      </c>
      <c r="U16" s="5" t="s">
        <v>9</v>
      </c>
      <c r="V16" s="5" t="s">
        <v>10</v>
      </c>
      <c r="W16" s="5">
        <v>8</v>
      </c>
      <c r="X16" s="5" t="s">
        <v>8</v>
      </c>
      <c r="Y16" s="5" t="s">
        <v>9</v>
      </c>
      <c r="Z16" s="5" t="s">
        <v>7</v>
      </c>
      <c r="AA16" s="5" t="s">
        <v>7</v>
      </c>
      <c r="AB16" s="5" t="s">
        <v>11</v>
      </c>
      <c r="AC16" s="5" t="s">
        <v>7</v>
      </c>
      <c r="AD16" s="5" t="s">
        <v>186</v>
      </c>
    </row>
    <row r="17" spans="1:30" s="5" customFormat="1" x14ac:dyDescent="0.25">
      <c r="A17" t="s">
        <v>219</v>
      </c>
      <c r="B17" s="5">
        <v>49</v>
      </c>
      <c r="C17" s="5">
        <v>62.6</v>
      </c>
      <c r="D17" s="5">
        <v>1.61</v>
      </c>
      <c r="E17" s="5">
        <v>24.15</v>
      </c>
      <c r="F17" s="5" t="s">
        <v>6</v>
      </c>
      <c r="G17" s="5" t="s">
        <v>42</v>
      </c>
      <c r="H17" s="5" t="s">
        <v>55</v>
      </c>
      <c r="I17" s="7" t="s">
        <v>187</v>
      </c>
      <c r="J17" s="5" t="s">
        <v>8</v>
      </c>
      <c r="K17" s="5" t="s">
        <v>8</v>
      </c>
      <c r="L17" s="5">
        <v>0</v>
      </c>
      <c r="M17" s="25">
        <v>42491</v>
      </c>
      <c r="N17" s="25">
        <v>43851</v>
      </c>
      <c r="O17" s="5">
        <v>44</v>
      </c>
      <c r="P17" s="25">
        <v>42767</v>
      </c>
      <c r="Q17" s="5">
        <v>35</v>
      </c>
      <c r="R17" s="5" t="s">
        <v>50</v>
      </c>
      <c r="S17" s="5" t="s">
        <v>20</v>
      </c>
      <c r="T17" s="5" t="s">
        <v>8</v>
      </c>
      <c r="U17" s="5" t="s">
        <v>9</v>
      </c>
      <c r="V17" s="5" t="s">
        <v>10</v>
      </c>
      <c r="W17" s="5">
        <v>5</v>
      </c>
      <c r="X17" s="5" t="s">
        <v>8</v>
      </c>
      <c r="Y17" s="5" t="s">
        <v>9</v>
      </c>
      <c r="Z17" s="5" t="s">
        <v>7</v>
      </c>
      <c r="AA17" s="5" t="s">
        <v>7</v>
      </c>
      <c r="AB17" s="5" t="s">
        <v>11</v>
      </c>
      <c r="AC17" s="5" t="s">
        <v>7</v>
      </c>
      <c r="AD17" s="5" t="s">
        <v>186</v>
      </c>
    </row>
    <row r="18" spans="1:30" s="5" customFormat="1" x14ac:dyDescent="0.25">
      <c r="A18" t="s">
        <v>220</v>
      </c>
      <c r="B18" s="5">
        <v>35</v>
      </c>
      <c r="C18" s="5">
        <v>64.8</v>
      </c>
      <c r="D18" s="5">
        <v>1.65</v>
      </c>
      <c r="E18" s="5">
        <v>23.8</v>
      </c>
      <c r="F18" s="5" t="s">
        <v>6</v>
      </c>
      <c r="G18" s="5" t="s">
        <v>40</v>
      </c>
      <c r="H18" s="5" t="s">
        <v>52</v>
      </c>
      <c r="I18" s="14" t="s">
        <v>190</v>
      </c>
      <c r="J18" s="5" t="s">
        <v>8</v>
      </c>
      <c r="K18" s="5" t="s">
        <v>8</v>
      </c>
      <c r="L18" s="5">
        <v>0</v>
      </c>
      <c r="M18" s="25">
        <v>43313</v>
      </c>
      <c r="N18" s="25">
        <v>44208</v>
      </c>
      <c r="O18" s="5">
        <v>29</v>
      </c>
      <c r="P18" s="25">
        <v>43617</v>
      </c>
      <c r="Q18" s="5">
        <v>19</v>
      </c>
      <c r="R18" s="5" t="s">
        <v>50</v>
      </c>
      <c r="S18" s="5" t="s">
        <v>21</v>
      </c>
      <c r="T18" s="5" t="s">
        <v>8</v>
      </c>
      <c r="U18" s="5" t="s">
        <v>9</v>
      </c>
      <c r="V18" s="5" t="s">
        <v>10</v>
      </c>
      <c r="W18" s="5">
        <v>5</v>
      </c>
      <c r="X18" s="5" t="s">
        <v>8</v>
      </c>
      <c r="Y18" s="5" t="s">
        <v>9</v>
      </c>
      <c r="Z18" s="5" t="s">
        <v>8</v>
      </c>
      <c r="AA18" s="5" t="s">
        <v>8</v>
      </c>
      <c r="AB18" s="5" t="s">
        <v>9</v>
      </c>
      <c r="AC18" s="5" t="s">
        <v>7</v>
      </c>
      <c r="AD18" s="5" t="s">
        <v>186</v>
      </c>
    </row>
    <row r="19" spans="1:30" s="5" customFormat="1" x14ac:dyDescent="0.25">
      <c r="A19" t="s">
        <v>221</v>
      </c>
      <c r="B19" s="3">
        <v>46</v>
      </c>
      <c r="C19" s="5">
        <v>70</v>
      </c>
      <c r="D19" s="5">
        <v>1.66</v>
      </c>
      <c r="E19" s="6">
        <f>C19/D19^2</f>
        <v>25.402816083611555</v>
      </c>
      <c r="F19" s="5" t="s">
        <v>6</v>
      </c>
      <c r="G19" s="5" t="s">
        <v>40</v>
      </c>
      <c r="H19" s="5" t="s">
        <v>54</v>
      </c>
      <c r="I19" s="10" t="s">
        <v>200</v>
      </c>
      <c r="J19" s="5" t="s">
        <v>8</v>
      </c>
      <c r="K19" s="5" t="s">
        <v>8</v>
      </c>
      <c r="L19" s="5">
        <v>2085</v>
      </c>
      <c r="M19" s="23">
        <v>43862</v>
      </c>
      <c r="N19" s="24">
        <v>44491</v>
      </c>
      <c r="O19" s="8">
        <v>20</v>
      </c>
      <c r="P19" s="23">
        <v>43891</v>
      </c>
      <c r="Q19" s="8">
        <v>19</v>
      </c>
      <c r="R19" s="5" t="s">
        <v>51</v>
      </c>
      <c r="S19" s="5" t="s">
        <v>21</v>
      </c>
      <c r="T19" s="5" t="s">
        <v>8</v>
      </c>
      <c r="U19" s="5" t="s">
        <v>9</v>
      </c>
      <c r="V19" s="5" t="s">
        <v>13</v>
      </c>
      <c r="W19" s="5">
        <v>3</v>
      </c>
      <c r="X19" s="5" t="s">
        <v>8</v>
      </c>
      <c r="Y19" s="5" t="s">
        <v>9</v>
      </c>
      <c r="Z19" s="5" t="s">
        <v>7</v>
      </c>
      <c r="AA19" s="5" t="s">
        <v>7</v>
      </c>
      <c r="AB19" s="5" t="s">
        <v>11</v>
      </c>
      <c r="AC19" s="5" t="s">
        <v>7</v>
      </c>
      <c r="AD19" s="5" t="s">
        <v>186</v>
      </c>
    </row>
    <row r="20" spans="1:30" s="5" customFormat="1" x14ac:dyDescent="0.25">
      <c r="A20" t="s">
        <v>222</v>
      </c>
      <c r="B20" s="5">
        <v>52</v>
      </c>
      <c r="C20" s="5">
        <v>67.599999999999994</v>
      </c>
      <c r="D20" s="5">
        <v>1.58</v>
      </c>
      <c r="E20" s="5">
        <v>27.08</v>
      </c>
      <c r="F20" s="5" t="s">
        <v>6</v>
      </c>
      <c r="G20" s="5" t="s">
        <v>42</v>
      </c>
      <c r="H20" s="5" t="s">
        <v>53</v>
      </c>
      <c r="I20" s="14" t="s">
        <v>192</v>
      </c>
      <c r="J20" s="5" t="s">
        <v>7</v>
      </c>
      <c r="K20" s="5" t="s">
        <v>8</v>
      </c>
      <c r="L20" s="5">
        <v>2370</v>
      </c>
      <c r="M20" s="25">
        <v>43497</v>
      </c>
      <c r="N20" s="25">
        <v>44217</v>
      </c>
      <c r="O20" s="5">
        <v>26</v>
      </c>
      <c r="P20" s="25">
        <v>43556</v>
      </c>
      <c r="Q20" s="5">
        <v>21</v>
      </c>
      <c r="R20" s="5" t="s">
        <v>51</v>
      </c>
      <c r="S20" s="5" t="s">
        <v>21</v>
      </c>
      <c r="T20" s="5" t="s">
        <v>8</v>
      </c>
      <c r="U20" s="5" t="s">
        <v>9</v>
      </c>
      <c r="V20" s="5" t="s">
        <v>15</v>
      </c>
      <c r="W20" s="5">
        <v>5</v>
      </c>
      <c r="X20" s="5" t="s">
        <v>7</v>
      </c>
      <c r="Y20" s="5" t="s">
        <v>22</v>
      </c>
      <c r="Z20" s="5" t="s">
        <v>7</v>
      </c>
      <c r="AA20" s="5" t="s">
        <v>7</v>
      </c>
      <c r="AB20" s="5" t="s">
        <v>11</v>
      </c>
      <c r="AC20" s="5" t="s">
        <v>7</v>
      </c>
      <c r="AD20" s="5" t="s">
        <v>186</v>
      </c>
    </row>
    <row r="21" spans="1:30" s="5" customFormat="1" x14ac:dyDescent="0.25">
      <c r="A21" t="s">
        <v>223</v>
      </c>
      <c r="B21" s="5">
        <v>64</v>
      </c>
      <c r="C21" s="5">
        <v>95.6</v>
      </c>
      <c r="D21" s="5">
        <v>1.5</v>
      </c>
      <c r="E21" s="5">
        <v>42.49</v>
      </c>
      <c r="F21" s="5" t="s">
        <v>12</v>
      </c>
      <c r="G21" s="5" t="s">
        <v>40</v>
      </c>
      <c r="H21" s="5" t="s">
        <v>52</v>
      </c>
      <c r="I21" s="12" t="s">
        <v>188</v>
      </c>
      <c r="J21" s="5" t="s">
        <v>7</v>
      </c>
      <c r="K21" s="5" t="s">
        <v>8</v>
      </c>
      <c r="L21" s="5">
        <v>0</v>
      </c>
      <c r="M21" s="25">
        <v>42705</v>
      </c>
      <c r="N21" s="25">
        <v>44236</v>
      </c>
      <c r="O21" s="5">
        <v>50</v>
      </c>
      <c r="P21" s="25">
        <v>42736</v>
      </c>
      <c r="Q21" s="5">
        <v>49</v>
      </c>
      <c r="R21" s="5" t="s">
        <v>51</v>
      </c>
      <c r="S21" s="5" t="s">
        <v>20</v>
      </c>
      <c r="T21" s="5" t="s">
        <v>8</v>
      </c>
      <c r="U21" s="5" t="s">
        <v>9</v>
      </c>
      <c r="V21" s="5" t="s">
        <v>13</v>
      </c>
      <c r="W21" s="5">
        <v>12</v>
      </c>
      <c r="X21" s="5" t="s">
        <v>7</v>
      </c>
      <c r="Y21" s="5" t="s">
        <v>20</v>
      </c>
      <c r="Z21" s="5" t="s">
        <v>7</v>
      </c>
      <c r="AA21" s="5" t="s">
        <v>7</v>
      </c>
      <c r="AB21" s="5" t="s">
        <v>11</v>
      </c>
      <c r="AC21" s="5" t="s">
        <v>7</v>
      </c>
      <c r="AD21" s="5" t="s">
        <v>16</v>
      </c>
    </row>
    <row r="22" spans="1:30" s="5" customFormat="1" x14ac:dyDescent="0.25">
      <c r="A22" t="s">
        <v>224</v>
      </c>
      <c r="B22" s="5">
        <v>52</v>
      </c>
      <c r="C22" s="5">
        <v>77.599999999999994</v>
      </c>
      <c r="D22" s="5">
        <v>1.56</v>
      </c>
      <c r="E22" s="6">
        <f>C22/D22^2</f>
        <v>31.886916502301112</v>
      </c>
      <c r="F22" s="5" t="s">
        <v>12</v>
      </c>
      <c r="G22" s="5" t="s">
        <v>40</v>
      </c>
      <c r="H22" s="5" t="s">
        <v>53</v>
      </c>
      <c r="I22" s="5" t="s">
        <v>193</v>
      </c>
      <c r="J22" s="5" t="s">
        <v>8</v>
      </c>
      <c r="K22" s="5" t="s">
        <v>8</v>
      </c>
      <c r="L22" s="5">
        <v>1062</v>
      </c>
      <c r="M22" s="23">
        <v>42736</v>
      </c>
      <c r="N22" s="24">
        <v>44201</v>
      </c>
      <c r="O22" s="8">
        <v>36</v>
      </c>
      <c r="P22" s="23">
        <v>43739</v>
      </c>
      <c r="Q22" s="8">
        <v>15</v>
      </c>
      <c r="R22" s="5" t="s">
        <v>50</v>
      </c>
      <c r="S22" s="5" t="s">
        <v>21</v>
      </c>
      <c r="T22" s="5" t="s">
        <v>7</v>
      </c>
      <c r="U22" s="5" t="s">
        <v>250</v>
      </c>
      <c r="V22" s="5" t="s">
        <v>15</v>
      </c>
      <c r="W22" s="5">
        <v>9</v>
      </c>
      <c r="X22" s="5" t="s">
        <v>7</v>
      </c>
      <c r="Y22" s="5" t="s">
        <v>21</v>
      </c>
      <c r="Z22" s="5" t="s">
        <v>7</v>
      </c>
      <c r="AA22" s="5" t="s">
        <v>7</v>
      </c>
      <c r="AB22" s="5" t="s">
        <v>11</v>
      </c>
      <c r="AC22" s="5" t="s">
        <v>7</v>
      </c>
      <c r="AD22" s="5" t="s">
        <v>186</v>
      </c>
    </row>
    <row r="23" spans="1:30" s="5" customFormat="1" x14ac:dyDescent="0.25">
      <c r="A23" t="s">
        <v>225</v>
      </c>
      <c r="B23" s="5">
        <v>59</v>
      </c>
      <c r="C23" s="5">
        <v>52.5</v>
      </c>
      <c r="D23" s="5">
        <v>1.52</v>
      </c>
      <c r="E23" s="5">
        <v>22.72</v>
      </c>
      <c r="F23" s="5" t="s">
        <v>12</v>
      </c>
      <c r="G23" s="5" t="s">
        <v>42</v>
      </c>
      <c r="H23" s="5" t="s">
        <v>53</v>
      </c>
      <c r="I23" s="7" t="s">
        <v>187</v>
      </c>
      <c r="J23" s="5" t="s">
        <v>8</v>
      </c>
      <c r="K23" s="5" t="s">
        <v>8</v>
      </c>
      <c r="L23" s="5">
        <v>82.5</v>
      </c>
      <c r="M23" s="25">
        <v>43009</v>
      </c>
      <c r="N23" s="25">
        <v>43774</v>
      </c>
      <c r="O23" s="5">
        <v>25</v>
      </c>
      <c r="P23" s="25">
        <v>43344</v>
      </c>
      <c r="Q23" s="5">
        <v>14</v>
      </c>
      <c r="R23" s="5" t="s">
        <v>51</v>
      </c>
      <c r="S23" s="5" t="s">
        <v>20</v>
      </c>
      <c r="T23" s="5" t="s">
        <v>8</v>
      </c>
      <c r="U23" s="5" t="s">
        <v>9</v>
      </c>
      <c r="V23" s="5" t="s">
        <v>15</v>
      </c>
      <c r="W23" s="5">
        <v>10</v>
      </c>
      <c r="X23" s="5" t="s">
        <v>8</v>
      </c>
      <c r="Y23" s="5" t="s">
        <v>9</v>
      </c>
      <c r="Z23" s="5" t="s">
        <v>7</v>
      </c>
      <c r="AA23" s="5" t="s">
        <v>7</v>
      </c>
      <c r="AB23" s="5" t="s">
        <v>11</v>
      </c>
      <c r="AC23" s="5" t="s">
        <v>7</v>
      </c>
      <c r="AD23" s="5" t="s">
        <v>16</v>
      </c>
    </row>
    <row r="24" spans="1:30" s="5" customFormat="1" x14ac:dyDescent="0.25">
      <c r="A24" t="s">
        <v>226</v>
      </c>
      <c r="B24" s="5">
        <v>67</v>
      </c>
      <c r="C24" s="5">
        <v>74.3</v>
      </c>
      <c r="D24" s="5">
        <v>1.51</v>
      </c>
      <c r="E24" s="13">
        <f>C24/D24^2</f>
        <v>32.586290074996711</v>
      </c>
      <c r="F24" s="5" t="s">
        <v>12</v>
      </c>
      <c r="G24" s="5" t="s">
        <v>42</v>
      </c>
      <c r="H24" s="5" t="s">
        <v>55</v>
      </c>
      <c r="I24" s="7" t="s">
        <v>187</v>
      </c>
      <c r="J24" s="5" t="s">
        <v>8</v>
      </c>
      <c r="K24" s="5" t="s">
        <v>8</v>
      </c>
      <c r="L24" s="5">
        <v>990</v>
      </c>
      <c r="M24" s="26">
        <v>42979</v>
      </c>
      <c r="N24" s="25">
        <v>44449</v>
      </c>
      <c r="O24" s="15">
        <v>48</v>
      </c>
      <c r="P24" s="26">
        <v>43040</v>
      </c>
      <c r="Q24" s="15">
        <v>46</v>
      </c>
      <c r="R24" s="5" t="s">
        <v>51</v>
      </c>
      <c r="S24" s="5" t="s">
        <v>20</v>
      </c>
      <c r="T24" s="5" t="s">
        <v>8</v>
      </c>
      <c r="U24" s="5" t="s">
        <v>9</v>
      </c>
      <c r="V24" s="5" t="s">
        <v>13</v>
      </c>
      <c r="W24" s="5">
        <v>6</v>
      </c>
      <c r="X24" s="5" t="s">
        <v>8</v>
      </c>
      <c r="Y24" s="5" t="s">
        <v>9</v>
      </c>
      <c r="Z24" s="5" t="s">
        <v>7</v>
      </c>
      <c r="AA24" s="5" t="s">
        <v>7</v>
      </c>
      <c r="AB24" s="5" t="s">
        <v>11</v>
      </c>
      <c r="AC24" s="5" t="s">
        <v>7</v>
      </c>
      <c r="AD24" s="5" t="s">
        <v>16</v>
      </c>
    </row>
    <row r="25" spans="1:30" s="5" customFormat="1" x14ac:dyDescent="0.25">
      <c r="A25" t="s">
        <v>227</v>
      </c>
      <c r="B25" s="3">
        <v>58</v>
      </c>
      <c r="C25" s="5">
        <v>60</v>
      </c>
      <c r="D25" s="5">
        <v>1.59</v>
      </c>
      <c r="E25" s="6">
        <f>C25/D25^2</f>
        <v>23.733238400379729</v>
      </c>
      <c r="F25" s="5" t="s">
        <v>12</v>
      </c>
      <c r="G25" s="5" t="s">
        <v>41</v>
      </c>
      <c r="H25" s="5" t="s">
        <v>53</v>
      </c>
      <c r="I25" s="7" t="s">
        <v>187</v>
      </c>
      <c r="J25" s="5" t="s">
        <v>7</v>
      </c>
      <c r="K25" s="5" t="s">
        <v>8</v>
      </c>
      <c r="L25" s="5">
        <v>0</v>
      </c>
      <c r="M25" s="26">
        <v>40360</v>
      </c>
      <c r="N25" s="24">
        <v>44496</v>
      </c>
      <c r="O25" s="8">
        <v>63</v>
      </c>
      <c r="P25" s="26">
        <v>40330</v>
      </c>
      <c r="Q25" s="15">
        <v>48</v>
      </c>
      <c r="R25" s="5" t="s">
        <v>50</v>
      </c>
      <c r="S25" s="5" t="s">
        <v>20</v>
      </c>
      <c r="T25" s="5" t="s">
        <v>8</v>
      </c>
      <c r="U25" s="5" t="s">
        <v>9</v>
      </c>
      <c r="V25" s="5" t="s">
        <v>15</v>
      </c>
      <c r="W25" s="5">
        <v>9</v>
      </c>
      <c r="X25" s="5" t="s">
        <v>7</v>
      </c>
      <c r="Y25" s="5" t="s">
        <v>20</v>
      </c>
      <c r="Z25" s="5" t="s">
        <v>7</v>
      </c>
      <c r="AA25" s="5" t="s">
        <v>7</v>
      </c>
      <c r="AB25" s="5" t="s">
        <v>11</v>
      </c>
      <c r="AC25" s="5" t="s">
        <v>7</v>
      </c>
      <c r="AD25" s="5" t="s">
        <v>186</v>
      </c>
    </row>
    <row r="26" spans="1:30" s="5" customFormat="1" x14ac:dyDescent="0.25">
      <c r="A26" t="s">
        <v>228</v>
      </c>
      <c r="B26" s="3">
        <v>62</v>
      </c>
      <c r="C26" s="5">
        <v>62.1</v>
      </c>
      <c r="D26" s="5">
        <v>1.53</v>
      </c>
      <c r="E26" s="6">
        <f>C26/D26^2</f>
        <v>26.528258362168398</v>
      </c>
      <c r="F26" s="5" t="s">
        <v>6</v>
      </c>
      <c r="G26" s="5" t="s">
        <v>42</v>
      </c>
      <c r="H26" s="5" t="s">
        <v>53</v>
      </c>
      <c r="I26" s="14" t="s">
        <v>194</v>
      </c>
      <c r="J26" s="5" t="s">
        <v>8</v>
      </c>
      <c r="K26" s="5" t="s">
        <v>8</v>
      </c>
      <c r="L26" s="5">
        <v>0</v>
      </c>
      <c r="M26" s="27">
        <v>43647</v>
      </c>
      <c r="N26" s="28">
        <v>44491</v>
      </c>
      <c r="O26" s="15">
        <v>30</v>
      </c>
      <c r="P26" s="27">
        <v>43770</v>
      </c>
      <c r="Q26" s="15">
        <v>25</v>
      </c>
      <c r="R26" s="5" t="s">
        <v>51</v>
      </c>
      <c r="S26" s="5" t="s">
        <v>20</v>
      </c>
      <c r="T26" s="5" t="s">
        <v>8</v>
      </c>
      <c r="U26" s="5" t="s">
        <v>9</v>
      </c>
      <c r="V26" s="5" t="s">
        <v>15</v>
      </c>
      <c r="W26" s="5">
        <v>11</v>
      </c>
      <c r="X26" s="5" t="s">
        <v>7</v>
      </c>
      <c r="Y26" s="5" t="s">
        <v>20</v>
      </c>
      <c r="Z26" s="5" t="s">
        <v>7</v>
      </c>
      <c r="AA26" s="5" t="s">
        <v>7</v>
      </c>
      <c r="AB26" s="5" t="s">
        <v>11</v>
      </c>
      <c r="AC26" s="5" t="s">
        <v>7</v>
      </c>
      <c r="AD26" s="5" t="s">
        <v>186</v>
      </c>
    </row>
    <row r="27" spans="1:30" s="5" customFormat="1" x14ac:dyDescent="0.25">
      <c r="A27" t="s">
        <v>229</v>
      </c>
      <c r="B27" s="3">
        <v>43</v>
      </c>
      <c r="C27" s="5">
        <v>97.2</v>
      </c>
      <c r="D27" s="5">
        <v>1.63</v>
      </c>
      <c r="E27" s="6">
        <f>C27/D27^2</f>
        <v>36.583988859196815</v>
      </c>
      <c r="F27" s="5" t="s">
        <v>12</v>
      </c>
      <c r="G27" s="5" t="s">
        <v>42</v>
      </c>
      <c r="H27" s="5" t="s">
        <v>53</v>
      </c>
      <c r="I27" s="12" t="s">
        <v>188</v>
      </c>
      <c r="J27" s="5" t="s">
        <v>8</v>
      </c>
      <c r="K27" s="5" t="s">
        <v>8</v>
      </c>
      <c r="L27" s="5">
        <v>0</v>
      </c>
      <c r="M27" s="26">
        <v>41306</v>
      </c>
      <c r="N27" s="28">
        <v>44477</v>
      </c>
      <c r="O27" s="15">
        <v>104</v>
      </c>
      <c r="P27" s="26">
        <v>41640</v>
      </c>
      <c r="Q27" s="15">
        <v>93</v>
      </c>
      <c r="R27" s="8" t="s">
        <v>51</v>
      </c>
      <c r="S27" s="8" t="s">
        <v>21</v>
      </c>
      <c r="T27" s="5" t="s">
        <v>8</v>
      </c>
      <c r="U27" s="8" t="s">
        <v>9</v>
      </c>
      <c r="V27" s="8" t="s">
        <v>10</v>
      </c>
      <c r="W27" s="5">
        <v>5</v>
      </c>
      <c r="X27" s="8" t="s">
        <v>8</v>
      </c>
      <c r="Y27" s="8" t="s">
        <v>9</v>
      </c>
      <c r="Z27" s="8" t="s">
        <v>7</v>
      </c>
      <c r="AA27" s="8" t="s">
        <v>7</v>
      </c>
      <c r="AB27" s="8" t="s">
        <v>17</v>
      </c>
      <c r="AC27" s="8" t="s">
        <v>7</v>
      </c>
      <c r="AD27" s="8" t="s">
        <v>186</v>
      </c>
    </row>
    <row r="28" spans="1:30" s="5" customFormat="1" x14ac:dyDescent="0.25">
      <c r="A28" t="s">
        <v>230</v>
      </c>
      <c r="B28" s="5">
        <v>45</v>
      </c>
      <c r="C28" s="5">
        <v>55.9</v>
      </c>
      <c r="D28" s="5">
        <v>1.4750000000000001</v>
      </c>
      <c r="E28" s="13">
        <f>C28/D28^2</f>
        <v>25.693766159149668</v>
      </c>
      <c r="F28" s="5" t="s">
        <v>12</v>
      </c>
      <c r="G28" s="5" t="s">
        <v>42</v>
      </c>
      <c r="H28" s="5" t="s">
        <v>52</v>
      </c>
      <c r="I28" s="12" t="s">
        <v>188</v>
      </c>
      <c r="J28" s="5" t="s">
        <v>8</v>
      </c>
      <c r="K28" s="5" t="s">
        <v>8</v>
      </c>
      <c r="L28" s="5">
        <v>960</v>
      </c>
      <c r="M28" s="26">
        <v>43891</v>
      </c>
      <c r="N28" s="27">
        <v>44461</v>
      </c>
      <c r="O28" s="5">
        <v>14</v>
      </c>
      <c r="P28" s="26">
        <v>43952</v>
      </c>
      <c r="Q28" s="8">
        <v>17</v>
      </c>
      <c r="R28" s="5" t="s">
        <v>50</v>
      </c>
      <c r="S28" s="5" t="s">
        <v>21</v>
      </c>
      <c r="T28" s="5" t="s">
        <v>8</v>
      </c>
      <c r="U28" s="5" t="s">
        <v>9</v>
      </c>
      <c r="V28" s="5" t="s">
        <v>13</v>
      </c>
      <c r="W28" s="5">
        <v>3</v>
      </c>
      <c r="X28" s="5" t="s">
        <v>8</v>
      </c>
      <c r="Y28" s="5" t="s">
        <v>9</v>
      </c>
      <c r="Z28" s="5" t="s">
        <v>7</v>
      </c>
      <c r="AA28" s="5" t="s">
        <v>7</v>
      </c>
      <c r="AB28" s="5" t="s">
        <v>17</v>
      </c>
      <c r="AC28" s="5" t="s">
        <v>8</v>
      </c>
      <c r="AD28" s="5" t="s">
        <v>9</v>
      </c>
    </row>
    <row r="29" spans="1:30" s="5" customFormat="1" x14ac:dyDescent="0.25">
      <c r="A29" t="s">
        <v>231</v>
      </c>
      <c r="B29" s="5">
        <v>54</v>
      </c>
      <c r="C29" s="5">
        <v>56.1</v>
      </c>
      <c r="D29" s="5">
        <v>1.54</v>
      </c>
      <c r="E29" s="5">
        <v>23.65</v>
      </c>
      <c r="F29" s="5" t="s">
        <v>6</v>
      </c>
      <c r="G29" s="5" t="s">
        <v>40</v>
      </c>
      <c r="H29" s="5" t="s">
        <v>53</v>
      </c>
      <c r="I29" s="5" t="s">
        <v>195</v>
      </c>
      <c r="J29" s="5" t="s">
        <v>8</v>
      </c>
      <c r="K29" s="5" t="s">
        <v>8</v>
      </c>
      <c r="L29" s="5">
        <v>240</v>
      </c>
      <c r="M29" s="27">
        <v>43466</v>
      </c>
      <c r="N29" s="27">
        <v>43845</v>
      </c>
      <c r="O29" s="16">
        <v>24</v>
      </c>
      <c r="P29" s="27">
        <v>43497</v>
      </c>
      <c r="Q29" s="16">
        <v>11</v>
      </c>
      <c r="R29" s="5" t="s">
        <v>51</v>
      </c>
      <c r="S29" s="5" t="s">
        <v>21</v>
      </c>
      <c r="T29" s="5" t="s">
        <v>8</v>
      </c>
      <c r="U29" s="5" t="s">
        <v>9</v>
      </c>
      <c r="V29" s="5" t="s">
        <v>15</v>
      </c>
      <c r="W29" s="5">
        <v>18</v>
      </c>
      <c r="X29" s="5" t="s">
        <v>7</v>
      </c>
      <c r="Y29" s="5" t="s">
        <v>21</v>
      </c>
      <c r="Z29" s="5" t="s">
        <v>7</v>
      </c>
      <c r="AA29" s="5" t="s">
        <v>7</v>
      </c>
      <c r="AB29" s="5" t="s">
        <v>17</v>
      </c>
      <c r="AC29" s="5" t="s">
        <v>7</v>
      </c>
      <c r="AD29" s="5" t="s">
        <v>186</v>
      </c>
    </row>
    <row r="30" spans="1:30" s="5" customFormat="1" x14ac:dyDescent="0.25">
      <c r="A30" t="s">
        <v>232</v>
      </c>
      <c r="B30" s="5">
        <v>63</v>
      </c>
      <c r="C30" s="5">
        <v>58.6</v>
      </c>
      <c r="D30" s="5">
        <v>1.5</v>
      </c>
      <c r="E30" s="5">
        <v>26.04</v>
      </c>
      <c r="F30" s="5" t="s">
        <v>6</v>
      </c>
      <c r="G30" s="5" t="s">
        <v>40</v>
      </c>
      <c r="H30" s="5" t="s">
        <v>54</v>
      </c>
      <c r="I30" s="5" t="s">
        <v>196</v>
      </c>
      <c r="J30" s="5" t="s">
        <v>8</v>
      </c>
      <c r="K30" s="5" t="s">
        <v>8</v>
      </c>
      <c r="L30" s="5">
        <v>0</v>
      </c>
      <c r="M30" s="27">
        <v>42675</v>
      </c>
      <c r="N30" s="27">
        <v>44236</v>
      </c>
      <c r="O30" s="16">
        <v>52</v>
      </c>
      <c r="P30" s="27">
        <v>43040</v>
      </c>
      <c r="Q30" s="16">
        <v>39</v>
      </c>
      <c r="R30" s="5" t="s">
        <v>50</v>
      </c>
      <c r="S30" s="5" t="s">
        <v>20</v>
      </c>
      <c r="T30" s="5" t="s">
        <v>8</v>
      </c>
      <c r="U30" s="5" t="s">
        <v>9</v>
      </c>
      <c r="V30" s="5" t="s">
        <v>15</v>
      </c>
      <c r="W30" s="5">
        <v>14</v>
      </c>
      <c r="X30" s="5" t="s">
        <v>8</v>
      </c>
      <c r="Y30" s="5" t="s">
        <v>9</v>
      </c>
      <c r="Z30" s="5" t="s">
        <v>8</v>
      </c>
      <c r="AA30" s="5" t="s">
        <v>7</v>
      </c>
      <c r="AB30" s="5" t="s">
        <v>17</v>
      </c>
      <c r="AC30" s="5" t="s">
        <v>7</v>
      </c>
      <c r="AD30" s="5" t="s">
        <v>186</v>
      </c>
    </row>
    <row r="31" spans="1:30" s="5" customFormat="1" x14ac:dyDescent="0.25">
      <c r="A31" t="s">
        <v>233</v>
      </c>
      <c r="B31" s="5">
        <v>46</v>
      </c>
      <c r="C31" s="5">
        <v>68</v>
      </c>
      <c r="D31" s="5">
        <v>1.57</v>
      </c>
      <c r="E31" s="5">
        <v>27.59</v>
      </c>
      <c r="F31" s="5" t="s">
        <v>6</v>
      </c>
      <c r="G31" s="5" t="s">
        <v>42</v>
      </c>
      <c r="H31" s="5" t="s">
        <v>53</v>
      </c>
      <c r="I31" s="11" t="s">
        <v>18</v>
      </c>
      <c r="J31" s="5" t="s">
        <v>8</v>
      </c>
      <c r="K31" s="5" t="s">
        <v>8</v>
      </c>
      <c r="L31" s="5">
        <v>990</v>
      </c>
      <c r="M31" s="25">
        <v>43435</v>
      </c>
      <c r="N31" s="27">
        <v>44215</v>
      </c>
      <c r="O31" s="5">
        <v>26</v>
      </c>
      <c r="P31" s="25">
        <v>43525</v>
      </c>
      <c r="Q31" s="5">
        <v>22</v>
      </c>
      <c r="R31" s="5" t="s">
        <v>51</v>
      </c>
      <c r="S31" s="5" t="s">
        <v>21</v>
      </c>
      <c r="T31" s="5" t="s">
        <v>8</v>
      </c>
      <c r="U31" s="5" t="s">
        <v>9</v>
      </c>
      <c r="V31" s="5" t="s">
        <v>13</v>
      </c>
      <c r="W31" s="5">
        <v>3</v>
      </c>
      <c r="X31" s="5" t="s">
        <v>8</v>
      </c>
      <c r="Y31" s="5" t="s">
        <v>9</v>
      </c>
      <c r="Z31" s="5" t="s">
        <v>7</v>
      </c>
      <c r="AA31" s="5" t="s">
        <v>7</v>
      </c>
      <c r="AB31" s="5" t="s">
        <v>11</v>
      </c>
      <c r="AC31" s="5" t="s">
        <v>7</v>
      </c>
      <c r="AD31" s="5" t="s">
        <v>16</v>
      </c>
    </row>
    <row r="32" spans="1:30" s="5" customFormat="1" x14ac:dyDescent="0.25">
      <c r="A32" t="s">
        <v>234</v>
      </c>
      <c r="B32" s="5">
        <v>56</v>
      </c>
      <c r="C32" s="5">
        <v>76.599999999999994</v>
      </c>
      <c r="D32" s="5">
        <v>1.56</v>
      </c>
      <c r="E32" s="5">
        <v>31.48</v>
      </c>
      <c r="F32" s="5" t="s">
        <v>12</v>
      </c>
      <c r="G32" s="5" t="s">
        <v>42</v>
      </c>
      <c r="H32" s="5" t="s">
        <v>55</v>
      </c>
      <c r="I32" s="12" t="s">
        <v>188</v>
      </c>
      <c r="J32" s="5" t="s">
        <v>8</v>
      </c>
      <c r="K32" s="5" t="s">
        <v>8</v>
      </c>
      <c r="L32" s="5">
        <v>786</v>
      </c>
      <c r="M32" s="27">
        <v>42948</v>
      </c>
      <c r="N32" s="27">
        <v>44243</v>
      </c>
      <c r="O32" s="16">
        <v>42</v>
      </c>
      <c r="P32" s="27">
        <v>43221</v>
      </c>
      <c r="Q32" s="16">
        <v>33</v>
      </c>
      <c r="R32" s="16" t="s">
        <v>50</v>
      </c>
      <c r="S32" s="16" t="s">
        <v>20</v>
      </c>
      <c r="T32" s="5" t="s">
        <v>8</v>
      </c>
      <c r="U32" s="5" t="s">
        <v>9</v>
      </c>
      <c r="V32" s="5" t="s">
        <v>15</v>
      </c>
      <c r="W32" s="5">
        <v>10</v>
      </c>
      <c r="X32" s="5" t="s">
        <v>8</v>
      </c>
      <c r="Y32" s="5" t="s">
        <v>9</v>
      </c>
      <c r="Z32" s="5" t="s">
        <v>7</v>
      </c>
      <c r="AA32" s="5" t="s">
        <v>7</v>
      </c>
      <c r="AB32" s="5" t="s">
        <v>11</v>
      </c>
      <c r="AC32" s="5" t="s">
        <v>8</v>
      </c>
      <c r="AD32" s="5" t="s">
        <v>9</v>
      </c>
    </row>
    <row r="33" spans="1:30" s="5" customFormat="1" x14ac:dyDescent="0.25">
      <c r="A33" t="s">
        <v>235</v>
      </c>
      <c r="B33" s="5">
        <v>60</v>
      </c>
      <c r="C33" s="5">
        <v>62</v>
      </c>
      <c r="D33" s="5">
        <v>1.61</v>
      </c>
      <c r="E33" s="5">
        <v>23.92</v>
      </c>
      <c r="F33" s="5" t="s">
        <v>12</v>
      </c>
      <c r="G33" s="5" t="s">
        <v>42</v>
      </c>
      <c r="H33" s="5" t="s">
        <v>52</v>
      </c>
      <c r="I33" s="12" t="s">
        <v>188</v>
      </c>
      <c r="J33" s="5" t="s">
        <v>7</v>
      </c>
      <c r="K33" s="5" t="s">
        <v>8</v>
      </c>
      <c r="L33" s="5">
        <v>0</v>
      </c>
      <c r="M33" s="27">
        <v>41640</v>
      </c>
      <c r="N33" s="27">
        <v>44224</v>
      </c>
      <c r="O33" s="16">
        <v>84</v>
      </c>
      <c r="P33" s="27">
        <v>41791</v>
      </c>
      <c r="Q33" s="16">
        <v>79</v>
      </c>
      <c r="R33" s="5" t="s">
        <v>50</v>
      </c>
      <c r="S33" s="5" t="s">
        <v>21</v>
      </c>
      <c r="T33" s="5" t="s">
        <v>8</v>
      </c>
      <c r="U33" s="5" t="s">
        <v>9</v>
      </c>
      <c r="V33" s="5" t="s">
        <v>15</v>
      </c>
      <c r="W33" s="5">
        <v>13</v>
      </c>
      <c r="X33" s="5" t="s">
        <v>8</v>
      </c>
      <c r="Y33" s="5" t="s">
        <v>9</v>
      </c>
      <c r="Z33" s="5" t="s">
        <v>7</v>
      </c>
      <c r="AA33" s="5" t="s">
        <v>7</v>
      </c>
      <c r="AB33" s="5" t="s">
        <v>11</v>
      </c>
      <c r="AC33" s="5" t="s">
        <v>7</v>
      </c>
      <c r="AD33" s="5" t="s">
        <v>16</v>
      </c>
    </row>
    <row r="34" spans="1:30" s="5" customFormat="1" x14ac:dyDescent="0.25"/>
    <row r="35" spans="1:30" s="5" customFormat="1" x14ac:dyDescent="0.25"/>
  </sheetData>
  <sortState xmlns:xlrd2="http://schemas.microsoft.com/office/spreadsheetml/2017/richdata2" ref="A2:AD33">
    <sortCondition ref="A2:A3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ibp_regressions_h</vt:lpstr>
      <vt:lpstr>samplecharacteristics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wanderson divino nilo dos santos</dc:creator>
  <cp:lastModifiedBy>Wanderson Divino Nilo dos Santos</cp:lastModifiedBy>
  <dcterms:created xsi:type="dcterms:W3CDTF">2021-11-04T15:31:30Z</dcterms:created>
  <dcterms:modified xsi:type="dcterms:W3CDTF">2024-05-07T14:22:27Z</dcterms:modified>
</cp:coreProperties>
</file>