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r Dhar\Desktop\leucine rich bio\LRB publications\BugSpeaks Diabetes trial\"/>
    </mc:Choice>
  </mc:AlternateContent>
  <xr:revisionPtr revIDLastSave="0" documentId="13_ncr:1_{C7009DEC-4952-4D25-B7D2-63D313D8D671}" xr6:coauthVersionLast="47" xr6:coauthVersionMax="47" xr10:uidLastSave="{00000000-0000-0000-0000-000000000000}"/>
  <bookViews>
    <workbookView xWindow="70" yWindow="0" windowWidth="19130" windowHeight="10200" activeTab="1" xr2:uid="{00000000-000D-0000-FFFF-FFFF00000000}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Sheet1!$A$1:$H$30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" l="1"/>
  <c r="I6" i="3"/>
  <c r="I4" i="3"/>
  <c r="M5" i="3"/>
  <c r="L5" i="3"/>
  <c r="J5" i="3"/>
  <c r="I5" i="3"/>
  <c r="J9" i="3"/>
  <c r="M4" i="3" l="1"/>
  <c r="L4" i="3"/>
  <c r="J4" i="3"/>
  <c r="I9" i="3" s="1"/>
  <c r="P3" i="1"/>
  <c r="O3" i="1"/>
  <c r="K18" i="1"/>
  <c r="L18" i="1" s="1"/>
  <c r="K19" i="1"/>
  <c r="L19" i="1" s="1"/>
  <c r="K2" i="1"/>
  <c r="L2" i="1" s="1"/>
  <c r="K20" i="1"/>
  <c r="L20" i="1" s="1"/>
  <c r="K3" i="1"/>
  <c r="L3" i="1" s="1"/>
  <c r="K4" i="1"/>
  <c r="L4" i="1" s="1"/>
  <c r="K21" i="1"/>
  <c r="L21" i="1" s="1"/>
  <c r="K5" i="1"/>
  <c r="L5" i="1" s="1"/>
  <c r="K22" i="1"/>
  <c r="L22" i="1" s="1"/>
  <c r="K23" i="1"/>
  <c r="L23" i="1" s="1"/>
  <c r="K6" i="1"/>
  <c r="L6" i="1" s="1"/>
  <c r="K7" i="1"/>
  <c r="L7" i="1" s="1"/>
  <c r="K24" i="1"/>
  <c r="L24" i="1" s="1"/>
  <c r="K8" i="1"/>
  <c r="L8" i="1" s="1"/>
  <c r="K25" i="1"/>
  <c r="L25" i="1" s="1"/>
  <c r="K26" i="1"/>
  <c r="L26" i="1" s="1"/>
  <c r="K27" i="1"/>
  <c r="L27" i="1" s="1"/>
  <c r="K9" i="1"/>
  <c r="L9" i="1" s="1"/>
  <c r="K28" i="1"/>
  <c r="L28" i="1" s="1"/>
  <c r="K10" i="1"/>
  <c r="L10" i="1" s="1"/>
  <c r="K29" i="1"/>
  <c r="L29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30" i="1"/>
  <c r="L30" i="1" s="1"/>
  <c r="K17" i="1"/>
  <c r="L17" i="1" s="1"/>
  <c r="O2" i="1" l="1"/>
  <c r="O4" i="1"/>
  <c r="P2" i="1"/>
</calcChain>
</file>

<file path=xl/sharedStrings.xml><?xml version="1.0" encoding="utf-8"?>
<sst xmlns="http://schemas.openxmlformats.org/spreadsheetml/2006/main" count="184" uniqueCount="90">
  <si>
    <t>Screening No</t>
  </si>
  <si>
    <t>Subject Initials</t>
  </si>
  <si>
    <t>Gender</t>
  </si>
  <si>
    <t>Age</t>
  </si>
  <si>
    <t>Height</t>
  </si>
  <si>
    <t>Weight</t>
  </si>
  <si>
    <t>BMI</t>
  </si>
  <si>
    <t>01-001</t>
  </si>
  <si>
    <t>K-S</t>
  </si>
  <si>
    <t>Female</t>
  </si>
  <si>
    <t>01-002</t>
  </si>
  <si>
    <t>D-M</t>
  </si>
  <si>
    <t>Male</t>
  </si>
  <si>
    <t>01-003</t>
  </si>
  <si>
    <t>S-S</t>
  </si>
  <si>
    <t>01-004</t>
  </si>
  <si>
    <t>U-M</t>
  </si>
  <si>
    <t>01-005</t>
  </si>
  <si>
    <t>01-006</t>
  </si>
  <si>
    <t>A-M</t>
  </si>
  <si>
    <t>01-007</t>
  </si>
  <si>
    <t>R-G</t>
  </si>
  <si>
    <t>01-008</t>
  </si>
  <si>
    <t>S-P</t>
  </si>
  <si>
    <t>01-009</t>
  </si>
  <si>
    <t>A-A</t>
  </si>
  <si>
    <t>01-010</t>
  </si>
  <si>
    <t>G-S</t>
  </si>
  <si>
    <t>01-011</t>
  </si>
  <si>
    <t>S-G</t>
  </si>
  <si>
    <t>01-012</t>
  </si>
  <si>
    <t>H-P-S</t>
  </si>
  <si>
    <t>01-013</t>
  </si>
  <si>
    <t>L-B-M</t>
  </si>
  <si>
    <t>01-014</t>
  </si>
  <si>
    <t>N-T</t>
  </si>
  <si>
    <t>01-015</t>
  </si>
  <si>
    <t>M-G</t>
  </si>
  <si>
    <t>01-016</t>
  </si>
  <si>
    <t>01-017</t>
  </si>
  <si>
    <t>R-P</t>
  </si>
  <si>
    <t>01-018</t>
  </si>
  <si>
    <t>K-R</t>
  </si>
  <si>
    <t>01-019</t>
  </si>
  <si>
    <t>N-P-M</t>
  </si>
  <si>
    <t>01-020</t>
  </si>
  <si>
    <t>01-021</t>
  </si>
  <si>
    <t>R-M</t>
  </si>
  <si>
    <t>01-022</t>
  </si>
  <si>
    <t>B-R</t>
  </si>
  <si>
    <t>01-023</t>
  </si>
  <si>
    <t>R-S</t>
  </si>
  <si>
    <t>01-024</t>
  </si>
  <si>
    <t>M-S</t>
  </si>
  <si>
    <t>01-025</t>
  </si>
  <si>
    <t>U-D</t>
  </si>
  <si>
    <t>01-026</t>
  </si>
  <si>
    <t>R-T</t>
  </si>
  <si>
    <t>01-027</t>
  </si>
  <si>
    <t>V-T</t>
  </si>
  <si>
    <t>01-029</t>
  </si>
  <si>
    <t>01-030</t>
  </si>
  <si>
    <t>S-K</t>
  </si>
  <si>
    <t>Study Arm</t>
  </si>
  <si>
    <t>Routine Nutrition</t>
  </si>
  <si>
    <t>Bugs Speaks Based Personalized Nutrition</t>
  </si>
  <si>
    <t>Baseline HbA1c</t>
  </si>
  <si>
    <t>EOS HbA1c</t>
  </si>
  <si>
    <t>Mean Change</t>
  </si>
  <si>
    <t>Mean % Change</t>
  </si>
  <si>
    <t>Mean % reduction in HbA1c T</t>
  </si>
  <si>
    <t>Mean % reduction in HbA1c R</t>
  </si>
  <si>
    <t>Standard Deviation</t>
  </si>
  <si>
    <t>P Value</t>
  </si>
  <si>
    <t>Change highlighted data in source</t>
  </si>
  <si>
    <t>Values are significant based on standard deviation, however large scale studies are needed to show statistically significant improvement</t>
  </si>
  <si>
    <t>Comments</t>
  </si>
  <si>
    <t>BugSpeaks Nutrition</t>
  </si>
  <si>
    <t>Regular Nutrition</t>
  </si>
  <si>
    <t>mean HbA1c</t>
  </si>
  <si>
    <t>Pre</t>
  </si>
  <si>
    <t>post</t>
  </si>
  <si>
    <t>Bugspeaks</t>
  </si>
  <si>
    <t>Regular</t>
  </si>
  <si>
    <t>%drop</t>
  </si>
  <si>
    <t>BugSpeaks</t>
  </si>
  <si>
    <t>SD</t>
  </si>
  <si>
    <t>HbA1c</t>
  </si>
  <si>
    <t>Ttest</t>
  </si>
  <si>
    <t>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</si>
</sst>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9" fontId="0" fillId="0" borderId="1" xfId="1" applyFont="1" applyBorder="1" applyAlignment="1">
      <alignment horizontal="center" vertical="center" wrapText="1"/>
    </xf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90-458A-8461-F8A08CD2F48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890-458A-8461-F8A08CD2F482}"/>
              </c:ext>
            </c:extLst>
          </c:dPt>
          <c:dLbls>
            <c:delete val="1"/>
          </c:dLbls>
          <c:errBars>
            <c:errBarType val="both"/>
            <c:errValType val="cust"/>
            <c:noEndCap val="0"/>
            <c:plus>
              <c:numRef>
                <c:f>Sheet3!$I$5:$M$5</c:f>
                <c:numCache>
                  <c:formatCode>General</c:formatCode>
                  <c:ptCount val="5"/>
                  <c:pt idx="0">
                    <c:v>1.1167555046396054</c:v>
                  </c:pt>
                  <c:pt idx="1">
                    <c:v>0.89400117183261985</c:v>
                  </c:pt>
                  <c:pt idx="3">
                    <c:v>0.95724536108496239</c:v>
                  </c:pt>
                  <c:pt idx="4">
                    <c:v>2.1637497976460138</c:v>
                  </c:pt>
                </c:numCache>
              </c:numRef>
            </c:plus>
            <c:minus>
              <c:numRef>
                <c:f>Sheet3!$I$5:$M$5</c:f>
                <c:numCache>
                  <c:formatCode>General</c:formatCode>
                  <c:ptCount val="5"/>
                  <c:pt idx="0">
                    <c:v>1.1167555046396054</c:v>
                  </c:pt>
                  <c:pt idx="1">
                    <c:v>0.89400117183261985</c:v>
                  </c:pt>
                  <c:pt idx="3">
                    <c:v>0.95724536108496239</c:v>
                  </c:pt>
                  <c:pt idx="4">
                    <c:v>2.1637497976460138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  <a:lumOff val="25000"/>
                  </a:schemeClr>
                </a:solidFill>
                <a:round/>
              </a:ln>
              <a:effectLst/>
            </c:spPr>
          </c:errBars>
          <c:cat>
            <c:strRef>
              <c:f>Sheet3!$I$3:$M$3</c:f>
              <c:strCache>
                <c:ptCount val="5"/>
                <c:pt idx="0">
                  <c:v>Pre</c:v>
                </c:pt>
                <c:pt idx="1">
                  <c:v>post</c:v>
                </c:pt>
                <c:pt idx="3">
                  <c:v>Pre</c:v>
                </c:pt>
                <c:pt idx="4">
                  <c:v>post</c:v>
                </c:pt>
              </c:strCache>
            </c:strRef>
          </c:cat>
          <c:val>
            <c:numRef>
              <c:f>Sheet3!$I$4:$M$4</c:f>
              <c:numCache>
                <c:formatCode>General</c:formatCode>
                <c:ptCount val="5"/>
                <c:pt idx="0">
                  <c:v>8.3000000000000007</c:v>
                </c:pt>
                <c:pt idx="1">
                  <c:v>6.6733333333333329</c:v>
                </c:pt>
                <c:pt idx="3">
                  <c:v>8.2357142857142858</c:v>
                </c:pt>
                <c:pt idx="4">
                  <c:v>7.3214285714285721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0-458A-8461-F8A08CD2F4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04927760"/>
        <c:axId val="404926120"/>
      </c:barChart>
      <c:catAx>
        <c:axId val="4049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26120"/>
        <c:crosses val="autoZero"/>
        <c:auto val="1"/>
        <c:lblAlgn val="ctr"/>
        <c:lblOffset val="100"/>
        <c:noMultiLvlLbl val="0"/>
      </c:catAx>
      <c:valAx>
        <c:axId val="4049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27760"/>
        <c:crosses val="autoZero"/>
        <c:crossBetween val="between"/>
        <c:majorUnit val="1"/>
      </c:valAx>
      <c:dTable>
        <c:showHorzBorder val="1"/>
        <c:showVertBorder val="1"/>
        <c:showOutline val="1"/>
        <c:showKeys val="0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Sheet3!$H$9</c:f>
              <c:strCache>
                <c:ptCount val="1"/>
                <c:pt idx="0">
                  <c:v>%drop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DB6-4F32-A454-108A4CBB4C06}"/>
              </c:ext>
            </c:extLst>
          </c:dPt>
          <c:cat>
            <c:strRef>
              <c:f>Sheet3!$I$8:$J$8</c:f>
              <c:strCache>
                <c:ptCount val="2"/>
                <c:pt idx="0">
                  <c:v>BugSpeaks</c:v>
                </c:pt>
                <c:pt idx="1">
                  <c:v>Regular</c:v>
                </c:pt>
              </c:strCache>
            </c:strRef>
          </c:cat>
          <c:val>
            <c:numRef>
              <c:f>Sheet3!$I$9:$J$9</c:f>
              <c:numCache>
                <c:formatCode>General</c:formatCode>
                <c:ptCount val="2"/>
                <c:pt idx="0">
                  <c:v>19.598393574297202</c:v>
                </c:pt>
                <c:pt idx="1">
                  <c:v>11.101474414570678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6-4F32-A454-108A4CBB4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281368"/>
        <c:axId val="509282352"/>
        <c:axId val="0"/>
      </c:bar3DChart>
      <c:catAx>
        <c:axId val="509281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82352"/>
        <c:crosses val="autoZero"/>
        <c:auto val="1"/>
        <c:lblAlgn val="ctr"/>
        <c:lblOffset val="100"/>
        <c:noMultiLvlLbl val="0"/>
      </c:catAx>
      <c:valAx>
        <c:axId val="50928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28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HbA1c of individual patients -BugSpeaks arm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Sheet3!$A$2</c:f>
              <c:strCache>
                <c:ptCount val="1"/>
                <c:pt idx="0">
                  <c:v>Pre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Sheet3!$A$3:$A$17</c:f>
              <c:numCache>
                <c:formatCode>General</c:formatCode>
                <c:ptCount val="15"/>
                <c:pt idx="0">
                  <c:v>8.6999999999999993</c:v>
                </c:pt>
                <c:pt idx="1">
                  <c:v>9.8000000000000007</c:v>
                </c:pt>
                <c:pt idx="2">
                  <c:v>9.9</c:v>
                </c:pt>
                <c:pt idx="3">
                  <c:v>7.2</c:v>
                </c:pt>
                <c:pt idx="4">
                  <c:v>7.8</c:v>
                </c:pt>
                <c:pt idx="5">
                  <c:v>7</c:v>
                </c:pt>
                <c:pt idx="6">
                  <c:v>7</c:v>
                </c:pt>
                <c:pt idx="7">
                  <c:v>7.9</c:v>
                </c:pt>
                <c:pt idx="8">
                  <c:v>7</c:v>
                </c:pt>
                <c:pt idx="9">
                  <c:v>10</c:v>
                </c:pt>
                <c:pt idx="10">
                  <c:v>8.4</c:v>
                </c:pt>
                <c:pt idx="11">
                  <c:v>9</c:v>
                </c:pt>
                <c:pt idx="12">
                  <c:v>9.5</c:v>
                </c:pt>
                <c:pt idx="13">
                  <c:v>7.4</c:v>
                </c:pt>
                <c:pt idx="14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0-45A4-9FF6-257C606BED77}"/>
            </c:ext>
          </c:extLst>
        </c:ser>
        <c:ser>
          <c:idx val="1"/>
          <c:order val="1"/>
          <c:tx>
            <c:strRef>
              <c:f>Sheet3!$B$2</c:f>
              <c:strCache>
                <c:ptCount val="1"/>
                <c:pt idx="0">
                  <c:v>Post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Sheet3!$B$3:$B$17</c:f>
              <c:numCache>
                <c:formatCode>General</c:formatCode>
                <c:ptCount val="15"/>
                <c:pt idx="0">
                  <c:v>7.2</c:v>
                </c:pt>
                <c:pt idx="1">
                  <c:v>8.1</c:v>
                </c:pt>
                <c:pt idx="2">
                  <c:v>7.8</c:v>
                </c:pt>
                <c:pt idx="3">
                  <c:v>6.5</c:v>
                </c:pt>
                <c:pt idx="4">
                  <c:v>7.4</c:v>
                </c:pt>
                <c:pt idx="5">
                  <c:v>5.5</c:v>
                </c:pt>
                <c:pt idx="6">
                  <c:v>6.7</c:v>
                </c:pt>
                <c:pt idx="7">
                  <c:v>6.3</c:v>
                </c:pt>
                <c:pt idx="8">
                  <c:v>6.9</c:v>
                </c:pt>
                <c:pt idx="9">
                  <c:v>5.0999999999999996</c:v>
                </c:pt>
                <c:pt idx="10">
                  <c:v>5.7</c:v>
                </c:pt>
                <c:pt idx="11">
                  <c:v>5.5</c:v>
                </c:pt>
                <c:pt idx="12">
                  <c:v>7.3</c:v>
                </c:pt>
                <c:pt idx="13">
                  <c:v>7</c:v>
                </c:pt>
                <c:pt idx="1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0-45A4-9FF6-257C606B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306296224"/>
        <c:axId val="306287368"/>
      </c:barChart>
      <c:catAx>
        <c:axId val="30629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287368"/>
        <c:crosses val="autoZero"/>
        <c:auto val="1"/>
        <c:lblAlgn val="ctr"/>
        <c:lblOffset val="100"/>
        <c:noMultiLvlLbl val="0"/>
      </c:catAx>
      <c:valAx>
        <c:axId val="30628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29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HbA1c individual</a:t>
            </a:r>
            <a:r>
              <a:rPr lang="en-US" baseline="0"/>
              <a:t> patients - Regular nutrition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Sheet3!$D$2</c:f>
              <c:strCache>
                <c:ptCount val="1"/>
                <c:pt idx="0">
                  <c:v>Pre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Sheet3!$D$3:$D$16</c:f>
              <c:numCache>
                <c:formatCode>General</c:formatCode>
                <c:ptCount val="14"/>
                <c:pt idx="0">
                  <c:v>7.5</c:v>
                </c:pt>
                <c:pt idx="1">
                  <c:v>7.1</c:v>
                </c:pt>
                <c:pt idx="2">
                  <c:v>7.4</c:v>
                </c:pt>
                <c:pt idx="3">
                  <c:v>7.8</c:v>
                </c:pt>
                <c:pt idx="4">
                  <c:v>7.6</c:v>
                </c:pt>
                <c:pt idx="5">
                  <c:v>8</c:v>
                </c:pt>
                <c:pt idx="6">
                  <c:v>8.9</c:v>
                </c:pt>
                <c:pt idx="7">
                  <c:v>9.8000000000000007</c:v>
                </c:pt>
                <c:pt idx="8">
                  <c:v>7.9</c:v>
                </c:pt>
                <c:pt idx="9">
                  <c:v>8.4</c:v>
                </c:pt>
                <c:pt idx="10">
                  <c:v>7</c:v>
                </c:pt>
                <c:pt idx="11">
                  <c:v>9.8000000000000007</c:v>
                </c:pt>
                <c:pt idx="12">
                  <c:v>9.5</c:v>
                </c:pt>
                <c:pt idx="1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4-4F18-A838-BFD227B9EDC8}"/>
            </c:ext>
          </c:extLst>
        </c:ser>
        <c:ser>
          <c:idx val="1"/>
          <c:order val="1"/>
          <c:tx>
            <c:strRef>
              <c:f>Sheet3!$E$2</c:f>
              <c:strCache>
                <c:ptCount val="1"/>
                <c:pt idx="0">
                  <c:v>Post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val>
            <c:numRef>
              <c:f>Sheet3!$E$3:$E$16</c:f>
              <c:numCache>
                <c:formatCode>General</c:formatCode>
                <c:ptCount val="14"/>
                <c:pt idx="0">
                  <c:v>12.3</c:v>
                </c:pt>
                <c:pt idx="1">
                  <c:v>5.6</c:v>
                </c:pt>
                <c:pt idx="2">
                  <c:v>7.2</c:v>
                </c:pt>
                <c:pt idx="3">
                  <c:v>8.1999999999999993</c:v>
                </c:pt>
                <c:pt idx="4">
                  <c:v>6.1</c:v>
                </c:pt>
                <c:pt idx="5">
                  <c:v>5.8</c:v>
                </c:pt>
                <c:pt idx="6">
                  <c:v>7.6</c:v>
                </c:pt>
                <c:pt idx="7">
                  <c:v>5.0999999999999996</c:v>
                </c:pt>
                <c:pt idx="8">
                  <c:v>7.4</c:v>
                </c:pt>
                <c:pt idx="9">
                  <c:v>4.9000000000000004</c:v>
                </c:pt>
                <c:pt idx="10">
                  <c:v>6.5</c:v>
                </c:pt>
                <c:pt idx="11">
                  <c:v>9.1999999999999993</c:v>
                </c:pt>
                <c:pt idx="12">
                  <c:v>10.7</c:v>
                </c:pt>
                <c:pt idx="13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4-4F18-A838-BFD227B9E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6287696"/>
        <c:axId val="306289336"/>
      </c:barChart>
      <c:catAx>
        <c:axId val="30628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289336"/>
        <c:crosses val="autoZero"/>
        <c:auto val="1"/>
        <c:lblAlgn val="ctr"/>
        <c:lblOffset val="100"/>
        <c:noMultiLvlLbl val="0"/>
      </c:catAx>
      <c:valAx>
        <c:axId val="306289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28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Sheet2!$C$2:$C$30</c:f>
              <c:strCache>
                <c:ptCount val="29"/>
                <c:pt idx="0">
                  <c:v>01-004</c:v>
                </c:pt>
                <c:pt idx="1">
                  <c:v>01-006</c:v>
                </c:pt>
                <c:pt idx="2">
                  <c:v>01-007</c:v>
                </c:pt>
                <c:pt idx="3">
                  <c:v>01-009</c:v>
                </c:pt>
                <c:pt idx="4">
                  <c:v>01-012</c:v>
                </c:pt>
                <c:pt idx="5">
                  <c:v>01-013</c:v>
                </c:pt>
                <c:pt idx="6">
                  <c:v>01-015</c:v>
                </c:pt>
                <c:pt idx="7">
                  <c:v>01-019</c:v>
                </c:pt>
                <c:pt idx="8">
                  <c:v>01-021</c:v>
                </c:pt>
                <c:pt idx="9">
                  <c:v>01-023</c:v>
                </c:pt>
                <c:pt idx="10">
                  <c:v>01-024</c:v>
                </c:pt>
                <c:pt idx="11">
                  <c:v>01-025</c:v>
                </c:pt>
                <c:pt idx="12">
                  <c:v>01-026</c:v>
                </c:pt>
                <c:pt idx="13">
                  <c:v>01-027</c:v>
                </c:pt>
                <c:pt idx="14">
                  <c:v>01-029</c:v>
                </c:pt>
                <c:pt idx="15">
                  <c:v>01-001</c:v>
                </c:pt>
                <c:pt idx="16">
                  <c:v>01-002</c:v>
                </c:pt>
                <c:pt idx="17">
                  <c:v>01-003</c:v>
                </c:pt>
                <c:pt idx="18">
                  <c:v>01-005</c:v>
                </c:pt>
                <c:pt idx="19">
                  <c:v>01-008</c:v>
                </c:pt>
                <c:pt idx="20">
                  <c:v>01-010</c:v>
                </c:pt>
                <c:pt idx="21">
                  <c:v>01-011</c:v>
                </c:pt>
                <c:pt idx="22">
                  <c:v>01-014</c:v>
                </c:pt>
                <c:pt idx="23">
                  <c:v>01-016</c:v>
                </c:pt>
                <c:pt idx="24">
                  <c:v>01-017</c:v>
                </c:pt>
                <c:pt idx="25">
                  <c:v>01-018</c:v>
                </c:pt>
                <c:pt idx="26">
                  <c:v>01-020</c:v>
                </c:pt>
                <c:pt idx="27">
                  <c:v>01-022</c:v>
                </c:pt>
                <c:pt idx="28">
                  <c:v>01-030</c:v>
                </c:pt>
              </c:strCache>
            </c:strRef>
          </c:cat>
          <c:val>
            <c:numRef>
              <c:f>Sheet2!$D$2:$D$30</c:f>
              <c:numCache>
                <c:formatCode>General</c:formatCode>
                <c:ptCount val="29"/>
                <c:pt idx="0">
                  <c:v>8.6999999999999993</c:v>
                </c:pt>
                <c:pt idx="1">
                  <c:v>9.8000000000000007</c:v>
                </c:pt>
                <c:pt idx="2">
                  <c:v>9.9</c:v>
                </c:pt>
                <c:pt idx="3">
                  <c:v>7.2</c:v>
                </c:pt>
                <c:pt idx="4">
                  <c:v>7.8</c:v>
                </c:pt>
                <c:pt idx="5">
                  <c:v>7</c:v>
                </c:pt>
                <c:pt idx="6">
                  <c:v>7</c:v>
                </c:pt>
                <c:pt idx="7">
                  <c:v>7.9</c:v>
                </c:pt>
                <c:pt idx="8">
                  <c:v>7</c:v>
                </c:pt>
                <c:pt idx="9">
                  <c:v>10</c:v>
                </c:pt>
                <c:pt idx="10">
                  <c:v>8.4</c:v>
                </c:pt>
                <c:pt idx="11">
                  <c:v>9</c:v>
                </c:pt>
                <c:pt idx="12">
                  <c:v>9.5</c:v>
                </c:pt>
                <c:pt idx="13">
                  <c:v>7.4</c:v>
                </c:pt>
                <c:pt idx="14">
                  <c:v>7.9</c:v>
                </c:pt>
                <c:pt idx="15">
                  <c:v>7.5</c:v>
                </c:pt>
                <c:pt idx="16">
                  <c:v>7.1</c:v>
                </c:pt>
                <c:pt idx="17">
                  <c:v>7.4</c:v>
                </c:pt>
                <c:pt idx="18">
                  <c:v>7.8</c:v>
                </c:pt>
                <c:pt idx="19">
                  <c:v>7.6</c:v>
                </c:pt>
                <c:pt idx="20">
                  <c:v>8</c:v>
                </c:pt>
                <c:pt idx="21">
                  <c:v>8.9</c:v>
                </c:pt>
                <c:pt idx="22">
                  <c:v>9.8000000000000007</c:v>
                </c:pt>
                <c:pt idx="23">
                  <c:v>7.9</c:v>
                </c:pt>
                <c:pt idx="24">
                  <c:v>8.4</c:v>
                </c:pt>
                <c:pt idx="25">
                  <c:v>7</c:v>
                </c:pt>
                <c:pt idx="26">
                  <c:v>9.8000000000000007</c:v>
                </c:pt>
                <c:pt idx="27">
                  <c:v>9.5</c:v>
                </c:pt>
                <c:pt idx="28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0-4BED-B3E8-332696CBE1E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Sheet2!$C$2:$C$30</c:f>
              <c:strCache>
                <c:ptCount val="29"/>
                <c:pt idx="0">
                  <c:v>01-004</c:v>
                </c:pt>
                <c:pt idx="1">
                  <c:v>01-006</c:v>
                </c:pt>
                <c:pt idx="2">
                  <c:v>01-007</c:v>
                </c:pt>
                <c:pt idx="3">
                  <c:v>01-009</c:v>
                </c:pt>
                <c:pt idx="4">
                  <c:v>01-012</c:v>
                </c:pt>
                <c:pt idx="5">
                  <c:v>01-013</c:v>
                </c:pt>
                <c:pt idx="6">
                  <c:v>01-015</c:v>
                </c:pt>
                <c:pt idx="7">
                  <c:v>01-019</c:v>
                </c:pt>
                <c:pt idx="8">
                  <c:v>01-021</c:v>
                </c:pt>
                <c:pt idx="9">
                  <c:v>01-023</c:v>
                </c:pt>
                <c:pt idx="10">
                  <c:v>01-024</c:v>
                </c:pt>
                <c:pt idx="11">
                  <c:v>01-025</c:v>
                </c:pt>
                <c:pt idx="12">
                  <c:v>01-026</c:v>
                </c:pt>
                <c:pt idx="13">
                  <c:v>01-027</c:v>
                </c:pt>
                <c:pt idx="14">
                  <c:v>01-029</c:v>
                </c:pt>
                <c:pt idx="15">
                  <c:v>01-001</c:v>
                </c:pt>
                <c:pt idx="16">
                  <c:v>01-002</c:v>
                </c:pt>
                <c:pt idx="17">
                  <c:v>01-003</c:v>
                </c:pt>
                <c:pt idx="18">
                  <c:v>01-005</c:v>
                </c:pt>
                <c:pt idx="19">
                  <c:v>01-008</c:v>
                </c:pt>
                <c:pt idx="20">
                  <c:v>01-010</c:v>
                </c:pt>
                <c:pt idx="21">
                  <c:v>01-011</c:v>
                </c:pt>
                <c:pt idx="22">
                  <c:v>01-014</c:v>
                </c:pt>
                <c:pt idx="23">
                  <c:v>01-016</c:v>
                </c:pt>
                <c:pt idx="24">
                  <c:v>01-017</c:v>
                </c:pt>
                <c:pt idx="25">
                  <c:v>01-018</c:v>
                </c:pt>
                <c:pt idx="26">
                  <c:v>01-020</c:v>
                </c:pt>
                <c:pt idx="27">
                  <c:v>01-022</c:v>
                </c:pt>
                <c:pt idx="28">
                  <c:v>01-030</c:v>
                </c:pt>
              </c:strCache>
            </c:strRef>
          </c:cat>
          <c:val>
            <c:numRef>
              <c:f>Sheet2!$E$2:$E$30</c:f>
              <c:numCache>
                <c:formatCode>General</c:formatCode>
                <c:ptCount val="29"/>
                <c:pt idx="0">
                  <c:v>7.2</c:v>
                </c:pt>
                <c:pt idx="1">
                  <c:v>8.1</c:v>
                </c:pt>
                <c:pt idx="2">
                  <c:v>7.8</c:v>
                </c:pt>
                <c:pt idx="3">
                  <c:v>6.5</c:v>
                </c:pt>
                <c:pt idx="4">
                  <c:v>7.4</c:v>
                </c:pt>
                <c:pt idx="5">
                  <c:v>5.5</c:v>
                </c:pt>
                <c:pt idx="6">
                  <c:v>6.7</c:v>
                </c:pt>
                <c:pt idx="7">
                  <c:v>6.3</c:v>
                </c:pt>
                <c:pt idx="8">
                  <c:v>6.9</c:v>
                </c:pt>
                <c:pt idx="9">
                  <c:v>5.0999999999999996</c:v>
                </c:pt>
                <c:pt idx="10">
                  <c:v>5.7</c:v>
                </c:pt>
                <c:pt idx="11">
                  <c:v>5.5</c:v>
                </c:pt>
                <c:pt idx="12">
                  <c:v>7.3</c:v>
                </c:pt>
                <c:pt idx="13">
                  <c:v>7</c:v>
                </c:pt>
                <c:pt idx="14">
                  <c:v>7.1</c:v>
                </c:pt>
                <c:pt idx="15">
                  <c:v>12.3</c:v>
                </c:pt>
                <c:pt idx="16">
                  <c:v>5.6</c:v>
                </c:pt>
                <c:pt idx="17">
                  <c:v>7.2</c:v>
                </c:pt>
                <c:pt idx="18">
                  <c:v>8.1999999999999993</c:v>
                </c:pt>
                <c:pt idx="19">
                  <c:v>6.1</c:v>
                </c:pt>
                <c:pt idx="20">
                  <c:v>5.8</c:v>
                </c:pt>
                <c:pt idx="21">
                  <c:v>7.6</c:v>
                </c:pt>
                <c:pt idx="22">
                  <c:v>5.0999999999999996</c:v>
                </c:pt>
                <c:pt idx="23">
                  <c:v>7.4</c:v>
                </c:pt>
                <c:pt idx="24">
                  <c:v>4.9000000000000004</c:v>
                </c:pt>
                <c:pt idx="25">
                  <c:v>6.5</c:v>
                </c:pt>
                <c:pt idx="26">
                  <c:v>9.1999999999999993</c:v>
                </c:pt>
                <c:pt idx="27">
                  <c:v>10.7</c:v>
                </c:pt>
                <c:pt idx="28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0-4BED-B3E8-332696CB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938319"/>
        <c:axId val="662942895"/>
      </c:lineChart>
      <c:catAx>
        <c:axId val="66293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42895"/>
        <c:crosses val="autoZero"/>
        <c:auto val="1"/>
        <c:lblAlgn val="ctr"/>
        <c:lblOffset val="100"/>
        <c:noMultiLvlLbl val="0"/>
      </c:catAx>
      <c:valAx>
        <c:axId val="662942895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38319"/>
        <c:crosses val="autoZero"/>
        <c:crossBetween val="between"/>
        <c:majorUnit val="1.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193675</xdr:colOff>
      <xdr:row>6</xdr:row>
      <xdr:rowOff>15875</xdr:rowOff>
    </xdr:from>
    <xdr:to>
      <xdr:col>18</xdr:col>
      <xdr:colOff>498475</xdr:colOff>
      <xdr:row>20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81BA4B-12A0-E13F-21A1-9133904849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288925</xdr:colOff>
      <xdr:row>23</xdr:row>
      <xdr:rowOff>3175</xdr:rowOff>
    </xdr:from>
    <xdr:to>
      <xdr:col>18</xdr:col>
      <xdr:colOff>593725</xdr:colOff>
      <xdr:row>37</xdr:row>
      <xdr:rowOff>168275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8E2E76-0751-594C-0D73-DAEFC2FE59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66675</xdr:colOff>
      <xdr:row>34</xdr:row>
      <xdr:rowOff>174625</xdr:rowOff>
    </xdr:from>
    <xdr:to>
      <xdr:col>9</xdr:col>
      <xdr:colOff>371475</xdr:colOff>
      <xdr:row>49</xdr:row>
      <xdr:rowOff>155575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414102-DCE0-9FDF-64D1-4EAE620B6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41275</xdr:colOff>
      <xdr:row>19</xdr:row>
      <xdr:rowOff>168275</xdr:rowOff>
    </xdr:from>
    <xdr:to>
      <xdr:col>9</xdr:col>
      <xdr:colOff>346075</xdr:colOff>
      <xdr:row>34</xdr:row>
      <xdr:rowOff>149225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D3739AB-1AB5-D5D9-F24F-2576DE4A2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19050</xdr:rowOff>
    </xdr:from>
    <xdr:to>
      <xdr:col>14</xdr:col>
      <xdr:colOff>133350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"/>
  <sheetViews>
    <sheetView workbookViewId="0">
      <selection activeCell="J17" sqref="J17:J30"/>
    </sheetView>
  </sheetViews>
  <sheetFormatPr defaultRowHeight="14.5" x14ac:dyDescent="0.35"/>
  <cols>
    <col min="1" max="1" width="17" customWidth="1"/>
    <col min="2" max="2" width="42.26953125" customWidth="1"/>
    <col min="3" max="12" width="11.7265625" style="9" customWidth="1"/>
    <col min="14" max="14" width="30.7265625" customWidth="1"/>
    <col min="16" max="16" width="16.7265625" bestFit="1" customWidth="1"/>
  </cols>
  <sheetData>
    <row r="1" spans="1:16" ht="29" x14ac:dyDescent="0.35">
      <c r="A1" s="1" t="s">
        <v>0</v>
      </c>
      <c r="B1" s="1" t="s">
        <v>63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66</v>
      </c>
      <c r="J1" s="1" t="s">
        <v>67</v>
      </c>
      <c r="K1" s="1" t="s">
        <v>68</v>
      </c>
      <c r="L1" s="1" t="s">
        <v>69</v>
      </c>
      <c r="P1" s="12" t="s">
        <v>72</v>
      </c>
    </row>
    <row r="2" spans="1:16" x14ac:dyDescent="0.35">
      <c r="A2" s="2" t="s">
        <v>15</v>
      </c>
      <c r="B2" s="3" t="s">
        <v>65</v>
      </c>
      <c r="C2" s="5" t="s">
        <v>16</v>
      </c>
      <c r="D2" s="5" t="s">
        <v>9</v>
      </c>
      <c r="E2" s="5">
        <v>49</v>
      </c>
      <c r="F2" s="6">
        <v>170</v>
      </c>
      <c r="G2" s="6">
        <v>75</v>
      </c>
      <c r="H2" s="6">
        <v>26</v>
      </c>
      <c r="I2" s="6">
        <v>8.6999999999999993</v>
      </c>
      <c r="J2" s="6">
        <v>7.2</v>
      </c>
      <c r="K2" s="6">
        <f t="shared" ref="K2:K30" si="0">I2-J2</f>
        <v>1.4999999999999991</v>
      </c>
      <c r="L2" s="10">
        <f t="shared" ref="L2:L30" si="1">K2/I2</f>
        <v>0.17241379310344818</v>
      </c>
      <c r="N2" t="s">
        <v>70</v>
      </c>
      <c r="O2" s="11">
        <f>SUM(L2:L16)/COUNT(L2:L16)</f>
        <v>0.18451234453379819</v>
      </c>
      <c r="P2">
        <f>_xlfn.STDEV.P(L2:L16)</f>
        <v>0.13080724883584521</v>
      </c>
    </row>
    <row r="3" spans="1:16" x14ac:dyDescent="0.35">
      <c r="A3" s="2" t="s">
        <v>18</v>
      </c>
      <c r="B3" s="3" t="s">
        <v>65</v>
      </c>
      <c r="C3" s="5" t="s">
        <v>19</v>
      </c>
      <c r="D3" s="5" t="s">
        <v>12</v>
      </c>
      <c r="E3" s="5">
        <v>45</v>
      </c>
      <c r="F3" s="7">
        <v>160</v>
      </c>
      <c r="G3" s="7">
        <v>55</v>
      </c>
      <c r="H3" s="7">
        <v>21.5</v>
      </c>
      <c r="I3" s="7">
        <v>9.8000000000000007</v>
      </c>
      <c r="J3" s="7">
        <v>8.1</v>
      </c>
      <c r="K3" s="7">
        <f t="shared" si="0"/>
        <v>1.7000000000000011</v>
      </c>
      <c r="L3" s="10">
        <f t="shared" si="1"/>
        <v>0.17346938775510215</v>
      </c>
      <c r="N3" t="s">
        <v>71</v>
      </c>
      <c r="O3" s="11">
        <f>SUM(L17:L30)/COUNT(L17:L30)</f>
        <v>0.1032349157804652</v>
      </c>
      <c r="P3">
        <f>_xlfn.STDEV.P(L17:L30)</f>
        <v>0.26394035903732105</v>
      </c>
    </row>
    <row r="4" spans="1:16" x14ac:dyDescent="0.35">
      <c r="A4" s="2" t="s">
        <v>20</v>
      </c>
      <c r="B4" s="3" t="s">
        <v>65</v>
      </c>
      <c r="C4" s="5" t="s">
        <v>21</v>
      </c>
      <c r="D4" s="5" t="s">
        <v>12</v>
      </c>
      <c r="E4" s="5">
        <v>53</v>
      </c>
      <c r="F4" s="7">
        <v>168</v>
      </c>
      <c r="G4" s="7">
        <v>69</v>
      </c>
      <c r="H4" s="7">
        <v>24.4</v>
      </c>
      <c r="I4" s="7">
        <v>9.9</v>
      </c>
      <c r="J4" s="13">
        <v>7.8</v>
      </c>
      <c r="K4" s="7">
        <f t="shared" si="0"/>
        <v>2.1000000000000005</v>
      </c>
      <c r="L4" s="10">
        <f t="shared" si="1"/>
        <v>0.21212121212121215</v>
      </c>
      <c r="N4" t="s">
        <v>73</v>
      </c>
      <c r="O4">
        <f>_xlfn.T.TEST(L2:L16,L17:L30,1,2)</f>
        <v>0.15748110088768147</v>
      </c>
    </row>
    <row r="5" spans="1:16" x14ac:dyDescent="0.35">
      <c r="A5" s="2" t="s">
        <v>24</v>
      </c>
      <c r="B5" s="3" t="s">
        <v>65</v>
      </c>
      <c r="C5" s="5" t="s">
        <v>25</v>
      </c>
      <c r="D5" s="5" t="s">
        <v>9</v>
      </c>
      <c r="E5" s="5">
        <v>48</v>
      </c>
      <c r="F5" s="7">
        <v>180</v>
      </c>
      <c r="G5" s="7">
        <v>92</v>
      </c>
      <c r="H5" s="7">
        <v>28.4</v>
      </c>
      <c r="I5" s="7">
        <v>7.2</v>
      </c>
      <c r="J5" s="7">
        <v>6.5</v>
      </c>
      <c r="K5" s="7">
        <f t="shared" si="0"/>
        <v>0.70000000000000018</v>
      </c>
      <c r="L5" s="10">
        <f t="shared" si="1"/>
        <v>9.7222222222222238E-2</v>
      </c>
    </row>
    <row r="6" spans="1:16" x14ac:dyDescent="0.35">
      <c r="A6" s="2" t="s">
        <v>30</v>
      </c>
      <c r="B6" s="3" t="s">
        <v>65</v>
      </c>
      <c r="C6" s="5" t="s">
        <v>31</v>
      </c>
      <c r="D6" s="5" t="s">
        <v>12</v>
      </c>
      <c r="E6" s="5">
        <v>53</v>
      </c>
      <c r="F6" s="7">
        <v>170</v>
      </c>
      <c r="G6" s="7">
        <v>70</v>
      </c>
      <c r="H6" s="7">
        <v>24.2</v>
      </c>
      <c r="I6" s="7">
        <v>7.8</v>
      </c>
      <c r="J6" s="7">
        <v>7.4</v>
      </c>
      <c r="K6" s="7">
        <f t="shared" si="0"/>
        <v>0.39999999999999947</v>
      </c>
      <c r="L6" s="10">
        <f t="shared" si="1"/>
        <v>5.1282051282051218E-2</v>
      </c>
    </row>
    <row r="7" spans="1:16" x14ac:dyDescent="0.35">
      <c r="A7" s="2" t="s">
        <v>32</v>
      </c>
      <c r="B7" s="3" t="s">
        <v>65</v>
      </c>
      <c r="C7" s="5" t="s">
        <v>33</v>
      </c>
      <c r="D7" s="5" t="s">
        <v>12</v>
      </c>
      <c r="E7" s="5">
        <v>50</v>
      </c>
      <c r="F7" s="7">
        <v>162</v>
      </c>
      <c r="G7" s="7">
        <v>70</v>
      </c>
      <c r="H7" s="7">
        <v>26.7</v>
      </c>
      <c r="I7" s="7">
        <v>7</v>
      </c>
      <c r="J7" s="7">
        <v>5.5</v>
      </c>
      <c r="K7" s="7">
        <f t="shared" si="0"/>
        <v>1.5</v>
      </c>
      <c r="L7" s="10">
        <f t="shared" si="1"/>
        <v>0.21428571428571427</v>
      </c>
      <c r="N7" t="s">
        <v>76</v>
      </c>
    </row>
    <row r="8" spans="1:16" x14ac:dyDescent="0.35">
      <c r="A8" s="2" t="s">
        <v>36</v>
      </c>
      <c r="B8" s="3" t="s">
        <v>65</v>
      </c>
      <c r="C8" s="5" t="s">
        <v>37</v>
      </c>
      <c r="D8" s="5" t="s">
        <v>12</v>
      </c>
      <c r="E8" s="5">
        <v>62</v>
      </c>
      <c r="F8" s="7">
        <v>180</v>
      </c>
      <c r="G8" s="7">
        <v>108</v>
      </c>
      <c r="H8" s="7">
        <v>33.299999999999997</v>
      </c>
      <c r="I8" s="7">
        <v>7</v>
      </c>
      <c r="J8" s="7">
        <v>6.7</v>
      </c>
      <c r="K8" s="7">
        <f t="shared" si="0"/>
        <v>0.29999999999999982</v>
      </c>
      <c r="L8" s="10">
        <f t="shared" si="1"/>
        <v>4.285714285714283E-2</v>
      </c>
      <c r="N8" t="s">
        <v>74</v>
      </c>
    </row>
    <row r="9" spans="1:16" x14ac:dyDescent="0.35">
      <c r="A9" s="2" t="s">
        <v>43</v>
      </c>
      <c r="B9" s="3" t="s">
        <v>65</v>
      </c>
      <c r="C9" s="5" t="s">
        <v>44</v>
      </c>
      <c r="D9" s="5" t="s">
        <v>12</v>
      </c>
      <c r="E9" s="5">
        <v>55</v>
      </c>
      <c r="F9" s="7">
        <v>174</v>
      </c>
      <c r="G9" s="7">
        <v>74</v>
      </c>
      <c r="H9" s="7">
        <v>24.4</v>
      </c>
      <c r="I9" s="7">
        <v>7.9</v>
      </c>
      <c r="J9" s="13">
        <v>6.3</v>
      </c>
      <c r="K9" s="7">
        <f t="shared" si="0"/>
        <v>1.6000000000000005</v>
      </c>
      <c r="L9" s="10">
        <f t="shared" si="1"/>
        <v>0.20253164556962031</v>
      </c>
      <c r="N9" t="s">
        <v>75</v>
      </c>
    </row>
    <row r="10" spans="1:16" x14ac:dyDescent="0.35">
      <c r="A10" s="2" t="s">
        <v>46</v>
      </c>
      <c r="B10" s="3" t="s">
        <v>65</v>
      </c>
      <c r="C10" s="5" t="s">
        <v>47</v>
      </c>
      <c r="D10" s="5" t="s">
        <v>9</v>
      </c>
      <c r="E10" s="5">
        <v>65</v>
      </c>
      <c r="F10" s="7">
        <v>160</v>
      </c>
      <c r="G10" s="7">
        <v>69</v>
      </c>
      <c r="H10" s="7">
        <v>27</v>
      </c>
      <c r="I10" s="7">
        <v>7</v>
      </c>
      <c r="J10" s="13">
        <v>6.9</v>
      </c>
      <c r="K10" s="7">
        <f t="shared" si="0"/>
        <v>9.9999999999999645E-2</v>
      </c>
      <c r="L10" s="10">
        <f t="shared" si="1"/>
        <v>1.4285714285714235E-2</v>
      </c>
    </row>
    <row r="11" spans="1:16" x14ac:dyDescent="0.35">
      <c r="A11" s="2" t="s">
        <v>50</v>
      </c>
      <c r="B11" s="3" t="s">
        <v>65</v>
      </c>
      <c r="C11" s="5" t="s">
        <v>51</v>
      </c>
      <c r="D11" s="5" t="s">
        <v>12</v>
      </c>
      <c r="E11" s="5">
        <v>64</v>
      </c>
      <c r="F11" s="7">
        <v>174</v>
      </c>
      <c r="G11" s="7">
        <v>68</v>
      </c>
      <c r="H11" s="7">
        <v>22.5</v>
      </c>
      <c r="I11" s="7">
        <v>10</v>
      </c>
      <c r="J11" s="7">
        <v>5.0999999999999996</v>
      </c>
      <c r="K11" s="7">
        <f t="shared" si="0"/>
        <v>4.9000000000000004</v>
      </c>
      <c r="L11" s="10">
        <f t="shared" si="1"/>
        <v>0.49000000000000005</v>
      </c>
    </row>
    <row r="12" spans="1:16" x14ac:dyDescent="0.35">
      <c r="A12" s="2" t="s">
        <v>52</v>
      </c>
      <c r="B12" s="3" t="s">
        <v>65</v>
      </c>
      <c r="C12" s="5" t="s">
        <v>53</v>
      </c>
      <c r="D12" s="5" t="s">
        <v>9</v>
      </c>
      <c r="E12" s="5">
        <v>46</v>
      </c>
      <c r="F12" s="7">
        <v>168</v>
      </c>
      <c r="G12" s="7">
        <v>71</v>
      </c>
      <c r="H12" s="7">
        <v>25.2</v>
      </c>
      <c r="I12" s="7">
        <v>8.4</v>
      </c>
      <c r="J12" s="7">
        <v>5.7</v>
      </c>
      <c r="K12" s="7">
        <f t="shared" si="0"/>
        <v>2.7</v>
      </c>
      <c r="L12" s="10">
        <f t="shared" si="1"/>
        <v>0.32142857142857145</v>
      </c>
    </row>
    <row r="13" spans="1:16" x14ac:dyDescent="0.35">
      <c r="A13" s="2" t="s">
        <v>54</v>
      </c>
      <c r="B13" s="3" t="s">
        <v>65</v>
      </c>
      <c r="C13" s="5" t="s">
        <v>55</v>
      </c>
      <c r="D13" s="5" t="s">
        <v>12</v>
      </c>
      <c r="E13" s="5">
        <v>53</v>
      </c>
      <c r="F13" s="7">
        <v>160</v>
      </c>
      <c r="G13" s="7">
        <v>80</v>
      </c>
      <c r="H13" s="7">
        <v>31.3</v>
      </c>
      <c r="I13" s="7">
        <v>9</v>
      </c>
      <c r="J13" s="7">
        <v>5.5</v>
      </c>
      <c r="K13" s="7">
        <f t="shared" si="0"/>
        <v>3.5</v>
      </c>
      <c r="L13" s="10">
        <f t="shared" si="1"/>
        <v>0.3888888888888889</v>
      </c>
    </row>
    <row r="14" spans="1:16" x14ac:dyDescent="0.35">
      <c r="A14" s="2" t="s">
        <v>56</v>
      </c>
      <c r="B14" s="3" t="s">
        <v>65</v>
      </c>
      <c r="C14" s="5" t="s">
        <v>57</v>
      </c>
      <c r="D14" s="5" t="s">
        <v>12</v>
      </c>
      <c r="E14" s="5">
        <v>57</v>
      </c>
      <c r="F14" s="7">
        <v>165</v>
      </c>
      <c r="G14" s="7">
        <v>60</v>
      </c>
      <c r="H14" s="7">
        <v>22</v>
      </c>
      <c r="I14" s="7">
        <v>9.5</v>
      </c>
      <c r="J14" s="13">
        <v>7.3</v>
      </c>
      <c r="K14" s="7">
        <f t="shared" si="0"/>
        <v>2.2000000000000002</v>
      </c>
      <c r="L14" s="10">
        <f t="shared" si="1"/>
        <v>0.23157894736842108</v>
      </c>
    </row>
    <row r="15" spans="1:16" x14ac:dyDescent="0.35">
      <c r="A15" s="2" t="s">
        <v>58</v>
      </c>
      <c r="B15" s="3" t="s">
        <v>65</v>
      </c>
      <c r="C15" s="5" t="s">
        <v>59</v>
      </c>
      <c r="D15" s="5" t="s">
        <v>12</v>
      </c>
      <c r="E15" s="5">
        <v>59</v>
      </c>
      <c r="F15" s="7">
        <v>178</v>
      </c>
      <c r="G15" s="7">
        <v>82</v>
      </c>
      <c r="H15" s="7">
        <v>25.9</v>
      </c>
      <c r="I15" s="7">
        <v>7.4</v>
      </c>
      <c r="J15" s="7">
        <v>7</v>
      </c>
      <c r="K15" s="7">
        <f t="shared" si="0"/>
        <v>0.40000000000000036</v>
      </c>
      <c r="L15" s="10">
        <f t="shared" si="1"/>
        <v>5.4054054054054099E-2</v>
      </c>
    </row>
    <row r="16" spans="1:16" x14ac:dyDescent="0.35">
      <c r="A16" s="2" t="s">
        <v>60</v>
      </c>
      <c r="B16" s="3" t="s">
        <v>65</v>
      </c>
      <c r="C16" s="5" t="s">
        <v>40</v>
      </c>
      <c r="D16" s="5" t="s">
        <v>12</v>
      </c>
      <c r="E16" s="5">
        <v>61</v>
      </c>
      <c r="F16" s="7">
        <v>170</v>
      </c>
      <c r="G16" s="7">
        <v>70</v>
      </c>
      <c r="H16" s="7">
        <v>24.2</v>
      </c>
      <c r="I16" s="7">
        <v>7.9</v>
      </c>
      <c r="J16" s="7">
        <v>7.1</v>
      </c>
      <c r="K16" s="7">
        <f t="shared" si="0"/>
        <v>0.80000000000000071</v>
      </c>
      <c r="L16" s="10">
        <f t="shared" si="1"/>
        <v>0.10126582278481021</v>
      </c>
    </row>
    <row r="17" spans="1:12" x14ac:dyDescent="0.35">
      <c r="A17" s="2" t="s">
        <v>7</v>
      </c>
      <c r="B17" s="3" t="s">
        <v>64</v>
      </c>
      <c r="C17" s="5" t="s">
        <v>8</v>
      </c>
      <c r="D17" s="5" t="s">
        <v>9</v>
      </c>
      <c r="E17" s="5">
        <v>60</v>
      </c>
      <c r="F17" s="6">
        <v>165</v>
      </c>
      <c r="G17" s="6">
        <v>65</v>
      </c>
      <c r="H17" s="6">
        <v>23.9</v>
      </c>
      <c r="I17" s="6">
        <v>7.5</v>
      </c>
      <c r="J17" s="6">
        <v>12.3</v>
      </c>
      <c r="K17" s="6">
        <f t="shared" si="0"/>
        <v>-4.8000000000000007</v>
      </c>
      <c r="L17" s="10">
        <f t="shared" si="1"/>
        <v>-0.64000000000000012</v>
      </c>
    </row>
    <row r="18" spans="1:12" x14ac:dyDescent="0.35">
      <c r="A18" s="2" t="s">
        <v>10</v>
      </c>
      <c r="B18" s="3" t="s">
        <v>64</v>
      </c>
      <c r="C18" s="5" t="s">
        <v>11</v>
      </c>
      <c r="D18" s="5" t="s">
        <v>12</v>
      </c>
      <c r="E18" s="5">
        <v>65</v>
      </c>
      <c r="F18" s="6">
        <v>175</v>
      </c>
      <c r="G18" s="6">
        <v>80</v>
      </c>
      <c r="H18" s="6">
        <v>26.1</v>
      </c>
      <c r="I18" s="6">
        <v>7.1</v>
      </c>
      <c r="J18" s="6">
        <v>5.6</v>
      </c>
      <c r="K18" s="6">
        <f t="shared" si="0"/>
        <v>1.5</v>
      </c>
      <c r="L18" s="10">
        <f t="shared" si="1"/>
        <v>0.21126760563380284</v>
      </c>
    </row>
    <row r="19" spans="1:12" x14ac:dyDescent="0.35">
      <c r="A19" s="2" t="s">
        <v>13</v>
      </c>
      <c r="B19" s="3" t="s">
        <v>64</v>
      </c>
      <c r="C19" s="5" t="s">
        <v>14</v>
      </c>
      <c r="D19" s="5" t="s">
        <v>12</v>
      </c>
      <c r="E19" s="5">
        <v>49</v>
      </c>
      <c r="F19" s="6">
        <v>160</v>
      </c>
      <c r="G19" s="6">
        <v>62</v>
      </c>
      <c r="H19" s="6">
        <v>24.2</v>
      </c>
      <c r="I19" s="6">
        <v>7.4</v>
      </c>
      <c r="J19" s="6">
        <v>7.2</v>
      </c>
      <c r="K19" s="6">
        <f t="shared" si="0"/>
        <v>0.20000000000000018</v>
      </c>
      <c r="L19" s="10">
        <f t="shared" si="1"/>
        <v>2.7027027027027049E-2</v>
      </c>
    </row>
    <row r="20" spans="1:12" x14ac:dyDescent="0.35">
      <c r="A20" s="2" t="s">
        <v>17</v>
      </c>
      <c r="B20" s="3" t="s">
        <v>64</v>
      </c>
      <c r="C20" s="5" t="s">
        <v>16</v>
      </c>
      <c r="D20" s="5" t="s">
        <v>9</v>
      </c>
      <c r="E20" s="5">
        <v>42</v>
      </c>
      <c r="F20" s="7">
        <v>160</v>
      </c>
      <c r="G20" s="7">
        <v>52</v>
      </c>
      <c r="H20" s="7">
        <v>20.3</v>
      </c>
      <c r="I20" s="7">
        <v>7.8</v>
      </c>
      <c r="J20" s="7">
        <v>8.1999999999999993</v>
      </c>
      <c r="K20" s="7">
        <f t="shared" si="0"/>
        <v>-0.39999999999999947</v>
      </c>
      <c r="L20" s="10">
        <f t="shared" si="1"/>
        <v>-5.1282051282051218E-2</v>
      </c>
    </row>
    <row r="21" spans="1:12" x14ac:dyDescent="0.35">
      <c r="A21" s="2" t="s">
        <v>22</v>
      </c>
      <c r="B21" s="3" t="s">
        <v>64</v>
      </c>
      <c r="C21" s="5" t="s">
        <v>23</v>
      </c>
      <c r="D21" s="5" t="s">
        <v>12</v>
      </c>
      <c r="E21" s="5">
        <v>46</v>
      </c>
      <c r="F21" s="7">
        <v>170</v>
      </c>
      <c r="G21" s="7">
        <v>72</v>
      </c>
      <c r="H21" s="7">
        <v>24.9</v>
      </c>
      <c r="I21" s="7">
        <v>7.6</v>
      </c>
      <c r="J21" s="7">
        <v>6.1</v>
      </c>
      <c r="K21" s="7">
        <f t="shared" si="0"/>
        <v>1.5</v>
      </c>
      <c r="L21" s="10">
        <f t="shared" si="1"/>
        <v>0.19736842105263158</v>
      </c>
    </row>
    <row r="22" spans="1:12" x14ac:dyDescent="0.35">
      <c r="A22" s="2" t="s">
        <v>26</v>
      </c>
      <c r="B22" s="3" t="s">
        <v>64</v>
      </c>
      <c r="C22" s="5" t="s">
        <v>27</v>
      </c>
      <c r="D22" s="5" t="s">
        <v>9</v>
      </c>
      <c r="E22" s="5">
        <v>51</v>
      </c>
      <c r="F22" s="7">
        <v>165</v>
      </c>
      <c r="G22" s="7">
        <v>60</v>
      </c>
      <c r="H22" s="7">
        <v>22</v>
      </c>
      <c r="I22" s="7">
        <v>8</v>
      </c>
      <c r="J22" s="7">
        <v>5.8</v>
      </c>
      <c r="K22" s="7">
        <f t="shared" si="0"/>
        <v>2.2000000000000002</v>
      </c>
      <c r="L22" s="10">
        <f t="shared" si="1"/>
        <v>0.27500000000000002</v>
      </c>
    </row>
    <row r="23" spans="1:12" x14ac:dyDescent="0.35">
      <c r="A23" s="2" t="s">
        <v>28</v>
      </c>
      <c r="B23" s="3" t="s">
        <v>64</v>
      </c>
      <c r="C23" s="5" t="s">
        <v>29</v>
      </c>
      <c r="D23" s="5" t="s">
        <v>9</v>
      </c>
      <c r="E23" s="5">
        <v>50</v>
      </c>
      <c r="F23" s="7">
        <v>160</v>
      </c>
      <c r="G23" s="7">
        <v>60</v>
      </c>
      <c r="H23" s="7">
        <v>23.4</v>
      </c>
      <c r="I23" s="7">
        <v>8.9</v>
      </c>
      <c r="J23" s="7">
        <v>7.6</v>
      </c>
      <c r="K23" s="7">
        <f t="shared" si="0"/>
        <v>1.3000000000000007</v>
      </c>
      <c r="L23" s="10">
        <f t="shared" si="1"/>
        <v>0.14606741573033716</v>
      </c>
    </row>
    <row r="24" spans="1:12" x14ac:dyDescent="0.35">
      <c r="A24" s="2" t="s">
        <v>34</v>
      </c>
      <c r="B24" s="3" t="s">
        <v>64</v>
      </c>
      <c r="C24" s="5" t="s">
        <v>35</v>
      </c>
      <c r="D24" s="5" t="s">
        <v>9</v>
      </c>
      <c r="E24" s="5">
        <v>62</v>
      </c>
      <c r="F24" s="7">
        <v>175</v>
      </c>
      <c r="G24" s="7">
        <v>60</v>
      </c>
      <c r="H24" s="7">
        <v>19.600000000000001</v>
      </c>
      <c r="I24" s="7">
        <v>9.8000000000000007</v>
      </c>
      <c r="J24" s="7">
        <v>5.0999999999999996</v>
      </c>
      <c r="K24" s="7">
        <f t="shared" si="0"/>
        <v>4.7000000000000011</v>
      </c>
      <c r="L24" s="10">
        <f t="shared" si="1"/>
        <v>0.47959183673469397</v>
      </c>
    </row>
    <row r="25" spans="1:12" x14ac:dyDescent="0.35">
      <c r="A25" s="2" t="s">
        <v>38</v>
      </c>
      <c r="B25" s="3" t="s">
        <v>64</v>
      </c>
      <c r="C25" s="5" t="s">
        <v>11</v>
      </c>
      <c r="D25" s="5" t="s">
        <v>12</v>
      </c>
      <c r="E25" s="5">
        <v>55</v>
      </c>
      <c r="F25" s="7">
        <v>166</v>
      </c>
      <c r="G25" s="7">
        <v>72</v>
      </c>
      <c r="H25" s="7">
        <v>26.1</v>
      </c>
      <c r="I25" s="7">
        <v>7.9</v>
      </c>
      <c r="J25" s="7">
        <v>7.4</v>
      </c>
      <c r="K25" s="7">
        <f t="shared" si="0"/>
        <v>0.5</v>
      </c>
      <c r="L25" s="10">
        <f t="shared" si="1"/>
        <v>6.3291139240506319E-2</v>
      </c>
    </row>
    <row r="26" spans="1:12" x14ac:dyDescent="0.35">
      <c r="A26" s="2" t="s">
        <v>39</v>
      </c>
      <c r="B26" s="3" t="s">
        <v>64</v>
      </c>
      <c r="C26" s="5" t="s">
        <v>40</v>
      </c>
      <c r="D26" s="5" t="s">
        <v>9</v>
      </c>
      <c r="E26" s="5">
        <v>65</v>
      </c>
      <c r="F26" s="7">
        <v>158</v>
      </c>
      <c r="G26" s="7">
        <v>60</v>
      </c>
      <c r="H26" s="7">
        <v>24</v>
      </c>
      <c r="I26" s="7">
        <v>8.4</v>
      </c>
      <c r="J26" s="7">
        <v>4.9000000000000004</v>
      </c>
      <c r="K26" s="7">
        <f t="shared" si="0"/>
        <v>3.5</v>
      </c>
      <c r="L26" s="10">
        <f t="shared" si="1"/>
        <v>0.41666666666666663</v>
      </c>
    </row>
    <row r="27" spans="1:12" x14ac:dyDescent="0.35">
      <c r="A27" s="2" t="s">
        <v>41</v>
      </c>
      <c r="B27" s="3" t="s">
        <v>64</v>
      </c>
      <c r="C27" s="5" t="s">
        <v>42</v>
      </c>
      <c r="D27" s="5" t="s">
        <v>12</v>
      </c>
      <c r="E27" s="5">
        <v>64</v>
      </c>
      <c r="F27" s="7">
        <v>176</v>
      </c>
      <c r="G27" s="7">
        <v>65</v>
      </c>
      <c r="H27" s="7">
        <v>21</v>
      </c>
      <c r="I27" s="7">
        <v>7</v>
      </c>
      <c r="J27" s="7">
        <v>6.5</v>
      </c>
      <c r="K27" s="7">
        <f t="shared" si="0"/>
        <v>0.5</v>
      </c>
      <c r="L27" s="10">
        <f t="shared" si="1"/>
        <v>7.1428571428571425E-2</v>
      </c>
    </row>
    <row r="28" spans="1:12" x14ac:dyDescent="0.35">
      <c r="A28" s="2" t="s">
        <v>45</v>
      </c>
      <c r="B28" s="3" t="s">
        <v>64</v>
      </c>
      <c r="C28" s="5" t="s">
        <v>19</v>
      </c>
      <c r="D28" s="5" t="s">
        <v>9</v>
      </c>
      <c r="E28" s="5">
        <v>54</v>
      </c>
      <c r="F28" s="7">
        <v>159</v>
      </c>
      <c r="G28" s="7">
        <v>70</v>
      </c>
      <c r="H28" s="7">
        <v>27.7</v>
      </c>
      <c r="I28" s="7">
        <v>9.8000000000000007</v>
      </c>
      <c r="J28" s="7">
        <v>9.1999999999999993</v>
      </c>
      <c r="K28" s="7">
        <f t="shared" si="0"/>
        <v>0.60000000000000142</v>
      </c>
      <c r="L28" s="10">
        <f t="shared" si="1"/>
        <v>6.1224489795918505E-2</v>
      </c>
    </row>
    <row r="29" spans="1:12" x14ac:dyDescent="0.35">
      <c r="A29" s="2" t="s">
        <v>48</v>
      </c>
      <c r="B29" s="3" t="s">
        <v>64</v>
      </c>
      <c r="C29" s="5" t="s">
        <v>49</v>
      </c>
      <c r="D29" s="5" t="s">
        <v>12</v>
      </c>
      <c r="E29" s="5">
        <v>46</v>
      </c>
      <c r="F29" s="7">
        <v>178</v>
      </c>
      <c r="G29" s="7">
        <v>70</v>
      </c>
      <c r="H29" s="7">
        <v>22.1</v>
      </c>
      <c r="I29" s="7">
        <v>9.5</v>
      </c>
      <c r="J29" s="7">
        <v>10.7</v>
      </c>
      <c r="K29" s="7">
        <f t="shared" si="0"/>
        <v>-1.1999999999999993</v>
      </c>
      <c r="L29" s="10">
        <f t="shared" si="1"/>
        <v>-0.12631578947368413</v>
      </c>
    </row>
    <row r="30" spans="1:12" x14ac:dyDescent="0.35">
      <c r="A30" s="2" t="s">
        <v>61</v>
      </c>
      <c r="B30" s="3" t="s">
        <v>64</v>
      </c>
      <c r="C30" s="5" t="s">
        <v>62</v>
      </c>
      <c r="D30" s="5" t="s">
        <v>12</v>
      </c>
      <c r="E30" s="5">
        <v>45</v>
      </c>
      <c r="F30" s="7">
        <v>172</v>
      </c>
      <c r="G30" s="7">
        <v>68</v>
      </c>
      <c r="H30" s="7">
        <v>23</v>
      </c>
      <c r="I30" s="7">
        <v>8.6</v>
      </c>
      <c r="J30" s="7">
        <v>5.9</v>
      </c>
      <c r="K30" s="7">
        <f t="shared" si="0"/>
        <v>2.6999999999999993</v>
      </c>
      <c r="L30" s="10">
        <f t="shared" si="1"/>
        <v>0.31395348837209297</v>
      </c>
    </row>
    <row r="31" spans="1:12" x14ac:dyDescent="0.35">
      <c r="A31" s="4"/>
      <c r="B31" s="4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35">
      <c r="A32" s="4"/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35">
      <c r="A33" s="4"/>
      <c r="B33" s="4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35">
      <c r="A34" s="4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35">
      <c r="A35" s="4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35">
      <c r="A36" s="4"/>
      <c r="B36" s="4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35">
      <c r="A37" s="4"/>
      <c r="B37" s="4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35">
      <c r="A38" s="4"/>
      <c r="B38" s="4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35">
      <c r="A39" s="4"/>
      <c r="B39" s="4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35">
      <c r="A40" s="4"/>
      <c r="B40" s="4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x14ac:dyDescent="0.35">
      <c r="A41" s="4"/>
      <c r="B41" s="4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x14ac:dyDescent="0.35">
      <c r="A42" s="4"/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x14ac:dyDescent="0.35">
      <c r="A43" s="4"/>
      <c r="B43" s="4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35">
      <c r="A44" s="4"/>
      <c r="B44" s="4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x14ac:dyDescent="0.35">
      <c r="A45" s="4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x14ac:dyDescent="0.35">
      <c r="A46" s="4"/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x14ac:dyDescent="0.35">
      <c r="A47" s="4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x14ac:dyDescent="0.35">
      <c r="A48" s="4"/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x14ac:dyDescent="0.35">
      <c r="A49" s="4"/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x14ac:dyDescent="0.35">
      <c r="A50" s="4"/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x14ac:dyDescent="0.35">
      <c r="A51" s="4"/>
      <c r="B51" s="4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35">
      <c r="A52" s="4"/>
      <c r="B52" s="4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x14ac:dyDescent="0.35">
      <c r="A53" s="4"/>
      <c r="B53" s="4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x14ac:dyDescent="0.35">
      <c r="A54" s="4"/>
      <c r="B54" s="4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x14ac:dyDescent="0.35">
      <c r="A55" s="4"/>
      <c r="B55" s="4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35">
      <c r="A56" s="4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x14ac:dyDescent="0.35">
      <c r="A57" s="4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x14ac:dyDescent="0.35">
      <c r="A58" s="4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x14ac:dyDescent="0.35">
      <c r="A59" s="4"/>
      <c r="B59" s="4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x14ac:dyDescent="0.35">
      <c r="A60" s="4"/>
      <c r="B60" s="4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x14ac:dyDescent="0.35">
      <c r="A61" s="4"/>
      <c r="B61" s="4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x14ac:dyDescent="0.35">
      <c r="A62" s="4"/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x14ac:dyDescent="0.35">
      <c r="A63" s="4"/>
      <c r="B63" s="4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x14ac:dyDescent="0.35">
      <c r="A64" s="4"/>
      <c r="B64" s="4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 x14ac:dyDescent="0.35">
      <c r="A65" s="4"/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x14ac:dyDescent="0.35">
      <c r="A66" s="4"/>
      <c r="B66" s="4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 x14ac:dyDescent="0.35">
      <c r="A67" s="4"/>
      <c r="B67" s="4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 x14ac:dyDescent="0.35">
      <c r="A68" s="4"/>
      <c r="B68" s="4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 x14ac:dyDescent="0.35">
      <c r="A69" s="4"/>
      <c r="B69" s="4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 x14ac:dyDescent="0.35">
      <c r="A70" s="4"/>
      <c r="B70" s="4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x14ac:dyDescent="0.35">
      <c r="A71" s="4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x14ac:dyDescent="0.35">
      <c r="A72" s="4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x14ac:dyDescent="0.35">
      <c r="A73" s="4"/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x14ac:dyDescent="0.35">
      <c r="A74" s="4"/>
      <c r="B74" s="4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35">
      <c r="A75" s="4"/>
      <c r="B75" s="4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x14ac:dyDescent="0.35">
      <c r="A76" s="4"/>
      <c r="B76" s="4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x14ac:dyDescent="0.35">
      <c r="A77" s="4"/>
      <c r="B77" s="4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 x14ac:dyDescent="0.35">
      <c r="A78" s="4"/>
      <c r="B78" s="4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 x14ac:dyDescent="0.35">
      <c r="A79" s="4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x14ac:dyDescent="0.35">
      <c r="A80" s="4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x14ac:dyDescent="0.35">
      <c r="A81" s="4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x14ac:dyDescent="0.35">
      <c r="A82" s="4"/>
      <c r="B82" s="4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x14ac:dyDescent="0.35">
      <c r="A83" s="4"/>
      <c r="B83" s="4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x14ac:dyDescent="0.35">
      <c r="A84" s="4"/>
      <c r="B84" s="4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 x14ac:dyDescent="0.35">
      <c r="A85" s="4"/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x14ac:dyDescent="0.35">
      <c r="A86" s="4"/>
      <c r="B86" s="4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x14ac:dyDescent="0.35">
      <c r="A87" s="4"/>
      <c r="B87" s="4"/>
      <c r="C87" s="8"/>
      <c r="D87" s="8"/>
      <c r="E87" s="8"/>
      <c r="F87" s="8"/>
      <c r="G87" s="8"/>
      <c r="H87" s="8"/>
      <c r="I87" s="8"/>
      <c r="J87" s="8"/>
      <c r="K87" s="8"/>
      <c r="L87" s="8"/>
    </row>
  </sheetData>
  <autoFilter ref="A1:H30" xr:uid="{00000000-0009-0000-0000-000000000000}"/>
  <sortState xmlns:xlrd2="http://schemas.microsoft.com/office/spreadsheetml/2017/richdata2" ref="A2:L30">
    <sortCondition ref="B2:B30"/>
  </sortState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FB49-DBD2-46DA-A27D-E3F71E2A49C5}">
  <dimension ref="A1:M17"/>
  <sheetViews>
    <sheetView tabSelected="1" workbookViewId="0">
      <selection activeCell="L44" sqref="L44"/>
    </sheetView>
  </sheetViews>
  <sheetFormatPr defaultRowHeight="14.5" x14ac:dyDescent="0.35"/>
  <sheetData>
    <row r="1" spans="1:13" x14ac:dyDescent="0.35">
      <c r="A1" t="s">
        <v>77</v>
      </c>
      <c r="D1" t="s">
        <v>78</v>
      </c>
      <c r="I1" t="s">
        <v>82</v>
      </c>
      <c r="L1" t="s">
        <v>83</v>
      </c>
    </row>
    <row r="2" spans="1:13" x14ac:dyDescent="0.35">
      <c r="A2" t="s">
        <v>80</v>
      </c>
      <c r="B2" t="s">
        <v>89</v>
      </c>
      <c r="D2" t="s">
        <v>80</v>
      </c>
      <c r="E2" t="s">
        <v>89</v>
      </c>
      <c r="I2" t="s">
        <v>79</v>
      </c>
      <c r="L2" t="s">
        <v>79</v>
      </c>
    </row>
    <row r="3" spans="1:13" x14ac:dyDescent="0.35">
      <c r="A3" s="6">
        <v>8.6999999999999993</v>
      </c>
      <c r="B3">
        <v>7.2</v>
      </c>
      <c r="D3" s="6">
        <v>7.5</v>
      </c>
      <c r="E3" s="6">
        <v>12.3</v>
      </c>
      <c r="I3" t="s">
        <v>80</v>
      </c>
      <c r="J3" t="s">
        <v>81</v>
      </c>
      <c r="L3" t="s">
        <v>80</v>
      </c>
      <c r="M3" t="s">
        <v>81</v>
      </c>
    </row>
    <row r="4" spans="1:13" x14ac:dyDescent="0.35">
      <c r="A4" s="7">
        <v>9.8000000000000007</v>
      </c>
      <c r="B4">
        <v>8.1</v>
      </c>
      <c r="D4" s="6">
        <v>7.1</v>
      </c>
      <c r="E4" s="6">
        <v>5.6</v>
      </c>
      <c r="H4" t="s">
        <v>87</v>
      </c>
      <c r="I4">
        <f>AVERAGE(A3:A17)</f>
        <v>8.3000000000000007</v>
      </c>
      <c r="J4">
        <f>AVERAGE(B3:B17)</f>
        <v>6.6733333333333329</v>
      </c>
      <c r="L4">
        <f>AVERAGE(D3:D16)</f>
        <v>8.2357142857142858</v>
      </c>
      <c r="M4">
        <f>AVERAGE(E3:E16)</f>
        <v>7.3214285714285721</v>
      </c>
    </row>
    <row r="5" spans="1:13" x14ac:dyDescent="0.35">
      <c r="A5" s="7">
        <v>9.9</v>
      </c>
      <c r="B5">
        <v>7.8</v>
      </c>
      <c r="D5" s="6">
        <v>7.4</v>
      </c>
      <c r="E5" s="6">
        <v>7.2</v>
      </c>
      <c r="H5" t="s">
        <v>86</v>
      </c>
      <c r="I5">
        <f>_xlfn.STDEV.S(A3:A17)</f>
        <v>1.1167555046396054</v>
      </c>
      <c r="J5">
        <f>_xlfn.STDEV.S(B3:B17)</f>
        <v>0.89400117183261985</v>
      </c>
      <c r="L5">
        <f>_xlfn.STDEV.S(D3:D17)</f>
        <v>0.95724536108496239</v>
      </c>
      <c r="M5">
        <f>_xlfn.STDEV.S(E3:E17)</f>
        <v>2.1637497976460138</v>
      </c>
    </row>
    <row r="6" spans="1:13" x14ac:dyDescent="0.35">
      <c r="A6" s="7">
        <v>7.2</v>
      </c>
      <c r="B6">
        <v>6.5</v>
      </c>
      <c r="D6" s="7">
        <v>7.8</v>
      </c>
      <c r="E6" s="7">
        <v>8.1999999999999993</v>
      </c>
      <c r="H6" t="s">
        <v>88</v>
      </c>
      <c r="I6">
        <f>_xlfn.T.TEST(A3:A17,B3:B17,2,1)</f>
        <v>3.0939790963855496E-4</v>
      </c>
      <c r="L6">
        <f>_xlfn.T.TEST(D3:D16,E3:E16,2,1)</f>
        <v>0.15431302129747343</v>
      </c>
    </row>
    <row r="7" spans="1:13" x14ac:dyDescent="0.35">
      <c r="A7" s="7">
        <v>7.8</v>
      </c>
      <c r="B7">
        <v>7.4</v>
      </c>
      <c r="D7" s="7">
        <v>7.6</v>
      </c>
      <c r="E7" s="7">
        <v>6.1</v>
      </c>
    </row>
    <row r="8" spans="1:13" x14ac:dyDescent="0.35">
      <c r="A8" s="7">
        <v>7</v>
      </c>
      <c r="B8">
        <v>5.5</v>
      </c>
      <c r="D8" s="7">
        <v>8</v>
      </c>
      <c r="E8" s="7">
        <v>5.8</v>
      </c>
      <c r="I8" t="s">
        <v>85</v>
      </c>
      <c r="J8" t="s">
        <v>83</v>
      </c>
    </row>
    <row r="9" spans="1:13" x14ac:dyDescent="0.35">
      <c r="A9" s="7">
        <v>7</v>
      </c>
      <c r="B9">
        <v>6.7</v>
      </c>
      <c r="D9" s="7">
        <v>8.9</v>
      </c>
      <c r="E9" s="7">
        <v>7.6</v>
      </c>
      <c r="H9" t="s">
        <v>84</v>
      </c>
      <c r="I9">
        <f>(I4-J4)/I4*100</f>
        <v>19.598393574297202</v>
      </c>
      <c r="J9">
        <f>(L4-M4)/L4*100</f>
        <v>11.101474414570678</v>
      </c>
    </row>
    <row r="10" spans="1:13" x14ac:dyDescent="0.35">
      <c r="A10" s="7">
        <v>7.9</v>
      </c>
      <c r="B10">
        <v>6.3</v>
      </c>
      <c r="D10" s="7">
        <v>9.8000000000000007</v>
      </c>
      <c r="E10" s="7">
        <v>5.0999999999999996</v>
      </c>
    </row>
    <row r="11" spans="1:13" x14ac:dyDescent="0.35">
      <c r="A11" s="7">
        <v>7</v>
      </c>
      <c r="B11">
        <v>6.9</v>
      </c>
      <c r="D11" s="7">
        <v>7.9</v>
      </c>
      <c r="E11" s="7">
        <v>7.4</v>
      </c>
    </row>
    <row r="12" spans="1:13" x14ac:dyDescent="0.35">
      <c r="A12" s="7">
        <v>10</v>
      </c>
      <c r="B12">
        <v>5.0999999999999996</v>
      </c>
      <c r="D12" s="7">
        <v>8.4</v>
      </c>
      <c r="E12" s="7">
        <v>4.9000000000000004</v>
      </c>
    </row>
    <row r="13" spans="1:13" x14ac:dyDescent="0.35">
      <c r="A13" s="7">
        <v>8.4</v>
      </c>
      <c r="B13">
        <v>5.7</v>
      </c>
      <c r="D13" s="7">
        <v>7</v>
      </c>
      <c r="E13" s="7">
        <v>6.5</v>
      </c>
    </row>
    <row r="14" spans="1:13" x14ac:dyDescent="0.35">
      <c r="A14" s="7">
        <v>9</v>
      </c>
      <c r="B14">
        <v>5.5</v>
      </c>
      <c r="D14" s="7">
        <v>9.8000000000000007</v>
      </c>
      <c r="E14" s="7">
        <v>9.1999999999999993</v>
      </c>
    </row>
    <row r="15" spans="1:13" x14ac:dyDescent="0.35">
      <c r="A15" s="7">
        <v>9.5</v>
      </c>
      <c r="B15">
        <v>7.3</v>
      </c>
      <c r="D15" s="7">
        <v>9.5</v>
      </c>
      <c r="E15" s="7">
        <v>10.7</v>
      </c>
    </row>
    <row r="16" spans="1:13" x14ac:dyDescent="0.35">
      <c r="A16" s="7">
        <v>7.4</v>
      </c>
      <c r="B16">
        <v>7</v>
      </c>
      <c r="D16" s="7">
        <v>8.6</v>
      </c>
      <c r="E16" s="7">
        <v>5.9</v>
      </c>
    </row>
    <row r="17" spans="1:2" x14ac:dyDescent="0.35">
      <c r="A17" s="7">
        <v>7.9</v>
      </c>
      <c r="B17">
        <v>7.1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30"/>
  <sheetViews>
    <sheetView topLeftCell="B1" workbookViewId="0">
      <selection activeCell="H25" sqref="H25"/>
    </sheetView>
  </sheetViews>
  <sheetFormatPr defaultRowHeight="14.5" x14ac:dyDescent="0.35"/>
  <sheetData>
    <row r="2" spans="3:5" x14ac:dyDescent="0.35">
      <c r="C2" s="20" t="s">
        <v>15</v>
      </c>
      <c r="D2" s="15">
        <v>8.6999999999999993</v>
      </c>
      <c r="E2" s="15">
        <v>7.2</v>
      </c>
    </row>
    <row r="3" spans="3:5" x14ac:dyDescent="0.35">
      <c r="C3" s="19" t="s">
        <v>18</v>
      </c>
      <c r="D3" s="16">
        <v>9.8000000000000007</v>
      </c>
      <c r="E3" s="16">
        <v>8.1</v>
      </c>
    </row>
    <row r="4" spans="3:5" x14ac:dyDescent="0.35">
      <c r="C4" s="14" t="s">
        <v>20</v>
      </c>
      <c r="D4" s="16">
        <v>9.9</v>
      </c>
      <c r="E4" s="16">
        <v>7.8</v>
      </c>
    </row>
    <row r="5" spans="3:5" x14ac:dyDescent="0.35">
      <c r="C5" s="14" t="s">
        <v>24</v>
      </c>
      <c r="D5" s="16">
        <v>7.2</v>
      </c>
      <c r="E5" s="16">
        <v>6.5</v>
      </c>
    </row>
    <row r="6" spans="3:5" x14ac:dyDescent="0.35">
      <c r="C6" s="14" t="s">
        <v>30</v>
      </c>
      <c r="D6" s="16">
        <v>7.8</v>
      </c>
      <c r="E6" s="16">
        <v>7.4</v>
      </c>
    </row>
    <row r="7" spans="3:5" x14ac:dyDescent="0.35">
      <c r="C7" s="14" t="s">
        <v>32</v>
      </c>
      <c r="D7" s="16">
        <v>7</v>
      </c>
      <c r="E7" s="16">
        <v>5.5</v>
      </c>
    </row>
    <row r="8" spans="3:5" x14ac:dyDescent="0.35">
      <c r="C8" s="14" t="s">
        <v>36</v>
      </c>
      <c r="D8" s="16">
        <v>7</v>
      </c>
      <c r="E8" s="16">
        <v>6.7</v>
      </c>
    </row>
    <row r="9" spans="3:5" x14ac:dyDescent="0.35">
      <c r="C9" s="14" t="s">
        <v>43</v>
      </c>
      <c r="D9" s="16">
        <v>7.9</v>
      </c>
      <c r="E9" s="16">
        <v>6.3</v>
      </c>
    </row>
    <row r="10" spans="3:5" x14ac:dyDescent="0.35">
      <c r="C10" s="14" t="s">
        <v>46</v>
      </c>
      <c r="D10" s="16">
        <v>7</v>
      </c>
      <c r="E10" s="16">
        <v>6.9</v>
      </c>
    </row>
    <row r="11" spans="3:5" x14ac:dyDescent="0.35">
      <c r="C11" s="14" t="s">
        <v>50</v>
      </c>
      <c r="D11" s="16">
        <v>10</v>
      </c>
      <c r="E11" s="16">
        <v>5.0999999999999996</v>
      </c>
    </row>
    <row r="12" spans="3:5" x14ac:dyDescent="0.35">
      <c r="C12" s="14" t="s">
        <v>52</v>
      </c>
      <c r="D12" s="16">
        <v>8.4</v>
      </c>
      <c r="E12" s="16">
        <v>5.7</v>
      </c>
    </row>
    <row r="13" spans="3:5" x14ac:dyDescent="0.35">
      <c r="C13" s="14" t="s">
        <v>54</v>
      </c>
      <c r="D13" s="16">
        <v>9</v>
      </c>
      <c r="E13" s="16">
        <v>5.5</v>
      </c>
    </row>
    <row r="14" spans="3:5" x14ac:dyDescent="0.35">
      <c r="C14" s="14" t="s">
        <v>56</v>
      </c>
      <c r="D14" s="16">
        <v>9.5</v>
      </c>
      <c r="E14" s="16">
        <v>7.3</v>
      </c>
    </row>
    <row r="15" spans="3:5" x14ac:dyDescent="0.35">
      <c r="C15" s="14" t="s">
        <v>58</v>
      </c>
      <c r="D15" s="16">
        <v>7.4</v>
      </c>
      <c r="E15" s="16">
        <v>7</v>
      </c>
    </row>
    <row r="16" spans="3:5" x14ac:dyDescent="0.35">
      <c r="C16" s="14" t="s">
        <v>60</v>
      </c>
      <c r="D16" s="16">
        <v>7.9</v>
      </c>
      <c r="E16" s="16">
        <v>7.1</v>
      </c>
    </row>
    <row r="17" spans="3:5" x14ac:dyDescent="0.35">
      <c r="C17" s="14" t="s">
        <v>7</v>
      </c>
      <c r="D17" s="16">
        <v>7.5</v>
      </c>
      <c r="E17" s="16">
        <v>12.3</v>
      </c>
    </row>
    <row r="18" spans="3:5" x14ac:dyDescent="0.35">
      <c r="C18" s="14" t="s">
        <v>10</v>
      </c>
      <c r="D18" s="16">
        <v>7.1</v>
      </c>
      <c r="E18" s="16">
        <v>5.6</v>
      </c>
    </row>
    <row r="19" spans="3:5" x14ac:dyDescent="0.35">
      <c r="C19" s="14" t="s">
        <v>13</v>
      </c>
      <c r="D19" s="22">
        <v>7.4</v>
      </c>
      <c r="E19" s="21">
        <v>7.2</v>
      </c>
    </row>
    <row r="20" spans="3:5" x14ac:dyDescent="0.35">
      <c r="C20" s="14" t="s">
        <v>17</v>
      </c>
      <c r="D20" s="16">
        <v>7.8</v>
      </c>
      <c r="E20" s="16">
        <v>8.1999999999999993</v>
      </c>
    </row>
    <row r="21" spans="3:5" x14ac:dyDescent="0.35">
      <c r="C21" s="14" t="s">
        <v>22</v>
      </c>
      <c r="D21" s="16">
        <v>7.6</v>
      </c>
      <c r="E21" s="16">
        <v>6.1</v>
      </c>
    </row>
    <row r="22" spans="3:5" x14ac:dyDescent="0.35">
      <c r="C22" s="14" t="s">
        <v>26</v>
      </c>
      <c r="D22" s="16">
        <v>8</v>
      </c>
      <c r="E22" s="16">
        <v>5.8</v>
      </c>
    </row>
    <row r="23" spans="3:5" x14ac:dyDescent="0.35">
      <c r="C23" s="14" t="s">
        <v>28</v>
      </c>
      <c r="D23" s="16">
        <v>8.9</v>
      </c>
      <c r="E23" s="16">
        <v>7.6</v>
      </c>
    </row>
    <row r="24" spans="3:5" x14ac:dyDescent="0.35">
      <c r="C24" s="14" t="s">
        <v>34</v>
      </c>
      <c r="D24" s="16">
        <v>9.8000000000000007</v>
      </c>
      <c r="E24" s="16">
        <v>5.0999999999999996</v>
      </c>
    </row>
    <row r="25" spans="3:5" x14ac:dyDescent="0.35">
      <c r="C25" s="14" t="s">
        <v>38</v>
      </c>
      <c r="D25" s="16">
        <v>7.9</v>
      </c>
      <c r="E25" s="16">
        <v>7.4</v>
      </c>
    </row>
    <row r="26" spans="3:5" x14ac:dyDescent="0.35">
      <c r="C26" s="14" t="s">
        <v>39</v>
      </c>
      <c r="D26" s="16">
        <v>8.4</v>
      </c>
      <c r="E26" s="18">
        <v>4.9000000000000004</v>
      </c>
    </row>
    <row r="27" spans="3:5" x14ac:dyDescent="0.35">
      <c r="C27" s="14" t="s">
        <v>41</v>
      </c>
      <c r="D27" s="16">
        <v>7</v>
      </c>
      <c r="E27" s="17">
        <v>6.5</v>
      </c>
    </row>
    <row r="28" spans="3:5" x14ac:dyDescent="0.35">
      <c r="C28" s="14" t="s">
        <v>45</v>
      </c>
      <c r="D28" s="16">
        <v>9.8000000000000007</v>
      </c>
      <c r="E28" s="16">
        <v>9.1999999999999993</v>
      </c>
    </row>
    <row r="29" spans="3:5" x14ac:dyDescent="0.35">
      <c r="C29" s="14" t="s">
        <v>48</v>
      </c>
      <c r="D29" s="16">
        <v>9.5</v>
      </c>
      <c r="E29" s="16">
        <v>10.7</v>
      </c>
    </row>
    <row r="30" spans="3:5" x14ac:dyDescent="0.35">
      <c r="C30" s="14" t="s">
        <v>61</v>
      </c>
      <c r="D30" s="16">
        <v>8.6</v>
      </c>
      <c r="E30" s="16">
        <v>5.9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 Debojyoti Dhar</cp:lastModifiedBy>
  <dcterms:created xsi:type="dcterms:W3CDTF">2022-12-21T20:20:15Z</dcterms:created>
  <dcterms:modified xsi:type="dcterms:W3CDTF">2024-01-13T13:38:49Z</dcterms:modified>
</cp:coreProperties>
</file>