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Microplastic_Final\PeerJ2\Major_revision\submission\Mike_revision\Table\"/>
    </mc:Choice>
  </mc:AlternateContent>
  <bookViews>
    <workbookView xWindow="0" yWindow="0" windowWidth="19200" windowHeight="6980" activeTab="1"/>
  </bookViews>
  <sheets>
    <sheet name="A" sheetId="12" r:id="rId1"/>
    <sheet name="B" sheetId="8" r:id="rId2"/>
  </sheets>
  <definedNames>
    <definedName name="_xlnm._FilterDatabase" localSheetId="0" hidden="1">A!$A$1:$E$137</definedName>
    <definedName name="_xlnm._FilterDatabase" localSheetId="1" hidden="1">B!$D$1:$D$168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73" i="8" l="1"/>
  <c r="T72" i="8"/>
  <c r="T70" i="8"/>
  <c r="T74" i="8"/>
  <c r="T71" i="8"/>
  <c r="L74" i="8"/>
  <c r="L71" i="8"/>
  <c r="L72" i="8"/>
  <c r="L73" i="8"/>
  <c r="L70" i="8"/>
  <c r="Q72" i="8"/>
  <c r="Q73" i="8"/>
  <c r="Q70" i="8"/>
  <c r="O73" i="8"/>
  <c r="O72" i="8"/>
  <c r="O70" i="8"/>
  <c r="O74" i="8"/>
  <c r="O71" i="8"/>
  <c r="P73" i="8"/>
  <c r="P72" i="8"/>
  <c r="P70" i="8"/>
  <c r="P74" i="8"/>
  <c r="P71" i="8"/>
  <c r="W72" i="8" l="1"/>
  <c r="W74" i="8"/>
  <c r="W71" i="8"/>
  <c r="W73" i="8"/>
  <c r="W70" i="8"/>
  <c r="I2" i="12" l="1"/>
  <c r="I4" i="12"/>
  <c r="I5" i="12"/>
  <c r="K91" i="8" l="1"/>
  <c r="K90" i="8"/>
  <c r="K89" i="8"/>
  <c r="K88" i="8"/>
  <c r="K87" i="8"/>
  <c r="K86" i="8"/>
  <c r="K85" i="8"/>
  <c r="K84" i="8"/>
  <c r="K73" i="8"/>
  <c r="K83" i="8"/>
  <c r="K82" i="8"/>
  <c r="K81" i="8"/>
  <c r="K4" i="8"/>
  <c r="K80" i="8"/>
  <c r="K79" i="8"/>
  <c r="K78" i="8"/>
  <c r="K77" i="8"/>
  <c r="K76" i="8"/>
  <c r="K75" i="8"/>
  <c r="K50" i="8"/>
  <c r="K65" i="8"/>
  <c r="K64" i="8"/>
  <c r="K63" i="8"/>
  <c r="K74" i="8"/>
  <c r="K62" i="8"/>
  <c r="K72" i="8"/>
  <c r="K71" i="8"/>
  <c r="K70" i="8"/>
  <c r="K69" i="8"/>
  <c r="K3" i="8"/>
  <c r="K2" i="8"/>
  <c r="K61" i="8"/>
  <c r="K60" i="8"/>
  <c r="K59" i="8"/>
  <c r="K68" i="8"/>
  <c r="K58" i="8"/>
  <c r="K49" i="8"/>
  <c r="K57" i="8"/>
  <c r="K48" i="8"/>
  <c r="K47" i="8"/>
  <c r="K46" i="8"/>
  <c r="K45" i="8"/>
  <c r="K44" i="8"/>
  <c r="K43" i="8"/>
  <c r="K42" i="8"/>
  <c r="K6" i="8"/>
  <c r="K41" i="8"/>
  <c r="K40" i="8"/>
  <c r="K56" i="8"/>
  <c r="K7" i="8"/>
  <c r="K5" i="8"/>
  <c r="K39" i="8"/>
  <c r="K38" i="8"/>
  <c r="K37" i="8"/>
  <c r="K36" i="8"/>
  <c r="K35" i="8"/>
  <c r="K34" i="8"/>
  <c r="K33" i="8"/>
  <c r="K32" i="8"/>
  <c r="K67" i="8"/>
  <c r="K31" i="8"/>
  <c r="K30" i="8"/>
  <c r="K29" i="8"/>
  <c r="K66" i="8"/>
  <c r="K28" i="8"/>
  <c r="K27" i="8"/>
  <c r="K26" i="8"/>
  <c r="K25" i="8"/>
  <c r="K55" i="8"/>
  <c r="K54" i="8"/>
  <c r="K24" i="8"/>
  <c r="K23" i="8"/>
  <c r="K22" i="8"/>
  <c r="K21" i="8"/>
  <c r="K20" i="8"/>
  <c r="K19" i="8"/>
  <c r="K18" i="8"/>
  <c r="K17" i="8"/>
  <c r="K16" i="8"/>
  <c r="K53" i="8"/>
  <c r="K15" i="8"/>
  <c r="K14" i="8"/>
  <c r="K13" i="8"/>
  <c r="K12" i="8"/>
  <c r="K52" i="8"/>
  <c r="K51" i="8"/>
  <c r="K11" i="8"/>
  <c r="K10" i="8"/>
  <c r="K9" i="8"/>
  <c r="K8" i="8"/>
</calcChain>
</file>

<file path=xl/sharedStrings.xml><?xml version="1.0" encoding="utf-8"?>
<sst xmlns="http://schemas.openxmlformats.org/spreadsheetml/2006/main" count="1131" uniqueCount="128">
  <si>
    <t>species</t>
  </si>
  <si>
    <t>site</t>
  </si>
  <si>
    <t>Elephant</t>
  </si>
  <si>
    <t>Srinakarin NP</t>
  </si>
  <si>
    <t>G2</t>
  </si>
  <si>
    <t>Saiyok NP</t>
  </si>
  <si>
    <t>Gaur</t>
  </si>
  <si>
    <t>Sambar</t>
  </si>
  <si>
    <t>Dhole</t>
  </si>
  <si>
    <t>Wildboar</t>
  </si>
  <si>
    <t>Erawan NP</t>
  </si>
  <si>
    <t>G3</t>
  </si>
  <si>
    <t>Salakpra WS</t>
  </si>
  <si>
    <t>Thongphaphum NP</t>
  </si>
  <si>
    <t>Butterfly lizard</t>
  </si>
  <si>
    <t>G4</t>
  </si>
  <si>
    <t>Eld's deer</t>
  </si>
  <si>
    <t>G5</t>
  </si>
  <si>
    <t>G6</t>
  </si>
  <si>
    <t>G7</t>
  </si>
  <si>
    <t>G8</t>
  </si>
  <si>
    <t>Size</t>
  </si>
  <si>
    <t>point</t>
  </si>
  <si>
    <t>group</t>
  </si>
  <si>
    <t>reptile</t>
  </si>
  <si>
    <t>F1</t>
  </si>
  <si>
    <t>F10</t>
  </si>
  <si>
    <t>F11</t>
  </si>
  <si>
    <t>F12</t>
  </si>
  <si>
    <t>F13</t>
  </si>
  <si>
    <t>F14</t>
  </si>
  <si>
    <t>F15</t>
  </si>
  <si>
    <t>F16</t>
  </si>
  <si>
    <t>F17</t>
  </si>
  <si>
    <t>F18</t>
  </si>
  <si>
    <t>F19</t>
  </si>
  <si>
    <t>F2</t>
  </si>
  <si>
    <t>F20</t>
  </si>
  <si>
    <t>F21</t>
  </si>
  <si>
    <t>F22</t>
  </si>
  <si>
    <t>F23</t>
  </si>
  <si>
    <t>F24</t>
  </si>
  <si>
    <t>F25</t>
  </si>
  <si>
    <t>F26</t>
  </si>
  <si>
    <t>F27</t>
  </si>
  <si>
    <t>F28</t>
  </si>
  <si>
    <t>F29</t>
  </si>
  <si>
    <t>F3</t>
  </si>
  <si>
    <t>F30</t>
  </si>
  <si>
    <t>F31</t>
  </si>
  <si>
    <t>F32</t>
  </si>
  <si>
    <t>F33</t>
  </si>
  <si>
    <t>F34</t>
  </si>
  <si>
    <t>F4</t>
  </si>
  <si>
    <t>F5</t>
  </si>
  <si>
    <t>F6</t>
  </si>
  <si>
    <t>F7</t>
  </si>
  <si>
    <t>F8</t>
  </si>
  <si>
    <t>F9</t>
  </si>
  <si>
    <t>Wild rabbit</t>
  </si>
  <si>
    <t>Banteng</t>
  </si>
  <si>
    <t>F35</t>
  </si>
  <si>
    <t>Monkey</t>
  </si>
  <si>
    <t>black</t>
  </si>
  <si>
    <t>red</t>
  </si>
  <si>
    <t>blue</t>
  </si>
  <si>
    <t>green</t>
  </si>
  <si>
    <t>yellow</t>
  </si>
  <si>
    <t>DryW-100g</t>
  </si>
  <si>
    <t>Thung Yai W</t>
  </si>
  <si>
    <t>Slope</t>
  </si>
  <si>
    <t>Elevation</t>
  </si>
  <si>
    <t>DistToursite</t>
  </si>
  <si>
    <t>DstLandmark</t>
  </si>
  <si>
    <t>DistFactory</t>
  </si>
  <si>
    <t>Soilall</t>
  </si>
  <si>
    <t>LandfillDist</t>
  </si>
  <si>
    <t>Distvillage</t>
  </si>
  <si>
    <t>Distminiroad</t>
  </si>
  <si>
    <t>Total</t>
  </si>
  <si>
    <t>Dtotal</t>
  </si>
  <si>
    <t>wshdClass</t>
  </si>
  <si>
    <t>Sed</t>
  </si>
  <si>
    <t>AllW</t>
  </si>
  <si>
    <t>Lmammal</t>
  </si>
  <si>
    <t>Vlmammal</t>
  </si>
  <si>
    <t>Mmammal</t>
  </si>
  <si>
    <t>Smammal</t>
  </si>
  <si>
    <t>population</t>
  </si>
  <si>
    <t>Lu</t>
  </si>
  <si>
    <t>Lutype</t>
  </si>
  <si>
    <t>Forest</t>
  </si>
  <si>
    <t>Deciduous forest</t>
  </si>
  <si>
    <t>Evergreen forest</t>
  </si>
  <si>
    <t>PA</t>
  </si>
  <si>
    <t xml:space="preserve">Saiyok </t>
  </si>
  <si>
    <t>Salakpra</t>
  </si>
  <si>
    <t>Srinakarin</t>
  </si>
  <si>
    <t>Erawan</t>
  </si>
  <si>
    <t>Thongphaphum</t>
  </si>
  <si>
    <t>Thungyai</t>
  </si>
  <si>
    <t>non-forest</t>
  </si>
  <si>
    <t>Mpfound</t>
  </si>
  <si>
    <t>no</t>
  </si>
  <si>
    <t>yes</t>
  </si>
  <si>
    <t>length</t>
  </si>
  <si>
    <t>fragment</t>
  </si>
  <si>
    <t>lightblue</t>
  </si>
  <si>
    <t>fiber</t>
  </si>
  <si>
    <t>film</t>
  </si>
  <si>
    <t>piece</t>
  </si>
  <si>
    <t>color</t>
  </si>
  <si>
    <t>type</t>
  </si>
  <si>
    <t>transparent</t>
  </si>
  <si>
    <t>Huai Kha Khaeng WS</t>
  </si>
  <si>
    <t>Muntjac</t>
  </si>
  <si>
    <t>cloudy white</t>
  </si>
  <si>
    <t>Wild buffalo</t>
  </si>
  <si>
    <t>X</t>
  </si>
  <si>
    <t>Y</t>
  </si>
  <si>
    <t>Burmese hare</t>
  </si>
  <si>
    <t>ID</t>
  </si>
  <si>
    <t>dw</t>
  </si>
  <si>
    <t>Huai Kha Khaeng</t>
  </si>
  <si>
    <t>outside</t>
  </si>
  <si>
    <t>Northern red muntjac</t>
  </si>
  <si>
    <t>Long-tailed macaque</t>
  </si>
  <si>
    <t>Scat_ID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</si>
</sst>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>
    <font>
      <sz val="11"/>
      <color theme="1"/>
      <name val="Tahoma"/>
      <family val="2"/>
      <charset val="222"/>
      <scheme val="minor"/>
    </font>
    <font>
      <sz val="12"/>
      <name val="Times"/>
      <charset val="222"/>
    </font>
    <font>
      <b/>
      <sz val="12"/>
      <name val="Times"/>
      <charset val="22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</borders>
  <cellStyleXfs count="1">
    <xf numFmtId="0" fontId="0" fillId="0" borderId="0"/>
  </cellStyleXfs>
  <cellXfs count="16">
    <xf numFmtId="0" fontId="0" fillId="0" borderId="0" xfId="0"/>
    <xf numFmtId="1" fontId="1" fillId="0" borderId="0" xfId="0" applyNumberFormat="1" applyFont="1" applyFill="1"/>
    <xf numFmtId="0" fontId="1" fillId="0" borderId="0" xfId="0" applyFont="1" applyFill="1"/>
    <xf numFmtId="0" fontId="1" fillId="0" borderId="0" xfId="0" applyFont="1" applyFill="1" applyAlignment="1">
      <alignment horizontal="center"/>
    </xf>
    <xf numFmtId="2" fontId="1" fillId="0" borderId="0" xfId="0" applyNumberFormat="1" applyFont="1" applyFill="1"/>
    <xf numFmtId="0" fontId="1" fillId="0" borderId="0" xfId="0" applyFont="1" applyFill="1" applyAlignment="1">
      <alignment horizontal="center" vertical="center"/>
    </xf>
    <xf numFmtId="2" fontId="1" fillId="0" borderId="0" xfId="0" applyNumberFormat="1" applyFont="1" applyFill="1" applyAlignment="1">
      <alignment horizontal="center"/>
    </xf>
    <xf numFmtId="0" fontId="2" fillId="0" borderId="1" xfId="0" applyFont="1" applyFill="1" applyBorder="1"/>
    <xf numFmtId="0" fontId="1" fillId="0" borderId="0" xfId="0" applyFont="1" applyAlignment="1">
      <alignment horizontal="left" indent="1"/>
    </xf>
    <xf numFmtId="0" fontId="2" fillId="0" borderId="0" xfId="0" applyFont="1" applyBorder="1" applyAlignment="1">
      <alignment horizontal="left"/>
    </xf>
    <xf numFmtId="0" fontId="1" fillId="0" borderId="0" xfId="0" applyFont="1" applyFill="1" applyAlignment="1">
      <alignment horizontal="left"/>
    </xf>
    <xf numFmtId="0" fontId="2" fillId="0" borderId="1" xfId="0" applyFont="1" applyBorder="1" applyAlignment="1">
      <alignment horizontal="left"/>
    </xf>
    <xf numFmtId="0" fontId="1" fillId="0" borderId="0" xfId="0" applyFont="1" applyFill="1" applyBorder="1" applyAlignment="1">
      <alignment horizontal="center"/>
    </xf>
    <xf numFmtId="0" fontId="1" fillId="2" borderId="0" xfId="0" applyFont="1" applyFill="1"/>
    <xf numFmtId="0" fontId="1" fillId="0" borderId="0" xfId="0" applyFont="1" applyFill="1" applyBorder="1" applyAlignment="1"/>
    <xf numFmtId="0" fontId="1" fillId="0" borderId="0" xfId="0" applyFont="1" applyFill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CC66"/>
      <color rgb="FFFF33CC"/>
      <color rgb="FF8D42C6"/>
      <color rgb="FF8FD2FF"/>
      <color rgb="FF8FFFC2"/>
      <color rgb="FF11FF7D"/>
      <color rgb="FFB3FFD5"/>
      <color rgb="FF00FF00"/>
      <color rgb="FFCDFFE4"/>
      <color rgb="FF7DFFB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7"/>
  <sheetViews>
    <sheetView view="pageBreakPreview" zoomScaleNormal="100" zoomScaleSheetLayoutView="100" workbookViewId="0">
      <pane ySplit="1" topLeftCell="A47" activePane="bottomLeft" state="frozen"/>
      <selection pane="bottomLeft" activeCell="B60" sqref="B60"/>
    </sheetView>
  </sheetViews>
  <sheetFormatPr defaultRowHeight="15.5"/>
  <cols>
    <col min="1" max="1" width="11.4140625" style="5" bestFit="1" customWidth="1"/>
    <col min="2" max="2" width="13" style="2" bestFit="1" customWidth="1"/>
    <col min="3" max="4" width="11.75" style="3" bestFit="1" customWidth="1"/>
    <col min="5" max="5" width="18.6640625" style="2" bestFit="1" customWidth="1"/>
    <col min="6" max="6" width="7.9140625" style="2" bestFit="1" customWidth="1"/>
    <col min="7" max="7" width="11.08203125" style="2" bestFit="1" customWidth="1"/>
    <col min="8" max="8" width="4" style="2" bestFit="1" customWidth="1"/>
    <col min="9" max="9" width="7.25" style="4" bestFit="1" customWidth="1"/>
    <col min="10" max="10" width="5" style="2" bestFit="1" customWidth="1"/>
    <col min="11" max="11" width="10.33203125" style="2" bestFit="1" customWidth="1"/>
    <col min="12" max="16384" width="8.6640625" style="2"/>
  </cols>
  <sheetData>
    <row r="1" spans="1:11">
      <c r="A1" s="5" t="s">
        <v>127</v>
      </c>
      <c r="B1" s="2" t="s">
        <v>0</v>
      </c>
      <c r="C1" s="3" t="s">
        <v>118</v>
      </c>
      <c r="D1" s="3" t="s">
        <v>119</v>
      </c>
      <c r="E1" s="2" t="s">
        <v>1</v>
      </c>
      <c r="F1" s="2" t="s">
        <v>112</v>
      </c>
      <c r="G1" s="2" t="s">
        <v>111</v>
      </c>
      <c r="H1" s="2" t="s">
        <v>21</v>
      </c>
      <c r="I1" s="4" t="s">
        <v>105</v>
      </c>
      <c r="J1" s="2" t="s">
        <v>110</v>
      </c>
      <c r="K1" s="2" t="s">
        <v>68</v>
      </c>
    </row>
    <row r="2" spans="1:11">
      <c r="A2" s="5">
        <v>1</v>
      </c>
      <c r="B2" s="2" t="s">
        <v>60</v>
      </c>
      <c r="C2" s="3">
        <v>530720.44779541704</v>
      </c>
      <c r="D2" s="3">
        <v>1586775.35359937</v>
      </c>
      <c r="E2" s="2" t="s">
        <v>12</v>
      </c>
      <c r="I2" s="4" t="e">
        <f>AVERAGE(I1:I1)</f>
        <v>#DIV/0!</v>
      </c>
      <c r="J2" s="2">
        <v>0</v>
      </c>
      <c r="K2" s="2">
        <v>0.91900000000000004</v>
      </c>
    </row>
    <row r="3" spans="1:11">
      <c r="A3" s="5">
        <v>2</v>
      </c>
      <c r="B3" s="2" t="s">
        <v>60</v>
      </c>
      <c r="C3" s="3">
        <v>530719.68388525397</v>
      </c>
      <c r="D3" s="3">
        <v>1586782.76283503</v>
      </c>
      <c r="E3" s="2" t="s">
        <v>12</v>
      </c>
      <c r="J3" s="2">
        <v>0</v>
      </c>
      <c r="K3" s="2">
        <v>1</v>
      </c>
    </row>
    <row r="4" spans="1:11">
      <c r="A4" s="5">
        <v>3</v>
      </c>
      <c r="B4" s="2" t="s">
        <v>60</v>
      </c>
      <c r="C4" s="3">
        <v>530720.85714539397</v>
      </c>
      <c r="D4" s="3">
        <v>1586793.1606495599</v>
      </c>
      <c r="E4" s="2" t="s">
        <v>12</v>
      </c>
      <c r="I4" s="4">
        <f>MIN(I1:I1)</f>
        <v>0</v>
      </c>
      <c r="J4" s="2">
        <v>0</v>
      </c>
      <c r="K4" s="2">
        <v>1</v>
      </c>
    </row>
    <row r="5" spans="1:11">
      <c r="A5" s="5">
        <v>4</v>
      </c>
      <c r="B5" s="2" t="s">
        <v>60</v>
      </c>
      <c r="C5" s="3">
        <v>530726.46882052999</v>
      </c>
      <c r="D5" s="3">
        <v>1586789.2965796599</v>
      </c>
      <c r="E5" s="2" t="s">
        <v>12</v>
      </c>
      <c r="I5" s="4">
        <f>MAX(I1:I1)</f>
        <v>0</v>
      </c>
      <c r="J5" s="2">
        <v>0</v>
      </c>
      <c r="K5" s="2">
        <v>1</v>
      </c>
    </row>
    <row r="6" spans="1:11">
      <c r="A6" s="5">
        <v>5</v>
      </c>
      <c r="B6" s="10" t="s">
        <v>120</v>
      </c>
      <c r="C6" s="3">
        <v>475401.88393778499</v>
      </c>
      <c r="D6" s="3">
        <v>1577267.2396851601</v>
      </c>
      <c r="E6" s="2" t="s">
        <v>5</v>
      </c>
      <c r="J6" s="2">
        <v>0</v>
      </c>
      <c r="K6" s="2">
        <v>6.8000000000000005E-2</v>
      </c>
    </row>
    <row r="7" spans="1:11">
      <c r="A7" s="5">
        <v>6</v>
      </c>
      <c r="B7" s="10" t="s">
        <v>120</v>
      </c>
      <c r="C7" s="3">
        <v>475397.45233037299</v>
      </c>
      <c r="D7" s="3">
        <v>1577257.95376941</v>
      </c>
      <c r="E7" s="2" t="s">
        <v>5</v>
      </c>
      <c r="G7" s="4"/>
      <c r="J7" s="2">
        <v>0</v>
      </c>
      <c r="K7" s="2">
        <v>7.0999999999999994E-2</v>
      </c>
    </row>
    <row r="8" spans="1:11">
      <c r="A8" s="5">
        <v>7</v>
      </c>
      <c r="B8" s="2" t="s">
        <v>14</v>
      </c>
      <c r="C8" s="3">
        <v>530900.70936251001</v>
      </c>
      <c r="D8" s="3">
        <v>1589399.77763151</v>
      </c>
      <c r="E8" s="2" t="s">
        <v>12</v>
      </c>
      <c r="J8" s="2">
        <v>0</v>
      </c>
      <c r="K8" s="2">
        <v>1.6E-2</v>
      </c>
    </row>
    <row r="9" spans="1:11">
      <c r="A9" s="5">
        <v>8</v>
      </c>
      <c r="B9" s="2" t="s">
        <v>14</v>
      </c>
      <c r="C9" s="3">
        <v>530937.56159307796</v>
      </c>
      <c r="D9" s="3">
        <v>1589415.9710176799</v>
      </c>
      <c r="E9" s="2" t="s">
        <v>12</v>
      </c>
      <c r="F9" s="2" t="s">
        <v>108</v>
      </c>
      <c r="G9" s="2" t="s">
        <v>65</v>
      </c>
      <c r="H9" s="2" t="s">
        <v>11</v>
      </c>
      <c r="I9" s="4">
        <v>842.69</v>
      </c>
      <c r="J9" s="2">
        <v>1</v>
      </c>
      <c r="K9" s="2">
        <v>1.4999999999999999E-2</v>
      </c>
    </row>
    <row r="10" spans="1:11">
      <c r="A10" s="5">
        <v>9</v>
      </c>
      <c r="B10" s="2" t="s">
        <v>14</v>
      </c>
      <c r="C10" s="3">
        <v>530938.63752945699</v>
      </c>
      <c r="D10" s="3">
        <v>1589417.7419541599</v>
      </c>
      <c r="E10" s="2" t="s">
        <v>12</v>
      </c>
      <c r="F10" s="2" t="s">
        <v>108</v>
      </c>
      <c r="G10" s="2" t="s">
        <v>65</v>
      </c>
      <c r="H10" s="2" t="s">
        <v>15</v>
      </c>
      <c r="I10" s="4">
        <v>1378.12</v>
      </c>
      <c r="J10" s="2">
        <v>1</v>
      </c>
      <c r="K10" s="2">
        <v>1.1000000000000001E-2</v>
      </c>
    </row>
    <row r="11" spans="1:11">
      <c r="A11" s="5">
        <v>9</v>
      </c>
      <c r="B11" s="2" t="s">
        <v>14</v>
      </c>
      <c r="C11" s="3">
        <v>530938.63752945699</v>
      </c>
      <c r="D11" s="3">
        <v>1589417.7419541599</v>
      </c>
      <c r="E11" s="2" t="s">
        <v>12</v>
      </c>
      <c r="F11" s="2" t="s">
        <v>108</v>
      </c>
      <c r="G11" s="2" t="s">
        <v>65</v>
      </c>
      <c r="H11" s="2" t="s">
        <v>15</v>
      </c>
      <c r="I11" s="4">
        <v>1476.67</v>
      </c>
      <c r="J11" s="2">
        <v>1</v>
      </c>
      <c r="K11" s="2">
        <v>1.1000000000000001E-2</v>
      </c>
    </row>
    <row r="12" spans="1:11">
      <c r="A12" s="5">
        <v>9</v>
      </c>
      <c r="B12" s="2" t="s">
        <v>14</v>
      </c>
      <c r="C12" s="3">
        <v>530938.63752945699</v>
      </c>
      <c r="D12" s="3">
        <v>1589417.7419541599</v>
      </c>
      <c r="E12" s="2" t="s">
        <v>12</v>
      </c>
      <c r="F12" s="2" t="s">
        <v>108</v>
      </c>
      <c r="G12" s="2" t="s">
        <v>65</v>
      </c>
      <c r="H12" s="2" t="s">
        <v>15</v>
      </c>
      <c r="I12" s="4">
        <v>1879.25</v>
      </c>
      <c r="J12" s="2">
        <v>1</v>
      </c>
      <c r="K12" s="2">
        <v>1.1000000000000001E-2</v>
      </c>
    </row>
    <row r="13" spans="1:11">
      <c r="A13" s="5">
        <v>10</v>
      </c>
      <c r="B13" s="2" t="s">
        <v>8</v>
      </c>
      <c r="C13" s="3">
        <v>524945</v>
      </c>
      <c r="D13" s="3">
        <v>1584588</v>
      </c>
      <c r="E13" s="2" t="s">
        <v>12</v>
      </c>
      <c r="F13" s="2" t="s">
        <v>108</v>
      </c>
      <c r="G13" s="2" t="s">
        <v>63</v>
      </c>
      <c r="H13" s="2" t="s">
        <v>17</v>
      </c>
      <c r="I13" s="4">
        <v>2859.58</v>
      </c>
      <c r="J13" s="2">
        <v>1</v>
      </c>
      <c r="K13" s="2">
        <v>0.15</v>
      </c>
    </row>
    <row r="14" spans="1:11">
      <c r="A14" s="5">
        <v>11</v>
      </c>
      <c r="B14" s="2" t="s">
        <v>8</v>
      </c>
      <c r="C14" s="3">
        <v>462534</v>
      </c>
      <c r="D14" s="3">
        <v>1606114</v>
      </c>
      <c r="E14" s="2" t="s">
        <v>5</v>
      </c>
      <c r="F14" s="2" t="s">
        <v>108</v>
      </c>
      <c r="G14" s="2" t="s">
        <v>65</v>
      </c>
      <c r="H14" s="2" t="s">
        <v>4</v>
      </c>
      <c r="I14" s="4">
        <v>279.02999999999997</v>
      </c>
      <c r="J14" s="2">
        <v>1</v>
      </c>
      <c r="K14" s="2">
        <v>1.9E-2</v>
      </c>
    </row>
    <row r="15" spans="1:11">
      <c r="A15" s="5">
        <v>11</v>
      </c>
      <c r="B15" s="2" t="s">
        <v>8</v>
      </c>
      <c r="C15" s="3">
        <v>462534</v>
      </c>
      <c r="D15" s="3">
        <v>1606114</v>
      </c>
      <c r="E15" s="2" t="s">
        <v>5</v>
      </c>
      <c r="F15" s="2" t="s">
        <v>108</v>
      </c>
      <c r="G15" s="2" t="s">
        <v>63</v>
      </c>
      <c r="H15" s="2" t="s">
        <v>11</v>
      </c>
      <c r="I15" s="4">
        <v>954.09</v>
      </c>
      <c r="J15" s="2">
        <v>1</v>
      </c>
      <c r="K15" s="2">
        <v>1.9E-2</v>
      </c>
    </row>
    <row r="16" spans="1:11">
      <c r="A16" s="5">
        <v>12</v>
      </c>
      <c r="B16" s="2" t="s">
        <v>16</v>
      </c>
      <c r="C16" s="3">
        <v>529771.11274514801</v>
      </c>
      <c r="D16" s="3">
        <v>1585907.3222344599</v>
      </c>
      <c r="E16" s="2" t="s">
        <v>12</v>
      </c>
      <c r="F16" s="2" t="s">
        <v>108</v>
      </c>
      <c r="G16" s="2" t="s">
        <v>65</v>
      </c>
      <c r="H16" s="2" t="s">
        <v>15</v>
      </c>
      <c r="I16" s="4">
        <v>1340.66</v>
      </c>
      <c r="J16" s="2">
        <v>1</v>
      </c>
      <c r="K16" s="2">
        <v>4.7E-2</v>
      </c>
    </row>
    <row r="17" spans="1:11">
      <c r="A17" s="5">
        <v>12</v>
      </c>
      <c r="B17" s="2" t="s">
        <v>16</v>
      </c>
      <c r="C17" s="3">
        <v>529771.11274514801</v>
      </c>
      <c r="D17" s="3">
        <v>1585907.3222344599</v>
      </c>
      <c r="E17" s="2" t="s">
        <v>12</v>
      </c>
      <c r="F17" s="2" t="s">
        <v>108</v>
      </c>
      <c r="G17" s="2" t="s">
        <v>65</v>
      </c>
      <c r="H17" s="2" t="s">
        <v>15</v>
      </c>
      <c r="I17" s="4">
        <v>1368.66</v>
      </c>
      <c r="J17" s="2">
        <v>1</v>
      </c>
      <c r="K17" s="2">
        <v>4.7E-2</v>
      </c>
    </row>
    <row r="18" spans="1:11">
      <c r="A18" s="5">
        <v>13</v>
      </c>
      <c r="B18" s="10" t="s">
        <v>16</v>
      </c>
      <c r="C18" s="6">
        <v>529766.92841437401</v>
      </c>
      <c r="D18" s="6">
        <v>1585889.7319180099</v>
      </c>
      <c r="E18" s="2" t="s">
        <v>12</v>
      </c>
      <c r="J18" s="2">
        <v>0</v>
      </c>
      <c r="K18" s="2">
        <v>0.17100000000000001</v>
      </c>
    </row>
    <row r="19" spans="1:11">
      <c r="A19" s="5">
        <v>14</v>
      </c>
      <c r="B19" s="10" t="s">
        <v>16</v>
      </c>
      <c r="C19" s="6">
        <v>529768.30285863904</v>
      </c>
      <c r="D19" s="6">
        <v>1585912.62765604</v>
      </c>
      <c r="E19" s="2" t="s">
        <v>12</v>
      </c>
      <c r="J19" s="2">
        <v>0</v>
      </c>
      <c r="K19" s="2">
        <v>0.15</v>
      </c>
    </row>
    <row r="20" spans="1:11">
      <c r="A20" s="5">
        <v>15</v>
      </c>
      <c r="B20" s="2" t="s">
        <v>16</v>
      </c>
      <c r="C20" s="3">
        <v>529767</v>
      </c>
      <c r="D20" s="3">
        <v>1585786</v>
      </c>
      <c r="E20" s="2" t="s">
        <v>12</v>
      </c>
      <c r="J20" s="2">
        <v>0</v>
      </c>
      <c r="K20" s="2">
        <v>0.39200000000000002</v>
      </c>
    </row>
    <row r="21" spans="1:11">
      <c r="A21" s="5">
        <v>16</v>
      </c>
      <c r="B21" s="2" t="s">
        <v>16</v>
      </c>
      <c r="C21" s="3">
        <v>529765</v>
      </c>
      <c r="D21" s="3">
        <v>1585873</v>
      </c>
      <c r="E21" s="2" t="s">
        <v>12</v>
      </c>
      <c r="J21" s="2">
        <v>0</v>
      </c>
      <c r="K21" s="2">
        <v>4.4000000000000004E-2</v>
      </c>
    </row>
    <row r="22" spans="1:11" ht="14.5" customHeight="1">
      <c r="A22" s="5">
        <v>17</v>
      </c>
      <c r="B22" s="2" t="s">
        <v>16</v>
      </c>
      <c r="C22" s="3">
        <v>529769</v>
      </c>
      <c r="D22" s="3">
        <v>1585878</v>
      </c>
      <c r="E22" s="2" t="s">
        <v>12</v>
      </c>
      <c r="J22" s="2">
        <v>0</v>
      </c>
      <c r="K22" s="2">
        <v>0.06</v>
      </c>
    </row>
    <row r="23" spans="1:11">
      <c r="A23" s="5">
        <v>18</v>
      </c>
      <c r="B23" s="2" t="s">
        <v>16</v>
      </c>
      <c r="C23" s="3">
        <v>529756</v>
      </c>
      <c r="D23" s="3">
        <v>1585879</v>
      </c>
      <c r="E23" s="2" t="s">
        <v>12</v>
      </c>
      <c r="J23" s="2">
        <v>0</v>
      </c>
      <c r="K23" s="2">
        <v>5.5E-2</v>
      </c>
    </row>
    <row r="24" spans="1:11">
      <c r="A24" s="5">
        <v>19</v>
      </c>
      <c r="B24" s="2" t="s">
        <v>16</v>
      </c>
      <c r="C24" s="3">
        <v>529742</v>
      </c>
      <c r="D24" s="3">
        <v>1585877</v>
      </c>
      <c r="E24" s="2" t="s">
        <v>12</v>
      </c>
      <c r="J24" s="2">
        <v>0</v>
      </c>
      <c r="K24" s="2">
        <v>0.1</v>
      </c>
    </row>
    <row r="25" spans="1:11">
      <c r="A25" s="5">
        <v>20</v>
      </c>
      <c r="B25" s="2" t="s">
        <v>16</v>
      </c>
      <c r="C25" s="3">
        <v>529744</v>
      </c>
      <c r="D25" s="3">
        <v>1585875</v>
      </c>
      <c r="E25" s="2" t="s">
        <v>12</v>
      </c>
      <c r="J25" s="2">
        <v>0</v>
      </c>
      <c r="K25" s="2">
        <v>0.10099999999999999</v>
      </c>
    </row>
    <row r="26" spans="1:11">
      <c r="A26" s="5">
        <v>21</v>
      </c>
      <c r="B26" s="2" t="s">
        <v>2</v>
      </c>
      <c r="C26" s="3">
        <v>464823.49626381701</v>
      </c>
      <c r="D26" s="3">
        <v>1603442.48040142</v>
      </c>
      <c r="E26" s="2" t="s">
        <v>5</v>
      </c>
      <c r="F26" s="2" t="s">
        <v>108</v>
      </c>
      <c r="G26" s="2" t="s">
        <v>63</v>
      </c>
      <c r="H26" s="2" t="s">
        <v>17</v>
      </c>
      <c r="I26" s="4">
        <v>2697.91</v>
      </c>
      <c r="J26" s="2">
        <v>1</v>
      </c>
      <c r="K26" s="2">
        <v>0.96400000000000008</v>
      </c>
    </row>
    <row r="27" spans="1:11">
      <c r="A27" s="5">
        <v>22</v>
      </c>
      <c r="B27" s="2" t="s">
        <v>2</v>
      </c>
      <c r="C27" s="3">
        <v>465354.201705429</v>
      </c>
      <c r="D27" s="3">
        <v>1605755.5131567901</v>
      </c>
      <c r="E27" s="2" t="s">
        <v>5</v>
      </c>
      <c r="F27" s="2" t="s">
        <v>106</v>
      </c>
      <c r="G27" s="2" t="s">
        <v>63</v>
      </c>
      <c r="H27" s="2" t="s">
        <v>4</v>
      </c>
      <c r="I27" s="4">
        <v>377.92</v>
      </c>
      <c r="J27" s="2">
        <v>1</v>
      </c>
      <c r="K27" s="2">
        <v>0.66799999999999993</v>
      </c>
    </row>
    <row r="28" spans="1:11">
      <c r="A28" s="5">
        <v>23</v>
      </c>
      <c r="B28" s="2" t="s">
        <v>2</v>
      </c>
      <c r="C28" s="3">
        <v>516704.41916177399</v>
      </c>
      <c r="D28" s="3">
        <v>1590148.00079977</v>
      </c>
      <c r="E28" s="2" t="s">
        <v>3</v>
      </c>
      <c r="J28" s="2">
        <v>0</v>
      </c>
      <c r="K28" s="2">
        <v>1</v>
      </c>
    </row>
    <row r="29" spans="1:11">
      <c r="A29" s="5">
        <v>24</v>
      </c>
      <c r="B29" s="2" t="s">
        <v>2</v>
      </c>
      <c r="C29" s="3">
        <v>516440.90354591998</v>
      </c>
      <c r="D29" s="3">
        <v>1593936.84060279</v>
      </c>
      <c r="E29" s="2" t="s">
        <v>3</v>
      </c>
      <c r="J29" s="2">
        <v>0</v>
      </c>
      <c r="K29" s="2">
        <v>1</v>
      </c>
    </row>
    <row r="30" spans="1:11">
      <c r="A30" s="5">
        <v>25</v>
      </c>
      <c r="B30" s="2" t="s">
        <v>2</v>
      </c>
      <c r="C30" s="3">
        <v>518478.44660091901</v>
      </c>
      <c r="D30" s="3">
        <v>1613436.7612689501</v>
      </c>
      <c r="E30" s="2" t="s">
        <v>3</v>
      </c>
      <c r="F30" s="2" t="s">
        <v>108</v>
      </c>
      <c r="G30" s="2" t="s">
        <v>63</v>
      </c>
      <c r="H30" s="2" t="s">
        <v>11</v>
      </c>
      <c r="I30" s="4">
        <v>625.25</v>
      </c>
      <c r="J30" s="2">
        <v>1</v>
      </c>
      <c r="K30" s="2">
        <v>1</v>
      </c>
    </row>
    <row r="31" spans="1:11">
      <c r="A31" s="5">
        <v>25</v>
      </c>
      <c r="B31" s="2" t="s">
        <v>2</v>
      </c>
      <c r="C31" s="3">
        <v>518478.44660091901</v>
      </c>
      <c r="D31" s="3">
        <v>1613436.7612689501</v>
      </c>
      <c r="E31" s="2" t="s">
        <v>3</v>
      </c>
      <c r="F31" s="2" t="s">
        <v>108</v>
      </c>
      <c r="G31" s="2" t="s">
        <v>65</v>
      </c>
      <c r="H31" s="2" t="s">
        <v>15</v>
      </c>
      <c r="I31" s="4">
        <v>1832.33</v>
      </c>
      <c r="J31" s="2">
        <v>1</v>
      </c>
      <c r="K31" s="2">
        <v>1</v>
      </c>
    </row>
    <row r="32" spans="1:11">
      <c r="A32" s="5">
        <v>26</v>
      </c>
      <c r="B32" s="2" t="s">
        <v>2</v>
      </c>
      <c r="C32" s="3">
        <v>518415.73841012502</v>
      </c>
      <c r="D32" s="3">
        <v>1612606.4322626099</v>
      </c>
      <c r="E32" s="2" t="s">
        <v>3</v>
      </c>
      <c r="J32" s="2">
        <v>0</v>
      </c>
      <c r="K32" s="2">
        <v>1</v>
      </c>
    </row>
    <row r="33" spans="1:11">
      <c r="A33" s="5">
        <v>27</v>
      </c>
      <c r="B33" s="2" t="s">
        <v>2</v>
      </c>
      <c r="C33" s="3">
        <v>518061.774315922</v>
      </c>
      <c r="D33" s="3">
        <v>1612199.71036661</v>
      </c>
      <c r="E33" s="2" t="s">
        <v>124</v>
      </c>
      <c r="F33" s="2" t="s">
        <v>108</v>
      </c>
      <c r="G33" s="2" t="s">
        <v>63</v>
      </c>
      <c r="H33" s="2" t="s">
        <v>11</v>
      </c>
      <c r="I33" s="4">
        <v>876.44</v>
      </c>
      <c r="J33" s="2">
        <v>1</v>
      </c>
      <c r="K33" s="2">
        <v>1</v>
      </c>
    </row>
    <row r="34" spans="1:11">
      <c r="A34" s="5">
        <v>28</v>
      </c>
      <c r="B34" s="2" t="s">
        <v>2</v>
      </c>
      <c r="C34" s="3">
        <v>519018.27259181102</v>
      </c>
      <c r="D34" s="3">
        <v>1610391.0032136999</v>
      </c>
      <c r="E34" s="2" t="s">
        <v>3</v>
      </c>
      <c r="F34" s="2" t="s">
        <v>108</v>
      </c>
      <c r="G34" s="2" t="s">
        <v>63</v>
      </c>
      <c r="H34" s="2" t="s">
        <v>15</v>
      </c>
      <c r="I34" s="4">
        <v>1953.06</v>
      </c>
      <c r="J34" s="2">
        <v>1</v>
      </c>
      <c r="K34" s="2">
        <v>1</v>
      </c>
    </row>
    <row r="35" spans="1:11">
      <c r="A35" s="5">
        <v>29</v>
      </c>
      <c r="B35" s="2" t="s">
        <v>2</v>
      </c>
      <c r="C35" s="3">
        <v>520804.39148174803</v>
      </c>
      <c r="D35" s="3">
        <v>1609896.84979944</v>
      </c>
      <c r="E35" s="2" t="s">
        <v>3</v>
      </c>
      <c r="F35" s="2" t="s">
        <v>108</v>
      </c>
      <c r="G35" s="2" t="s">
        <v>63</v>
      </c>
      <c r="H35" s="2" t="s">
        <v>15</v>
      </c>
      <c r="I35" s="4">
        <v>1369.45</v>
      </c>
      <c r="J35" s="2">
        <v>1</v>
      </c>
      <c r="K35" s="2">
        <v>1</v>
      </c>
    </row>
    <row r="36" spans="1:11">
      <c r="A36" s="5">
        <v>30</v>
      </c>
      <c r="B36" s="2" t="s">
        <v>2</v>
      </c>
      <c r="C36" s="3">
        <v>528649.20341027505</v>
      </c>
      <c r="D36" s="3">
        <v>1567919.0171538801</v>
      </c>
      <c r="E36" s="2" t="s">
        <v>12</v>
      </c>
      <c r="J36" s="2">
        <v>0</v>
      </c>
      <c r="K36" s="2">
        <v>0.89500000000000002</v>
      </c>
    </row>
    <row r="37" spans="1:11">
      <c r="A37" s="5">
        <v>31</v>
      </c>
      <c r="B37" s="2" t="s">
        <v>2</v>
      </c>
      <c r="C37" s="3">
        <v>530943.12037904095</v>
      </c>
      <c r="D37" s="3">
        <v>1566209.66836258</v>
      </c>
      <c r="E37" s="2" t="s">
        <v>12</v>
      </c>
      <c r="F37" s="2" t="s">
        <v>108</v>
      </c>
      <c r="G37" s="2" t="s">
        <v>63</v>
      </c>
      <c r="H37" s="2" t="s">
        <v>11</v>
      </c>
      <c r="I37" s="4">
        <v>579.96</v>
      </c>
      <c r="J37" s="2">
        <v>1</v>
      </c>
      <c r="K37" s="2">
        <v>0.875</v>
      </c>
    </row>
    <row r="38" spans="1:11">
      <c r="A38" s="5">
        <v>31</v>
      </c>
      <c r="B38" s="2" t="s">
        <v>2</v>
      </c>
      <c r="C38" s="3">
        <v>530943.12037904095</v>
      </c>
      <c r="D38" s="3">
        <v>1566209.66836258</v>
      </c>
      <c r="E38" s="2" t="s">
        <v>124</v>
      </c>
      <c r="F38" s="2" t="s">
        <v>108</v>
      </c>
      <c r="G38" s="2" t="s">
        <v>63</v>
      </c>
      <c r="H38" s="2" t="s">
        <v>11</v>
      </c>
      <c r="I38" s="4">
        <v>589.77</v>
      </c>
      <c r="J38" s="2">
        <v>1</v>
      </c>
      <c r="K38" s="2">
        <v>0.875</v>
      </c>
    </row>
    <row r="39" spans="1:11">
      <c r="A39" s="5">
        <v>32</v>
      </c>
      <c r="B39" s="2" t="s">
        <v>2</v>
      </c>
      <c r="C39" s="3">
        <v>530633.69411719404</v>
      </c>
      <c r="D39" s="3">
        <v>1586738.1959257899</v>
      </c>
      <c r="E39" s="2" t="s">
        <v>12</v>
      </c>
      <c r="J39" s="2">
        <v>0</v>
      </c>
      <c r="K39" s="2">
        <v>1</v>
      </c>
    </row>
    <row r="40" spans="1:11">
      <c r="A40" s="5">
        <v>33</v>
      </c>
      <c r="B40" s="2" t="s">
        <v>2</v>
      </c>
      <c r="C40" s="3">
        <v>530763.01987903996</v>
      </c>
      <c r="D40" s="3">
        <v>1586790.6688681699</v>
      </c>
      <c r="E40" s="2" t="s">
        <v>12</v>
      </c>
      <c r="F40" s="2" t="s">
        <v>108</v>
      </c>
      <c r="G40" s="2" t="s">
        <v>66</v>
      </c>
      <c r="H40" s="2" t="s">
        <v>11</v>
      </c>
      <c r="I40" s="4">
        <v>663.04</v>
      </c>
      <c r="J40" s="2">
        <v>1</v>
      </c>
      <c r="K40" s="2">
        <v>1</v>
      </c>
    </row>
    <row r="41" spans="1:11">
      <c r="A41" s="5">
        <v>33</v>
      </c>
      <c r="B41" s="2" t="s">
        <v>2</v>
      </c>
      <c r="C41" s="3">
        <v>530763.01987903996</v>
      </c>
      <c r="D41" s="3">
        <v>1586790.6688681699</v>
      </c>
      <c r="E41" s="2" t="s">
        <v>12</v>
      </c>
      <c r="F41" s="2" t="s">
        <v>108</v>
      </c>
      <c r="G41" s="2" t="s">
        <v>63</v>
      </c>
      <c r="H41" s="2" t="s">
        <v>11</v>
      </c>
      <c r="I41" s="4">
        <v>818.01</v>
      </c>
      <c r="J41" s="2">
        <v>1</v>
      </c>
      <c r="K41" s="2">
        <v>1</v>
      </c>
    </row>
    <row r="42" spans="1:11">
      <c r="A42" s="5">
        <v>34</v>
      </c>
      <c r="B42" s="2" t="s">
        <v>2</v>
      </c>
      <c r="C42" s="3">
        <v>530770.69129924604</v>
      </c>
      <c r="D42" s="3">
        <v>1586777.8487778001</v>
      </c>
      <c r="E42" s="2" t="s">
        <v>12</v>
      </c>
      <c r="F42" s="2" t="s">
        <v>108</v>
      </c>
      <c r="G42" s="2" t="s">
        <v>63</v>
      </c>
      <c r="H42" s="2" t="s">
        <v>17</v>
      </c>
      <c r="I42" s="4">
        <v>2044.77</v>
      </c>
      <c r="J42" s="2">
        <v>1</v>
      </c>
      <c r="K42" s="2">
        <v>0.89</v>
      </c>
    </row>
    <row r="43" spans="1:11">
      <c r="A43" s="5">
        <v>35</v>
      </c>
      <c r="B43" s="2" t="s">
        <v>2</v>
      </c>
      <c r="C43" s="3">
        <v>530774.40460772999</v>
      </c>
      <c r="D43" s="3">
        <v>1586739.5858789999</v>
      </c>
      <c r="E43" s="2" t="s">
        <v>12</v>
      </c>
      <c r="J43" s="2">
        <v>0</v>
      </c>
      <c r="K43" s="2">
        <v>1</v>
      </c>
    </row>
    <row r="44" spans="1:11">
      <c r="A44" s="5">
        <v>36</v>
      </c>
      <c r="B44" s="2" t="s">
        <v>2</v>
      </c>
      <c r="C44" s="3">
        <v>530742.05715993396</v>
      </c>
      <c r="D44" s="3">
        <v>1586739.4353565599</v>
      </c>
      <c r="E44" s="2" t="s">
        <v>12</v>
      </c>
      <c r="J44" s="2">
        <v>0</v>
      </c>
      <c r="K44" s="2">
        <v>1</v>
      </c>
    </row>
    <row r="45" spans="1:11">
      <c r="A45" s="5">
        <v>37</v>
      </c>
      <c r="B45" s="2" t="s">
        <v>2</v>
      </c>
      <c r="C45" s="3">
        <v>529599.50711029104</v>
      </c>
      <c r="D45" s="3">
        <v>1591570.0452366399</v>
      </c>
      <c r="E45" s="2" t="s">
        <v>12</v>
      </c>
      <c r="F45" s="2" t="s">
        <v>108</v>
      </c>
      <c r="G45" s="2" t="s">
        <v>63</v>
      </c>
      <c r="H45" s="2" t="s">
        <v>11</v>
      </c>
      <c r="I45" s="4">
        <v>936.74</v>
      </c>
      <c r="J45" s="2">
        <v>1</v>
      </c>
      <c r="K45" s="2">
        <v>1</v>
      </c>
    </row>
    <row r="46" spans="1:11">
      <c r="A46" s="5">
        <v>37</v>
      </c>
      <c r="B46" s="2" t="s">
        <v>2</v>
      </c>
      <c r="C46" s="3">
        <v>529599.50711029104</v>
      </c>
      <c r="D46" s="3">
        <v>1591570.0452366399</v>
      </c>
      <c r="E46" s="2" t="s">
        <v>12</v>
      </c>
      <c r="F46" s="2" t="s">
        <v>108</v>
      </c>
      <c r="G46" s="2" t="s">
        <v>63</v>
      </c>
      <c r="H46" s="2" t="s">
        <v>15</v>
      </c>
      <c r="I46" s="4">
        <v>1661.16</v>
      </c>
      <c r="J46" s="2">
        <v>1</v>
      </c>
      <c r="K46" s="2">
        <v>1</v>
      </c>
    </row>
    <row r="47" spans="1:11">
      <c r="A47" s="5">
        <v>37</v>
      </c>
      <c r="B47" s="2" t="s">
        <v>2</v>
      </c>
      <c r="C47" s="3">
        <v>529599.50711029104</v>
      </c>
      <c r="D47" s="3">
        <v>1591570.0452366399</v>
      </c>
      <c r="E47" s="2" t="s">
        <v>12</v>
      </c>
      <c r="F47" s="2" t="s">
        <v>108</v>
      </c>
      <c r="G47" s="2" t="s">
        <v>63</v>
      </c>
      <c r="H47" s="2" t="s">
        <v>17</v>
      </c>
      <c r="I47" s="4">
        <v>2283.41</v>
      </c>
      <c r="J47" s="2">
        <v>1</v>
      </c>
      <c r="K47" s="2">
        <v>1</v>
      </c>
    </row>
    <row r="48" spans="1:11">
      <c r="A48" s="5">
        <v>38</v>
      </c>
      <c r="B48" s="2" t="s">
        <v>2</v>
      </c>
      <c r="C48" s="6">
        <v>529618.26953431906</v>
      </c>
      <c r="D48" s="6">
        <v>1591566.30719949</v>
      </c>
      <c r="E48" s="2" t="s">
        <v>12</v>
      </c>
      <c r="F48" s="2" t="s">
        <v>108</v>
      </c>
      <c r="G48" s="2" t="s">
        <v>63</v>
      </c>
      <c r="H48" s="2" t="s">
        <v>15</v>
      </c>
      <c r="I48" s="4">
        <v>1171.8699999999999</v>
      </c>
      <c r="J48" s="2">
        <v>1</v>
      </c>
      <c r="K48" s="2">
        <v>1</v>
      </c>
    </row>
    <row r="49" spans="1:11">
      <c r="A49" s="5">
        <v>38</v>
      </c>
      <c r="B49" s="2" t="s">
        <v>2</v>
      </c>
      <c r="C49" s="6">
        <v>529618.26953431906</v>
      </c>
      <c r="D49" s="6">
        <v>1591566.30719949</v>
      </c>
      <c r="E49" s="2" t="s">
        <v>12</v>
      </c>
      <c r="F49" s="2" t="s">
        <v>108</v>
      </c>
      <c r="G49" s="2" t="s">
        <v>63</v>
      </c>
      <c r="H49" s="2" t="s">
        <v>15</v>
      </c>
      <c r="I49" s="4">
        <v>1545.44</v>
      </c>
      <c r="J49" s="2">
        <v>1</v>
      </c>
      <c r="K49" s="2">
        <v>1</v>
      </c>
    </row>
    <row r="50" spans="1:11">
      <c r="A50" s="5">
        <v>38</v>
      </c>
      <c r="B50" s="2" t="s">
        <v>2</v>
      </c>
      <c r="C50" s="6">
        <v>529618.26953431906</v>
      </c>
      <c r="D50" s="6">
        <v>1591566.30719949</v>
      </c>
      <c r="E50" s="2" t="s">
        <v>12</v>
      </c>
      <c r="F50" s="2" t="s">
        <v>108</v>
      </c>
      <c r="G50" s="2" t="s">
        <v>63</v>
      </c>
      <c r="H50" s="2" t="s">
        <v>19</v>
      </c>
      <c r="I50" s="4">
        <v>4515.78</v>
      </c>
      <c r="J50" s="2">
        <v>1</v>
      </c>
      <c r="K50" s="2">
        <v>1</v>
      </c>
    </row>
    <row r="51" spans="1:11">
      <c r="A51" s="5">
        <v>39</v>
      </c>
      <c r="B51" s="2" t="s">
        <v>2</v>
      </c>
      <c r="C51" s="3">
        <v>530849.40317311697</v>
      </c>
      <c r="D51" s="3">
        <v>1589389.0963687301</v>
      </c>
      <c r="E51" s="2" t="s">
        <v>12</v>
      </c>
      <c r="F51" s="2" t="s">
        <v>106</v>
      </c>
      <c r="G51" s="2" t="s">
        <v>65</v>
      </c>
      <c r="H51" s="2" t="s">
        <v>11</v>
      </c>
      <c r="I51" s="4">
        <v>916.2</v>
      </c>
      <c r="J51" s="2">
        <v>1</v>
      </c>
      <c r="K51" s="2">
        <v>1</v>
      </c>
    </row>
    <row r="52" spans="1:11">
      <c r="A52" s="5">
        <v>40</v>
      </c>
      <c r="B52" s="2" t="s">
        <v>2</v>
      </c>
      <c r="C52" s="3">
        <v>515713.99591095501</v>
      </c>
      <c r="D52" s="3">
        <v>1589256.7022921899</v>
      </c>
      <c r="E52" s="2" t="s">
        <v>13</v>
      </c>
      <c r="F52" s="2" t="s">
        <v>108</v>
      </c>
      <c r="G52" s="2" t="s">
        <v>63</v>
      </c>
      <c r="H52" s="2" t="s">
        <v>11</v>
      </c>
      <c r="I52" s="4">
        <v>526.73</v>
      </c>
      <c r="J52" s="2">
        <v>1</v>
      </c>
      <c r="K52" s="2">
        <v>1</v>
      </c>
    </row>
    <row r="53" spans="1:11">
      <c r="A53" s="5">
        <v>40</v>
      </c>
      <c r="B53" s="2" t="s">
        <v>2</v>
      </c>
      <c r="C53" s="3">
        <v>515713.99591095501</v>
      </c>
      <c r="D53" s="3">
        <v>1589256.7022921899</v>
      </c>
      <c r="E53" s="2" t="s">
        <v>13</v>
      </c>
      <c r="F53" s="2" t="s">
        <v>108</v>
      </c>
      <c r="G53" s="2" t="s">
        <v>65</v>
      </c>
      <c r="H53" s="2" t="s">
        <v>11</v>
      </c>
      <c r="I53" s="4">
        <v>901.73</v>
      </c>
      <c r="J53" s="2">
        <v>1</v>
      </c>
      <c r="K53" s="2">
        <v>1</v>
      </c>
    </row>
    <row r="54" spans="1:11">
      <c r="A54" s="5">
        <v>40</v>
      </c>
      <c r="B54" s="2" t="s">
        <v>2</v>
      </c>
      <c r="C54" s="3">
        <v>515713.99591095501</v>
      </c>
      <c r="D54" s="3">
        <v>1589256.7022921899</v>
      </c>
      <c r="E54" s="2" t="s">
        <v>13</v>
      </c>
      <c r="F54" s="2" t="s">
        <v>108</v>
      </c>
      <c r="G54" s="2" t="s">
        <v>63</v>
      </c>
      <c r="H54" s="2" t="s">
        <v>15</v>
      </c>
      <c r="I54" s="4">
        <v>1851.86</v>
      </c>
      <c r="J54" s="2">
        <v>1</v>
      </c>
      <c r="K54" s="2">
        <v>1</v>
      </c>
    </row>
    <row r="55" spans="1:11">
      <c r="A55" s="5">
        <v>40</v>
      </c>
      <c r="B55" s="2" t="s">
        <v>2</v>
      </c>
      <c r="C55" s="3">
        <v>515713.99591095501</v>
      </c>
      <c r="D55" s="3">
        <v>1589256.7022921899</v>
      </c>
      <c r="E55" s="2" t="s">
        <v>13</v>
      </c>
      <c r="F55" s="2" t="s">
        <v>108</v>
      </c>
      <c r="G55" s="2" t="s">
        <v>63</v>
      </c>
      <c r="H55" s="2" t="s">
        <v>17</v>
      </c>
      <c r="I55" s="4">
        <v>2201.37</v>
      </c>
      <c r="J55" s="2">
        <v>1</v>
      </c>
      <c r="K55" s="2">
        <v>1</v>
      </c>
    </row>
    <row r="56" spans="1:11">
      <c r="A56" s="5">
        <v>41</v>
      </c>
      <c r="B56" s="2" t="s">
        <v>2</v>
      </c>
      <c r="C56" s="12">
        <v>482337</v>
      </c>
      <c r="D56" s="12">
        <v>1627781</v>
      </c>
      <c r="E56" s="2" t="s">
        <v>3</v>
      </c>
      <c r="F56" s="2" t="s">
        <v>106</v>
      </c>
      <c r="G56" s="2" t="s">
        <v>63</v>
      </c>
      <c r="H56" s="2" t="s">
        <v>4</v>
      </c>
      <c r="I56" s="4">
        <v>134.81</v>
      </c>
      <c r="J56" s="2">
        <v>1</v>
      </c>
      <c r="K56" s="2">
        <v>0.85939999999999994</v>
      </c>
    </row>
    <row r="57" spans="1:11">
      <c r="A57" s="5">
        <v>41</v>
      </c>
      <c r="B57" s="2" t="s">
        <v>2</v>
      </c>
      <c r="C57" s="12">
        <v>482337</v>
      </c>
      <c r="D57" s="12">
        <v>1627781</v>
      </c>
      <c r="E57" s="2" t="s">
        <v>3</v>
      </c>
      <c r="F57" s="2" t="s">
        <v>108</v>
      </c>
      <c r="G57" s="2" t="s">
        <v>107</v>
      </c>
      <c r="H57" s="2" t="s">
        <v>11</v>
      </c>
      <c r="I57" s="4">
        <v>667.99</v>
      </c>
      <c r="J57" s="2">
        <v>1</v>
      </c>
      <c r="K57" s="2">
        <v>0.85939999999999994</v>
      </c>
    </row>
    <row r="58" spans="1:11">
      <c r="A58" s="3">
        <v>42</v>
      </c>
      <c r="B58" s="2" t="s">
        <v>2</v>
      </c>
      <c r="C58" s="3">
        <v>483947</v>
      </c>
      <c r="D58" s="3">
        <v>1596067</v>
      </c>
      <c r="E58" s="2" t="s">
        <v>5</v>
      </c>
      <c r="J58" s="2">
        <v>0</v>
      </c>
      <c r="K58" s="2">
        <v>0.26163000000000003</v>
      </c>
    </row>
    <row r="59" spans="1:11">
      <c r="A59" s="5">
        <v>43</v>
      </c>
      <c r="B59" s="2" t="s">
        <v>2</v>
      </c>
      <c r="C59" s="3">
        <v>520822</v>
      </c>
      <c r="D59" s="3">
        <v>1609942</v>
      </c>
      <c r="E59" s="2" t="s">
        <v>12</v>
      </c>
      <c r="F59" s="2" t="s">
        <v>108</v>
      </c>
      <c r="G59" s="2" t="s">
        <v>63</v>
      </c>
      <c r="H59" s="2" t="s">
        <v>15</v>
      </c>
      <c r="I59" s="4">
        <v>1708.65</v>
      </c>
      <c r="J59" s="2">
        <v>1</v>
      </c>
      <c r="K59" s="2">
        <v>0.32500000000000001</v>
      </c>
    </row>
    <row r="60" spans="1:11">
      <c r="A60" s="5">
        <v>43</v>
      </c>
      <c r="B60" s="2" t="s">
        <v>2</v>
      </c>
      <c r="C60" s="3">
        <v>520822</v>
      </c>
      <c r="D60" s="3">
        <v>1609942</v>
      </c>
      <c r="E60" s="2" t="s">
        <v>12</v>
      </c>
      <c r="F60" s="2" t="s">
        <v>108</v>
      </c>
      <c r="G60" s="2" t="s">
        <v>65</v>
      </c>
      <c r="H60" s="2" t="s">
        <v>20</v>
      </c>
      <c r="I60" s="4">
        <v>5277.93</v>
      </c>
      <c r="J60" s="2">
        <v>1</v>
      </c>
      <c r="K60" s="2">
        <v>0.32500000000000001</v>
      </c>
    </row>
    <row r="61" spans="1:11">
      <c r="A61" s="5">
        <v>44</v>
      </c>
      <c r="B61" s="2" t="s">
        <v>2</v>
      </c>
      <c r="C61" s="3">
        <v>521549</v>
      </c>
      <c r="D61" s="3">
        <v>1610207</v>
      </c>
      <c r="E61" s="2" t="s">
        <v>12</v>
      </c>
      <c r="J61" s="2">
        <v>0</v>
      </c>
      <c r="K61" s="2">
        <v>0.34700000000000003</v>
      </c>
    </row>
    <row r="62" spans="1:11">
      <c r="A62" s="5">
        <v>45</v>
      </c>
      <c r="B62" s="2" t="s">
        <v>2</v>
      </c>
      <c r="C62" s="3">
        <v>466972</v>
      </c>
      <c r="D62" s="3">
        <v>1605545</v>
      </c>
      <c r="E62" s="2" t="s">
        <v>13</v>
      </c>
      <c r="F62" s="2" t="s">
        <v>108</v>
      </c>
      <c r="G62" s="2" t="s">
        <v>63</v>
      </c>
      <c r="H62" s="2" t="s">
        <v>11</v>
      </c>
      <c r="I62" s="4">
        <v>704.41</v>
      </c>
      <c r="J62" s="2">
        <v>1</v>
      </c>
      <c r="K62" s="2">
        <v>0.36582000000000003</v>
      </c>
    </row>
    <row r="63" spans="1:11" ht="15" customHeight="1">
      <c r="A63" s="5">
        <v>45</v>
      </c>
      <c r="B63" s="2" t="s">
        <v>2</v>
      </c>
      <c r="C63" s="3">
        <v>466972</v>
      </c>
      <c r="D63" s="3">
        <v>1605545</v>
      </c>
      <c r="E63" s="2" t="s">
        <v>13</v>
      </c>
      <c r="F63" s="2" t="s">
        <v>108</v>
      </c>
      <c r="G63" s="2" t="s">
        <v>64</v>
      </c>
      <c r="H63" s="2" t="s">
        <v>15</v>
      </c>
      <c r="I63" s="4">
        <v>1661.68</v>
      </c>
      <c r="J63" s="2">
        <v>1</v>
      </c>
      <c r="K63" s="2">
        <v>0.36582000000000003</v>
      </c>
    </row>
    <row r="64" spans="1:11">
      <c r="A64" s="5">
        <v>45</v>
      </c>
      <c r="B64" s="2" t="s">
        <v>2</v>
      </c>
      <c r="C64" s="3">
        <v>466972</v>
      </c>
      <c r="D64" s="3">
        <v>1605545</v>
      </c>
      <c r="E64" s="2" t="s">
        <v>13</v>
      </c>
      <c r="F64" s="2" t="s">
        <v>108</v>
      </c>
      <c r="G64" s="2" t="s">
        <v>65</v>
      </c>
      <c r="H64" s="2" t="s">
        <v>20</v>
      </c>
      <c r="I64" s="4">
        <v>5137.53</v>
      </c>
      <c r="J64" s="2">
        <v>1</v>
      </c>
      <c r="K64" s="2">
        <v>0.36582000000000003</v>
      </c>
    </row>
    <row r="65" spans="1:12" s="13" customFormat="1">
      <c r="A65" s="5">
        <v>46</v>
      </c>
      <c r="B65" s="2" t="s">
        <v>2</v>
      </c>
      <c r="C65" s="3">
        <v>521563</v>
      </c>
      <c r="D65" s="3">
        <v>1610208</v>
      </c>
      <c r="E65" s="2" t="s">
        <v>12</v>
      </c>
      <c r="F65" s="2" t="s">
        <v>108</v>
      </c>
      <c r="G65" s="2" t="s">
        <v>63</v>
      </c>
      <c r="H65" s="2" t="s">
        <v>20</v>
      </c>
      <c r="I65" s="4">
        <v>5352.98</v>
      </c>
      <c r="J65" s="2">
        <v>1</v>
      </c>
      <c r="K65" s="2">
        <v>0.29499999999999998</v>
      </c>
      <c r="L65" s="2"/>
    </row>
    <row r="66" spans="1:12">
      <c r="A66" s="5">
        <v>47</v>
      </c>
      <c r="B66" s="2" t="s">
        <v>2</v>
      </c>
      <c r="C66" s="3">
        <v>521562</v>
      </c>
      <c r="D66" s="3">
        <v>1610210</v>
      </c>
      <c r="E66" s="2" t="s">
        <v>12</v>
      </c>
      <c r="J66" s="2">
        <v>0</v>
      </c>
      <c r="K66" s="2">
        <v>0.29100000000000004</v>
      </c>
    </row>
    <row r="67" spans="1:12">
      <c r="A67" s="5">
        <v>48</v>
      </c>
      <c r="B67" s="2" t="s">
        <v>2</v>
      </c>
      <c r="C67" s="3">
        <v>521561</v>
      </c>
      <c r="D67" s="3">
        <v>1610211</v>
      </c>
      <c r="E67" s="2" t="s">
        <v>12</v>
      </c>
      <c r="F67" s="2" t="s">
        <v>108</v>
      </c>
      <c r="G67" s="2" t="s">
        <v>63</v>
      </c>
      <c r="H67" s="2" t="s">
        <v>18</v>
      </c>
      <c r="I67" s="4">
        <v>3208.1</v>
      </c>
      <c r="J67" s="2">
        <v>1</v>
      </c>
      <c r="K67" s="2">
        <v>0.36</v>
      </c>
    </row>
    <row r="68" spans="1:12">
      <c r="A68" s="5">
        <v>49</v>
      </c>
      <c r="B68" s="2" t="s">
        <v>2</v>
      </c>
      <c r="C68" s="3">
        <v>526733</v>
      </c>
      <c r="D68" s="3">
        <v>1585415</v>
      </c>
      <c r="E68" s="2" t="s">
        <v>12</v>
      </c>
      <c r="J68" s="2">
        <v>0</v>
      </c>
      <c r="K68" s="2">
        <v>0.435</v>
      </c>
    </row>
    <row r="69" spans="1:12">
      <c r="A69" s="5">
        <v>50</v>
      </c>
      <c r="B69" s="2" t="s">
        <v>2</v>
      </c>
      <c r="C69" s="3">
        <v>526756</v>
      </c>
      <c r="D69" s="3">
        <v>1585412</v>
      </c>
      <c r="E69" s="2" t="s">
        <v>12</v>
      </c>
      <c r="J69" s="2">
        <v>0</v>
      </c>
      <c r="K69" s="2">
        <v>0.433</v>
      </c>
    </row>
    <row r="70" spans="1:12">
      <c r="A70" s="5">
        <v>51</v>
      </c>
      <c r="B70" s="2" t="s">
        <v>2</v>
      </c>
      <c r="C70" s="3">
        <v>526785</v>
      </c>
      <c r="D70" s="3">
        <v>1585410</v>
      </c>
      <c r="E70" s="2" t="s">
        <v>12</v>
      </c>
      <c r="J70" s="2">
        <v>0</v>
      </c>
      <c r="K70" s="2">
        <v>0.48</v>
      </c>
    </row>
    <row r="71" spans="1:12">
      <c r="A71" s="5">
        <v>52</v>
      </c>
      <c r="B71" s="2" t="s">
        <v>2</v>
      </c>
      <c r="C71" s="3">
        <v>527124</v>
      </c>
      <c r="D71" s="3">
        <v>1585415</v>
      </c>
      <c r="E71" s="2" t="s">
        <v>12</v>
      </c>
      <c r="J71" s="2">
        <v>0</v>
      </c>
      <c r="K71" s="2">
        <v>0.54500000000000004</v>
      </c>
    </row>
    <row r="72" spans="1:12" ht="14" customHeight="1">
      <c r="A72" s="5">
        <v>53</v>
      </c>
      <c r="B72" s="2" t="s">
        <v>2</v>
      </c>
      <c r="C72" s="3">
        <v>463679</v>
      </c>
      <c r="D72" s="3">
        <v>1605965</v>
      </c>
      <c r="E72" s="2" t="s">
        <v>5</v>
      </c>
      <c r="F72" s="2" t="s">
        <v>108</v>
      </c>
      <c r="G72" s="2" t="s">
        <v>63</v>
      </c>
      <c r="H72" s="2" t="s">
        <v>15</v>
      </c>
      <c r="I72" s="4">
        <v>1243.0999999999999</v>
      </c>
      <c r="J72" s="2">
        <v>1</v>
      </c>
      <c r="K72" s="2">
        <v>0.24590000000000001</v>
      </c>
    </row>
    <row r="73" spans="1:12">
      <c r="A73" s="5">
        <v>53</v>
      </c>
      <c r="B73" s="2" t="s">
        <v>2</v>
      </c>
      <c r="C73" s="3">
        <v>463679</v>
      </c>
      <c r="D73" s="3">
        <v>1605965</v>
      </c>
      <c r="E73" s="2" t="s">
        <v>5</v>
      </c>
      <c r="F73" s="2" t="s">
        <v>108</v>
      </c>
      <c r="G73" s="2" t="s">
        <v>63</v>
      </c>
      <c r="H73" s="2" t="s">
        <v>15</v>
      </c>
      <c r="I73" s="4">
        <v>1305.51</v>
      </c>
      <c r="J73" s="2">
        <v>1</v>
      </c>
      <c r="K73" s="2">
        <v>0.24590000000000001</v>
      </c>
    </row>
    <row r="74" spans="1:12">
      <c r="A74" s="5">
        <v>53</v>
      </c>
      <c r="B74" s="2" t="s">
        <v>2</v>
      </c>
      <c r="C74" s="3">
        <v>463679</v>
      </c>
      <c r="D74" s="3">
        <v>1605965</v>
      </c>
      <c r="E74" s="2" t="s">
        <v>5</v>
      </c>
      <c r="F74" s="2" t="s">
        <v>108</v>
      </c>
      <c r="G74" s="2" t="s">
        <v>65</v>
      </c>
      <c r="H74" s="2" t="s">
        <v>15</v>
      </c>
      <c r="I74" s="4">
        <v>1784.97</v>
      </c>
      <c r="J74" s="2">
        <v>1</v>
      </c>
      <c r="K74" s="2">
        <v>0.24590000000000001</v>
      </c>
    </row>
    <row r="75" spans="1:12">
      <c r="A75" s="5">
        <v>54</v>
      </c>
      <c r="B75" s="2" t="s">
        <v>2</v>
      </c>
      <c r="C75" s="3">
        <v>527157</v>
      </c>
      <c r="D75" s="3">
        <v>1585425</v>
      </c>
      <c r="E75" s="2" t="s">
        <v>12</v>
      </c>
      <c r="J75" s="2">
        <v>0</v>
      </c>
      <c r="K75" s="2">
        <v>0.83</v>
      </c>
    </row>
    <row r="76" spans="1:12">
      <c r="A76" s="5">
        <v>55</v>
      </c>
      <c r="B76" s="2" t="s">
        <v>2</v>
      </c>
      <c r="C76" s="3">
        <v>463677</v>
      </c>
      <c r="D76" s="3">
        <v>1606090</v>
      </c>
      <c r="E76" s="2" t="s">
        <v>5</v>
      </c>
      <c r="F76" s="2" t="s">
        <v>108</v>
      </c>
      <c r="G76" s="2" t="s">
        <v>63</v>
      </c>
      <c r="H76" s="2" t="s">
        <v>4</v>
      </c>
      <c r="I76" s="4">
        <v>190.13</v>
      </c>
      <c r="J76" s="2">
        <v>1</v>
      </c>
      <c r="K76" s="2">
        <v>0.46539000000000003</v>
      </c>
    </row>
    <row r="77" spans="1:12">
      <c r="A77" s="5">
        <v>55</v>
      </c>
      <c r="B77" s="2" t="s">
        <v>2</v>
      </c>
      <c r="C77" s="3">
        <v>463677</v>
      </c>
      <c r="D77" s="3">
        <v>1606090</v>
      </c>
      <c r="E77" s="2" t="s">
        <v>5</v>
      </c>
      <c r="F77" s="2" t="s">
        <v>108</v>
      </c>
      <c r="G77" s="2" t="s">
        <v>63</v>
      </c>
      <c r="H77" s="2" t="s">
        <v>11</v>
      </c>
      <c r="I77" s="4">
        <v>637.11</v>
      </c>
      <c r="J77" s="2">
        <v>1</v>
      </c>
      <c r="K77" s="2">
        <v>0.46539000000000003</v>
      </c>
    </row>
    <row r="78" spans="1:12">
      <c r="A78" s="5">
        <v>55</v>
      </c>
      <c r="B78" s="2" t="s">
        <v>2</v>
      </c>
      <c r="C78" s="3">
        <v>463677</v>
      </c>
      <c r="D78" s="3">
        <v>1606090</v>
      </c>
      <c r="E78" s="2" t="s">
        <v>5</v>
      </c>
      <c r="F78" s="2" t="s">
        <v>108</v>
      </c>
      <c r="G78" s="2" t="s">
        <v>63</v>
      </c>
      <c r="H78" s="2" t="s">
        <v>11</v>
      </c>
      <c r="I78" s="4">
        <v>647.91</v>
      </c>
      <c r="J78" s="2">
        <v>1</v>
      </c>
      <c r="K78" s="2">
        <v>0.46539000000000003</v>
      </c>
    </row>
    <row r="79" spans="1:12">
      <c r="A79" s="5">
        <v>55</v>
      </c>
      <c r="B79" s="2" t="s">
        <v>2</v>
      </c>
      <c r="C79" s="3">
        <v>463677</v>
      </c>
      <c r="D79" s="3">
        <v>1606090</v>
      </c>
      <c r="E79" s="2" t="s">
        <v>5</v>
      </c>
      <c r="F79" s="2" t="s">
        <v>108</v>
      </c>
      <c r="G79" s="2" t="s">
        <v>63</v>
      </c>
      <c r="H79" s="2" t="s">
        <v>15</v>
      </c>
      <c r="I79" s="4">
        <v>1230.79</v>
      </c>
      <c r="J79" s="2">
        <v>1</v>
      </c>
      <c r="K79" s="2">
        <v>0.46539000000000003</v>
      </c>
    </row>
    <row r="80" spans="1:12">
      <c r="A80" s="3">
        <v>56</v>
      </c>
      <c r="B80" s="2" t="s">
        <v>2</v>
      </c>
      <c r="C80" s="3">
        <v>462449</v>
      </c>
      <c r="D80" s="3">
        <v>1606126</v>
      </c>
      <c r="E80" s="2" t="s">
        <v>124</v>
      </c>
      <c r="J80" s="2">
        <v>0</v>
      </c>
      <c r="K80" s="2">
        <v>0.42076999999999998</v>
      </c>
    </row>
    <row r="81" spans="1:11">
      <c r="A81" s="3">
        <v>57</v>
      </c>
      <c r="B81" s="2" t="s">
        <v>2</v>
      </c>
      <c r="C81" s="3">
        <v>462451</v>
      </c>
      <c r="D81" s="3">
        <v>1606040</v>
      </c>
      <c r="E81" s="2" t="s">
        <v>5</v>
      </c>
      <c r="J81" s="2">
        <v>0</v>
      </c>
      <c r="K81" s="2">
        <v>0.18564</v>
      </c>
    </row>
    <row r="82" spans="1:11">
      <c r="A82" s="3">
        <v>58</v>
      </c>
      <c r="B82" s="2" t="s">
        <v>2</v>
      </c>
      <c r="C82" s="3">
        <v>462773</v>
      </c>
      <c r="D82" s="3">
        <v>1605884</v>
      </c>
      <c r="E82" s="2" t="s">
        <v>5</v>
      </c>
      <c r="J82" s="2">
        <v>0</v>
      </c>
      <c r="K82" s="2">
        <v>0.49762000000000001</v>
      </c>
    </row>
    <row r="83" spans="1:11">
      <c r="A83" s="5">
        <v>59</v>
      </c>
      <c r="B83" s="2" t="s">
        <v>2</v>
      </c>
      <c r="C83" s="3">
        <v>462760</v>
      </c>
      <c r="D83" s="3">
        <v>1605885</v>
      </c>
      <c r="E83" s="2" t="s">
        <v>5</v>
      </c>
      <c r="F83" s="2" t="s">
        <v>108</v>
      </c>
      <c r="G83" s="2" t="s">
        <v>63</v>
      </c>
      <c r="H83" s="2" t="s">
        <v>15</v>
      </c>
      <c r="I83" s="4">
        <v>1050.18</v>
      </c>
      <c r="J83" s="2">
        <v>1</v>
      </c>
      <c r="K83" s="2">
        <v>0.29742000000000002</v>
      </c>
    </row>
    <row r="84" spans="1:11">
      <c r="A84" s="5">
        <v>60</v>
      </c>
      <c r="B84" s="2" t="s">
        <v>6</v>
      </c>
      <c r="C84" s="12">
        <v>491492</v>
      </c>
      <c r="D84" s="12">
        <v>1672687</v>
      </c>
      <c r="E84" s="2" t="s">
        <v>69</v>
      </c>
      <c r="F84" s="2" t="s">
        <v>108</v>
      </c>
      <c r="G84" s="2" t="s">
        <v>63</v>
      </c>
      <c r="H84" s="2" t="s">
        <v>11</v>
      </c>
      <c r="I84" s="4">
        <v>836.96</v>
      </c>
      <c r="J84" s="2">
        <v>1</v>
      </c>
      <c r="K84" s="2">
        <v>0.57630000000000003</v>
      </c>
    </row>
    <row r="85" spans="1:11">
      <c r="A85" s="5">
        <v>60</v>
      </c>
      <c r="B85" s="2" t="s">
        <v>6</v>
      </c>
      <c r="C85" s="12">
        <v>491492</v>
      </c>
      <c r="D85" s="12">
        <v>1672687</v>
      </c>
      <c r="E85" s="2" t="s">
        <v>69</v>
      </c>
      <c r="F85" s="2" t="s">
        <v>108</v>
      </c>
      <c r="G85" s="2" t="s">
        <v>63</v>
      </c>
      <c r="H85" s="2" t="s">
        <v>18</v>
      </c>
      <c r="I85" s="4">
        <v>3496.21</v>
      </c>
      <c r="J85" s="2">
        <v>1</v>
      </c>
      <c r="K85" s="2">
        <v>0.57630000000000003</v>
      </c>
    </row>
    <row r="86" spans="1:11">
      <c r="A86" s="5">
        <v>61</v>
      </c>
      <c r="B86" s="2" t="s">
        <v>6</v>
      </c>
      <c r="C86" s="12">
        <v>491492</v>
      </c>
      <c r="D86" s="12">
        <v>1672687</v>
      </c>
      <c r="E86" s="2" t="s">
        <v>69</v>
      </c>
      <c r="F86" s="2" t="s">
        <v>108</v>
      </c>
      <c r="G86" s="2" t="s">
        <v>63</v>
      </c>
      <c r="H86" s="2" t="s">
        <v>4</v>
      </c>
      <c r="I86" s="4">
        <v>215.52</v>
      </c>
      <c r="J86" s="2">
        <v>1</v>
      </c>
      <c r="K86" s="2">
        <v>0.60750000000000004</v>
      </c>
    </row>
    <row r="87" spans="1:11">
      <c r="A87" s="5">
        <v>61</v>
      </c>
      <c r="B87" s="2" t="s">
        <v>6</v>
      </c>
      <c r="C87" s="12">
        <v>491492</v>
      </c>
      <c r="D87" s="12">
        <v>1672687</v>
      </c>
      <c r="E87" s="2" t="s">
        <v>69</v>
      </c>
      <c r="F87" s="2" t="s">
        <v>108</v>
      </c>
      <c r="G87" s="2" t="s">
        <v>63</v>
      </c>
      <c r="H87" s="2" t="s">
        <v>4</v>
      </c>
      <c r="I87" s="4">
        <v>378.09</v>
      </c>
      <c r="J87" s="2">
        <v>1</v>
      </c>
      <c r="K87" s="2">
        <v>0.60750000000000004</v>
      </c>
    </row>
    <row r="88" spans="1:11">
      <c r="A88" s="5">
        <v>61</v>
      </c>
      <c r="B88" s="2" t="s">
        <v>6</v>
      </c>
      <c r="C88" s="12">
        <v>491492</v>
      </c>
      <c r="D88" s="12">
        <v>1672687</v>
      </c>
      <c r="E88" s="2" t="s">
        <v>69</v>
      </c>
      <c r="F88" s="2" t="s">
        <v>108</v>
      </c>
      <c r="G88" s="2" t="s">
        <v>67</v>
      </c>
      <c r="H88" s="2" t="s">
        <v>4</v>
      </c>
      <c r="I88" s="4">
        <v>433.4</v>
      </c>
      <c r="J88" s="2">
        <v>1</v>
      </c>
      <c r="K88" s="2">
        <v>0.60750000000000004</v>
      </c>
    </row>
    <row r="89" spans="1:11">
      <c r="A89" s="5">
        <v>61</v>
      </c>
      <c r="B89" s="2" t="s">
        <v>6</v>
      </c>
      <c r="C89" s="12">
        <v>491492</v>
      </c>
      <c r="D89" s="12">
        <v>1672687</v>
      </c>
      <c r="E89" s="2" t="s">
        <v>69</v>
      </c>
      <c r="F89" s="2" t="s">
        <v>108</v>
      </c>
      <c r="G89" s="2" t="s">
        <v>67</v>
      </c>
      <c r="H89" s="2" t="s">
        <v>11</v>
      </c>
      <c r="I89" s="4">
        <v>967.7</v>
      </c>
      <c r="J89" s="2">
        <v>1</v>
      </c>
      <c r="K89" s="2">
        <v>0.60750000000000004</v>
      </c>
    </row>
    <row r="90" spans="1:11">
      <c r="A90" s="5">
        <v>61</v>
      </c>
      <c r="B90" s="2" t="s">
        <v>6</v>
      </c>
      <c r="C90" s="12">
        <v>491492</v>
      </c>
      <c r="D90" s="12">
        <v>1672687</v>
      </c>
      <c r="E90" s="2" t="s">
        <v>69</v>
      </c>
      <c r="F90" s="2" t="s">
        <v>108</v>
      </c>
      <c r="G90" s="2" t="s">
        <v>65</v>
      </c>
      <c r="H90" s="2" t="s">
        <v>15</v>
      </c>
      <c r="I90" s="4">
        <v>1071.74</v>
      </c>
      <c r="J90" s="2">
        <v>1</v>
      </c>
      <c r="K90" s="2">
        <v>0.60750000000000004</v>
      </c>
    </row>
    <row r="91" spans="1:11">
      <c r="A91" s="5">
        <v>62</v>
      </c>
      <c r="B91" s="2" t="s">
        <v>62</v>
      </c>
      <c r="C91" s="3">
        <v>517083</v>
      </c>
      <c r="D91" s="3">
        <v>1561950</v>
      </c>
      <c r="E91" s="2" t="s">
        <v>124</v>
      </c>
      <c r="J91" s="2">
        <v>0</v>
      </c>
      <c r="K91" s="2">
        <v>0.57999999999999996</v>
      </c>
    </row>
    <row r="92" spans="1:11">
      <c r="A92" s="5">
        <v>63</v>
      </c>
      <c r="B92" s="2" t="s">
        <v>115</v>
      </c>
      <c r="C92" s="3">
        <v>517205.84</v>
      </c>
      <c r="D92" s="3">
        <v>1677100.89</v>
      </c>
      <c r="E92" s="2" t="s">
        <v>114</v>
      </c>
      <c r="F92" s="2" t="s">
        <v>108</v>
      </c>
      <c r="G92" s="2" t="s">
        <v>65</v>
      </c>
      <c r="H92" s="2" t="s">
        <v>15</v>
      </c>
      <c r="I92" s="4">
        <v>1815.8</v>
      </c>
      <c r="J92" s="2">
        <v>1</v>
      </c>
      <c r="K92" s="2">
        <v>8.5999999999999993E-2</v>
      </c>
    </row>
    <row r="93" spans="1:11">
      <c r="A93" s="5">
        <v>63</v>
      </c>
      <c r="B93" s="2" t="s">
        <v>115</v>
      </c>
      <c r="C93" s="3">
        <v>517205.84</v>
      </c>
      <c r="D93" s="3">
        <v>1677100.89</v>
      </c>
      <c r="E93" s="2" t="s">
        <v>114</v>
      </c>
      <c r="F93" s="2" t="s">
        <v>108</v>
      </c>
      <c r="G93" s="2" t="s">
        <v>116</v>
      </c>
      <c r="H93" s="2" t="s">
        <v>17</v>
      </c>
      <c r="I93" s="4">
        <v>2121.5300000000002</v>
      </c>
      <c r="J93" s="2">
        <v>1</v>
      </c>
      <c r="K93" s="2">
        <v>8.5999999999999993E-2</v>
      </c>
    </row>
    <row r="94" spans="1:11">
      <c r="A94" s="5">
        <v>63</v>
      </c>
      <c r="B94" s="2" t="s">
        <v>115</v>
      </c>
      <c r="C94" s="3">
        <v>517205.84</v>
      </c>
      <c r="D94" s="3">
        <v>1677100.89</v>
      </c>
      <c r="E94" s="2" t="s">
        <v>114</v>
      </c>
      <c r="F94" s="2" t="s">
        <v>108</v>
      </c>
      <c r="G94" s="2" t="s">
        <v>65</v>
      </c>
      <c r="H94" s="2" t="s">
        <v>18</v>
      </c>
      <c r="I94" s="4">
        <v>3867.89</v>
      </c>
      <c r="J94" s="2">
        <v>1</v>
      </c>
      <c r="K94" s="2">
        <v>8.5999999999999993E-2</v>
      </c>
    </row>
    <row r="95" spans="1:11">
      <c r="A95" s="5">
        <v>64</v>
      </c>
      <c r="B95" s="2" t="s">
        <v>7</v>
      </c>
      <c r="C95" s="3">
        <v>518050.16</v>
      </c>
      <c r="D95" s="3">
        <v>1710354.73</v>
      </c>
      <c r="E95" s="2" t="s">
        <v>114</v>
      </c>
      <c r="F95" s="2" t="s">
        <v>108</v>
      </c>
      <c r="G95" s="2" t="s">
        <v>63</v>
      </c>
      <c r="H95" s="2" t="s">
        <v>17</v>
      </c>
      <c r="I95" s="4">
        <v>2200.1999999999998</v>
      </c>
      <c r="J95" s="2">
        <v>1</v>
      </c>
      <c r="K95" s="2">
        <v>1.7000000000000001E-2</v>
      </c>
    </row>
    <row r="96" spans="1:11">
      <c r="A96" s="5">
        <v>65</v>
      </c>
      <c r="B96" s="2" t="s">
        <v>7</v>
      </c>
      <c r="C96" s="3">
        <v>517205.84</v>
      </c>
      <c r="D96" s="3">
        <v>1677100.89</v>
      </c>
      <c r="E96" s="2" t="s">
        <v>114</v>
      </c>
      <c r="J96" s="2">
        <v>0</v>
      </c>
      <c r="K96" s="2">
        <v>0.35099999999999998</v>
      </c>
    </row>
    <row r="97" spans="1:11">
      <c r="A97" s="5">
        <v>66</v>
      </c>
      <c r="B97" s="2" t="s">
        <v>7</v>
      </c>
      <c r="C97" s="3">
        <v>475432.44357659202</v>
      </c>
      <c r="D97" s="3">
        <v>1577191.4498495799</v>
      </c>
      <c r="E97" s="2" t="s">
        <v>5</v>
      </c>
      <c r="J97" s="2">
        <v>0</v>
      </c>
      <c r="K97" s="2">
        <v>0.36799999999999999</v>
      </c>
    </row>
    <row r="98" spans="1:11">
      <c r="A98" s="5">
        <v>67</v>
      </c>
      <c r="B98" s="2" t="s">
        <v>7</v>
      </c>
      <c r="C98" s="3">
        <v>518049</v>
      </c>
      <c r="D98" s="3">
        <v>1710337</v>
      </c>
      <c r="E98" s="2" t="s">
        <v>114</v>
      </c>
      <c r="F98" s="2" t="s">
        <v>108</v>
      </c>
      <c r="G98" s="2" t="s">
        <v>65</v>
      </c>
      <c r="H98" s="2" t="s">
        <v>15</v>
      </c>
      <c r="I98" s="4">
        <v>1383.84</v>
      </c>
      <c r="J98" s="2">
        <v>1</v>
      </c>
      <c r="K98" s="2">
        <v>9.7000000000000003E-2</v>
      </c>
    </row>
    <row r="99" spans="1:11">
      <c r="A99" s="5">
        <v>68</v>
      </c>
      <c r="B99" s="2" t="s">
        <v>7</v>
      </c>
      <c r="C99" s="3">
        <v>475514.55336614599</v>
      </c>
      <c r="D99" s="3">
        <v>1577215.7011870199</v>
      </c>
      <c r="E99" s="2" t="s">
        <v>5</v>
      </c>
      <c r="J99" s="2">
        <v>0</v>
      </c>
      <c r="K99" s="2">
        <v>0.12</v>
      </c>
    </row>
    <row r="100" spans="1:11">
      <c r="A100" s="5">
        <v>69</v>
      </c>
      <c r="B100" s="2" t="s">
        <v>7</v>
      </c>
      <c r="C100" s="3">
        <v>475516.502402602</v>
      </c>
      <c r="D100" s="3">
        <v>1577223.33057077</v>
      </c>
      <c r="E100" s="2" t="s">
        <v>5</v>
      </c>
      <c r="J100" s="2">
        <v>0</v>
      </c>
      <c r="K100" s="2">
        <v>0.11</v>
      </c>
    </row>
    <row r="101" spans="1:11">
      <c r="A101" s="5">
        <v>70</v>
      </c>
      <c r="B101" s="2" t="s">
        <v>7</v>
      </c>
      <c r="C101" s="3">
        <v>475531.063539611</v>
      </c>
      <c r="D101" s="3">
        <v>1577222.5421708401</v>
      </c>
      <c r="E101" s="2" t="s">
        <v>5</v>
      </c>
      <c r="J101" s="2">
        <v>0</v>
      </c>
      <c r="K101" s="2">
        <v>0.38299999999999995</v>
      </c>
    </row>
    <row r="102" spans="1:11">
      <c r="A102" s="5">
        <v>71</v>
      </c>
      <c r="B102" s="2" t="s">
        <v>7</v>
      </c>
      <c r="C102" s="3">
        <v>530939.60427651601</v>
      </c>
      <c r="D102" s="3">
        <v>1589420.6187539401</v>
      </c>
      <c r="E102" s="2" t="s">
        <v>10</v>
      </c>
      <c r="J102" s="2">
        <v>0</v>
      </c>
      <c r="K102" s="2">
        <v>0.83200000000000007</v>
      </c>
    </row>
    <row r="103" spans="1:11">
      <c r="A103" s="5">
        <v>72</v>
      </c>
      <c r="B103" s="2" t="s">
        <v>7</v>
      </c>
      <c r="C103" s="3">
        <v>514018.98782235599</v>
      </c>
      <c r="D103" s="3">
        <v>1587279.7331425401</v>
      </c>
      <c r="E103" s="2" t="s">
        <v>10</v>
      </c>
      <c r="J103" s="2">
        <v>0</v>
      </c>
      <c r="K103" s="2">
        <v>0.56600000000000006</v>
      </c>
    </row>
    <row r="104" spans="1:11">
      <c r="A104" s="5">
        <v>73</v>
      </c>
      <c r="B104" s="10" t="s">
        <v>7</v>
      </c>
      <c r="C104" s="6">
        <v>514009.27060026402</v>
      </c>
      <c r="D104" s="6">
        <v>1587303.28518166</v>
      </c>
      <c r="E104" s="15" t="s">
        <v>10</v>
      </c>
      <c r="J104" s="2">
        <v>0</v>
      </c>
      <c r="K104" s="2">
        <v>0.48399999999999999</v>
      </c>
    </row>
    <row r="105" spans="1:11">
      <c r="A105" s="5">
        <v>74</v>
      </c>
      <c r="B105" s="2" t="s">
        <v>7</v>
      </c>
      <c r="C105" s="12">
        <v>488799</v>
      </c>
      <c r="D105" s="12">
        <v>1672019</v>
      </c>
      <c r="E105" s="2" t="s">
        <v>10</v>
      </c>
      <c r="F105" s="2" t="s">
        <v>108</v>
      </c>
      <c r="G105" s="2" t="s">
        <v>113</v>
      </c>
      <c r="H105" s="2" t="s">
        <v>17</v>
      </c>
      <c r="I105" s="4">
        <v>2624.66</v>
      </c>
      <c r="J105" s="2">
        <v>1</v>
      </c>
      <c r="K105" s="2">
        <v>0.13200000000000001</v>
      </c>
    </row>
    <row r="106" spans="1:11">
      <c r="A106" s="5">
        <v>75</v>
      </c>
      <c r="B106" s="2" t="s">
        <v>7</v>
      </c>
      <c r="C106" s="12">
        <v>514118.76907688699</v>
      </c>
      <c r="D106" s="12">
        <v>1587388.9503337699</v>
      </c>
      <c r="E106" s="2" t="s">
        <v>10</v>
      </c>
      <c r="J106" s="2">
        <v>0</v>
      </c>
      <c r="K106" s="2">
        <v>0.17800000000000002</v>
      </c>
    </row>
    <row r="107" spans="1:11">
      <c r="A107" s="5">
        <v>76</v>
      </c>
      <c r="B107" s="2" t="s">
        <v>7</v>
      </c>
      <c r="C107" s="12">
        <v>514879.21330884198</v>
      </c>
      <c r="D107" s="12">
        <v>1587063.0163259101</v>
      </c>
      <c r="E107" s="2" t="s">
        <v>10</v>
      </c>
      <c r="J107" s="2">
        <v>0</v>
      </c>
      <c r="K107" s="2">
        <v>1</v>
      </c>
    </row>
    <row r="108" spans="1:11">
      <c r="A108" s="5">
        <v>77</v>
      </c>
      <c r="B108" s="2" t="s">
        <v>7</v>
      </c>
      <c r="C108" s="12">
        <v>514885.79552829597</v>
      </c>
      <c r="D108" s="12">
        <v>1587054.6147612799</v>
      </c>
      <c r="E108" s="2" t="s">
        <v>10</v>
      </c>
      <c r="J108" s="2">
        <v>0</v>
      </c>
      <c r="K108" s="2">
        <v>0.67799999999999994</v>
      </c>
    </row>
    <row r="109" spans="1:11">
      <c r="A109" s="5">
        <v>78</v>
      </c>
      <c r="B109" s="2" t="s">
        <v>7</v>
      </c>
      <c r="C109" s="12">
        <v>488799</v>
      </c>
      <c r="D109" s="12">
        <v>1672019</v>
      </c>
      <c r="E109" s="2" t="s">
        <v>69</v>
      </c>
      <c r="F109" s="2" t="s">
        <v>108</v>
      </c>
      <c r="G109" s="2" t="s">
        <v>65</v>
      </c>
      <c r="H109" s="2" t="s">
        <v>4</v>
      </c>
      <c r="I109" s="4">
        <v>250.93</v>
      </c>
      <c r="J109" s="2">
        <v>1</v>
      </c>
      <c r="K109" s="2">
        <v>0.253</v>
      </c>
    </row>
    <row r="110" spans="1:11">
      <c r="A110" s="5">
        <v>78</v>
      </c>
      <c r="B110" s="2" t="s">
        <v>7</v>
      </c>
      <c r="C110" s="12">
        <v>488799</v>
      </c>
      <c r="D110" s="12">
        <v>1672019</v>
      </c>
      <c r="E110" s="2" t="s">
        <v>69</v>
      </c>
      <c r="F110" s="2" t="s">
        <v>108</v>
      </c>
      <c r="G110" s="2" t="s">
        <v>65</v>
      </c>
      <c r="H110" s="2" t="s">
        <v>4</v>
      </c>
      <c r="I110" s="4">
        <v>371.85</v>
      </c>
      <c r="J110" s="2">
        <v>1</v>
      </c>
      <c r="K110" s="2">
        <v>0.253</v>
      </c>
    </row>
    <row r="111" spans="1:11">
      <c r="A111" s="5">
        <v>78</v>
      </c>
      <c r="B111" s="2" t="s">
        <v>7</v>
      </c>
      <c r="C111" s="12">
        <v>488799</v>
      </c>
      <c r="D111" s="12">
        <v>1672019</v>
      </c>
      <c r="E111" s="2" t="s">
        <v>69</v>
      </c>
      <c r="F111" s="2" t="s">
        <v>108</v>
      </c>
      <c r="G111" s="2" t="s">
        <v>63</v>
      </c>
      <c r="H111" s="2" t="s">
        <v>4</v>
      </c>
      <c r="I111" s="4">
        <v>410.63</v>
      </c>
      <c r="J111" s="2">
        <v>1</v>
      </c>
      <c r="K111" s="2">
        <v>0.253</v>
      </c>
    </row>
    <row r="112" spans="1:11">
      <c r="A112" s="5">
        <v>78</v>
      </c>
      <c r="B112" s="2" t="s">
        <v>7</v>
      </c>
      <c r="C112" s="12">
        <v>488799</v>
      </c>
      <c r="D112" s="12">
        <v>1672019</v>
      </c>
      <c r="E112" s="2" t="s">
        <v>69</v>
      </c>
      <c r="F112" s="2" t="s">
        <v>109</v>
      </c>
      <c r="G112" s="2" t="s">
        <v>107</v>
      </c>
      <c r="H112" s="2" t="s">
        <v>4</v>
      </c>
      <c r="I112" s="4">
        <v>466.23</v>
      </c>
      <c r="J112" s="2">
        <v>1</v>
      </c>
      <c r="K112" s="2">
        <v>0.253</v>
      </c>
    </row>
    <row r="113" spans="1:11">
      <c r="A113" s="5">
        <v>78</v>
      </c>
      <c r="B113" s="2" t="s">
        <v>7</v>
      </c>
      <c r="C113" s="12">
        <v>488799</v>
      </c>
      <c r="D113" s="12">
        <v>1672019</v>
      </c>
      <c r="E113" s="2" t="s">
        <v>69</v>
      </c>
      <c r="F113" s="2" t="s">
        <v>108</v>
      </c>
      <c r="G113" s="2" t="s">
        <v>63</v>
      </c>
      <c r="H113" s="2" t="s">
        <v>11</v>
      </c>
      <c r="I113" s="4">
        <v>553.70000000000005</v>
      </c>
      <c r="J113" s="2">
        <v>1</v>
      </c>
      <c r="K113" s="2">
        <v>0.253</v>
      </c>
    </row>
    <row r="114" spans="1:11">
      <c r="A114" s="5">
        <v>78</v>
      </c>
      <c r="B114" s="2" t="s">
        <v>7</v>
      </c>
      <c r="C114" s="12">
        <v>488799</v>
      </c>
      <c r="D114" s="12">
        <v>1672019</v>
      </c>
      <c r="E114" s="2" t="s">
        <v>69</v>
      </c>
      <c r="F114" s="2" t="s">
        <v>108</v>
      </c>
      <c r="G114" s="2" t="s">
        <v>63</v>
      </c>
      <c r="H114" s="2" t="s">
        <v>11</v>
      </c>
      <c r="I114" s="4">
        <v>786.79</v>
      </c>
      <c r="J114" s="2">
        <v>1</v>
      </c>
      <c r="K114" s="2">
        <v>0.253</v>
      </c>
    </row>
    <row r="115" spans="1:11">
      <c r="A115" s="5">
        <v>78</v>
      </c>
      <c r="B115" s="2" t="s">
        <v>7</v>
      </c>
      <c r="C115" s="12">
        <v>488799</v>
      </c>
      <c r="D115" s="12">
        <v>1672019</v>
      </c>
      <c r="E115" s="2" t="s">
        <v>69</v>
      </c>
      <c r="F115" s="2" t="s">
        <v>108</v>
      </c>
      <c r="G115" s="2" t="s">
        <v>63</v>
      </c>
      <c r="H115" s="2" t="s">
        <v>11</v>
      </c>
      <c r="I115" s="4">
        <v>842.55</v>
      </c>
      <c r="J115" s="2">
        <v>1</v>
      </c>
      <c r="K115" s="2">
        <v>0.253</v>
      </c>
    </row>
    <row r="116" spans="1:11">
      <c r="A116" s="5">
        <v>78</v>
      </c>
      <c r="B116" s="2" t="s">
        <v>7</v>
      </c>
      <c r="C116" s="12">
        <v>488799</v>
      </c>
      <c r="D116" s="12">
        <v>1672019</v>
      </c>
      <c r="E116" s="2" t="s">
        <v>69</v>
      </c>
      <c r="F116" s="2" t="s">
        <v>108</v>
      </c>
      <c r="G116" s="2" t="s">
        <v>67</v>
      </c>
      <c r="H116" s="2" t="s">
        <v>15</v>
      </c>
      <c r="I116" s="4">
        <v>1070.54</v>
      </c>
      <c r="J116" s="2">
        <v>1</v>
      </c>
      <c r="K116" s="2">
        <v>0.253</v>
      </c>
    </row>
    <row r="117" spans="1:11">
      <c r="A117" s="5">
        <v>78</v>
      </c>
      <c r="B117" s="2" t="s">
        <v>7</v>
      </c>
      <c r="C117" s="12">
        <v>488799</v>
      </c>
      <c r="D117" s="12">
        <v>1672019</v>
      </c>
      <c r="E117" s="2" t="s">
        <v>69</v>
      </c>
      <c r="F117" s="2" t="s">
        <v>108</v>
      </c>
      <c r="G117" s="2" t="s">
        <v>63</v>
      </c>
      <c r="H117" s="2" t="s">
        <v>15</v>
      </c>
      <c r="I117" s="4">
        <v>1252.9000000000001</v>
      </c>
      <c r="J117" s="2">
        <v>1</v>
      </c>
      <c r="K117" s="2">
        <v>0.253</v>
      </c>
    </row>
    <row r="118" spans="1:11">
      <c r="A118" s="5">
        <v>78</v>
      </c>
      <c r="B118" s="2" t="s">
        <v>7</v>
      </c>
      <c r="C118" s="12">
        <v>488799</v>
      </c>
      <c r="D118" s="12">
        <v>1672019</v>
      </c>
      <c r="E118" s="2" t="s">
        <v>69</v>
      </c>
      <c r="F118" s="2" t="s">
        <v>108</v>
      </c>
      <c r="G118" s="2" t="s">
        <v>67</v>
      </c>
      <c r="H118" s="2" t="s">
        <v>15</v>
      </c>
      <c r="I118" s="4">
        <v>1516.5</v>
      </c>
      <c r="J118" s="2">
        <v>1</v>
      </c>
      <c r="K118" s="2">
        <v>0.253</v>
      </c>
    </row>
    <row r="119" spans="1:11">
      <c r="A119" s="5">
        <v>78</v>
      </c>
      <c r="B119" s="2" t="s">
        <v>7</v>
      </c>
      <c r="C119" s="12">
        <v>488799</v>
      </c>
      <c r="D119" s="12">
        <v>1672019</v>
      </c>
      <c r="E119" s="2" t="s">
        <v>69</v>
      </c>
      <c r="F119" s="2" t="s">
        <v>108</v>
      </c>
      <c r="G119" s="2" t="s">
        <v>65</v>
      </c>
      <c r="H119" s="2" t="s">
        <v>15</v>
      </c>
      <c r="I119" s="4">
        <v>1581.11</v>
      </c>
      <c r="J119" s="2">
        <v>1</v>
      </c>
      <c r="K119" s="2">
        <v>0.253</v>
      </c>
    </row>
    <row r="120" spans="1:11">
      <c r="A120" s="5">
        <v>78</v>
      </c>
      <c r="B120" s="2" t="s">
        <v>7</v>
      </c>
      <c r="C120" s="12">
        <v>488799</v>
      </c>
      <c r="D120" s="12">
        <v>1672019</v>
      </c>
      <c r="E120" s="2" t="s">
        <v>69</v>
      </c>
      <c r="F120" s="2" t="s">
        <v>108</v>
      </c>
      <c r="G120" s="2" t="s">
        <v>65</v>
      </c>
      <c r="H120" s="2" t="s">
        <v>15</v>
      </c>
      <c r="I120" s="4">
        <v>1611.17</v>
      </c>
      <c r="J120" s="2">
        <v>1</v>
      </c>
      <c r="K120" s="2">
        <v>0.253</v>
      </c>
    </row>
    <row r="121" spans="1:11" ht="16" customHeight="1">
      <c r="A121" s="5">
        <v>78</v>
      </c>
      <c r="B121" s="2" t="s">
        <v>7</v>
      </c>
      <c r="C121" s="12">
        <v>488799</v>
      </c>
      <c r="D121" s="12">
        <v>1672019</v>
      </c>
      <c r="E121" s="2" t="s">
        <v>69</v>
      </c>
      <c r="F121" s="2" t="s">
        <v>108</v>
      </c>
      <c r="G121" s="14" t="s">
        <v>67</v>
      </c>
      <c r="H121" s="2" t="s">
        <v>17</v>
      </c>
      <c r="I121" s="4">
        <v>2718.56</v>
      </c>
      <c r="J121" s="2">
        <v>1</v>
      </c>
      <c r="K121" s="2">
        <v>0.253</v>
      </c>
    </row>
    <row r="122" spans="1:11">
      <c r="A122" s="5">
        <v>78</v>
      </c>
      <c r="B122" s="2" t="s">
        <v>7</v>
      </c>
      <c r="C122" s="12">
        <v>488799</v>
      </c>
      <c r="D122" s="12">
        <v>1672019</v>
      </c>
      <c r="E122" s="2" t="s">
        <v>69</v>
      </c>
      <c r="F122" s="2" t="s">
        <v>108</v>
      </c>
      <c r="G122" s="14" t="s">
        <v>107</v>
      </c>
      <c r="H122" s="2" t="s">
        <v>18</v>
      </c>
      <c r="I122" s="4">
        <v>3286.46</v>
      </c>
      <c r="J122" s="2">
        <v>1</v>
      </c>
      <c r="K122" s="2">
        <v>0.253</v>
      </c>
    </row>
    <row r="123" spans="1:11">
      <c r="A123" s="5">
        <v>78</v>
      </c>
      <c r="B123" s="2" t="s">
        <v>7</v>
      </c>
      <c r="C123" s="12">
        <v>488799</v>
      </c>
      <c r="D123" s="12">
        <v>1672019</v>
      </c>
      <c r="E123" s="2" t="s">
        <v>69</v>
      </c>
      <c r="F123" s="2" t="s">
        <v>108</v>
      </c>
      <c r="G123" s="14" t="s">
        <v>67</v>
      </c>
      <c r="H123" s="2" t="s">
        <v>19</v>
      </c>
      <c r="I123" s="4">
        <v>4647.6099999999997</v>
      </c>
      <c r="J123" s="2">
        <v>1</v>
      </c>
      <c r="K123" s="2">
        <v>0.253</v>
      </c>
    </row>
    <row r="124" spans="1:11">
      <c r="A124" s="5">
        <v>79</v>
      </c>
      <c r="B124" s="2" t="s">
        <v>7</v>
      </c>
      <c r="C124" s="3">
        <v>514107</v>
      </c>
      <c r="D124" s="3">
        <v>1587001</v>
      </c>
      <c r="E124" s="2" t="s">
        <v>10</v>
      </c>
      <c r="J124" s="2">
        <v>0</v>
      </c>
      <c r="K124" s="2">
        <v>0.26800000000000002</v>
      </c>
    </row>
    <row r="125" spans="1:11">
      <c r="A125" s="5">
        <v>80</v>
      </c>
      <c r="B125" s="2" t="s">
        <v>7</v>
      </c>
      <c r="C125" s="12">
        <v>514086</v>
      </c>
      <c r="D125" s="12">
        <v>1586977</v>
      </c>
      <c r="E125" s="2" t="s">
        <v>10</v>
      </c>
      <c r="F125" s="2" t="s">
        <v>108</v>
      </c>
      <c r="G125" s="2" t="s">
        <v>63</v>
      </c>
      <c r="H125" s="2" t="s">
        <v>15</v>
      </c>
      <c r="I125" s="4">
        <v>1524.33</v>
      </c>
      <c r="J125" s="2">
        <v>1</v>
      </c>
      <c r="K125" s="2">
        <v>0.43</v>
      </c>
    </row>
    <row r="126" spans="1:11">
      <c r="A126" s="5">
        <v>81</v>
      </c>
      <c r="B126" s="2" t="s">
        <v>7</v>
      </c>
      <c r="C126" s="3">
        <v>514056</v>
      </c>
      <c r="D126" s="3">
        <v>1586963</v>
      </c>
      <c r="E126" s="2" t="s">
        <v>10</v>
      </c>
      <c r="J126" s="2">
        <v>0</v>
      </c>
      <c r="K126" s="2">
        <v>1</v>
      </c>
    </row>
    <row r="127" spans="1:11">
      <c r="A127" s="5">
        <v>82</v>
      </c>
      <c r="B127" s="2" t="s">
        <v>117</v>
      </c>
      <c r="C127" s="3">
        <v>517205.84</v>
      </c>
      <c r="D127" s="3">
        <v>1677100.89</v>
      </c>
      <c r="E127" s="2" t="s">
        <v>114</v>
      </c>
      <c r="J127" s="2">
        <v>0</v>
      </c>
      <c r="K127" s="2">
        <v>0.80400000000000005</v>
      </c>
    </row>
    <row r="128" spans="1:11">
      <c r="A128" s="5">
        <v>83</v>
      </c>
      <c r="B128" s="2" t="s">
        <v>9</v>
      </c>
      <c r="C128" s="3">
        <v>514912.97619999998</v>
      </c>
      <c r="D128" s="3">
        <v>1587039.1470000001</v>
      </c>
      <c r="E128" s="2" t="s">
        <v>10</v>
      </c>
      <c r="J128" s="2">
        <v>0</v>
      </c>
      <c r="K128" s="2">
        <v>1</v>
      </c>
    </row>
    <row r="129" spans="1:11">
      <c r="A129" s="5">
        <v>84</v>
      </c>
      <c r="B129" s="2" t="s">
        <v>9</v>
      </c>
      <c r="C129" s="3">
        <v>515677.99026130198</v>
      </c>
      <c r="D129" s="3">
        <v>1589250.2648443801</v>
      </c>
      <c r="E129" s="2" t="s">
        <v>10</v>
      </c>
      <c r="J129" s="2">
        <v>0</v>
      </c>
      <c r="K129" s="2">
        <v>0.33200000000000002</v>
      </c>
    </row>
    <row r="130" spans="1:11">
      <c r="A130" s="5">
        <v>85</v>
      </c>
      <c r="B130" s="2" t="s">
        <v>9</v>
      </c>
      <c r="C130" s="3">
        <v>515689.62900000002</v>
      </c>
      <c r="D130" s="3">
        <v>1589258.3459999999</v>
      </c>
      <c r="E130" s="2" t="s">
        <v>10</v>
      </c>
      <c r="F130" s="2" t="s">
        <v>108</v>
      </c>
      <c r="G130" s="2" t="s">
        <v>113</v>
      </c>
      <c r="H130" s="2" t="s">
        <v>15</v>
      </c>
      <c r="I130" s="4">
        <v>1960.49</v>
      </c>
      <c r="J130" s="2">
        <v>1</v>
      </c>
      <c r="K130" s="2">
        <v>0.41299999999999998</v>
      </c>
    </row>
    <row r="131" spans="1:11">
      <c r="A131" s="5">
        <v>85</v>
      </c>
      <c r="B131" s="2" t="s">
        <v>9</v>
      </c>
      <c r="C131" s="3">
        <v>515689.62900000002</v>
      </c>
      <c r="D131" s="3">
        <v>1589258.3459999999</v>
      </c>
      <c r="E131" s="2" t="s">
        <v>10</v>
      </c>
      <c r="F131" s="2" t="s">
        <v>108</v>
      </c>
      <c r="G131" s="2" t="s">
        <v>65</v>
      </c>
      <c r="H131" s="2" t="s">
        <v>17</v>
      </c>
      <c r="I131" s="4">
        <v>2370.42</v>
      </c>
      <c r="J131" s="2">
        <v>1</v>
      </c>
      <c r="K131" s="2">
        <v>0.41299999999999998</v>
      </c>
    </row>
    <row r="132" spans="1:11">
      <c r="A132" s="5">
        <v>86</v>
      </c>
      <c r="B132" s="2" t="s">
        <v>9</v>
      </c>
      <c r="C132" s="3">
        <v>515653</v>
      </c>
      <c r="D132" s="3">
        <v>1589376</v>
      </c>
      <c r="E132" s="2" t="s">
        <v>10</v>
      </c>
      <c r="F132" s="2" t="s">
        <v>108</v>
      </c>
      <c r="G132" s="2" t="s">
        <v>63</v>
      </c>
      <c r="H132" s="2" t="s">
        <v>17</v>
      </c>
      <c r="I132" s="4">
        <v>2292.8000000000002</v>
      </c>
      <c r="J132" s="2">
        <v>1</v>
      </c>
      <c r="K132" s="2">
        <v>0.20600000000000002</v>
      </c>
    </row>
    <row r="133" spans="1:11">
      <c r="A133" s="5">
        <v>87</v>
      </c>
      <c r="B133" s="2" t="s">
        <v>9</v>
      </c>
      <c r="C133" s="3">
        <v>515697</v>
      </c>
      <c r="D133" s="3">
        <v>1589254</v>
      </c>
      <c r="E133" s="2" t="s">
        <v>10</v>
      </c>
      <c r="F133" s="2" t="s">
        <v>108</v>
      </c>
      <c r="G133" s="2" t="s">
        <v>63</v>
      </c>
      <c r="H133" s="2" t="s">
        <v>4</v>
      </c>
      <c r="I133" s="4">
        <v>468.91</v>
      </c>
      <c r="J133" s="2">
        <v>1</v>
      </c>
      <c r="K133" s="2">
        <v>9.0999999999999998E-2</v>
      </c>
    </row>
    <row r="134" spans="1:11">
      <c r="A134" s="5">
        <v>87</v>
      </c>
      <c r="B134" s="2" t="s">
        <v>9</v>
      </c>
      <c r="C134" s="3">
        <v>515697</v>
      </c>
      <c r="D134" s="3">
        <v>1589254</v>
      </c>
      <c r="E134" s="2" t="s">
        <v>10</v>
      </c>
      <c r="F134" s="2" t="s">
        <v>108</v>
      </c>
      <c r="G134" s="2" t="s">
        <v>63</v>
      </c>
      <c r="H134" s="2" t="s">
        <v>19</v>
      </c>
      <c r="I134" s="4">
        <v>4110.3</v>
      </c>
      <c r="J134" s="2">
        <v>1</v>
      </c>
      <c r="K134" s="2">
        <v>9.0999999999999998E-2</v>
      </c>
    </row>
    <row r="135" spans="1:11">
      <c r="A135" s="5">
        <v>88</v>
      </c>
      <c r="B135" s="2" t="s">
        <v>9</v>
      </c>
      <c r="C135" s="3">
        <v>515653</v>
      </c>
      <c r="D135" s="3">
        <v>1589372</v>
      </c>
      <c r="E135" s="2" t="s">
        <v>10</v>
      </c>
      <c r="J135" s="2">
        <v>0</v>
      </c>
      <c r="K135" s="2">
        <v>0.11236</v>
      </c>
    </row>
    <row r="136" spans="1:11">
      <c r="A136" s="5">
        <v>89</v>
      </c>
      <c r="B136" s="2" t="s">
        <v>9</v>
      </c>
      <c r="C136" s="3">
        <v>515660</v>
      </c>
      <c r="D136" s="3">
        <v>1589375</v>
      </c>
      <c r="E136" s="2" t="s">
        <v>10</v>
      </c>
      <c r="J136" s="2">
        <v>0</v>
      </c>
      <c r="K136" s="2">
        <v>0.106</v>
      </c>
    </row>
    <row r="137" spans="1:11">
      <c r="A137" s="5">
        <v>90</v>
      </c>
      <c r="B137" s="2" t="s">
        <v>9</v>
      </c>
      <c r="C137" s="3">
        <v>515655</v>
      </c>
      <c r="D137" s="3">
        <v>1589371</v>
      </c>
      <c r="E137" s="2" t="s">
        <v>10</v>
      </c>
      <c r="J137" s="2">
        <v>0</v>
      </c>
      <c r="K137" s="2">
        <v>0.13364999999999999</v>
      </c>
    </row>
  </sheetData>
  <autoFilter ref="A1:E137"/>
  <sortState ref="A2:K137">
    <sortCondition ref="A1"/>
  </sortState>
  <pageMargins left="0.7" right="0.7" top="0.75" bottom="0.75" header="0.3" footer="0.3"/>
  <pageSetup paperSize="9" orientation="portrait" horizontalDpi="4294967293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68"/>
  <sheetViews>
    <sheetView tabSelected="1" view="pageBreakPreview" zoomScaleNormal="100" zoomScaleSheetLayoutView="100" workbookViewId="0">
      <pane ySplit="1" topLeftCell="A89" activePane="bottomLeft" state="frozen"/>
      <selection pane="bottomLeft" activeCell="D105" sqref="D105"/>
    </sheetView>
  </sheetViews>
  <sheetFormatPr defaultRowHeight="15.5"/>
  <cols>
    <col min="1" max="1" width="6.5" style="4" bestFit="1" customWidth="1"/>
    <col min="2" max="2" width="2.83203125" style="4" bestFit="1" customWidth="1"/>
    <col min="3" max="3" width="7.75" style="6" bestFit="1" customWidth="1"/>
    <col min="4" max="4" width="18.1640625" style="1" bestFit="1" customWidth="1"/>
    <col min="5" max="5" width="9.4140625" style="1" bestFit="1" customWidth="1"/>
    <col min="6" max="6" width="8.1640625" style="4" bestFit="1" customWidth="1"/>
    <col min="7" max="7" width="15.1640625" style="4" bestFit="1" customWidth="1"/>
    <col min="8" max="8" width="9" style="4" bestFit="1" customWidth="1"/>
    <col min="9" max="9" width="14.4140625" style="4" bestFit="1" customWidth="1"/>
    <col min="10" max="10" width="4.9140625" style="1" bestFit="1" customWidth="1"/>
    <col min="11" max="11" width="6.25" style="1" bestFit="1" customWidth="1"/>
    <col min="12" max="12" width="11.75" style="4" bestFit="1" customWidth="1"/>
    <col min="13" max="13" width="5.25" style="4" bestFit="1" customWidth="1"/>
    <col min="14" max="14" width="8.4140625" style="4" bestFit="1" customWidth="1"/>
    <col min="15" max="15" width="10.58203125" style="4" bestFit="1" customWidth="1"/>
    <col min="16" max="16" width="10.33203125" style="4" bestFit="1" customWidth="1"/>
    <col min="17" max="17" width="10.25" style="4" bestFit="1" customWidth="1"/>
    <col min="18" max="18" width="5.75" style="4" bestFit="1" customWidth="1"/>
    <col min="19" max="20" width="9.25" style="4" bestFit="1" customWidth="1"/>
    <col min="21" max="21" width="5.25" style="2" bestFit="1" customWidth="1"/>
    <col min="22" max="22" width="4.25" style="2" bestFit="1" customWidth="1"/>
    <col min="23" max="23" width="11.08203125" style="2" bestFit="1" customWidth="1"/>
    <col min="24" max="24" width="9.1640625" style="2" bestFit="1" customWidth="1"/>
    <col min="25" max="16384" width="8.6640625" style="2"/>
  </cols>
  <sheetData>
    <row r="1" spans="1:24">
      <c r="A1" s="4" t="s">
        <v>22</v>
      </c>
      <c r="B1" s="4" t="s">
        <v>121</v>
      </c>
      <c r="C1" s="5" t="s">
        <v>122</v>
      </c>
      <c r="D1" s="1" t="s">
        <v>0</v>
      </c>
      <c r="E1" s="1" t="s">
        <v>23</v>
      </c>
      <c r="F1" s="1" t="s">
        <v>102</v>
      </c>
      <c r="G1" s="7" t="s">
        <v>94</v>
      </c>
      <c r="H1" s="1" t="s">
        <v>89</v>
      </c>
      <c r="I1" s="1" t="s">
        <v>90</v>
      </c>
      <c r="J1" s="1" t="s">
        <v>79</v>
      </c>
      <c r="K1" s="4" t="s">
        <v>80</v>
      </c>
      <c r="L1" s="4" t="s">
        <v>73</v>
      </c>
      <c r="M1" s="4" t="s">
        <v>70</v>
      </c>
      <c r="N1" s="4" t="s">
        <v>71</v>
      </c>
      <c r="O1" s="4" t="s">
        <v>72</v>
      </c>
      <c r="P1" s="4" t="s">
        <v>76</v>
      </c>
      <c r="Q1" s="4" t="s">
        <v>74</v>
      </c>
      <c r="R1" s="4" t="s">
        <v>75</v>
      </c>
      <c r="S1" s="4" t="s">
        <v>88</v>
      </c>
      <c r="T1" s="4" t="s">
        <v>77</v>
      </c>
      <c r="U1" s="1" t="s">
        <v>83</v>
      </c>
      <c r="V1" s="1" t="s">
        <v>82</v>
      </c>
      <c r="W1" s="4" t="s">
        <v>78</v>
      </c>
      <c r="X1" s="1" t="s">
        <v>81</v>
      </c>
    </row>
    <row r="2" spans="1:24">
      <c r="A2" s="8">
        <v>163</v>
      </c>
      <c r="B2" s="9">
        <v>60</v>
      </c>
      <c r="C2" s="5">
        <v>0.57630000000000003</v>
      </c>
      <c r="D2" s="1" t="s">
        <v>6</v>
      </c>
      <c r="E2" s="1" t="s">
        <v>84</v>
      </c>
      <c r="F2" s="1" t="s">
        <v>104</v>
      </c>
      <c r="G2" s="10" t="s">
        <v>100</v>
      </c>
      <c r="H2" s="1" t="s">
        <v>91</v>
      </c>
      <c r="I2" s="1" t="s">
        <v>93</v>
      </c>
      <c r="J2" s="1">
        <v>2</v>
      </c>
      <c r="K2" s="4">
        <f t="shared" ref="K2:K33" si="0">J2/C2</f>
        <v>3.4704147145583897</v>
      </c>
      <c r="L2" s="4">
        <v>17362.5</v>
      </c>
      <c r="M2" s="4">
        <v>12.039400000000001</v>
      </c>
      <c r="N2" s="4">
        <v>880</v>
      </c>
      <c r="O2" s="4">
        <v>28232.777418500002</v>
      </c>
      <c r="P2" s="4">
        <v>8658.67</v>
      </c>
      <c r="Q2" s="4">
        <v>36531.599670900003</v>
      </c>
      <c r="R2" s="4">
        <v>16</v>
      </c>
      <c r="S2" s="4">
        <v>721</v>
      </c>
      <c r="T2" s="4">
        <v>3001.2730611699999</v>
      </c>
      <c r="U2" s="1">
        <v>42</v>
      </c>
      <c r="V2" s="1">
        <v>17</v>
      </c>
      <c r="W2" s="4">
        <v>11.003354570000001</v>
      </c>
      <c r="X2" s="1">
        <v>3</v>
      </c>
    </row>
    <row r="3" spans="1:24">
      <c r="A3" s="8">
        <v>164</v>
      </c>
      <c r="B3" s="11">
        <v>61</v>
      </c>
      <c r="C3" s="5">
        <v>0.60750000000000004</v>
      </c>
      <c r="D3" s="1" t="s">
        <v>6</v>
      </c>
      <c r="E3" s="1" t="s">
        <v>84</v>
      </c>
      <c r="F3" s="1" t="s">
        <v>104</v>
      </c>
      <c r="G3" s="10" t="s">
        <v>100</v>
      </c>
      <c r="H3" s="1" t="s">
        <v>91</v>
      </c>
      <c r="I3" s="1" t="s">
        <v>93</v>
      </c>
      <c r="J3" s="1">
        <v>5</v>
      </c>
      <c r="K3" s="4">
        <f t="shared" si="0"/>
        <v>8.2304526748971192</v>
      </c>
      <c r="L3" s="4">
        <v>17362.5</v>
      </c>
      <c r="M3" s="4">
        <v>12.039400000000001</v>
      </c>
      <c r="N3" s="4">
        <v>880</v>
      </c>
      <c r="O3" s="4">
        <v>28232.777418500002</v>
      </c>
      <c r="P3" s="4">
        <v>8658.67</v>
      </c>
      <c r="Q3" s="4">
        <v>36531.599670900003</v>
      </c>
      <c r="R3" s="4">
        <v>16</v>
      </c>
      <c r="S3" s="4">
        <v>721</v>
      </c>
      <c r="T3" s="4">
        <v>1837.6183066200001</v>
      </c>
      <c r="U3" s="1">
        <v>42</v>
      </c>
      <c r="V3" s="1">
        <v>17</v>
      </c>
      <c r="W3" s="4">
        <v>5.1898978299999996</v>
      </c>
      <c r="X3" s="1">
        <v>3</v>
      </c>
    </row>
    <row r="4" spans="1:24">
      <c r="A4" s="8">
        <v>1652</v>
      </c>
      <c r="B4" s="11">
        <v>78</v>
      </c>
      <c r="C4" s="5">
        <v>0.25300000000000006</v>
      </c>
      <c r="D4" s="1" t="s">
        <v>7</v>
      </c>
      <c r="E4" s="1" t="s">
        <v>86</v>
      </c>
      <c r="F4" s="1" t="s">
        <v>104</v>
      </c>
      <c r="G4" s="10" t="s">
        <v>100</v>
      </c>
      <c r="H4" s="1" t="s">
        <v>91</v>
      </c>
      <c r="I4" s="1" t="s">
        <v>93</v>
      </c>
      <c r="J4" s="1">
        <v>15</v>
      </c>
      <c r="K4" s="4">
        <f t="shared" si="0"/>
        <v>59.288537549407103</v>
      </c>
      <c r="L4" s="4">
        <v>15406.7</v>
      </c>
      <c r="M4" s="4">
        <v>8.1194900000000008</v>
      </c>
      <c r="N4" s="4">
        <v>804</v>
      </c>
      <c r="O4" s="4">
        <v>25470.596036700001</v>
      </c>
      <c r="P4" s="4">
        <v>7213.94</v>
      </c>
      <c r="Q4" s="4">
        <v>33865.207908800003</v>
      </c>
      <c r="R4" s="4">
        <v>16</v>
      </c>
      <c r="S4" s="4">
        <v>721</v>
      </c>
      <c r="T4" s="4">
        <v>2993.7217680799999</v>
      </c>
      <c r="U4" s="1">
        <v>42</v>
      </c>
      <c r="V4" s="1">
        <v>17</v>
      </c>
      <c r="W4" s="4">
        <v>5.2285854299999999</v>
      </c>
      <c r="X4" s="1">
        <v>3</v>
      </c>
    </row>
    <row r="5" spans="1:24">
      <c r="A5" s="8">
        <v>128</v>
      </c>
      <c r="B5" s="9">
        <v>40</v>
      </c>
      <c r="C5" s="5">
        <v>1</v>
      </c>
      <c r="D5" s="1" t="s">
        <v>2</v>
      </c>
      <c r="E5" s="1" t="s">
        <v>85</v>
      </c>
      <c r="F5" s="1" t="s">
        <v>104</v>
      </c>
      <c r="G5" s="10" t="s">
        <v>99</v>
      </c>
      <c r="H5" s="1" t="s">
        <v>91</v>
      </c>
      <c r="I5" s="1" t="s">
        <v>92</v>
      </c>
      <c r="J5" s="1">
        <v>4</v>
      </c>
      <c r="K5" s="4">
        <f t="shared" si="0"/>
        <v>4</v>
      </c>
      <c r="L5" s="4">
        <v>2136.17</v>
      </c>
      <c r="M5" s="4">
        <v>3.8258299999999998</v>
      </c>
      <c r="N5" s="4">
        <v>80</v>
      </c>
      <c r="O5" s="4">
        <v>4126.1849419500004</v>
      </c>
      <c r="P5" s="4">
        <v>464.03800000000001</v>
      </c>
      <c r="Q5" s="4">
        <v>17912.6565004</v>
      </c>
      <c r="R5" s="4">
        <v>11</v>
      </c>
      <c r="S5" s="4">
        <v>153</v>
      </c>
      <c r="T5" s="4">
        <v>7011.7894916699997</v>
      </c>
      <c r="U5" s="1">
        <v>10</v>
      </c>
      <c r="V5" s="1">
        <v>1</v>
      </c>
      <c r="W5" s="4">
        <v>120.61424637</v>
      </c>
      <c r="X5" s="1">
        <v>4</v>
      </c>
    </row>
    <row r="6" spans="1:24">
      <c r="A6" s="8" t="s">
        <v>36</v>
      </c>
      <c r="B6" s="11">
        <v>45</v>
      </c>
      <c r="C6" s="5">
        <v>0.36582000000000003</v>
      </c>
      <c r="D6" s="1" t="s">
        <v>2</v>
      </c>
      <c r="E6" s="1" t="s">
        <v>85</v>
      </c>
      <c r="F6" s="1" t="s">
        <v>104</v>
      </c>
      <c r="G6" s="10" t="s">
        <v>99</v>
      </c>
      <c r="H6" s="1" t="s">
        <v>91</v>
      </c>
      <c r="I6" s="1" t="s">
        <v>92</v>
      </c>
      <c r="J6" s="1">
        <v>3</v>
      </c>
      <c r="K6" s="4">
        <f t="shared" si="0"/>
        <v>8.2007544694111854</v>
      </c>
      <c r="L6" s="4">
        <v>10869.9</v>
      </c>
      <c r="M6" s="4">
        <v>2.7802899999999999</v>
      </c>
      <c r="N6" s="4">
        <v>549</v>
      </c>
      <c r="O6" s="4">
        <v>7745.8117631100004</v>
      </c>
      <c r="P6" s="4">
        <v>6009.62</v>
      </c>
      <c r="Q6" s="4">
        <v>7065.4804441899996</v>
      </c>
      <c r="R6" s="4">
        <v>4</v>
      </c>
      <c r="S6" s="4">
        <v>478</v>
      </c>
      <c r="T6" s="4">
        <v>5281.9098099800003</v>
      </c>
      <c r="U6" s="1">
        <v>21</v>
      </c>
      <c r="V6" s="1">
        <v>6</v>
      </c>
      <c r="W6" s="4">
        <v>39.941401939999999</v>
      </c>
      <c r="X6" s="1">
        <v>4</v>
      </c>
    </row>
    <row r="7" spans="1:24">
      <c r="A7" s="8">
        <v>160</v>
      </c>
      <c r="B7" s="9">
        <v>41</v>
      </c>
      <c r="C7" s="5">
        <v>0.85939999999999994</v>
      </c>
      <c r="D7" s="1" t="s">
        <v>2</v>
      </c>
      <c r="E7" s="1" t="s">
        <v>85</v>
      </c>
      <c r="F7" s="1" t="s">
        <v>104</v>
      </c>
      <c r="G7" s="10" t="s">
        <v>97</v>
      </c>
      <c r="H7" s="1" t="s">
        <v>91</v>
      </c>
      <c r="I7" s="1" t="s">
        <v>92</v>
      </c>
      <c r="J7" s="1">
        <v>2</v>
      </c>
      <c r="K7" s="4">
        <f t="shared" si="0"/>
        <v>2.3272050267628579</v>
      </c>
      <c r="L7" s="4">
        <v>12903.3</v>
      </c>
      <c r="M7" s="4">
        <v>0.95889100000000005</v>
      </c>
      <c r="N7" s="4">
        <v>693</v>
      </c>
      <c r="O7" s="4">
        <v>3068.2403344099998</v>
      </c>
      <c r="P7" s="4">
        <v>5804.59</v>
      </c>
      <c r="Q7" s="4">
        <v>12040.787483399999</v>
      </c>
      <c r="R7" s="4">
        <v>19</v>
      </c>
      <c r="S7" s="4">
        <v>1089</v>
      </c>
      <c r="T7" s="4">
        <v>4446.6041985100001</v>
      </c>
      <c r="U7" s="1">
        <v>5</v>
      </c>
      <c r="V7" s="1">
        <v>5</v>
      </c>
      <c r="W7" s="4">
        <v>19.492830529999999</v>
      </c>
      <c r="X7" s="1">
        <v>3</v>
      </c>
    </row>
    <row r="8" spans="1:24">
      <c r="A8" s="8">
        <v>71</v>
      </c>
      <c r="B8" s="11">
        <v>1</v>
      </c>
      <c r="C8" s="5">
        <v>0.91900000000000004</v>
      </c>
      <c r="D8" s="1" t="s">
        <v>60</v>
      </c>
      <c r="E8" s="1" t="s">
        <v>84</v>
      </c>
      <c r="F8" s="1" t="s">
        <v>103</v>
      </c>
      <c r="G8" s="10" t="s">
        <v>96</v>
      </c>
      <c r="H8" s="1" t="s">
        <v>91</v>
      </c>
      <c r="I8" s="1" t="s">
        <v>92</v>
      </c>
      <c r="J8" s="1">
        <v>0</v>
      </c>
      <c r="K8" s="4">
        <f t="shared" si="0"/>
        <v>0</v>
      </c>
      <c r="L8" s="4">
        <v>11359.6</v>
      </c>
      <c r="M8" s="4">
        <v>5.0044300000000002</v>
      </c>
      <c r="N8" s="4">
        <v>176</v>
      </c>
      <c r="O8" s="4">
        <v>8394.4105755300006</v>
      </c>
      <c r="P8" s="4">
        <v>9422.99</v>
      </c>
      <c r="Q8" s="4">
        <v>25891.0568074</v>
      </c>
      <c r="R8" s="4">
        <v>4</v>
      </c>
      <c r="S8" s="4">
        <v>721</v>
      </c>
      <c r="T8" s="4">
        <v>9888.0142669899997</v>
      </c>
      <c r="U8" s="1">
        <v>6</v>
      </c>
      <c r="V8" s="1">
        <v>14</v>
      </c>
      <c r="W8" s="4">
        <v>3650.0438660300001</v>
      </c>
      <c r="X8" s="1">
        <v>4</v>
      </c>
    </row>
    <row r="9" spans="1:24">
      <c r="A9" s="8">
        <v>72</v>
      </c>
      <c r="B9" s="9">
        <v>2</v>
      </c>
      <c r="C9" s="5">
        <v>1</v>
      </c>
      <c r="D9" s="1" t="s">
        <v>60</v>
      </c>
      <c r="E9" s="1" t="s">
        <v>84</v>
      </c>
      <c r="F9" s="1" t="s">
        <v>103</v>
      </c>
      <c r="G9" s="10" t="s">
        <v>96</v>
      </c>
      <c r="H9" s="1" t="s">
        <v>91</v>
      </c>
      <c r="I9" s="1" t="s">
        <v>92</v>
      </c>
      <c r="J9" s="1">
        <v>0</v>
      </c>
      <c r="K9" s="4">
        <f t="shared" si="0"/>
        <v>0</v>
      </c>
      <c r="L9" s="4">
        <v>11366</v>
      </c>
      <c r="M9" s="4">
        <v>5.0044300000000002</v>
      </c>
      <c r="N9" s="4">
        <v>176</v>
      </c>
      <c r="O9" s="4">
        <v>8400.3901845100008</v>
      </c>
      <c r="P9" s="4">
        <v>9427</v>
      </c>
      <c r="Q9" s="4">
        <v>25896.1987156</v>
      </c>
      <c r="R9" s="4">
        <v>4</v>
      </c>
      <c r="S9" s="4">
        <v>721</v>
      </c>
      <c r="T9" s="4">
        <v>9794.8976953099991</v>
      </c>
      <c r="U9" s="1">
        <v>6</v>
      </c>
      <c r="V9" s="1">
        <v>14</v>
      </c>
      <c r="W9" s="4">
        <v>3739.7555517800001</v>
      </c>
      <c r="X9" s="1">
        <v>4</v>
      </c>
    </row>
    <row r="10" spans="1:24">
      <c r="A10" s="8">
        <v>73</v>
      </c>
      <c r="B10" s="11">
        <v>3</v>
      </c>
      <c r="C10" s="5">
        <v>1</v>
      </c>
      <c r="D10" s="1" t="s">
        <v>60</v>
      </c>
      <c r="E10" s="1" t="s">
        <v>84</v>
      </c>
      <c r="F10" s="1" t="s">
        <v>103</v>
      </c>
      <c r="G10" s="10" t="s">
        <v>96</v>
      </c>
      <c r="H10" s="1" t="s">
        <v>91</v>
      </c>
      <c r="I10" s="1" t="s">
        <v>92</v>
      </c>
      <c r="J10" s="1">
        <v>0</v>
      </c>
      <c r="K10" s="4">
        <f t="shared" si="0"/>
        <v>0</v>
      </c>
      <c r="L10" s="4">
        <v>11375.9</v>
      </c>
      <c r="M10" s="4">
        <v>5.5475399999999997</v>
      </c>
      <c r="N10" s="4">
        <v>180</v>
      </c>
      <c r="O10" s="4">
        <v>8407.2714192000003</v>
      </c>
      <c r="P10" s="4">
        <v>9434.39</v>
      </c>
      <c r="Q10" s="4">
        <v>25904.8731549</v>
      </c>
      <c r="R10" s="4">
        <v>4</v>
      </c>
      <c r="S10" s="4">
        <v>721</v>
      </c>
      <c r="T10" s="4">
        <v>9885.4698464600006</v>
      </c>
      <c r="U10" s="1">
        <v>6</v>
      </c>
      <c r="V10" s="1">
        <v>14</v>
      </c>
      <c r="W10" s="4">
        <v>3651.9977402099998</v>
      </c>
      <c r="X10" s="1">
        <v>4</v>
      </c>
    </row>
    <row r="11" spans="1:24">
      <c r="A11" s="8">
        <v>74</v>
      </c>
      <c r="B11" s="9">
        <v>4</v>
      </c>
      <c r="C11" s="5">
        <v>1</v>
      </c>
      <c r="D11" s="1" t="s">
        <v>60</v>
      </c>
      <c r="E11" s="1" t="s">
        <v>84</v>
      </c>
      <c r="F11" s="1" t="s">
        <v>103</v>
      </c>
      <c r="G11" s="10" t="s">
        <v>96</v>
      </c>
      <c r="H11" s="1" t="s">
        <v>91</v>
      </c>
      <c r="I11" s="1" t="s">
        <v>92</v>
      </c>
      <c r="J11" s="1">
        <v>0</v>
      </c>
      <c r="K11" s="4">
        <f t="shared" si="0"/>
        <v>0</v>
      </c>
      <c r="L11" s="4">
        <v>11374.8</v>
      </c>
      <c r="M11" s="4">
        <v>5.0044300000000002</v>
      </c>
      <c r="N11" s="4">
        <v>176</v>
      </c>
      <c r="O11" s="4">
        <v>8400.63371009</v>
      </c>
      <c r="P11" s="4">
        <v>9436.3700000000008</v>
      </c>
      <c r="Q11" s="4">
        <v>25905.572856800001</v>
      </c>
      <c r="R11" s="4">
        <v>4</v>
      </c>
      <c r="S11" s="4">
        <v>721</v>
      </c>
      <c r="T11" s="4">
        <v>9886.7348585899999</v>
      </c>
      <c r="U11" s="1">
        <v>6</v>
      </c>
      <c r="V11" s="1">
        <v>14</v>
      </c>
      <c r="W11" s="4">
        <v>3650.9550288300002</v>
      </c>
      <c r="X11" s="1">
        <v>4</v>
      </c>
    </row>
    <row r="12" spans="1:24">
      <c r="A12" s="8">
        <v>84</v>
      </c>
      <c r="B12" s="11">
        <v>7</v>
      </c>
      <c r="C12" s="5">
        <v>1.6E-2</v>
      </c>
      <c r="D12" s="1" t="s">
        <v>14</v>
      </c>
      <c r="E12" s="1" t="s">
        <v>24</v>
      </c>
      <c r="F12" s="1" t="s">
        <v>103</v>
      </c>
      <c r="G12" s="10" t="s">
        <v>96</v>
      </c>
      <c r="H12" s="1" t="s">
        <v>91</v>
      </c>
      <c r="I12" s="1" t="s">
        <v>92</v>
      </c>
      <c r="J12" s="1">
        <v>0</v>
      </c>
      <c r="K12" s="4">
        <f t="shared" si="0"/>
        <v>0</v>
      </c>
      <c r="L12" s="4">
        <v>13844.3</v>
      </c>
      <c r="M12" s="4">
        <v>3.9926400000000002</v>
      </c>
      <c r="N12" s="4">
        <v>208</v>
      </c>
      <c r="O12" s="4">
        <v>10383.920848899999</v>
      </c>
      <c r="P12" s="4">
        <v>11331.2</v>
      </c>
      <c r="Q12" s="4">
        <v>28048.5519513</v>
      </c>
      <c r="R12" s="4">
        <v>4</v>
      </c>
      <c r="S12" s="4">
        <v>721</v>
      </c>
      <c r="T12" s="4">
        <v>3012.80901825</v>
      </c>
      <c r="U12" s="1">
        <v>42</v>
      </c>
      <c r="V12" s="1">
        <v>17</v>
      </c>
      <c r="W12" s="4">
        <v>75.122661899999997</v>
      </c>
      <c r="X12" s="1">
        <v>3</v>
      </c>
    </row>
    <row r="13" spans="1:24">
      <c r="A13" s="8">
        <v>85</v>
      </c>
      <c r="B13" s="9">
        <v>8</v>
      </c>
      <c r="C13" s="5">
        <v>1.4999999999999999E-2</v>
      </c>
      <c r="D13" s="1" t="s">
        <v>14</v>
      </c>
      <c r="E13" s="1" t="s">
        <v>24</v>
      </c>
      <c r="F13" s="1" t="s">
        <v>104</v>
      </c>
      <c r="G13" s="10" t="s">
        <v>96</v>
      </c>
      <c r="H13" s="1" t="s">
        <v>91</v>
      </c>
      <c r="I13" s="1" t="s">
        <v>92</v>
      </c>
      <c r="J13" s="1">
        <v>1</v>
      </c>
      <c r="K13" s="4">
        <f t="shared" si="0"/>
        <v>66.666666666666671</v>
      </c>
      <c r="L13" s="4">
        <v>13872.8</v>
      </c>
      <c r="M13" s="4">
        <v>2.0865900000000002</v>
      </c>
      <c r="N13" s="4">
        <v>206</v>
      </c>
      <c r="O13" s="4">
        <v>10378.253208300001</v>
      </c>
      <c r="P13" s="4">
        <v>11371.3</v>
      </c>
      <c r="Q13" s="4">
        <v>28083.758611000001</v>
      </c>
      <c r="R13" s="4">
        <v>4</v>
      </c>
      <c r="S13" s="4">
        <v>721</v>
      </c>
      <c r="T13" s="4">
        <v>2976.5900505599998</v>
      </c>
      <c r="U13" s="1">
        <v>42</v>
      </c>
      <c r="V13" s="1">
        <v>17</v>
      </c>
      <c r="W13" s="4">
        <v>89.916791459999999</v>
      </c>
      <c r="X13" s="1">
        <v>3</v>
      </c>
    </row>
    <row r="14" spans="1:24">
      <c r="A14" s="8">
        <v>86</v>
      </c>
      <c r="B14" s="11">
        <v>9</v>
      </c>
      <c r="C14" s="5">
        <v>1.1000000000000001E-2</v>
      </c>
      <c r="D14" s="1" t="s">
        <v>14</v>
      </c>
      <c r="E14" s="1" t="s">
        <v>24</v>
      </c>
      <c r="F14" s="1" t="s">
        <v>104</v>
      </c>
      <c r="G14" s="10" t="s">
        <v>96</v>
      </c>
      <c r="H14" s="1" t="s">
        <v>91</v>
      </c>
      <c r="I14" s="1" t="s">
        <v>92</v>
      </c>
      <c r="J14" s="1">
        <v>3</v>
      </c>
      <c r="K14" s="4">
        <f t="shared" si="0"/>
        <v>272.72727272727269</v>
      </c>
      <c r="L14" s="4">
        <v>13874.8</v>
      </c>
      <c r="M14" s="4">
        <v>2.0865900000000002</v>
      </c>
      <c r="N14" s="4">
        <v>206</v>
      </c>
      <c r="O14" s="4">
        <v>10379.1946408</v>
      </c>
      <c r="P14" s="4">
        <v>11372.9</v>
      </c>
      <c r="Q14" s="4">
        <v>28085.8193746</v>
      </c>
      <c r="R14" s="4">
        <v>4</v>
      </c>
      <c r="S14" s="4">
        <v>721</v>
      </c>
      <c r="T14" s="4">
        <v>9086.4030319100002</v>
      </c>
      <c r="U14" s="1">
        <v>6</v>
      </c>
      <c r="V14" s="1">
        <v>14</v>
      </c>
      <c r="W14" s="4">
        <v>3653.0015902</v>
      </c>
      <c r="X14" s="1">
        <v>3</v>
      </c>
    </row>
    <row r="15" spans="1:24">
      <c r="A15" s="8" t="s">
        <v>40</v>
      </c>
      <c r="B15" s="9">
        <v>10</v>
      </c>
      <c r="C15" s="5">
        <v>0.15</v>
      </c>
      <c r="D15" s="1" t="s">
        <v>8</v>
      </c>
      <c r="E15" s="1" t="s">
        <v>84</v>
      </c>
      <c r="F15" s="1" t="s">
        <v>104</v>
      </c>
      <c r="G15" s="10" t="s">
        <v>96</v>
      </c>
      <c r="H15" s="1" t="s">
        <v>91</v>
      </c>
      <c r="I15" s="1" t="s">
        <v>92</v>
      </c>
      <c r="J15" s="1">
        <v>1</v>
      </c>
      <c r="K15" s="4">
        <f t="shared" si="0"/>
        <v>6.666666666666667</v>
      </c>
      <c r="L15" s="4">
        <v>8148.12</v>
      </c>
      <c r="M15" s="4">
        <v>5.8645199999999997</v>
      </c>
      <c r="N15" s="4">
        <v>84</v>
      </c>
      <c r="O15" s="4">
        <v>12126.068212800001</v>
      </c>
      <c r="P15" s="4">
        <v>4006.43</v>
      </c>
      <c r="Q15" s="4">
        <v>20693.8444762</v>
      </c>
      <c r="R15" s="4">
        <v>5</v>
      </c>
      <c r="S15" s="4">
        <v>284</v>
      </c>
      <c r="T15" s="4">
        <v>8303.7961118599997</v>
      </c>
      <c r="U15" s="1">
        <v>29</v>
      </c>
      <c r="V15" s="1">
        <v>2</v>
      </c>
      <c r="W15" s="4">
        <v>1216.0399938400001</v>
      </c>
      <c r="X15" s="1">
        <v>5</v>
      </c>
    </row>
    <row r="16" spans="1:24">
      <c r="A16" s="8">
        <v>67</v>
      </c>
      <c r="B16" s="11">
        <v>12</v>
      </c>
      <c r="C16" s="5">
        <v>4.7E-2</v>
      </c>
      <c r="D16" s="1" t="s">
        <v>16</v>
      </c>
      <c r="E16" s="1" t="s">
        <v>84</v>
      </c>
      <c r="F16" s="1" t="s">
        <v>104</v>
      </c>
      <c r="G16" s="10" t="s">
        <v>96</v>
      </c>
      <c r="H16" s="1" t="s">
        <v>91</v>
      </c>
      <c r="I16" s="1" t="s">
        <v>92</v>
      </c>
      <c r="J16" s="1">
        <v>2</v>
      </c>
      <c r="K16" s="4">
        <f t="shared" si="0"/>
        <v>42.553191489361701</v>
      </c>
      <c r="L16" s="4">
        <v>10182</v>
      </c>
      <c r="M16" s="4">
        <v>3.0152800000000002</v>
      </c>
      <c r="N16" s="4">
        <v>171</v>
      </c>
      <c r="O16" s="4">
        <v>8493.8035693999991</v>
      </c>
      <c r="P16" s="4">
        <v>8140.25</v>
      </c>
      <c r="Q16" s="4">
        <v>24615.076032600002</v>
      </c>
      <c r="R16" s="4">
        <v>4</v>
      </c>
      <c r="S16" s="4">
        <v>284</v>
      </c>
      <c r="T16" s="4">
        <v>9655.4949000500001</v>
      </c>
      <c r="U16" s="1">
        <v>29</v>
      </c>
      <c r="V16" s="1">
        <v>2</v>
      </c>
      <c r="W16" s="4">
        <v>1530.3005884300001</v>
      </c>
      <c r="X16" s="1">
        <v>5</v>
      </c>
    </row>
    <row r="17" spans="1:24">
      <c r="A17" s="8">
        <v>68</v>
      </c>
      <c r="B17" s="9">
        <v>13</v>
      </c>
      <c r="C17" s="5">
        <v>0.17100000000000001</v>
      </c>
      <c r="D17" s="1" t="s">
        <v>16</v>
      </c>
      <c r="E17" s="1" t="s">
        <v>84</v>
      </c>
      <c r="F17" s="1" t="s">
        <v>103</v>
      </c>
      <c r="G17" s="10" t="s">
        <v>96</v>
      </c>
      <c r="H17" s="1" t="s">
        <v>91</v>
      </c>
      <c r="I17" s="1" t="s">
        <v>92</v>
      </c>
      <c r="J17" s="1">
        <v>0</v>
      </c>
      <c r="K17" s="4">
        <f t="shared" si="0"/>
        <v>0</v>
      </c>
      <c r="L17" s="4">
        <v>10185.799999999999</v>
      </c>
      <c r="M17" s="4">
        <v>2.8696199999999998</v>
      </c>
      <c r="N17" s="4">
        <v>171</v>
      </c>
      <c r="O17" s="4">
        <v>8499.3179256700005</v>
      </c>
      <c r="P17" s="4">
        <v>8141.29</v>
      </c>
      <c r="Q17" s="4">
        <v>24617.326301000001</v>
      </c>
      <c r="R17" s="4">
        <v>4</v>
      </c>
      <c r="S17" s="4">
        <v>284</v>
      </c>
      <c r="T17" s="4">
        <v>9632.7434213100005</v>
      </c>
      <c r="U17" s="1">
        <v>29</v>
      </c>
      <c r="V17" s="1">
        <v>2</v>
      </c>
      <c r="W17" s="4">
        <v>1478.52842272</v>
      </c>
      <c r="X17" s="1">
        <v>5</v>
      </c>
    </row>
    <row r="18" spans="1:24">
      <c r="A18" s="8">
        <v>69</v>
      </c>
      <c r="B18" s="11">
        <v>14</v>
      </c>
      <c r="C18" s="5">
        <v>0.15</v>
      </c>
      <c r="D18" s="1" t="s">
        <v>16</v>
      </c>
      <c r="E18" s="1" t="s">
        <v>84</v>
      </c>
      <c r="F18" s="1" t="s">
        <v>103</v>
      </c>
      <c r="G18" s="10" t="s">
        <v>96</v>
      </c>
      <c r="H18" s="1" t="s">
        <v>91</v>
      </c>
      <c r="I18" s="1" t="s">
        <v>92</v>
      </c>
      <c r="J18" s="1">
        <v>0</v>
      </c>
      <c r="K18" s="4">
        <f t="shared" si="0"/>
        <v>0</v>
      </c>
      <c r="L18" s="4">
        <v>10164.1</v>
      </c>
      <c r="M18" s="4">
        <v>3.0152800000000002</v>
      </c>
      <c r="N18" s="4">
        <v>171</v>
      </c>
      <c r="O18" s="4">
        <v>8486.06187985</v>
      </c>
      <c r="P18" s="4">
        <v>8126.17</v>
      </c>
      <c r="Q18" s="4">
        <v>24598.925996999998</v>
      </c>
      <c r="R18" s="4">
        <v>4</v>
      </c>
      <c r="S18" s="4">
        <v>284</v>
      </c>
      <c r="T18" s="4">
        <v>9607.2471349799998</v>
      </c>
      <c r="U18" s="1">
        <v>29</v>
      </c>
      <c r="V18" s="1">
        <v>2</v>
      </c>
      <c r="W18" s="4">
        <v>1480.98432968</v>
      </c>
      <c r="X18" s="1">
        <v>5</v>
      </c>
    </row>
    <row r="19" spans="1:24">
      <c r="A19" s="8" t="s">
        <v>45</v>
      </c>
      <c r="B19" s="9">
        <v>15</v>
      </c>
      <c r="C19" s="5">
        <v>0.39200000000000002</v>
      </c>
      <c r="D19" s="1" t="s">
        <v>16</v>
      </c>
      <c r="E19" s="1" t="s">
        <v>84</v>
      </c>
      <c r="F19" s="1" t="s">
        <v>103</v>
      </c>
      <c r="G19" s="10" t="s">
        <v>96</v>
      </c>
      <c r="H19" s="1" t="s">
        <v>91</v>
      </c>
      <c r="I19" s="1" t="s">
        <v>92</v>
      </c>
      <c r="J19" s="1">
        <v>0</v>
      </c>
      <c r="K19" s="4">
        <f t="shared" si="0"/>
        <v>0</v>
      </c>
      <c r="L19" s="4">
        <v>10068.4</v>
      </c>
      <c r="M19" s="4">
        <v>5.9921899999999999</v>
      </c>
      <c r="N19" s="4">
        <v>171</v>
      </c>
      <c r="O19" s="4">
        <v>8421.5694679099997</v>
      </c>
      <c r="P19" s="4">
        <v>8063.17</v>
      </c>
      <c r="Q19" s="4">
        <v>24519.728703699999</v>
      </c>
      <c r="R19" s="4">
        <v>4</v>
      </c>
      <c r="S19" s="4">
        <v>284</v>
      </c>
      <c r="T19" s="4">
        <v>8329.6942523599992</v>
      </c>
      <c r="U19" s="1">
        <v>29</v>
      </c>
      <c r="V19" s="1">
        <v>2</v>
      </c>
      <c r="W19" s="4">
        <v>1240.5641299700001</v>
      </c>
      <c r="X19" s="1">
        <v>5</v>
      </c>
    </row>
    <row r="20" spans="1:24">
      <c r="A20" s="8" t="s">
        <v>46</v>
      </c>
      <c r="B20" s="11">
        <v>16</v>
      </c>
      <c r="C20" s="5">
        <v>4.4000000000000004E-2</v>
      </c>
      <c r="D20" s="1" t="s">
        <v>16</v>
      </c>
      <c r="E20" s="1" t="s">
        <v>84</v>
      </c>
      <c r="F20" s="1" t="s">
        <v>103</v>
      </c>
      <c r="G20" s="10" t="s">
        <v>96</v>
      </c>
      <c r="H20" s="1" t="s">
        <v>91</v>
      </c>
      <c r="I20" s="1" t="s">
        <v>92</v>
      </c>
      <c r="J20" s="1">
        <v>0</v>
      </c>
      <c r="K20" s="4">
        <f t="shared" si="0"/>
        <v>0</v>
      </c>
      <c r="L20" s="4">
        <v>10147.9</v>
      </c>
      <c r="M20" s="4">
        <v>2.8696100000000002</v>
      </c>
      <c r="N20" s="4">
        <v>172</v>
      </c>
      <c r="O20" s="4">
        <v>8477.122985</v>
      </c>
      <c r="P20" s="4">
        <v>8114.42</v>
      </c>
      <c r="Q20" s="4">
        <v>24584.888660600001</v>
      </c>
      <c r="R20" s="4">
        <v>4</v>
      </c>
      <c r="S20" s="4">
        <v>284</v>
      </c>
      <c r="T20" s="4">
        <v>9653.5367603399991</v>
      </c>
      <c r="U20" s="1">
        <v>29</v>
      </c>
      <c r="V20" s="1">
        <v>2</v>
      </c>
      <c r="W20" s="4">
        <v>1516.9575420900001</v>
      </c>
      <c r="X20" s="1">
        <v>5</v>
      </c>
    </row>
    <row r="21" spans="1:24">
      <c r="A21" s="8" t="s">
        <v>48</v>
      </c>
      <c r="B21" s="9">
        <v>17</v>
      </c>
      <c r="C21" s="5">
        <v>0.06</v>
      </c>
      <c r="D21" s="1" t="s">
        <v>16</v>
      </c>
      <c r="E21" s="1" t="s">
        <v>84</v>
      </c>
      <c r="F21" s="1" t="s">
        <v>103</v>
      </c>
      <c r="G21" s="10" t="s">
        <v>96</v>
      </c>
      <c r="H21" s="1" t="s">
        <v>91</v>
      </c>
      <c r="I21" s="1" t="s">
        <v>92</v>
      </c>
      <c r="J21" s="1">
        <v>0</v>
      </c>
      <c r="K21" s="4">
        <f t="shared" si="0"/>
        <v>0</v>
      </c>
      <c r="L21" s="4">
        <v>10154.1</v>
      </c>
      <c r="M21" s="4">
        <v>2.8696100000000002</v>
      </c>
      <c r="N21" s="4">
        <v>172</v>
      </c>
      <c r="O21" s="4">
        <v>8477.1165700799993</v>
      </c>
      <c r="P21" s="4">
        <v>8120.64</v>
      </c>
      <c r="Q21" s="4">
        <v>24591.289671400002</v>
      </c>
      <c r="R21" s="4">
        <v>4</v>
      </c>
      <c r="S21" s="4">
        <v>284</v>
      </c>
      <c r="T21" s="4">
        <v>9626.0491163400002</v>
      </c>
      <c r="U21" s="1">
        <v>29</v>
      </c>
      <c r="V21" s="1">
        <v>2</v>
      </c>
      <c r="W21" s="4">
        <v>1532.1019581600001</v>
      </c>
      <c r="X21" s="1">
        <v>5</v>
      </c>
    </row>
    <row r="22" spans="1:24">
      <c r="A22" s="8" t="s">
        <v>49</v>
      </c>
      <c r="B22" s="11">
        <v>18</v>
      </c>
      <c r="C22" s="5">
        <v>5.5E-2</v>
      </c>
      <c r="D22" s="1" t="s">
        <v>16</v>
      </c>
      <c r="E22" s="1" t="s">
        <v>84</v>
      </c>
      <c r="F22" s="1" t="s">
        <v>103</v>
      </c>
      <c r="G22" s="10" t="s">
        <v>96</v>
      </c>
      <c r="H22" s="1" t="s">
        <v>91</v>
      </c>
      <c r="I22" s="1" t="s">
        <v>92</v>
      </c>
      <c r="J22" s="1">
        <v>0</v>
      </c>
      <c r="K22" s="4">
        <f t="shared" si="0"/>
        <v>0</v>
      </c>
      <c r="L22" s="4">
        <v>10150</v>
      </c>
      <c r="M22" s="4">
        <v>2.8696100000000002</v>
      </c>
      <c r="N22" s="4">
        <v>172</v>
      </c>
      <c r="O22" s="4">
        <v>8487.9003070700001</v>
      </c>
      <c r="P22" s="4">
        <v>8110.96</v>
      </c>
      <c r="Q22" s="4">
        <v>24583.677398899999</v>
      </c>
      <c r="R22" s="4">
        <v>4</v>
      </c>
      <c r="S22" s="4">
        <v>284</v>
      </c>
      <c r="T22" s="4">
        <v>8310.0213491199993</v>
      </c>
      <c r="U22" s="1">
        <v>29</v>
      </c>
      <c r="V22" s="1">
        <v>2</v>
      </c>
      <c r="W22" s="4">
        <v>1222.15446503</v>
      </c>
      <c r="X22" s="1">
        <v>5</v>
      </c>
    </row>
    <row r="23" spans="1:24">
      <c r="A23" s="8" t="s">
        <v>50</v>
      </c>
      <c r="B23" s="11">
        <v>19</v>
      </c>
      <c r="C23" s="5">
        <v>0.1</v>
      </c>
      <c r="D23" s="1" t="s">
        <v>16</v>
      </c>
      <c r="E23" s="1" t="s">
        <v>84</v>
      </c>
      <c r="F23" s="1" t="s">
        <v>103</v>
      </c>
      <c r="G23" s="10" t="s">
        <v>96</v>
      </c>
      <c r="H23" s="1" t="s">
        <v>91</v>
      </c>
      <c r="I23" s="1" t="s">
        <v>92</v>
      </c>
      <c r="J23" s="1">
        <v>0</v>
      </c>
      <c r="K23" s="4">
        <f t="shared" si="0"/>
        <v>0</v>
      </c>
      <c r="L23" s="4">
        <v>10142.9</v>
      </c>
      <c r="M23" s="4">
        <v>2.6639599999999999</v>
      </c>
      <c r="N23" s="4">
        <v>173</v>
      </c>
      <c r="O23" s="4">
        <v>8497.6046426499997</v>
      </c>
      <c r="P23" s="4">
        <v>8098.67</v>
      </c>
      <c r="Q23" s="4">
        <v>24573.1304671</v>
      </c>
      <c r="R23" s="4">
        <v>4</v>
      </c>
      <c r="S23" s="4">
        <v>284</v>
      </c>
      <c r="T23" s="4">
        <v>8330.74464033</v>
      </c>
      <c r="U23" s="1">
        <v>29</v>
      </c>
      <c r="V23" s="1">
        <v>2</v>
      </c>
      <c r="W23" s="4">
        <v>1241.3390846699999</v>
      </c>
      <c r="X23" s="1">
        <v>5</v>
      </c>
    </row>
    <row r="24" spans="1:24">
      <c r="A24" s="8" t="s">
        <v>51</v>
      </c>
      <c r="B24" s="9">
        <v>20</v>
      </c>
      <c r="C24" s="5">
        <v>0.10099999999999999</v>
      </c>
      <c r="D24" s="1" t="s">
        <v>16</v>
      </c>
      <c r="E24" s="1" t="s">
        <v>84</v>
      </c>
      <c r="F24" s="1" t="s">
        <v>103</v>
      </c>
      <c r="G24" s="10" t="s">
        <v>96</v>
      </c>
      <c r="H24" s="1" t="s">
        <v>91</v>
      </c>
      <c r="I24" s="1" t="s">
        <v>92</v>
      </c>
      <c r="J24" s="1">
        <v>0</v>
      </c>
      <c r="K24" s="4">
        <f t="shared" si="0"/>
        <v>0</v>
      </c>
      <c r="L24" s="4">
        <v>10141.799999999999</v>
      </c>
      <c r="M24" s="4">
        <v>2.6639599999999999</v>
      </c>
      <c r="N24" s="4">
        <v>173</v>
      </c>
      <c r="O24" s="4">
        <v>8494.7943743699998</v>
      </c>
      <c r="P24" s="4">
        <v>8099.02</v>
      </c>
      <c r="Q24" s="4">
        <v>24572.888300999999</v>
      </c>
      <c r="R24" s="4">
        <v>4</v>
      </c>
      <c r="S24" s="4">
        <v>284</v>
      </c>
      <c r="T24" s="4">
        <v>8315.5832948000007</v>
      </c>
      <c r="U24" s="1">
        <v>29</v>
      </c>
      <c r="V24" s="1">
        <v>2</v>
      </c>
      <c r="W24" s="4">
        <v>1227.0676042</v>
      </c>
      <c r="X24" s="1">
        <v>5</v>
      </c>
    </row>
    <row r="25" spans="1:24">
      <c r="A25" s="8">
        <v>30</v>
      </c>
      <c r="B25" s="11">
        <v>23</v>
      </c>
      <c r="C25" s="5">
        <v>1</v>
      </c>
      <c r="D25" s="1" t="s">
        <v>2</v>
      </c>
      <c r="E25" s="1" t="s">
        <v>85</v>
      </c>
      <c r="F25" s="1" t="s">
        <v>103</v>
      </c>
      <c r="G25" s="10" t="s">
        <v>96</v>
      </c>
      <c r="H25" s="1" t="s">
        <v>91</v>
      </c>
      <c r="I25" s="1" t="s">
        <v>92</v>
      </c>
      <c r="J25" s="1">
        <v>0</v>
      </c>
      <c r="K25" s="4">
        <f t="shared" si="0"/>
        <v>0</v>
      </c>
      <c r="L25" s="4">
        <v>3077.6</v>
      </c>
      <c r="M25" s="4">
        <v>3.3738800000000002</v>
      </c>
      <c r="N25" s="4">
        <v>240</v>
      </c>
      <c r="O25" s="4">
        <v>3303.16194</v>
      </c>
      <c r="P25" s="4">
        <v>621.15800000000002</v>
      </c>
      <c r="Q25" s="4">
        <v>19172.803047699999</v>
      </c>
      <c r="R25" s="4">
        <v>11</v>
      </c>
      <c r="S25" s="4">
        <v>109</v>
      </c>
      <c r="T25" s="4">
        <v>4641.8400831400004</v>
      </c>
      <c r="U25" s="1">
        <v>4</v>
      </c>
      <c r="V25" s="1">
        <v>18</v>
      </c>
      <c r="W25" s="4">
        <v>13.89568137</v>
      </c>
      <c r="X25" s="1">
        <v>3</v>
      </c>
    </row>
    <row r="26" spans="1:24">
      <c r="A26" s="8">
        <v>31</v>
      </c>
      <c r="B26" s="9">
        <v>24</v>
      </c>
      <c r="C26" s="5">
        <v>1</v>
      </c>
      <c r="D26" s="1" t="s">
        <v>2</v>
      </c>
      <c r="E26" s="1" t="s">
        <v>85</v>
      </c>
      <c r="F26" s="1" t="s">
        <v>103</v>
      </c>
      <c r="G26" s="10" t="s">
        <v>96</v>
      </c>
      <c r="H26" s="1" t="s">
        <v>101</v>
      </c>
      <c r="I26" s="1" t="s">
        <v>101</v>
      </c>
      <c r="J26" s="1">
        <v>0</v>
      </c>
      <c r="K26" s="4">
        <f t="shared" si="0"/>
        <v>0</v>
      </c>
      <c r="L26" s="4">
        <v>4995.25</v>
      </c>
      <c r="M26" s="4">
        <v>1.85433</v>
      </c>
      <c r="N26" s="4">
        <v>229</v>
      </c>
      <c r="O26" s="4">
        <v>720.13920699000005</v>
      </c>
      <c r="P26" s="4">
        <v>2245.06</v>
      </c>
      <c r="Q26" s="4">
        <v>21764.780648299999</v>
      </c>
      <c r="R26" s="4">
        <v>11</v>
      </c>
      <c r="S26" s="4">
        <v>348</v>
      </c>
      <c r="T26" s="4">
        <v>1332.6731565</v>
      </c>
      <c r="U26" s="1">
        <v>7</v>
      </c>
      <c r="V26" s="1">
        <v>3</v>
      </c>
      <c r="W26" s="4">
        <v>73.02839204</v>
      </c>
      <c r="X26" s="1">
        <v>5</v>
      </c>
    </row>
    <row r="27" spans="1:24">
      <c r="A27" s="8">
        <v>40</v>
      </c>
      <c r="B27" s="11">
        <v>25</v>
      </c>
      <c r="C27" s="5">
        <v>1</v>
      </c>
      <c r="D27" s="1" t="s">
        <v>2</v>
      </c>
      <c r="E27" s="1" t="s">
        <v>85</v>
      </c>
      <c r="F27" s="1" t="s">
        <v>104</v>
      </c>
      <c r="G27" s="10" t="s">
        <v>96</v>
      </c>
      <c r="H27" s="1" t="s">
        <v>91</v>
      </c>
      <c r="I27" s="1" t="s">
        <v>92</v>
      </c>
      <c r="J27" s="1">
        <v>2</v>
      </c>
      <c r="K27" s="4">
        <f t="shared" si="0"/>
        <v>2</v>
      </c>
      <c r="L27" s="4">
        <v>6080.62</v>
      </c>
      <c r="M27" s="4">
        <v>11.0327</v>
      </c>
      <c r="N27" s="4">
        <v>196</v>
      </c>
      <c r="O27" s="4">
        <v>16603.2907648</v>
      </c>
      <c r="P27" s="4">
        <v>4257.08</v>
      </c>
      <c r="Q27" s="4">
        <v>5469.4650423100002</v>
      </c>
      <c r="R27" s="4">
        <v>8</v>
      </c>
      <c r="S27" s="4">
        <v>731</v>
      </c>
      <c r="T27" s="4">
        <v>18189.9109905</v>
      </c>
      <c r="U27" s="1">
        <v>9</v>
      </c>
      <c r="V27" s="1">
        <v>8</v>
      </c>
      <c r="W27" s="4">
        <v>98.832140199999998</v>
      </c>
      <c r="X27" s="1">
        <v>1</v>
      </c>
    </row>
    <row r="28" spans="1:24">
      <c r="A28" s="8">
        <v>41</v>
      </c>
      <c r="B28" s="9">
        <v>26</v>
      </c>
      <c r="C28" s="5">
        <v>1</v>
      </c>
      <c r="D28" s="1" t="s">
        <v>2</v>
      </c>
      <c r="E28" s="1" t="s">
        <v>85</v>
      </c>
      <c r="F28" s="1" t="s">
        <v>103</v>
      </c>
      <c r="G28" s="10" t="s">
        <v>96</v>
      </c>
      <c r="H28" s="1" t="s">
        <v>91</v>
      </c>
      <c r="I28" s="1" t="s">
        <v>93</v>
      </c>
      <c r="J28" s="1">
        <v>0</v>
      </c>
      <c r="K28" s="4">
        <f t="shared" si="0"/>
        <v>0</v>
      </c>
      <c r="L28" s="4">
        <v>6150.16</v>
      </c>
      <c r="M28" s="4">
        <v>13.6562</v>
      </c>
      <c r="N28" s="4">
        <v>202</v>
      </c>
      <c r="O28" s="4">
        <v>17063.859073200001</v>
      </c>
      <c r="P28" s="4">
        <v>4197.66</v>
      </c>
      <c r="Q28" s="4">
        <v>5777.6546434499996</v>
      </c>
      <c r="R28" s="4">
        <v>8</v>
      </c>
      <c r="S28" s="4">
        <v>731</v>
      </c>
      <c r="T28" s="4">
        <v>18835.0819391</v>
      </c>
      <c r="U28" s="1">
        <v>9</v>
      </c>
      <c r="V28" s="1">
        <v>8</v>
      </c>
      <c r="W28" s="4">
        <v>41.107225790000001</v>
      </c>
      <c r="X28" s="1">
        <v>1</v>
      </c>
    </row>
    <row r="29" spans="1:24">
      <c r="A29" s="8">
        <v>43</v>
      </c>
      <c r="B29" s="11">
        <v>28</v>
      </c>
      <c r="C29" s="5">
        <v>1</v>
      </c>
      <c r="D29" s="1" t="s">
        <v>2</v>
      </c>
      <c r="E29" s="1" t="s">
        <v>85</v>
      </c>
      <c r="F29" s="1" t="s">
        <v>104</v>
      </c>
      <c r="G29" s="10" t="s">
        <v>96</v>
      </c>
      <c r="H29" s="1" t="s">
        <v>101</v>
      </c>
      <c r="I29" s="1" t="s">
        <v>101</v>
      </c>
      <c r="J29" s="1">
        <v>1</v>
      </c>
      <c r="K29" s="4">
        <f t="shared" si="0"/>
        <v>1</v>
      </c>
      <c r="L29" s="4">
        <v>7512.79</v>
      </c>
      <c r="M29" s="4">
        <v>14.4588</v>
      </c>
      <c r="N29" s="4">
        <v>206</v>
      </c>
      <c r="O29" s="4">
        <v>17284.449611200002</v>
      </c>
      <c r="P29" s="4">
        <v>3898.06</v>
      </c>
      <c r="Q29" s="4">
        <v>7580.2467539199997</v>
      </c>
      <c r="R29" s="4">
        <v>8</v>
      </c>
      <c r="S29" s="4">
        <v>425</v>
      </c>
      <c r="T29" s="4">
        <v>1116.4700812799999</v>
      </c>
      <c r="U29" s="1">
        <v>7</v>
      </c>
      <c r="V29" s="1">
        <v>3</v>
      </c>
      <c r="W29" s="4">
        <v>9.5174396100000003</v>
      </c>
      <c r="X29" s="1">
        <v>4</v>
      </c>
    </row>
    <row r="30" spans="1:24">
      <c r="A30" s="8">
        <v>44</v>
      </c>
      <c r="B30" s="9">
        <v>29</v>
      </c>
      <c r="C30" s="5">
        <v>1</v>
      </c>
      <c r="D30" s="1" t="s">
        <v>2</v>
      </c>
      <c r="E30" s="1" t="s">
        <v>85</v>
      </c>
      <c r="F30" s="1" t="s">
        <v>104</v>
      </c>
      <c r="G30" s="10" t="s">
        <v>96</v>
      </c>
      <c r="H30" s="1" t="s">
        <v>91</v>
      </c>
      <c r="I30" s="1" t="s">
        <v>92</v>
      </c>
      <c r="J30" s="1">
        <v>1</v>
      </c>
      <c r="K30" s="4">
        <f t="shared" si="0"/>
        <v>1</v>
      </c>
      <c r="L30" s="4">
        <v>9326.9599999999991</v>
      </c>
      <c r="M30" s="4">
        <v>9.3881499999999996</v>
      </c>
      <c r="N30" s="4">
        <v>192</v>
      </c>
      <c r="O30" s="4">
        <v>16756.4152388</v>
      </c>
      <c r="P30" s="4">
        <v>4377.41</v>
      </c>
      <c r="Q30" s="4">
        <v>9272.1005749600008</v>
      </c>
      <c r="R30" s="4">
        <v>8</v>
      </c>
      <c r="S30" s="4">
        <v>284</v>
      </c>
      <c r="T30" s="4">
        <v>5850.5414642200003</v>
      </c>
      <c r="U30" s="1">
        <v>29</v>
      </c>
      <c r="V30" s="1">
        <v>2</v>
      </c>
      <c r="W30" s="4">
        <v>6.1025432899999998</v>
      </c>
      <c r="X30" s="1">
        <v>3</v>
      </c>
    </row>
    <row r="31" spans="1:24">
      <c r="A31" s="8">
        <v>50</v>
      </c>
      <c r="B31" s="11">
        <v>30</v>
      </c>
      <c r="C31" s="5">
        <v>0.89500000000000002</v>
      </c>
      <c r="D31" s="1" t="s">
        <v>2</v>
      </c>
      <c r="E31" s="1" t="s">
        <v>85</v>
      </c>
      <c r="F31" s="1" t="s">
        <v>103</v>
      </c>
      <c r="G31" s="10" t="s">
        <v>96</v>
      </c>
      <c r="H31" s="1" t="s">
        <v>101</v>
      </c>
      <c r="I31" s="1" t="s">
        <v>101</v>
      </c>
      <c r="J31" s="1">
        <v>0</v>
      </c>
      <c r="K31" s="4">
        <f t="shared" si="0"/>
        <v>0</v>
      </c>
      <c r="L31" s="4">
        <v>5993.77</v>
      </c>
      <c r="M31" s="4">
        <v>3.3729100000000001</v>
      </c>
      <c r="N31" s="4">
        <v>70</v>
      </c>
      <c r="O31" s="4">
        <v>6185.59434229</v>
      </c>
      <c r="P31" s="4">
        <v>226.25700000000001</v>
      </c>
      <c r="Q31" s="4">
        <v>10214.358181</v>
      </c>
      <c r="R31" s="4">
        <v>12</v>
      </c>
      <c r="S31" s="4">
        <v>721</v>
      </c>
      <c r="T31" s="4">
        <v>3000.18997218</v>
      </c>
      <c r="U31" s="1">
        <v>42</v>
      </c>
      <c r="V31" s="1">
        <v>17</v>
      </c>
      <c r="W31" s="4">
        <v>7.8845992100000002</v>
      </c>
      <c r="X31" s="1">
        <v>3</v>
      </c>
    </row>
    <row r="32" spans="1:24">
      <c r="A32" s="8">
        <v>70</v>
      </c>
      <c r="B32" s="9">
        <v>32</v>
      </c>
      <c r="C32" s="5">
        <v>1</v>
      </c>
      <c r="D32" s="1" t="s">
        <v>2</v>
      </c>
      <c r="E32" s="1" t="s">
        <v>85</v>
      </c>
      <c r="F32" s="1" t="s">
        <v>103</v>
      </c>
      <c r="G32" s="10" t="s">
        <v>96</v>
      </c>
      <c r="H32" s="1" t="s">
        <v>91</v>
      </c>
      <c r="I32" s="1" t="s">
        <v>92</v>
      </c>
      <c r="J32" s="1">
        <v>0</v>
      </c>
      <c r="K32" s="4">
        <f t="shared" si="0"/>
        <v>0</v>
      </c>
      <c r="L32" s="4">
        <v>11289.2</v>
      </c>
      <c r="M32" s="4">
        <v>2.0865399999999998</v>
      </c>
      <c r="N32" s="4">
        <v>179</v>
      </c>
      <c r="O32" s="4">
        <v>8426.0982363900002</v>
      </c>
      <c r="P32" s="4">
        <v>9331.9699999999993</v>
      </c>
      <c r="Q32" s="4">
        <v>25806.521681599999</v>
      </c>
      <c r="R32" s="4">
        <v>4</v>
      </c>
      <c r="S32" s="4">
        <v>721</v>
      </c>
      <c r="T32" s="4">
        <v>9847.0622994500009</v>
      </c>
      <c r="U32" s="1">
        <v>6</v>
      </c>
      <c r="V32" s="1">
        <v>14</v>
      </c>
      <c r="W32" s="4">
        <v>3688.5844977000002</v>
      </c>
      <c r="X32" s="1">
        <v>4</v>
      </c>
    </row>
    <row r="33" spans="1:24">
      <c r="A33" s="8">
        <v>75</v>
      </c>
      <c r="B33" s="11">
        <v>33</v>
      </c>
      <c r="C33" s="5">
        <v>1</v>
      </c>
      <c r="D33" s="1" t="s">
        <v>2</v>
      </c>
      <c r="E33" s="1" t="s">
        <v>85</v>
      </c>
      <c r="F33" s="1" t="s">
        <v>104</v>
      </c>
      <c r="G33" s="10" t="s">
        <v>96</v>
      </c>
      <c r="H33" s="1" t="s">
        <v>91</v>
      </c>
      <c r="I33" s="1" t="s">
        <v>92</v>
      </c>
      <c r="J33" s="1">
        <v>2</v>
      </c>
      <c r="K33" s="4">
        <f t="shared" si="0"/>
        <v>2</v>
      </c>
      <c r="L33" s="4">
        <v>11391.6</v>
      </c>
      <c r="M33" s="4">
        <v>5.5196699999999996</v>
      </c>
      <c r="N33" s="4">
        <v>178</v>
      </c>
      <c r="O33" s="4">
        <v>8377.0433555</v>
      </c>
      <c r="P33" s="4">
        <v>9465.86</v>
      </c>
      <c r="Q33" s="4">
        <v>25930.345473599999</v>
      </c>
      <c r="R33" s="4">
        <v>4</v>
      </c>
      <c r="S33" s="4">
        <v>284</v>
      </c>
      <c r="T33" s="4">
        <v>9616.6701857700009</v>
      </c>
      <c r="U33" s="1">
        <v>29</v>
      </c>
      <c r="V33" s="1">
        <v>2</v>
      </c>
      <c r="W33" s="4">
        <v>1526.2863624900001</v>
      </c>
      <c r="X33" s="1">
        <v>5</v>
      </c>
    </row>
    <row r="34" spans="1:24">
      <c r="A34" s="8">
        <v>76</v>
      </c>
      <c r="B34" s="9">
        <v>34</v>
      </c>
      <c r="C34" s="5">
        <v>0.89</v>
      </c>
      <c r="D34" s="1" t="s">
        <v>2</v>
      </c>
      <c r="E34" s="1" t="s">
        <v>85</v>
      </c>
      <c r="F34" s="1" t="s">
        <v>104</v>
      </c>
      <c r="G34" s="10" t="s">
        <v>96</v>
      </c>
      <c r="H34" s="1" t="s">
        <v>91</v>
      </c>
      <c r="I34" s="1" t="s">
        <v>92</v>
      </c>
      <c r="J34" s="1">
        <v>1</v>
      </c>
      <c r="K34" s="4">
        <f t="shared" ref="K34:K65" si="1">J34/C34</f>
        <v>1.1235955056179776</v>
      </c>
      <c r="L34" s="4">
        <v>11383.3</v>
      </c>
      <c r="M34" s="4">
        <v>5.5196699999999996</v>
      </c>
      <c r="N34" s="4">
        <v>178</v>
      </c>
      <c r="O34" s="4">
        <v>8362.3945522899994</v>
      </c>
      <c r="P34" s="4">
        <v>9463.94</v>
      </c>
      <c r="Q34" s="4">
        <v>25925.5858825</v>
      </c>
      <c r="R34" s="4">
        <v>4</v>
      </c>
      <c r="S34" s="4">
        <v>284</v>
      </c>
      <c r="T34" s="4">
        <v>9624.0763578999995</v>
      </c>
      <c r="U34" s="1">
        <v>29</v>
      </c>
      <c r="V34" s="1">
        <v>2</v>
      </c>
      <c r="W34" s="4">
        <v>1536.5090117499999</v>
      </c>
      <c r="X34" s="1">
        <v>5</v>
      </c>
    </row>
    <row r="35" spans="1:24">
      <c r="A35" s="8">
        <v>78</v>
      </c>
      <c r="B35" s="11">
        <v>35</v>
      </c>
      <c r="C35" s="5">
        <v>1</v>
      </c>
      <c r="D35" s="1" t="s">
        <v>2</v>
      </c>
      <c r="E35" s="1" t="s">
        <v>85</v>
      </c>
      <c r="F35" s="1" t="s">
        <v>103</v>
      </c>
      <c r="G35" s="10" t="s">
        <v>96</v>
      </c>
      <c r="H35" s="1" t="s">
        <v>91</v>
      </c>
      <c r="I35" s="1" t="s">
        <v>92</v>
      </c>
      <c r="J35" s="1">
        <v>0</v>
      </c>
      <c r="K35" s="4">
        <f t="shared" si="1"/>
        <v>0</v>
      </c>
      <c r="L35" s="4">
        <v>11350.4</v>
      </c>
      <c r="M35" s="4">
        <v>3.9340099999999998</v>
      </c>
      <c r="N35" s="4">
        <v>178</v>
      </c>
      <c r="O35" s="4">
        <v>8331.6011052199992</v>
      </c>
      <c r="P35" s="4">
        <v>9443.2099999999991</v>
      </c>
      <c r="Q35" s="4">
        <v>25898.9374073</v>
      </c>
      <c r="R35" s="4">
        <v>4</v>
      </c>
      <c r="S35" s="4">
        <v>284</v>
      </c>
      <c r="T35" s="4">
        <v>9521.6798813700007</v>
      </c>
      <c r="U35" s="1">
        <v>29</v>
      </c>
      <c r="V35" s="1">
        <v>2</v>
      </c>
      <c r="W35" s="4">
        <v>1493.56960015</v>
      </c>
      <c r="X35" s="1">
        <v>5</v>
      </c>
    </row>
    <row r="36" spans="1:24">
      <c r="A36" s="8">
        <v>79</v>
      </c>
      <c r="B36" s="9">
        <v>36</v>
      </c>
      <c r="C36" s="5">
        <v>1</v>
      </c>
      <c r="D36" s="1" t="s">
        <v>2</v>
      </c>
      <c r="E36" s="1" t="s">
        <v>85</v>
      </c>
      <c r="F36" s="1" t="s">
        <v>103</v>
      </c>
      <c r="G36" s="10" t="s">
        <v>96</v>
      </c>
      <c r="H36" s="1" t="s">
        <v>91</v>
      </c>
      <c r="I36" s="1" t="s">
        <v>92</v>
      </c>
      <c r="J36" s="1">
        <v>0</v>
      </c>
      <c r="K36" s="4">
        <f t="shared" si="1"/>
        <v>0</v>
      </c>
      <c r="L36" s="4">
        <v>11336.3</v>
      </c>
      <c r="M36" s="4">
        <v>3.0153699999999999</v>
      </c>
      <c r="N36" s="4">
        <v>175</v>
      </c>
      <c r="O36" s="4">
        <v>8353.3336275700003</v>
      </c>
      <c r="P36" s="4">
        <v>9417.67</v>
      </c>
      <c r="Q36" s="4">
        <v>25877.781854500001</v>
      </c>
      <c r="R36" s="4">
        <v>4</v>
      </c>
      <c r="S36" s="4">
        <v>284</v>
      </c>
      <c r="T36" s="4">
        <v>9612.6474582400006</v>
      </c>
      <c r="U36" s="1">
        <v>29</v>
      </c>
      <c r="V36" s="1">
        <v>2</v>
      </c>
      <c r="W36" s="4">
        <v>1518.8380884000001</v>
      </c>
      <c r="X36" s="1">
        <v>5</v>
      </c>
    </row>
    <row r="37" spans="1:24">
      <c r="A37" s="8">
        <v>80</v>
      </c>
      <c r="B37" s="11">
        <v>37</v>
      </c>
      <c r="C37" s="5">
        <v>1</v>
      </c>
      <c r="D37" s="1" t="s">
        <v>2</v>
      </c>
      <c r="E37" s="1" t="s">
        <v>85</v>
      </c>
      <c r="F37" s="1" t="s">
        <v>104</v>
      </c>
      <c r="G37" s="10" t="s">
        <v>96</v>
      </c>
      <c r="H37" s="1" t="s">
        <v>91</v>
      </c>
      <c r="I37" s="1" t="s">
        <v>92</v>
      </c>
      <c r="J37" s="1">
        <v>3</v>
      </c>
      <c r="K37" s="4">
        <f t="shared" si="1"/>
        <v>3</v>
      </c>
      <c r="L37" s="4">
        <v>13713.6</v>
      </c>
      <c r="M37" s="4">
        <v>2.7802899999999999</v>
      </c>
      <c r="N37" s="4">
        <v>256</v>
      </c>
      <c r="O37" s="4">
        <v>12914.075110399999</v>
      </c>
      <c r="P37" s="4">
        <v>11087.2</v>
      </c>
      <c r="Q37" s="4">
        <v>28781.276324999999</v>
      </c>
      <c r="R37" s="4">
        <v>4</v>
      </c>
      <c r="S37" s="4">
        <v>721</v>
      </c>
      <c r="T37" s="4">
        <v>9102.5981654200004</v>
      </c>
      <c r="U37" s="1">
        <v>6</v>
      </c>
      <c r="V37" s="1">
        <v>14</v>
      </c>
      <c r="W37" s="4">
        <v>3642.72774351</v>
      </c>
      <c r="X37" s="1">
        <v>3</v>
      </c>
    </row>
    <row r="38" spans="1:24">
      <c r="A38" s="8">
        <v>82</v>
      </c>
      <c r="B38" s="9">
        <v>38</v>
      </c>
      <c r="C38" s="5">
        <v>1</v>
      </c>
      <c r="D38" s="1" t="s">
        <v>2</v>
      </c>
      <c r="E38" s="1" t="s">
        <v>85</v>
      </c>
      <c r="F38" s="1" t="s">
        <v>104</v>
      </c>
      <c r="G38" s="10" t="s">
        <v>96</v>
      </c>
      <c r="H38" s="1" t="s">
        <v>91</v>
      </c>
      <c r="I38" s="1" t="s">
        <v>92</v>
      </c>
      <c r="J38" s="1">
        <v>3</v>
      </c>
      <c r="K38" s="4">
        <f t="shared" si="1"/>
        <v>3</v>
      </c>
      <c r="L38" s="4">
        <v>13731.2</v>
      </c>
      <c r="M38" s="4">
        <v>5.3170900000000003</v>
      </c>
      <c r="N38" s="4">
        <v>258</v>
      </c>
      <c r="O38" s="4">
        <v>12901.0351888</v>
      </c>
      <c r="P38" s="4">
        <v>11101.2</v>
      </c>
      <c r="Q38" s="4">
        <v>28793.5343961</v>
      </c>
      <c r="R38" s="4">
        <v>4</v>
      </c>
      <c r="S38" s="4">
        <v>284</v>
      </c>
      <c r="T38" s="4">
        <v>4183.8752015099999</v>
      </c>
      <c r="U38" s="1">
        <v>3</v>
      </c>
      <c r="V38" s="1">
        <v>1</v>
      </c>
      <c r="W38" s="4">
        <v>5.0483077500000002</v>
      </c>
      <c r="X38" s="1">
        <v>3</v>
      </c>
    </row>
    <row r="39" spans="1:24">
      <c r="A39" s="8">
        <v>83</v>
      </c>
      <c r="B39" s="11">
        <v>39</v>
      </c>
      <c r="C39" s="5">
        <v>1</v>
      </c>
      <c r="D39" s="1" t="s">
        <v>2</v>
      </c>
      <c r="E39" s="1" t="s">
        <v>85</v>
      </c>
      <c r="F39" s="1" t="s">
        <v>104</v>
      </c>
      <c r="G39" s="10" t="s">
        <v>96</v>
      </c>
      <c r="H39" s="1" t="s">
        <v>101</v>
      </c>
      <c r="I39" s="1" t="s">
        <v>101</v>
      </c>
      <c r="J39" s="1">
        <v>1</v>
      </c>
      <c r="K39" s="4">
        <f t="shared" si="1"/>
        <v>1</v>
      </c>
      <c r="L39" s="4">
        <v>13815.8</v>
      </c>
      <c r="M39" s="4">
        <v>6.9204299999999996</v>
      </c>
      <c r="N39" s="4">
        <v>210</v>
      </c>
      <c r="O39" s="4">
        <v>10402.1021059</v>
      </c>
      <c r="P39" s="4">
        <v>11279.2</v>
      </c>
      <c r="Q39" s="4">
        <v>28009.008126000001</v>
      </c>
      <c r="R39" s="4">
        <v>4</v>
      </c>
      <c r="S39" s="4">
        <v>721</v>
      </c>
      <c r="T39" s="4">
        <v>2999.23808594</v>
      </c>
      <c r="U39" s="1">
        <v>42</v>
      </c>
      <c r="V39" s="1">
        <v>17</v>
      </c>
      <c r="W39" s="4">
        <v>89.240193230000003</v>
      </c>
      <c r="X39" s="1">
        <v>3</v>
      </c>
    </row>
    <row r="40" spans="1:24">
      <c r="A40" s="8" t="s">
        <v>34</v>
      </c>
      <c r="B40" s="9">
        <v>43</v>
      </c>
      <c r="C40" s="5">
        <v>0.32500000000000001</v>
      </c>
      <c r="D40" s="1" t="s">
        <v>2</v>
      </c>
      <c r="E40" s="1" t="s">
        <v>85</v>
      </c>
      <c r="F40" s="1" t="s">
        <v>104</v>
      </c>
      <c r="G40" s="10" t="s">
        <v>96</v>
      </c>
      <c r="H40" s="1" t="s">
        <v>91</v>
      </c>
      <c r="I40" s="1" t="s">
        <v>92</v>
      </c>
      <c r="J40" s="1">
        <v>1</v>
      </c>
      <c r="K40" s="4">
        <f t="shared" si="1"/>
        <v>3.0769230769230766</v>
      </c>
      <c r="L40" s="4">
        <v>9323.1</v>
      </c>
      <c r="M40" s="4">
        <v>7.6182400000000001</v>
      </c>
      <c r="N40" s="4">
        <v>190</v>
      </c>
      <c r="O40" s="4">
        <v>16712.886842299999</v>
      </c>
      <c r="P40" s="4">
        <v>4424.96</v>
      </c>
      <c r="Q40" s="4">
        <v>9259.0304542699996</v>
      </c>
      <c r="R40" s="4">
        <v>8</v>
      </c>
      <c r="S40" s="4">
        <v>284</v>
      </c>
      <c r="T40" s="4">
        <v>5834.4202984900003</v>
      </c>
      <c r="U40" s="1">
        <v>29</v>
      </c>
      <c r="V40" s="1">
        <v>2</v>
      </c>
      <c r="W40" s="4">
        <v>2.4156386400000001</v>
      </c>
      <c r="X40" s="1">
        <v>3</v>
      </c>
    </row>
    <row r="41" spans="1:24">
      <c r="A41" s="8" t="s">
        <v>35</v>
      </c>
      <c r="B41" s="11">
        <v>44</v>
      </c>
      <c r="C41" s="5">
        <v>0.34700000000000003</v>
      </c>
      <c r="D41" s="1" t="s">
        <v>2</v>
      </c>
      <c r="E41" s="1" t="s">
        <v>85</v>
      </c>
      <c r="F41" s="1" t="s">
        <v>103</v>
      </c>
      <c r="G41" s="10" t="s">
        <v>96</v>
      </c>
      <c r="H41" s="1" t="s">
        <v>91</v>
      </c>
      <c r="I41" s="1" t="s">
        <v>92</v>
      </c>
      <c r="J41" s="1">
        <v>0</v>
      </c>
      <c r="K41" s="4">
        <f t="shared" si="1"/>
        <v>0</v>
      </c>
      <c r="L41" s="4">
        <v>9878.59</v>
      </c>
      <c r="M41" s="4">
        <v>10.946400000000001</v>
      </c>
      <c r="N41" s="4">
        <v>206</v>
      </c>
      <c r="O41" s="4">
        <v>16001.017194100001</v>
      </c>
      <c r="P41" s="4">
        <v>5059.76</v>
      </c>
      <c r="Q41" s="4">
        <v>9703.9762831099997</v>
      </c>
      <c r="R41" s="4">
        <v>8</v>
      </c>
      <c r="S41" s="4">
        <v>284</v>
      </c>
      <c r="T41" s="4">
        <v>6096.7895332600001</v>
      </c>
      <c r="U41" s="1">
        <v>29</v>
      </c>
      <c r="V41" s="1">
        <v>2</v>
      </c>
      <c r="W41" s="4">
        <v>64.768490889999995</v>
      </c>
      <c r="X41" s="1">
        <v>3</v>
      </c>
    </row>
    <row r="42" spans="1:24">
      <c r="A42" s="8" t="s">
        <v>37</v>
      </c>
      <c r="B42" s="9">
        <v>46</v>
      </c>
      <c r="C42" s="5">
        <v>0.29499999999999998</v>
      </c>
      <c r="D42" s="1" t="s">
        <v>2</v>
      </c>
      <c r="E42" s="1" t="s">
        <v>85</v>
      </c>
      <c r="F42" s="1" t="s">
        <v>104</v>
      </c>
      <c r="G42" s="10" t="s">
        <v>96</v>
      </c>
      <c r="H42" s="1" t="s">
        <v>91</v>
      </c>
      <c r="I42" s="1" t="s">
        <v>92</v>
      </c>
      <c r="J42" s="1">
        <v>1</v>
      </c>
      <c r="K42" s="4">
        <f t="shared" si="1"/>
        <v>3.3898305084745766</v>
      </c>
      <c r="L42" s="4">
        <v>9891.14</v>
      </c>
      <c r="M42" s="4">
        <v>10.946400000000001</v>
      </c>
      <c r="N42" s="4">
        <v>206</v>
      </c>
      <c r="O42" s="4">
        <v>15990.1982197</v>
      </c>
      <c r="P42" s="4">
        <v>5069.12</v>
      </c>
      <c r="Q42" s="4">
        <v>9715.1796150699993</v>
      </c>
      <c r="R42" s="4">
        <v>8</v>
      </c>
      <c r="S42" s="4">
        <v>109</v>
      </c>
      <c r="T42" s="4">
        <v>4801.0564562400004</v>
      </c>
      <c r="U42" s="1">
        <v>4</v>
      </c>
      <c r="V42" s="1">
        <v>18</v>
      </c>
      <c r="W42" s="4">
        <v>3.1509467799999999</v>
      </c>
      <c r="X42" s="1">
        <v>2</v>
      </c>
    </row>
    <row r="43" spans="1:24">
      <c r="A43" s="8" t="s">
        <v>38</v>
      </c>
      <c r="B43" s="11">
        <v>47</v>
      </c>
      <c r="C43" s="5">
        <v>0.29100000000000004</v>
      </c>
      <c r="D43" s="1" t="s">
        <v>2</v>
      </c>
      <c r="E43" s="1" t="s">
        <v>85</v>
      </c>
      <c r="F43" s="1" t="s">
        <v>103</v>
      </c>
      <c r="G43" s="10" t="s">
        <v>96</v>
      </c>
      <c r="H43" s="1" t="s">
        <v>91</v>
      </c>
      <c r="I43" s="1" t="s">
        <v>92</v>
      </c>
      <c r="J43" s="1">
        <v>0</v>
      </c>
      <c r="K43" s="4">
        <f t="shared" si="1"/>
        <v>0</v>
      </c>
      <c r="L43" s="4">
        <v>9889.4500000000007</v>
      </c>
      <c r="M43" s="4">
        <v>10.946400000000001</v>
      </c>
      <c r="N43" s="4">
        <v>206</v>
      </c>
      <c r="O43" s="4">
        <v>15989.5405326</v>
      </c>
      <c r="P43" s="4">
        <v>5070.08</v>
      </c>
      <c r="Q43" s="4">
        <v>9713.2531086700001</v>
      </c>
      <c r="R43" s="4">
        <v>8</v>
      </c>
      <c r="S43" s="4">
        <v>284</v>
      </c>
      <c r="T43" s="4">
        <v>6067.8067162799998</v>
      </c>
      <c r="U43" s="1">
        <v>29</v>
      </c>
      <c r="V43" s="1">
        <v>2</v>
      </c>
      <c r="W43" s="4">
        <v>42.548570669999997</v>
      </c>
      <c r="X43" s="1">
        <v>3</v>
      </c>
    </row>
    <row r="44" spans="1:24">
      <c r="A44" s="8" t="s">
        <v>39</v>
      </c>
      <c r="B44" s="9">
        <v>48</v>
      </c>
      <c r="C44" s="5">
        <v>0.36</v>
      </c>
      <c r="D44" s="1" t="s">
        <v>2</v>
      </c>
      <c r="E44" s="1" t="s">
        <v>85</v>
      </c>
      <c r="F44" s="1" t="s">
        <v>104</v>
      </c>
      <c r="G44" s="10" t="s">
        <v>96</v>
      </c>
      <c r="H44" s="1" t="s">
        <v>91</v>
      </c>
      <c r="I44" s="1" t="s">
        <v>92</v>
      </c>
      <c r="J44" s="1">
        <v>1</v>
      </c>
      <c r="K44" s="4">
        <f t="shared" si="1"/>
        <v>2.7777777777777777</v>
      </c>
      <c r="L44" s="4">
        <v>9888.15</v>
      </c>
      <c r="M44" s="4">
        <v>10.946400000000001</v>
      </c>
      <c r="N44" s="4">
        <v>206</v>
      </c>
      <c r="O44" s="4">
        <v>15989.573509100001</v>
      </c>
      <c r="P44" s="4">
        <v>5070.26</v>
      </c>
      <c r="Q44" s="4">
        <v>9711.8701959600003</v>
      </c>
      <c r="R44" s="4">
        <v>8</v>
      </c>
      <c r="S44" s="4">
        <v>280</v>
      </c>
      <c r="T44" s="4">
        <v>3991.32509648</v>
      </c>
      <c r="U44" s="1">
        <v>4</v>
      </c>
      <c r="V44" s="1">
        <v>18</v>
      </c>
      <c r="W44" s="4">
        <v>13.34036452</v>
      </c>
      <c r="X44" s="1">
        <v>3</v>
      </c>
    </row>
    <row r="45" spans="1:24">
      <c r="A45" s="8" t="s">
        <v>41</v>
      </c>
      <c r="B45" s="11">
        <v>49</v>
      </c>
      <c r="C45" s="5">
        <v>0.435</v>
      </c>
      <c r="D45" s="1" t="s">
        <v>2</v>
      </c>
      <c r="E45" s="1" t="s">
        <v>85</v>
      </c>
      <c r="F45" s="1" t="s">
        <v>103</v>
      </c>
      <c r="G45" s="10" t="s">
        <v>96</v>
      </c>
      <c r="H45" s="1" t="s">
        <v>91</v>
      </c>
      <c r="I45" s="1" t="s">
        <v>92</v>
      </c>
      <c r="J45" s="1">
        <v>0</v>
      </c>
      <c r="K45" s="4">
        <f t="shared" si="1"/>
        <v>0</v>
      </c>
      <c r="L45" s="4">
        <v>8960.2099999999991</v>
      </c>
      <c r="M45" s="4">
        <v>4.62737</v>
      </c>
      <c r="N45" s="4">
        <v>124</v>
      </c>
      <c r="O45" s="4">
        <v>10798.4731746</v>
      </c>
      <c r="P45" s="4">
        <v>5634.21</v>
      </c>
      <c r="Q45" s="4">
        <v>22372.084613499999</v>
      </c>
      <c r="R45" s="4">
        <v>4</v>
      </c>
      <c r="S45" s="4">
        <v>284</v>
      </c>
      <c r="T45" s="4">
        <v>8300.3681316900002</v>
      </c>
      <c r="U45" s="1">
        <v>29</v>
      </c>
      <c r="V45" s="1">
        <v>2</v>
      </c>
      <c r="W45" s="4">
        <v>1211.9797110699999</v>
      </c>
      <c r="X45" s="1">
        <v>5</v>
      </c>
    </row>
    <row r="46" spans="1:24">
      <c r="A46" s="8" t="s">
        <v>42</v>
      </c>
      <c r="B46" s="9">
        <v>50</v>
      </c>
      <c r="C46" s="5">
        <v>0.433</v>
      </c>
      <c r="D46" s="1" t="s">
        <v>2</v>
      </c>
      <c r="E46" s="1" t="s">
        <v>85</v>
      </c>
      <c r="F46" s="1" t="s">
        <v>103</v>
      </c>
      <c r="G46" s="10" t="s">
        <v>96</v>
      </c>
      <c r="H46" s="1" t="s">
        <v>91</v>
      </c>
      <c r="I46" s="1" t="s">
        <v>92</v>
      </c>
      <c r="J46" s="1">
        <v>0</v>
      </c>
      <c r="K46" s="4">
        <f t="shared" si="1"/>
        <v>0</v>
      </c>
      <c r="L46" s="4">
        <v>8959.42</v>
      </c>
      <c r="M46" s="4">
        <v>5.0043899999999999</v>
      </c>
      <c r="N46" s="4">
        <v>124</v>
      </c>
      <c r="O46" s="4">
        <v>10776.5618034</v>
      </c>
      <c r="P46" s="4">
        <v>5645.7</v>
      </c>
      <c r="Q46" s="4">
        <v>22382.808842999999</v>
      </c>
      <c r="R46" s="4">
        <v>4</v>
      </c>
      <c r="S46" s="4">
        <v>284</v>
      </c>
      <c r="T46" s="4">
        <v>8288.0915267</v>
      </c>
      <c r="U46" s="1">
        <v>29</v>
      </c>
      <c r="V46" s="1">
        <v>2</v>
      </c>
      <c r="W46" s="4">
        <v>1199.3255071599999</v>
      </c>
      <c r="X46" s="1">
        <v>5</v>
      </c>
    </row>
    <row r="47" spans="1:24">
      <c r="A47" s="8" t="s">
        <v>43</v>
      </c>
      <c r="B47" s="11">
        <v>51</v>
      </c>
      <c r="C47" s="5">
        <v>0.48</v>
      </c>
      <c r="D47" s="1" t="s">
        <v>2</v>
      </c>
      <c r="E47" s="1" t="s">
        <v>85</v>
      </c>
      <c r="F47" s="1" t="s">
        <v>103</v>
      </c>
      <c r="G47" s="10" t="s">
        <v>96</v>
      </c>
      <c r="H47" s="1" t="s">
        <v>91</v>
      </c>
      <c r="I47" s="1" t="s">
        <v>92</v>
      </c>
      <c r="J47" s="1">
        <v>0</v>
      </c>
      <c r="K47" s="4">
        <f t="shared" si="1"/>
        <v>0</v>
      </c>
      <c r="L47" s="4">
        <v>8960.2900000000009</v>
      </c>
      <c r="M47" s="4">
        <v>7.9057899999999997</v>
      </c>
      <c r="N47" s="4">
        <v>126</v>
      </c>
      <c r="O47" s="4">
        <v>10749.741849100001</v>
      </c>
      <c r="P47" s="4">
        <v>5661.71</v>
      </c>
      <c r="Q47" s="4">
        <v>22397.816739599999</v>
      </c>
      <c r="R47" s="4">
        <v>4</v>
      </c>
      <c r="S47" s="4">
        <v>284</v>
      </c>
      <c r="T47" s="4">
        <v>8288.4407542099998</v>
      </c>
      <c r="U47" s="1">
        <v>29</v>
      </c>
      <c r="V47" s="1">
        <v>2</v>
      </c>
      <c r="W47" s="4">
        <v>1199.8296364400001</v>
      </c>
      <c r="X47" s="1">
        <v>5</v>
      </c>
    </row>
    <row r="48" spans="1:24">
      <c r="A48" s="8" t="s">
        <v>44</v>
      </c>
      <c r="B48" s="9">
        <v>52</v>
      </c>
      <c r="C48" s="5">
        <v>0.54500000000000004</v>
      </c>
      <c r="D48" s="1" t="s">
        <v>2</v>
      </c>
      <c r="E48" s="1" t="s">
        <v>85</v>
      </c>
      <c r="F48" s="1" t="s">
        <v>103</v>
      </c>
      <c r="G48" s="10" t="s">
        <v>96</v>
      </c>
      <c r="H48" s="1" t="s">
        <v>101</v>
      </c>
      <c r="I48" s="1" t="s">
        <v>101</v>
      </c>
      <c r="J48" s="1">
        <v>0</v>
      </c>
      <c r="K48" s="4">
        <f t="shared" si="1"/>
        <v>0</v>
      </c>
      <c r="L48" s="4">
        <v>9005.48</v>
      </c>
      <c r="M48" s="4">
        <v>8.0135199999999998</v>
      </c>
      <c r="N48" s="4">
        <v>129</v>
      </c>
      <c r="O48" s="4">
        <v>10450.201273799999</v>
      </c>
      <c r="P48" s="4">
        <v>5877.98</v>
      </c>
      <c r="Q48" s="4">
        <v>22598.313973699998</v>
      </c>
      <c r="R48" s="4">
        <v>4</v>
      </c>
      <c r="S48" s="4">
        <v>425</v>
      </c>
      <c r="T48" s="4">
        <v>604.36169940000002</v>
      </c>
      <c r="U48" s="1">
        <v>7</v>
      </c>
      <c r="V48" s="1">
        <v>3</v>
      </c>
      <c r="W48" s="4">
        <v>0.50866908</v>
      </c>
      <c r="X48" s="1">
        <v>4</v>
      </c>
    </row>
    <row r="49" spans="1:24">
      <c r="A49" s="8" t="s">
        <v>52</v>
      </c>
      <c r="B49" s="11">
        <v>54</v>
      </c>
      <c r="C49" s="5">
        <v>0.83</v>
      </c>
      <c r="D49" s="1" t="s">
        <v>2</v>
      </c>
      <c r="E49" s="1" t="s">
        <v>85</v>
      </c>
      <c r="F49" s="1" t="s">
        <v>103</v>
      </c>
      <c r="G49" s="10" t="s">
        <v>96</v>
      </c>
      <c r="H49" s="1" t="s">
        <v>91</v>
      </c>
      <c r="I49" s="1" t="s">
        <v>92</v>
      </c>
      <c r="J49" s="1">
        <v>0</v>
      </c>
      <c r="K49" s="4">
        <f t="shared" si="1"/>
        <v>0</v>
      </c>
      <c r="L49" s="4">
        <v>9019.9699999999993</v>
      </c>
      <c r="M49" s="4">
        <v>2.6639400000000002</v>
      </c>
      <c r="N49" s="4">
        <v>125</v>
      </c>
      <c r="O49" s="4">
        <v>10425.5833958</v>
      </c>
      <c r="P49" s="4">
        <v>5906.91</v>
      </c>
      <c r="Q49" s="4">
        <v>22625.722142099999</v>
      </c>
      <c r="R49" s="4">
        <v>4</v>
      </c>
      <c r="S49" s="4">
        <v>284</v>
      </c>
      <c r="T49" s="4">
        <v>8252.3526422100003</v>
      </c>
      <c r="U49" s="1">
        <v>29</v>
      </c>
      <c r="V49" s="1">
        <v>2</v>
      </c>
      <c r="W49" s="4">
        <v>1171.3058318599999</v>
      </c>
      <c r="X49" s="1">
        <v>5</v>
      </c>
    </row>
    <row r="50" spans="1:24">
      <c r="A50" s="8">
        <v>103</v>
      </c>
      <c r="B50" s="9">
        <v>71</v>
      </c>
      <c r="C50" s="5">
        <v>0.83200000000000007</v>
      </c>
      <c r="D50" s="1" t="s">
        <v>7</v>
      </c>
      <c r="E50" s="1" t="s">
        <v>86</v>
      </c>
      <c r="F50" s="1" t="s">
        <v>103</v>
      </c>
      <c r="G50" s="10" t="s">
        <v>96</v>
      </c>
      <c r="H50" s="1" t="s">
        <v>101</v>
      </c>
      <c r="I50" s="1" t="s">
        <v>101</v>
      </c>
      <c r="J50" s="1">
        <v>0</v>
      </c>
      <c r="K50" s="4">
        <f t="shared" si="1"/>
        <v>0</v>
      </c>
      <c r="L50" s="4">
        <v>13877.8</v>
      </c>
      <c r="M50" s="4">
        <v>2.0865900000000002</v>
      </c>
      <c r="N50" s="4">
        <v>206</v>
      </c>
      <c r="O50" s="4">
        <v>10381.1348696</v>
      </c>
      <c r="P50" s="4">
        <v>11374.7</v>
      </c>
      <c r="Q50" s="4">
        <v>28088.693829299998</v>
      </c>
      <c r="R50" s="4">
        <v>4</v>
      </c>
      <c r="S50" s="4">
        <v>721</v>
      </c>
      <c r="T50" s="4">
        <v>2993.5807493900002</v>
      </c>
      <c r="U50" s="1">
        <v>42</v>
      </c>
      <c r="V50" s="1">
        <v>17</v>
      </c>
      <c r="W50" s="4">
        <v>92.449536780000003</v>
      </c>
      <c r="X50" s="1">
        <v>3</v>
      </c>
    </row>
    <row r="51" spans="1:24">
      <c r="A51" s="8">
        <v>4</v>
      </c>
      <c r="B51" s="11">
        <v>5</v>
      </c>
      <c r="C51" s="5">
        <v>6.8000000000000005E-2</v>
      </c>
      <c r="D51" s="1" t="s">
        <v>59</v>
      </c>
      <c r="E51" s="1" t="s">
        <v>87</v>
      </c>
      <c r="F51" s="1" t="s">
        <v>103</v>
      </c>
      <c r="G51" s="10" t="s">
        <v>95</v>
      </c>
      <c r="H51" s="1" t="s">
        <v>91</v>
      </c>
      <c r="I51" s="1" t="s">
        <v>92</v>
      </c>
      <c r="J51" s="1">
        <v>0</v>
      </c>
      <c r="K51" s="4">
        <f t="shared" si="1"/>
        <v>0</v>
      </c>
      <c r="L51" s="4">
        <v>17269.2</v>
      </c>
      <c r="M51" s="4">
        <v>1.85433</v>
      </c>
      <c r="N51" s="4">
        <v>337</v>
      </c>
      <c r="O51" s="4">
        <v>20476.402432700001</v>
      </c>
      <c r="P51" s="4">
        <v>17191.099999999999</v>
      </c>
      <c r="Q51" s="4">
        <v>25058.1069599</v>
      </c>
      <c r="R51" s="4">
        <v>11</v>
      </c>
      <c r="S51" s="4">
        <v>109</v>
      </c>
      <c r="T51" s="4">
        <v>5485.7131543300002</v>
      </c>
      <c r="U51" s="1">
        <v>4</v>
      </c>
      <c r="V51" s="1">
        <v>18</v>
      </c>
      <c r="W51" s="4">
        <v>2.5757285699999999</v>
      </c>
      <c r="X51" s="1">
        <v>3</v>
      </c>
    </row>
    <row r="52" spans="1:24">
      <c r="A52" s="8">
        <v>5</v>
      </c>
      <c r="B52" s="9">
        <v>6</v>
      </c>
      <c r="C52" s="5">
        <v>7.0999999999999994E-2</v>
      </c>
      <c r="D52" s="1" t="s">
        <v>59</v>
      </c>
      <c r="E52" s="1" t="s">
        <v>87</v>
      </c>
      <c r="F52" s="1" t="s">
        <v>103</v>
      </c>
      <c r="G52" s="10" t="s">
        <v>95</v>
      </c>
      <c r="H52" s="1" t="s">
        <v>91</v>
      </c>
      <c r="I52" s="1" t="s">
        <v>92</v>
      </c>
      <c r="J52" s="1">
        <v>0</v>
      </c>
      <c r="K52" s="4">
        <f t="shared" si="1"/>
        <v>0</v>
      </c>
      <c r="L52" s="4">
        <v>17277.5</v>
      </c>
      <c r="M52" s="4">
        <v>1.85433</v>
      </c>
      <c r="N52" s="4">
        <v>337</v>
      </c>
      <c r="O52" s="4">
        <v>20486.691574199998</v>
      </c>
      <c r="P52" s="4">
        <v>17201</v>
      </c>
      <c r="Q52" s="4">
        <v>25068.327512799999</v>
      </c>
      <c r="R52" s="4">
        <v>11</v>
      </c>
      <c r="S52" s="4">
        <v>109</v>
      </c>
      <c r="T52" s="4">
        <v>5484.7044736500002</v>
      </c>
      <c r="U52" s="1">
        <v>4</v>
      </c>
      <c r="V52" s="1">
        <v>18</v>
      </c>
      <c r="W52" s="4">
        <v>3.9817499500000002</v>
      </c>
      <c r="X52" s="1">
        <v>3</v>
      </c>
    </row>
    <row r="53" spans="1:24">
      <c r="A53" s="8" t="s">
        <v>56</v>
      </c>
      <c r="B53" s="11">
        <v>11</v>
      </c>
      <c r="C53" s="5">
        <v>1.9E-2</v>
      </c>
      <c r="D53" s="1" t="s">
        <v>8</v>
      </c>
      <c r="E53" s="1" t="s">
        <v>84</v>
      </c>
      <c r="F53" s="1" t="s">
        <v>104</v>
      </c>
      <c r="G53" s="10" t="s">
        <v>95</v>
      </c>
      <c r="H53" s="1" t="s">
        <v>91</v>
      </c>
      <c r="I53" s="1" t="s">
        <v>92</v>
      </c>
      <c r="J53" s="1">
        <v>2</v>
      </c>
      <c r="K53" s="4">
        <f t="shared" si="1"/>
        <v>105.26315789473685</v>
      </c>
      <c r="L53" s="4">
        <v>14860.6</v>
      </c>
      <c r="M53" s="4">
        <v>2.9402300000000001</v>
      </c>
      <c r="N53" s="4">
        <v>295</v>
      </c>
      <c r="O53" s="4">
        <v>11719.199810100001</v>
      </c>
      <c r="P53" s="4">
        <v>7590.9</v>
      </c>
      <c r="Q53" s="4">
        <v>10113.400604300001</v>
      </c>
      <c r="R53" s="4">
        <v>3</v>
      </c>
      <c r="S53" s="4">
        <v>478</v>
      </c>
      <c r="T53" s="4">
        <v>5286.0769803499998</v>
      </c>
      <c r="U53" s="1">
        <v>21</v>
      </c>
      <c r="V53" s="1">
        <v>6</v>
      </c>
      <c r="W53" s="4">
        <v>20.11555864</v>
      </c>
      <c r="X53" s="1">
        <v>4</v>
      </c>
    </row>
    <row r="54" spans="1:24">
      <c r="A54" s="8">
        <v>12</v>
      </c>
      <c r="B54" s="9">
        <v>21</v>
      </c>
      <c r="C54" s="5">
        <v>0.96400000000000008</v>
      </c>
      <c r="D54" s="1" t="s">
        <v>2</v>
      </c>
      <c r="E54" s="1" t="s">
        <v>85</v>
      </c>
      <c r="F54" s="1" t="s">
        <v>104</v>
      </c>
      <c r="G54" s="10" t="s">
        <v>95</v>
      </c>
      <c r="H54" s="1" t="s">
        <v>91</v>
      </c>
      <c r="I54" s="1" t="s">
        <v>92</v>
      </c>
      <c r="J54" s="1">
        <v>1</v>
      </c>
      <c r="K54" s="4">
        <f t="shared" si="1"/>
        <v>1.0373443983402488</v>
      </c>
      <c r="L54" s="4">
        <v>11691.3</v>
      </c>
      <c r="M54" s="4">
        <v>2.9401999999999999</v>
      </c>
      <c r="N54" s="4">
        <v>118</v>
      </c>
      <c r="O54" s="4">
        <v>10651.474709100001</v>
      </c>
      <c r="P54" s="4">
        <v>8752.91</v>
      </c>
      <c r="Q54" s="4">
        <v>10053.284761000001</v>
      </c>
      <c r="R54" s="4">
        <v>4</v>
      </c>
      <c r="S54" s="4">
        <v>478</v>
      </c>
      <c r="T54" s="4">
        <v>5195.0577334999998</v>
      </c>
      <c r="U54" s="1">
        <v>21</v>
      </c>
      <c r="V54" s="1">
        <v>6</v>
      </c>
      <c r="W54" s="4">
        <v>159.94261809</v>
      </c>
      <c r="X54" s="1">
        <v>4</v>
      </c>
    </row>
    <row r="55" spans="1:24">
      <c r="A55" s="8">
        <v>15</v>
      </c>
      <c r="B55" s="11">
        <v>22</v>
      </c>
      <c r="C55" s="5">
        <v>0.66799999999999993</v>
      </c>
      <c r="D55" s="1" t="s">
        <v>2</v>
      </c>
      <c r="E55" s="1" t="s">
        <v>85</v>
      </c>
      <c r="F55" s="1" t="s">
        <v>104</v>
      </c>
      <c r="G55" s="10" t="s">
        <v>95</v>
      </c>
      <c r="H55" s="1" t="s">
        <v>91</v>
      </c>
      <c r="I55" s="1" t="s">
        <v>92</v>
      </c>
      <c r="J55" s="1">
        <v>1</v>
      </c>
      <c r="K55" s="4">
        <f t="shared" si="1"/>
        <v>1.4970059880239523</v>
      </c>
      <c r="L55" s="4">
        <v>12285</v>
      </c>
      <c r="M55" s="4">
        <v>30.050999999999998</v>
      </c>
      <c r="N55" s="4">
        <v>449</v>
      </c>
      <c r="O55" s="4">
        <v>9139.6626447800008</v>
      </c>
      <c r="P55" s="4">
        <v>6396.77</v>
      </c>
      <c r="Q55" s="4">
        <v>8021.0523528900003</v>
      </c>
      <c r="R55" s="4">
        <v>4</v>
      </c>
      <c r="S55" s="4">
        <v>478</v>
      </c>
      <c r="T55" s="4">
        <v>5187.5051772500001</v>
      </c>
      <c r="U55" s="1">
        <v>21</v>
      </c>
      <c r="V55" s="1">
        <v>6</v>
      </c>
      <c r="W55" s="4">
        <v>94.212457270000002</v>
      </c>
      <c r="X55" s="1">
        <v>4</v>
      </c>
    </row>
    <row r="56" spans="1:24">
      <c r="A56" s="8" t="s">
        <v>25</v>
      </c>
      <c r="B56" s="9">
        <v>42</v>
      </c>
      <c r="C56" s="5">
        <v>0.26163000000000003</v>
      </c>
      <c r="D56" s="1" t="s">
        <v>2</v>
      </c>
      <c r="E56" s="1" t="s">
        <v>85</v>
      </c>
      <c r="F56" s="1" t="s">
        <v>103</v>
      </c>
      <c r="G56" s="10" t="s">
        <v>95</v>
      </c>
      <c r="H56" s="1" t="s">
        <v>91</v>
      </c>
      <c r="I56" s="1" t="s">
        <v>92</v>
      </c>
      <c r="J56" s="1">
        <v>0</v>
      </c>
      <c r="K56" s="4">
        <f t="shared" si="1"/>
        <v>0</v>
      </c>
      <c r="L56" s="4">
        <v>12118.7</v>
      </c>
      <c r="M56" s="4">
        <v>4.7245799999999996</v>
      </c>
      <c r="N56" s="4">
        <v>86</v>
      </c>
      <c r="O56" s="4">
        <v>333.86573019999997</v>
      </c>
      <c r="P56" s="4">
        <v>142.72900000000001</v>
      </c>
      <c r="Q56" s="4">
        <v>4928.5457383200001</v>
      </c>
      <c r="R56" s="4">
        <v>4</v>
      </c>
      <c r="S56" s="4">
        <v>478</v>
      </c>
      <c r="T56" s="4">
        <v>5268.8108056199999</v>
      </c>
      <c r="U56" s="1">
        <v>21</v>
      </c>
      <c r="V56" s="1">
        <v>6</v>
      </c>
      <c r="W56" s="4">
        <v>36.352524209999999</v>
      </c>
      <c r="X56" s="1">
        <v>4</v>
      </c>
    </row>
    <row r="57" spans="1:24">
      <c r="A57" s="8" t="s">
        <v>47</v>
      </c>
      <c r="B57" s="11">
        <v>53</v>
      </c>
      <c r="C57" s="5">
        <v>0.24590000000000001</v>
      </c>
      <c r="D57" s="1" t="s">
        <v>2</v>
      </c>
      <c r="E57" s="1" t="s">
        <v>85</v>
      </c>
      <c r="F57" s="1" t="s">
        <v>104</v>
      </c>
      <c r="G57" s="10" t="s">
        <v>95</v>
      </c>
      <c r="H57" s="1" t="s">
        <v>101</v>
      </c>
      <c r="I57" s="1" t="s">
        <v>101</v>
      </c>
      <c r="J57" s="1">
        <v>3</v>
      </c>
      <c r="K57" s="4">
        <f t="shared" si="1"/>
        <v>12.200081333875559</v>
      </c>
      <c r="L57" s="4">
        <v>13803.2</v>
      </c>
      <c r="M57" s="4">
        <v>7.22262</v>
      </c>
      <c r="N57" s="4">
        <v>334</v>
      </c>
      <c r="O57" s="4">
        <v>10656.761302999999</v>
      </c>
      <c r="P57" s="4">
        <v>6995.07</v>
      </c>
      <c r="Q57" s="4">
        <v>9217.4951909299998</v>
      </c>
      <c r="R57" s="4">
        <v>4</v>
      </c>
      <c r="S57" s="4">
        <v>444</v>
      </c>
      <c r="T57" s="4">
        <v>2854.9413497400001</v>
      </c>
      <c r="U57" s="1">
        <v>42</v>
      </c>
      <c r="V57" s="1">
        <v>17</v>
      </c>
      <c r="W57" s="4">
        <v>1.1053548600000001</v>
      </c>
      <c r="X57" s="1">
        <v>4</v>
      </c>
    </row>
    <row r="58" spans="1:24">
      <c r="A58" s="8" t="s">
        <v>53</v>
      </c>
      <c r="B58" s="9">
        <v>55</v>
      </c>
      <c r="C58" s="5">
        <v>0.46539000000000003</v>
      </c>
      <c r="D58" s="1" t="s">
        <v>2</v>
      </c>
      <c r="E58" s="1" t="s">
        <v>85</v>
      </c>
      <c r="F58" s="1" t="s">
        <v>104</v>
      </c>
      <c r="G58" s="10" t="s">
        <v>95</v>
      </c>
      <c r="H58" s="1" t="s">
        <v>91</v>
      </c>
      <c r="I58" s="1" t="s">
        <v>92</v>
      </c>
      <c r="J58" s="1">
        <v>4</v>
      </c>
      <c r="K58" s="4">
        <f t="shared" si="1"/>
        <v>8.5949418767055583</v>
      </c>
      <c r="L58" s="4">
        <v>13768.7</v>
      </c>
      <c r="M58" s="4">
        <v>13.539400000000001</v>
      </c>
      <c r="N58" s="4">
        <v>330</v>
      </c>
      <c r="O58" s="4">
        <v>10623.1717236</v>
      </c>
      <c r="P58" s="4">
        <v>6893.58</v>
      </c>
      <c r="Q58" s="4">
        <v>9150.0192196400003</v>
      </c>
      <c r="R58" s="4">
        <v>4</v>
      </c>
      <c r="S58" s="4">
        <v>478</v>
      </c>
      <c r="T58" s="4">
        <v>5166.4193099699996</v>
      </c>
      <c r="U58" s="1">
        <v>21</v>
      </c>
      <c r="V58" s="1">
        <v>6</v>
      </c>
      <c r="W58" s="4">
        <v>136.07184534999999</v>
      </c>
      <c r="X58" s="1">
        <v>4</v>
      </c>
    </row>
    <row r="59" spans="1:24">
      <c r="A59" s="8" t="s">
        <v>55</v>
      </c>
      <c r="B59" s="11">
        <v>57</v>
      </c>
      <c r="C59" s="5">
        <v>0.18564</v>
      </c>
      <c r="D59" s="1" t="s">
        <v>2</v>
      </c>
      <c r="E59" s="1" t="s">
        <v>85</v>
      </c>
      <c r="F59" s="1" t="s">
        <v>103</v>
      </c>
      <c r="G59" s="10" t="s">
        <v>95</v>
      </c>
      <c r="H59" s="1" t="s">
        <v>91</v>
      </c>
      <c r="I59" s="1" t="s">
        <v>92</v>
      </c>
      <c r="J59" s="1">
        <v>0</v>
      </c>
      <c r="K59" s="4">
        <f t="shared" si="1"/>
        <v>0</v>
      </c>
      <c r="L59" s="4">
        <v>14960.3</v>
      </c>
      <c r="M59" s="4">
        <v>5.6286500000000004</v>
      </c>
      <c r="N59" s="4">
        <v>288</v>
      </c>
      <c r="O59" s="4">
        <v>11818.2007713</v>
      </c>
      <c r="P59" s="4">
        <v>7701.5</v>
      </c>
      <c r="Q59" s="4">
        <v>10222.141634400001</v>
      </c>
      <c r="R59" s="4">
        <v>3</v>
      </c>
      <c r="S59" s="4">
        <v>478</v>
      </c>
      <c r="T59" s="4">
        <v>4379.4690470400001</v>
      </c>
      <c r="U59" s="1">
        <v>21</v>
      </c>
      <c r="V59" s="1">
        <v>6</v>
      </c>
      <c r="W59" s="4">
        <v>763.01747694999995</v>
      </c>
      <c r="X59" s="1">
        <v>4</v>
      </c>
    </row>
    <row r="60" spans="1:24">
      <c r="A60" s="8" t="s">
        <v>57</v>
      </c>
      <c r="B60" s="9">
        <v>58</v>
      </c>
      <c r="C60" s="5">
        <v>0.49762000000000001</v>
      </c>
      <c r="D60" s="1" t="s">
        <v>2</v>
      </c>
      <c r="E60" s="1" t="s">
        <v>85</v>
      </c>
      <c r="F60" s="1" t="s">
        <v>103</v>
      </c>
      <c r="G60" s="10" t="s">
        <v>95</v>
      </c>
      <c r="H60" s="1" t="s">
        <v>91</v>
      </c>
      <c r="I60" s="1" t="s">
        <v>92</v>
      </c>
      <c r="J60" s="1">
        <v>0</v>
      </c>
      <c r="K60" s="4">
        <f t="shared" si="1"/>
        <v>0</v>
      </c>
      <c r="L60" s="4">
        <v>14693.8</v>
      </c>
      <c r="M60" s="4">
        <v>3.4168799999999999</v>
      </c>
      <c r="N60" s="4">
        <v>306</v>
      </c>
      <c r="O60" s="4">
        <v>11548.8965616</v>
      </c>
      <c r="P60" s="4">
        <v>7607.44</v>
      </c>
      <c r="Q60" s="4">
        <v>10024.1692783</v>
      </c>
      <c r="R60" s="4">
        <v>3</v>
      </c>
      <c r="S60" s="4">
        <v>478</v>
      </c>
      <c r="T60" s="4">
        <v>4350.5922660099995</v>
      </c>
      <c r="U60" s="1">
        <v>21</v>
      </c>
      <c r="V60" s="1">
        <v>6</v>
      </c>
      <c r="W60" s="4">
        <v>791.32050426000001</v>
      </c>
      <c r="X60" s="1">
        <v>4</v>
      </c>
    </row>
    <row r="61" spans="1:24">
      <c r="A61" s="8" t="s">
        <v>58</v>
      </c>
      <c r="B61" s="11">
        <v>59</v>
      </c>
      <c r="C61" s="5">
        <v>0.29742000000000002</v>
      </c>
      <c r="D61" s="1" t="s">
        <v>2</v>
      </c>
      <c r="E61" s="1" t="s">
        <v>85</v>
      </c>
      <c r="F61" s="1" t="s">
        <v>104</v>
      </c>
      <c r="G61" s="10" t="s">
        <v>95</v>
      </c>
      <c r="H61" s="1" t="s">
        <v>91</v>
      </c>
      <c r="I61" s="1" t="s">
        <v>92</v>
      </c>
      <c r="J61" s="1">
        <v>1</v>
      </c>
      <c r="K61" s="4">
        <f t="shared" si="1"/>
        <v>3.3622486719117743</v>
      </c>
      <c r="L61" s="4">
        <v>14706</v>
      </c>
      <c r="M61" s="4">
        <v>9.2432300000000005</v>
      </c>
      <c r="N61" s="4">
        <v>304</v>
      </c>
      <c r="O61" s="4">
        <v>11561.1253375</v>
      </c>
      <c r="P61" s="4">
        <v>7615</v>
      </c>
      <c r="Q61" s="4">
        <v>10034.746716199999</v>
      </c>
      <c r="R61" s="4">
        <v>3</v>
      </c>
      <c r="S61" s="4">
        <v>478</v>
      </c>
      <c r="T61" s="4">
        <v>5147.7392967200003</v>
      </c>
      <c r="U61" s="1">
        <v>21</v>
      </c>
      <c r="V61" s="1">
        <v>6</v>
      </c>
      <c r="W61" s="4">
        <v>107.92536902000001</v>
      </c>
      <c r="X61" s="1">
        <v>4</v>
      </c>
    </row>
    <row r="62" spans="1:24">
      <c r="A62" s="8">
        <v>3</v>
      </c>
      <c r="B62" s="9">
        <v>66</v>
      </c>
      <c r="C62" s="5">
        <v>0.36799999999999999</v>
      </c>
      <c r="D62" s="1" t="s">
        <v>7</v>
      </c>
      <c r="E62" s="1" t="s">
        <v>86</v>
      </c>
      <c r="F62" s="1" t="s">
        <v>103</v>
      </c>
      <c r="G62" s="10" t="s">
        <v>95</v>
      </c>
      <c r="H62" s="1" t="s">
        <v>91</v>
      </c>
      <c r="I62" s="1" t="s">
        <v>92</v>
      </c>
      <c r="J62" s="1">
        <v>0</v>
      </c>
      <c r="K62" s="4">
        <f t="shared" si="1"/>
        <v>0</v>
      </c>
      <c r="L62" s="4">
        <v>17349.599999999999</v>
      </c>
      <c r="M62" s="4">
        <v>2.0863800000000001</v>
      </c>
      <c r="N62" s="4">
        <v>339</v>
      </c>
      <c r="O62" s="4">
        <v>20532.0165676</v>
      </c>
      <c r="P62" s="4">
        <v>17228.900000000001</v>
      </c>
      <c r="Q62" s="4">
        <v>25119.982160700001</v>
      </c>
      <c r="R62" s="4">
        <v>11</v>
      </c>
      <c r="S62" s="4">
        <v>109</v>
      </c>
      <c r="T62" s="4">
        <v>5485.9196684299995</v>
      </c>
      <c r="U62" s="1">
        <v>4</v>
      </c>
      <c r="V62" s="1">
        <v>18</v>
      </c>
      <c r="W62" s="4">
        <v>1.3843742400000001</v>
      </c>
      <c r="X62" s="1">
        <v>3</v>
      </c>
    </row>
    <row r="63" spans="1:24">
      <c r="A63" s="8">
        <v>6</v>
      </c>
      <c r="B63" s="11">
        <v>68</v>
      </c>
      <c r="C63" s="5">
        <v>0.12</v>
      </c>
      <c r="D63" s="1" t="s">
        <v>7</v>
      </c>
      <c r="E63" s="1" t="s">
        <v>86</v>
      </c>
      <c r="F63" s="1" t="s">
        <v>103</v>
      </c>
      <c r="G63" s="10" t="s">
        <v>95</v>
      </c>
      <c r="H63" s="1" t="s">
        <v>91</v>
      </c>
      <c r="I63" s="1" t="s">
        <v>92</v>
      </c>
      <c r="J63" s="1">
        <v>0</v>
      </c>
      <c r="K63" s="4">
        <f t="shared" si="1"/>
        <v>0</v>
      </c>
      <c r="L63" s="4">
        <v>17342.400000000001</v>
      </c>
      <c r="M63" s="4">
        <v>9.4825099999999996</v>
      </c>
      <c r="N63" s="4">
        <v>347</v>
      </c>
      <c r="O63" s="4">
        <v>20475.359080999999</v>
      </c>
      <c r="P63" s="4">
        <v>17157.3</v>
      </c>
      <c r="Q63" s="4">
        <v>25070.705572399998</v>
      </c>
      <c r="R63" s="4">
        <v>11</v>
      </c>
      <c r="S63" s="4">
        <v>280</v>
      </c>
      <c r="T63" s="4">
        <v>3674.1928159600002</v>
      </c>
      <c r="U63" s="1">
        <v>4</v>
      </c>
      <c r="V63" s="1">
        <v>18</v>
      </c>
      <c r="W63" s="4">
        <v>27.337636190000001</v>
      </c>
      <c r="X63" s="1">
        <v>3</v>
      </c>
    </row>
    <row r="64" spans="1:24">
      <c r="A64" s="8">
        <v>7</v>
      </c>
      <c r="B64" s="9">
        <v>69</v>
      </c>
      <c r="C64" s="5">
        <v>0.11</v>
      </c>
      <c r="D64" s="1" t="s">
        <v>7</v>
      </c>
      <c r="E64" s="1" t="s">
        <v>86</v>
      </c>
      <c r="F64" s="1" t="s">
        <v>103</v>
      </c>
      <c r="G64" s="10" t="s">
        <v>95</v>
      </c>
      <c r="H64" s="1" t="s">
        <v>91</v>
      </c>
      <c r="I64" s="1" t="s">
        <v>92</v>
      </c>
      <c r="J64" s="1">
        <v>0</v>
      </c>
      <c r="K64" s="4">
        <f t="shared" si="1"/>
        <v>0</v>
      </c>
      <c r="L64" s="4">
        <v>17335.3</v>
      </c>
      <c r="M64" s="4">
        <v>9.4825099999999996</v>
      </c>
      <c r="N64" s="4">
        <v>347</v>
      </c>
      <c r="O64" s="4">
        <v>20467.617539800001</v>
      </c>
      <c r="P64" s="4">
        <v>17150.3</v>
      </c>
      <c r="Q64" s="4">
        <v>25062.852494899998</v>
      </c>
      <c r="R64" s="4">
        <v>11</v>
      </c>
      <c r="S64" s="4">
        <v>280</v>
      </c>
      <c r="T64" s="4">
        <v>4112.80852512</v>
      </c>
      <c r="U64" s="1">
        <v>4</v>
      </c>
      <c r="V64" s="1">
        <v>18</v>
      </c>
      <c r="W64" s="4">
        <v>4.1116913200000003</v>
      </c>
      <c r="X64" s="1">
        <v>3</v>
      </c>
    </row>
    <row r="65" spans="1:24">
      <c r="A65" s="8">
        <v>8</v>
      </c>
      <c r="B65" s="11">
        <v>70</v>
      </c>
      <c r="C65" s="5">
        <v>0.38299999999999995</v>
      </c>
      <c r="D65" s="1" t="s">
        <v>7</v>
      </c>
      <c r="E65" s="1" t="s">
        <v>86</v>
      </c>
      <c r="F65" s="1" t="s">
        <v>103</v>
      </c>
      <c r="G65" s="10" t="s">
        <v>95</v>
      </c>
      <c r="H65" s="1" t="s">
        <v>91</v>
      </c>
      <c r="I65" s="1" t="s">
        <v>92</v>
      </c>
      <c r="J65" s="1">
        <v>0</v>
      </c>
      <c r="K65" s="4">
        <f t="shared" si="1"/>
        <v>0</v>
      </c>
      <c r="L65" s="4">
        <v>17339.099999999999</v>
      </c>
      <c r="M65" s="4">
        <v>9.4825099999999996</v>
      </c>
      <c r="N65" s="4">
        <v>347</v>
      </c>
      <c r="O65" s="4">
        <v>20462.208298500002</v>
      </c>
      <c r="P65" s="4">
        <v>17141.5</v>
      </c>
      <c r="Q65" s="4">
        <v>25058.958532299999</v>
      </c>
      <c r="R65" s="4">
        <v>11</v>
      </c>
      <c r="S65" s="4">
        <v>109</v>
      </c>
      <c r="T65" s="4">
        <v>5475.5590169400002</v>
      </c>
      <c r="U65" s="1">
        <v>4</v>
      </c>
      <c r="V65" s="1">
        <v>18</v>
      </c>
      <c r="W65" s="4">
        <v>9.4772050500000002</v>
      </c>
      <c r="X65" s="1">
        <v>3</v>
      </c>
    </row>
    <row r="66" spans="1:24">
      <c r="A66" s="8">
        <v>42</v>
      </c>
      <c r="B66" s="9">
        <v>27</v>
      </c>
      <c r="C66" s="5">
        <v>1</v>
      </c>
      <c r="D66" s="1" t="s">
        <v>2</v>
      </c>
      <c r="E66" s="1" t="s">
        <v>85</v>
      </c>
      <c r="F66" s="1" t="s">
        <v>104</v>
      </c>
      <c r="G66" s="10" t="s">
        <v>124</v>
      </c>
      <c r="H66" s="1" t="s">
        <v>91</v>
      </c>
      <c r="I66" s="1" t="s">
        <v>93</v>
      </c>
      <c r="J66" s="1">
        <v>1</v>
      </c>
      <c r="K66" s="4">
        <f t="shared" ref="K66:K91" si="2">J66/C66</f>
        <v>1</v>
      </c>
      <c r="L66" s="4">
        <v>5915.83</v>
      </c>
      <c r="M66" s="4">
        <v>20.496600000000001</v>
      </c>
      <c r="N66" s="4">
        <v>193</v>
      </c>
      <c r="O66" s="4">
        <v>17575.911037900001</v>
      </c>
      <c r="P66" s="4">
        <v>3912.18</v>
      </c>
      <c r="Q66" s="4">
        <v>5698.4674210399999</v>
      </c>
      <c r="R66" s="4">
        <v>8</v>
      </c>
      <c r="S66" s="4">
        <v>731</v>
      </c>
      <c r="T66" s="4">
        <v>18835.0819391</v>
      </c>
      <c r="U66" s="1">
        <v>9</v>
      </c>
      <c r="V66" s="1">
        <v>8</v>
      </c>
      <c r="W66" s="4">
        <v>41.107225790000001</v>
      </c>
      <c r="X66" s="1">
        <v>1</v>
      </c>
    </row>
    <row r="67" spans="1:24">
      <c r="A67" s="8">
        <v>62</v>
      </c>
      <c r="B67" s="11">
        <v>31</v>
      </c>
      <c r="C67" s="5">
        <v>0.875</v>
      </c>
      <c r="D67" s="1" t="s">
        <v>2</v>
      </c>
      <c r="E67" s="1" t="s">
        <v>85</v>
      </c>
      <c r="F67" s="1" t="s">
        <v>104</v>
      </c>
      <c r="G67" s="10" t="s">
        <v>124</v>
      </c>
      <c r="H67" s="1" t="s">
        <v>91</v>
      </c>
      <c r="I67" s="1" t="s">
        <v>92</v>
      </c>
      <c r="J67" s="1">
        <v>2</v>
      </c>
      <c r="K67" s="4">
        <f t="shared" si="2"/>
        <v>2.2857142857142856</v>
      </c>
      <c r="L67" s="4">
        <v>3133.01</v>
      </c>
      <c r="M67" s="4">
        <v>1.91246</v>
      </c>
      <c r="N67" s="4">
        <v>69</v>
      </c>
      <c r="O67" s="4">
        <v>5142.4318925199996</v>
      </c>
      <c r="P67" s="4">
        <v>309.66399999999999</v>
      </c>
      <c r="Q67" s="4">
        <v>8425.3115050199995</v>
      </c>
      <c r="R67" s="4">
        <v>12</v>
      </c>
      <c r="S67" s="4">
        <v>284</v>
      </c>
      <c r="T67" s="4">
        <v>5822.8304168499999</v>
      </c>
      <c r="U67" s="1">
        <v>29</v>
      </c>
      <c r="V67" s="1">
        <v>2</v>
      </c>
      <c r="W67" s="4">
        <v>10.524399130000001</v>
      </c>
      <c r="X67" s="1">
        <v>3</v>
      </c>
    </row>
    <row r="68" spans="1:24">
      <c r="A68" s="8" t="s">
        <v>54</v>
      </c>
      <c r="B68" s="9">
        <v>56</v>
      </c>
      <c r="C68" s="5">
        <v>0.42076999999999998</v>
      </c>
      <c r="D68" s="1" t="s">
        <v>2</v>
      </c>
      <c r="E68" s="1" t="s">
        <v>85</v>
      </c>
      <c r="F68" s="1" t="s">
        <v>103</v>
      </c>
      <c r="G68" s="10" t="s">
        <v>124</v>
      </c>
      <c r="H68" s="1" t="s">
        <v>91</v>
      </c>
      <c r="I68" s="1" t="s">
        <v>92</v>
      </c>
      <c r="J68" s="1">
        <v>0</v>
      </c>
      <c r="K68" s="4">
        <f t="shared" si="2"/>
        <v>0</v>
      </c>
      <c r="L68" s="4">
        <v>14939.4</v>
      </c>
      <c r="M68" s="4">
        <v>3.3745799999999999</v>
      </c>
      <c r="N68" s="4">
        <v>290</v>
      </c>
      <c r="O68" s="4">
        <v>11798.5290418</v>
      </c>
      <c r="P68" s="4">
        <v>7639.55</v>
      </c>
      <c r="Q68" s="4">
        <v>10181.5274871</v>
      </c>
      <c r="R68" s="4">
        <v>3</v>
      </c>
      <c r="S68" s="4">
        <v>478</v>
      </c>
      <c r="T68" s="4">
        <v>4387.0513021799998</v>
      </c>
      <c r="U68" s="1">
        <v>21</v>
      </c>
      <c r="V68" s="1">
        <v>6</v>
      </c>
      <c r="W68" s="4">
        <v>755.91059330999997</v>
      </c>
      <c r="X68" s="1">
        <v>4</v>
      </c>
    </row>
    <row r="69" spans="1:24">
      <c r="A69" s="8" t="s">
        <v>61</v>
      </c>
      <c r="B69" s="11">
        <v>62</v>
      </c>
      <c r="C69" s="5">
        <v>0.57999999999999996</v>
      </c>
      <c r="D69" s="1" t="s">
        <v>126</v>
      </c>
      <c r="E69" s="1" t="s">
        <v>86</v>
      </c>
      <c r="F69" s="1" t="s">
        <v>103</v>
      </c>
      <c r="G69" s="10" t="s">
        <v>124</v>
      </c>
      <c r="H69" s="1" t="s">
        <v>101</v>
      </c>
      <c r="I69" s="1" t="s">
        <v>101</v>
      </c>
      <c r="J69" s="1">
        <v>0</v>
      </c>
      <c r="K69" s="4">
        <f t="shared" si="2"/>
        <v>0</v>
      </c>
      <c r="L69" s="4">
        <v>1772.27</v>
      </c>
      <c r="M69" s="4">
        <v>9.2430599999999998</v>
      </c>
      <c r="N69" s="4">
        <v>263</v>
      </c>
      <c r="O69" s="4">
        <v>11322.088978399999</v>
      </c>
      <c r="P69" s="4">
        <v>237.36699999999999</v>
      </c>
      <c r="Q69" s="4">
        <v>3517.9347923400001</v>
      </c>
      <c r="R69" s="4">
        <v>4</v>
      </c>
      <c r="S69" s="4">
        <v>721</v>
      </c>
      <c r="T69" s="4">
        <v>2999.61988956</v>
      </c>
      <c r="U69" s="1">
        <v>42</v>
      </c>
      <c r="V69" s="1">
        <v>17</v>
      </c>
      <c r="W69" s="4">
        <v>10.90912221</v>
      </c>
      <c r="X69" s="1">
        <v>3</v>
      </c>
    </row>
    <row r="70" spans="1:24">
      <c r="A70" s="8">
        <v>1</v>
      </c>
      <c r="B70" s="11">
        <v>63</v>
      </c>
      <c r="C70" s="5">
        <v>8.6000000000000007E-2</v>
      </c>
      <c r="D70" s="1" t="s">
        <v>125</v>
      </c>
      <c r="E70" s="1" t="s">
        <v>86</v>
      </c>
      <c r="F70" s="4" t="s">
        <v>104</v>
      </c>
      <c r="G70" s="1" t="s">
        <v>123</v>
      </c>
      <c r="H70" s="1" t="s">
        <v>91</v>
      </c>
      <c r="I70" s="1" t="s">
        <v>92</v>
      </c>
      <c r="J70" s="1">
        <v>3</v>
      </c>
      <c r="K70" s="4">
        <f t="shared" si="2"/>
        <v>34.883720930232556</v>
      </c>
      <c r="L70" s="4">
        <f>14.387794*1000</f>
        <v>14387.794</v>
      </c>
      <c r="M70" s="4">
        <v>2.8</v>
      </c>
      <c r="N70" s="4">
        <v>286</v>
      </c>
      <c r="O70" s="4">
        <f>41.538482*1000</f>
        <v>41538.482000000004</v>
      </c>
      <c r="P70" s="4">
        <f>40.376575*1000</f>
        <v>40376.575000000004</v>
      </c>
      <c r="Q70" s="4">
        <f>98.3556*1000</f>
        <v>98355.599999999991</v>
      </c>
      <c r="R70" s="4">
        <v>0</v>
      </c>
      <c r="S70" s="4">
        <v>657</v>
      </c>
      <c r="T70" s="4">
        <f xml:space="preserve"> 13.931064*1000</f>
        <v>13931.063999999998</v>
      </c>
      <c r="U70" s="2">
        <v>0</v>
      </c>
      <c r="V70" s="2">
        <v>0</v>
      </c>
      <c r="W70" s="2">
        <f>0.014*1000</f>
        <v>14</v>
      </c>
      <c r="X70" s="2">
        <v>3</v>
      </c>
    </row>
    <row r="71" spans="1:24">
      <c r="A71" s="8">
        <v>1</v>
      </c>
      <c r="B71" s="9">
        <v>64</v>
      </c>
      <c r="C71" s="5">
        <v>1.7000000000000001E-2</v>
      </c>
      <c r="D71" s="1" t="s">
        <v>7</v>
      </c>
      <c r="E71" s="1" t="s">
        <v>86</v>
      </c>
      <c r="F71" s="4" t="s">
        <v>104</v>
      </c>
      <c r="G71" s="1" t="s">
        <v>123</v>
      </c>
      <c r="H71" s="1" t="s">
        <v>91</v>
      </c>
      <c r="I71" s="1" t="s">
        <v>92</v>
      </c>
      <c r="J71" s="1">
        <v>1</v>
      </c>
      <c r="K71" s="4">
        <f t="shared" si="2"/>
        <v>58.823529411764703</v>
      </c>
      <c r="L71" s="4">
        <f xml:space="preserve"> 27.389261*1000</f>
        <v>27389.261000000002</v>
      </c>
      <c r="M71" s="4">
        <v>8</v>
      </c>
      <c r="N71" s="4">
        <v>320</v>
      </c>
      <c r="O71" s="4">
        <f xml:space="preserve"> 22.116463*1000</f>
        <v>22116.463</v>
      </c>
      <c r="P71" s="4">
        <f>42.351996*1000</f>
        <v>42351.995999999999</v>
      </c>
      <c r="Q71" s="4">
        <v>1246782</v>
      </c>
      <c r="R71" s="4">
        <v>0</v>
      </c>
      <c r="S71" s="4">
        <v>424</v>
      </c>
      <c r="T71" s="4">
        <f>27.871662*1000</f>
        <v>27871.662</v>
      </c>
      <c r="U71" s="2">
        <v>0</v>
      </c>
      <c r="V71" s="2">
        <v>0</v>
      </c>
      <c r="W71" s="2">
        <f>11.102042*1000</f>
        <v>11102.042000000001</v>
      </c>
      <c r="X71" s="2">
        <v>3</v>
      </c>
    </row>
    <row r="72" spans="1:24">
      <c r="A72" s="8">
        <v>2</v>
      </c>
      <c r="B72" s="11">
        <v>65</v>
      </c>
      <c r="C72" s="5">
        <v>0.35099999999999998</v>
      </c>
      <c r="D72" s="1" t="s">
        <v>7</v>
      </c>
      <c r="E72" s="1" t="s">
        <v>86</v>
      </c>
      <c r="F72" s="4" t="s">
        <v>103</v>
      </c>
      <c r="G72" s="1" t="s">
        <v>123</v>
      </c>
      <c r="H72" s="1" t="s">
        <v>91</v>
      </c>
      <c r="I72" s="1" t="s">
        <v>92</v>
      </c>
      <c r="J72" s="1">
        <v>0</v>
      </c>
      <c r="K72" s="4">
        <f t="shared" si="2"/>
        <v>0</v>
      </c>
      <c r="L72" s="4">
        <f>14.387794*1000</f>
        <v>14387.794</v>
      </c>
      <c r="M72" s="4">
        <v>3</v>
      </c>
      <c r="N72" s="4">
        <v>296</v>
      </c>
      <c r="O72" s="4">
        <f>41.538482*1000</f>
        <v>41538.482000000004</v>
      </c>
      <c r="P72" s="4">
        <f>40.376575*1000</f>
        <v>40376.575000000004</v>
      </c>
      <c r="Q72" s="4">
        <f>98.3556*1000</f>
        <v>98355.599999999991</v>
      </c>
      <c r="R72" s="4">
        <v>0</v>
      </c>
      <c r="S72" s="4">
        <v>657</v>
      </c>
      <c r="T72" s="4">
        <f xml:space="preserve"> 13.931064*1000</f>
        <v>13931.063999999998</v>
      </c>
      <c r="U72" s="2">
        <v>0</v>
      </c>
      <c r="V72" s="2">
        <v>0</v>
      </c>
      <c r="W72" s="2">
        <f>0.014*1000</f>
        <v>14</v>
      </c>
      <c r="X72" s="2">
        <v>3</v>
      </c>
    </row>
    <row r="73" spans="1:24">
      <c r="A73" s="8">
        <v>1</v>
      </c>
      <c r="B73" s="9">
        <v>82</v>
      </c>
      <c r="C73" s="5">
        <v>0.80400000000000005</v>
      </c>
      <c r="D73" s="1" t="s">
        <v>117</v>
      </c>
      <c r="E73" s="1" t="s">
        <v>85</v>
      </c>
      <c r="F73" s="4" t="s">
        <v>103</v>
      </c>
      <c r="G73" s="1" t="s">
        <v>123</v>
      </c>
      <c r="H73" s="1" t="s">
        <v>91</v>
      </c>
      <c r="I73" s="1" t="s">
        <v>92</v>
      </c>
      <c r="J73" s="1">
        <v>0</v>
      </c>
      <c r="K73" s="4">
        <f t="shared" si="2"/>
        <v>0</v>
      </c>
      <c r="L73" s="4">
        <f>14.387794*1000</f>
        <v>14387.794</v>
      </c>
      <c r="M73" s="4">
        <v>3.8</v>
      </c>
      <c r="N73" s="4">
        <v>301</v>
      </c>
      <c r="O73" s="4">
        <f>41.538482*1000</f>
        <v>41538.482000000004</v>
      </c>
      <c r="P73" s="4">
        <f>40.376575*1000</f>
        <v>40376.575000000004</v>
      </c>
      <c r="Q73" s="4">
        <f>98.3556*1000</f>
        <v>98355.599999999991</v>
      </c>
      <c r="R73" s="4">
        <v>0</v>
      </c>
      <c r="S73" s="4">
        <v>657</v>
      </c>
      <c r="T73" s="4">
        <f xml:space="preserve"> 13.931064*1000</f>
        <v>13931.063999999998</v>
      </c>
      <c r="U73" s="2">
        <v>1</v>
      </c>
      <c r="V73" s="2">
        <v>0</v>
      </c>
      <c r="W73" s="2">
        <f>0.014*1000</f>
        <v>14</v>
      </c>
      <c r="X73" s="2">
        <v>3</v>
      </c>
    </row>
    <row r="74" spans="1:24">
      <c r="A74" s="8">
        <v>4</v>
      </c>
      <c r="B74" s="11">
        <v>67</v>
      </c>
      <c r="C74" s="5">
        <v>9.7000000000000003E-2</v>
      </c>
      <c r="D74" s="1" t="s">
        <v>7</v>
      </c>
      <c r="E74" s="1" t="s">
        <v>86</v>
      </c>
      <c r="F74" s="4" t="s">
        <v>104</v>
      </c>
      <c r="G74" s="1" t="s">
        <v>123</v>
      </c>
      <c r="H74" s="1" t="s">
        <v>91</v>
      </c>
      <c r="I74" s="1" t="s">
        <v>92</v>
      </c>
      <c r="J74" s="1">
        <v>1</v>
      </c>
      <c r="K74" s="4">
        <f t="shared" si="2"/>
        <v>10.309278350515463</v>
      </c>
      <c r="L74" s="4">
        <f xml:space="preserve"> 27.389261*1000</f>
        <v>27389.261000000002</v>
      </c>
      <c r="M74" s="4">
        <v>7</v>
      </c>
      <c r="N74" s="4">
        <v>313</v>
      </c>
      <c r="O74" s="4">
        <f xml:space="preserve"> 22.116463*1000</f>
        <v>22116.463</v>
      </c>
      <c r="P74" s="4">
        <f>42.351996*1000</f>
        <v>42351.995999999999</v>
      </c>
      <c r="Q74" s="4">
        <v>1246782</v>
      </c>
      <c r="R74" s="4">
        <v>0</v>
      </c>
      <c r="S74" s="4">
        <v>424</v>
      </c>
      <c r="T74" s="4">
        <f>27.871662*1000</f>
        <v>27871.662</v>
      </c>
      <c r="U74" s="2">
        <v>0</v>
      </c>
      <c r="V74" s="2">
        <v>0</v>
      </c>
      <c r="W74" s="2">
        <f>11.102042*1000</f>
        <v>11102.042000000001</v>
      </c>
      <c r="X74" s="2">
        <v>3</v>
      </c>
    </row>
    <row r="75" spans="1:24">
      <c r="A75" s="8">
        <v>104</v>
      </c>
      <c r="B75" s="9">
        <v>72</v>
      </c>
      <c r="C75" s="5">
        <v>0.56600000000000006</v>
      </c>
      <c r="D75" s="1" t="s">
        <v>7</v>
      </c>
      <c r="E75" s="1" t="s">
        <v>86</v>
      </c>
      <c r="F75" s="1" t="s">
        <v>103</v>
      </c>
      <c r="G75" s="10" t="s">
        <v>98</v>
      </c>
      <c r="H75" s="1" t="s">
        <v>91</v>
      </c>
      <c r="I75" s="1" t="s">
        <v>92</v>
      </c>
      <c r="J75" s="1">
        <v>0</v>
      </c>
      <c r="K75" s="4">
        <f t="shared" si="2"/>
        <v>0</v>
      </c>
      <c r="L75" s="4">
        <v>2543.59</v>
      </c>
      <c r="M75" s="4">
        <v>2.9399899999999999</v>
      </c>
      <c r="N75" s="4">
        <v>525</v>
      </c>
      <c r="O75" s="4">
        <v>6405.3005300300001</v>
      </c>
      <c r="P75" s="4">
        <v>2141.94</v>
      </c>
      <c r="Q75" s="4">
        <v>15377.5591188</v>
      </c>
      <c r="R75" s="4">
        <v>5</v>
      </c>
      <c r="S75" s="4">
        <v>109</v>
      </c>
      <c r="T75" s="4">
        <v>4848.7499680800001</v>
      </c>
      <c r="U75" s="1">
        <v>4</v>
      </c>
      <c r="V75" s="1">
        <v>18</v>
      </c>
      <c r="W75" s="4">
        <v>40.12559152</v>
      </c>
      <c r="X75" s="1">
        <v>4</v>
      </c>
    </row>
    <row r="76" spans="1:24">
      <c r="A76" s="8">
        <v>106</v>
      </c>
      <c r="B76" s="11">
        <v>73</v>
      </c>
      <c r="C76" s="5">
        <v>0.48399999999999999</v>
      </c>
      <c r="D76" s="1" t="s">
        <v>7</v>
      </c>
      <c r="E76" s="1" t="s">
        <v>86</v>
      </c>
      <c r="F76" s="1" t="s">
        <v>103</v>
      </c>
      <c r="G76" s="10" t="s">
        <v>98</v>
      </c>
      <c r="H76" s="1" t="s">
        <v>91</v>
      </c>
      <c r="I76" s="1" t="s">
        <v>92</v>
      </c>
      <c r="J76" s="1">
        <v>0</v>
      </c>
      <c r="K76" s="4">
        <f t="shared" si="2"/>
        <v>0</v>
      </c>
      <c r="L76" s="4">
        <v>2518.88</v>
      </c>
      <c r="M76" s="4">
        <v>2.0865499999999999</v>
      </c>
      <c r="N76" s="4">
        <v>527</v>
      </c>
      <c r="O76" s="4">
        <v>6385.9090193900001</v>
      </c>
      <c r="P76" s="4">
        <v>2130.11</v>
      </c>
      <c r="Q76" s="4">
        <v>15394.372884599999</v>
      </c>
      <c r="R76" s="4">
        <v>5</v>
      </c>
      <c r="S76" s="4">
        <v>153</v>
      </c>
      <c r="T76" s="4">
        <v>4278.60857089</v>
      </c>
      <c r="U76" s="1">
        <v>10</v>
      </c>
      <c r="V76" s="1">
        <v>1</v>
      </c>
      <c r="W76" s="4">
        <v>4.08743386</v>
      </c>
      <c r="X76" s="1">
        <v>1</v>
      </c>
    </row>
    <row r="77" spans="1:24">
      <c r="A77" s="8">
        <v>107</v>
      </c>
      <c r="B77" s="9">
        <v>74</v>
      </c>
      <c r="C77" s="5">
        <v>0.13200000000000001</v>
      </c>
      <c r="D77" s="1" t="s">
        <v>7</v>
      </c>
      <c r="E77" s="1" t="s">
        <v>86</v>
      </c>
      <c r="F77" s="1" t="s">
        <v>104</v>
      </c>
      <c r="G77" s="10" t="s">
        <v>98</v>
      </c>
      <c r="H77" s="1" t="s">
        <v>91</v>
      </c>
      <c r="I77" s="1" t="s">
        <v>92</v>
      </c>
      <c r="J77" s="1">
        <v>1</v>
      </c>
      <c r="K77" s="4">
        <f t="shared" si="2"/>
        <v>7.5757575757575752</v>
      </c>
      <c r="L77" s="4">
        <v>2482.12</v>
      </c>
      <c r="M77" s="4">
        <v>2.0865499999999999</v>
      </c>
      <c r="N77" s="4">
        <v>527</v>
      </c>
      <c r="O77" s="4">
        <v>6349.8864590000003</v>
      </c>
      <c r="P77" s="4">
        <v>2100.65</v>
      </c>
      <c r="Q77" s="4">
        <v>15428.614353299999</v>
      </c>
      <c r="R77" s="4">
        <v>5</v>
      </c>
      <c r="S77" s="4">
        <v>153</v>
      </c>
      <c r="T77" s="4">
        <v>5540.0533099800004</v>
      </c>
      <c r="U77" s="1">
        <v>10</v>
      </c>
      <c r="V77" s="1">
        <v>1</v>
      </c>
      <c r="W77" s="4">
        <v>1.14604854</v>
      </c>
      <c r="X77" s="1">
        <v>2</v>
      </c>
    </row>
    <row r="78" spans="1:24">
      <c r="A78" s="8">
        <v>108</v>
      </c>
      <c r="B78" s="11">
        <v>75</v>
      </c>
      <c r="C78" s="5">
        <v>0.17800000000000002</v>
      </c>
      <c r="D78" s="1" t="s">
        <v>7</v>
      </c>
      <c r="E78" s="1" t="s">
        <v>86</v>
      </c>
      <c r="F78" s="1" t="s">
        <v>103</v>
      </c>
      <c r="G78" s="10" t="s">
        <v>98</v>
      </c>
      <c r="H78" s="1" t="s">
        <v>101</v>
      </c>
      <c r="I78" s="1" t="s">
        <v>101</v>
      </c>
      <c r="J78" s="1">
        <v>0</v>
      </c>
      <c r="K78" s="4">
        <f t="shared" si="2"/>
        <v>0</v>
      </c>
      <c r="L78" s="4">
        <v>2452.8200000000002</v>
      </c>
      <c r="M78" s="4">
        <v>7.3788600000000004</v>
      </c>
      <c r="N78" s="4">
        <v>530</v>
      </c>
      <c r="O78" s="4">
        <v>6270.9548328399997</v>
      </c>
      <c r="P78" s="4">
        <v>1994.2</v>
      </c>
      <c r="Q78" s="4">
        <v>15519.7496242</v>
      </c>
      <c r="R78" s="4">
        <v>5</v>
      </c>
      <c r="S78" s="4">
        <v>613</v>
      </c>
      <c r="T78" s="4">
        <v>1176.8610639399999</v>
      </c>
      <c r="U78" s="1">
        <v>154</v>
      </c>
      <c r="V78" s="1">
        <v>3</v>
      </c>
      <c r="W78" s="4">
        <v>293.15115564000001</v>
      </c>
      <c r="X78" s="1">
        <v>4</v>
      </c>
    </row>
    <row r="79" spans="1:24">
      <c r="A79" s="8">
        <v>110</v>
      </c>
      <c r="B79" s="9">
        <v>76</v>
      </c>
      <c r="C79" s="5">
        <v>1</v>
      </c>
      <c r="D79" s="1" t="s">
        <v>7</v>
      </c>
      <c r="E79" s="1" t="s">
        <v>86</v>
      </c>
      <c r="F79" s="1" t="s">
        <v>103</v>
      </c>
      <c r="G79" s="10" t="s">
        <v>98</v>
      </c>
      <c r="H79" s="1" t="s">
        <v>91</v>
      </c>
      <c r="I79" s="1" t="s">
        <v>92</v>
      </c>
      <c r="J79" s="1">
        <v>0</v>
      </c>
      <c r="K79" s="4">
        <f t="shared" si="2"/>
        <v>0</v>
      </c>
      <c r="L79" s="4">
        <v>2997.9</v>
      </c>
      <c r="M79" s="4">
        <v>0.92740999999999996</v>
      </c>
      <c r="N79" s="4">
        <v>521</v>
      </c>
      <c r="O79" s="4">
        <v>6407.8909454100003</v>
      </c>
      <c r="P79" s="4">
        <v>1934.18</v>
      </c>
      <c r="Q79" s="4">
        <v>15588.859697600001</v>
      </c>
      <c r="R79" s="4">
        <v>5</v>
      </c>
      <c r="S79" s="4">
        <v>295</v>
      </c>
      <c r="T79" s="4">
        <v>7815.3509272800002</v>
      </c>
      <c r="U79" s="1">
        <v>7</v>
      </c>
      <c r="V79" s="1">
        <v>1</v>
      </c>
      <c r="W79" s="4">
        <v>15.472379869999999</v>
      </c>
      <c r="X79" s="1">
        <v>2</v>
      </c>
    </row>
    <row r="80" spans="1:24">
      <c r="A80" s="8">
        <v>111</v>
      </c>
      <c r="B80" s="11">
        <v>77</v>
      </c>
      <c r="C80" s="5">
        <v>0.67799999999999994</v>
      </c>
      <c r="D80" s="1" t="s">
        <v>7</v>
      </c>
      <c r="E80" s="1" t="s">
        <v>86</v>
      </c>
      <c r="F80" s="1" t="s">
        <v>103</v>
      </c>
      <c r="G80" s="10" t="s">
        <v>98</v>
      </c>
      <c r="H80" s="1" t="s">
        <v>91</v>
      </c>
      <c r="I80" s="1" t="s">
        <v>92</v>
      </c>
      <c r="J80" s="1">
        <v>0</v>
      </c>
      <c r="K80" s="4">
        <f t="shared" si="2"/>
        <v>0</v>
      </c>
      <c r="L80" s="4">
        <v>3008.26</v>
      </c>
      <c r="M80" s="4">
        <v>0.92740999999999996</v>
      </c>
      <c r="N80" s="4">
        <v>521</v>
      </c>
      <c r="O80" s="4">
        <v>6415.0257680200002</v>
      </c>
      <c r="P80" s="4">
        <v>1940.59</v>
      </c>
      <c r="Q80" s="4">
        <v>15584.7937502</v>
      </c>
      <c r="R80" s="4">
        <v>5</v>
      </c>
      <c r="S80" s="4">
        <v>295</v>
      </c>
      <c r="T80" s="4">
        <v>7740.3234414899998</v>
      </c>
      <c r="U80" s="1">
        <v>7</v>
      </c>
      <c r="V80" s="1">
        <v>1</v>
      </c>
      <c r="W80" s="4">
        <v>16.613267619999998</v>
      </c>
      <c r="X80" s="1">
        <v>2</v>
      </c>
    </row>
    <row r="81" spans="1:24">
      <c r="A81" s="8" t="s">
        <v>26</v>
      </c>
      <c r="B81" s="9">
        <v>79</v>
      </c>
      <c r="C81" s="5">
        <v>0.26800000000000002</v>
      </c>
      <c r="D81" s="1" t="s">
        <v>7</v>
      </c>
      <c r="E81" s="1" t="s">
        <v>86</v>
      </c>
      <c r="F81" s="1" t="s">
        <v>103</v>
      </c>
      <c r="G81" s="10" t="s">
        <v>98</v>
      </c>
      <c r="H81" s="1" t="s">
        <v>91</v>
      </c>
      <c r="I81" s="1" t="s">
        <v>92</v>
      </c>
      <c r="J81" s="1">
        <v>0</v>
      </c>
      <c r="K81" s="4">
        <f t="shared" si="2"/>
        <v>0</v>
      </c>
      <c r="L81" s="4">
        <v>2832.58</v>
      </c>
      <c r="M81" s="4">
        <v>0</v>
      </c>
      <c r="N81" s="4">
        <v>529</v>
      </c>
      <c r="O81" s="4">
        <v>6645.5265100799998</v>
      </c>
      <c r="P81" s="4">
        <v>2313.66</v>
      </c>
      <c r="Q81" s="4">
        <v>15168.0976214</v>
      </c>
      <c r="R81" s="4">
        <v>5</v>
      </c>
      <c r="S81" s="4">
        <v>153</v>
      </c>
      <c r="T81" s="4">
        <v>7899.0613574899999</v>
      </c>
      <c r="U81" s="1">
        <v>7</v>
      </c>
      <c r="V81" s="1">
        <v>1</v>
      </c>
      <c r="W81" s="4">
        <v>88.960790729999999</v>
      </c>
      <c r="X81" s="1">
        <v>2</v>
      </c>
    </row>
    <row r="82" spans="1:24">
      <c r="A82" s="8" t="s">
        <v>27</v>
      </c>
      <c r="B82" s="11">
        <v>80</v>
      </c>
      <c r="C82" s="5">
        <v>0.43</v>
      </c>
      <c r="D82" s="1" t="s">
        <v>7</v>
      </c>
      <c r="E82" s="1" t="s">
        <v>86</v>
      </c>
      <c r="F82" s="1" t="s">
        <v>104</v>
      </c>
      <c r="G82" s="10" t="s">
        <v>98</v>
      </c>
      <c r="H82" s="1" t="s">
        <v>91</v>
      </c>
      <c r="I82" s="1" t="s">
        <v>92</v>
      </c>
      <c r="J82" s="1">
        <v>1</v>
      </c>
      <c r="K82" s="4">
        <f t="shared" si="2"/>
        <v>2.3255813953488373</v>
      </c>
      <c r="L82" s="4">
        <v>2852.95</v>
      </c>
      <c r="M82" s="4">
        <v>0.95729299999999995</v>
      </c>
      <c r="N82" s="4">
        <v>529</v>
      </c>
      <c r="O82" s="4">
        <v>6674.5113780900001</v>
      </c>
      <c r="P82" s="4">
        <v>2345.27</v>
      </c>
      <c r="Q82" s="4">
        <v>15137.1700774</v>
      </c>
      <c r="R82" s="4">
        <v>5</v>
      </c>
      <c r="S82" s="4">
        <v>418</v>
      </c>
      <c r="T82" s="4">
        <v>17191.2258138</v>
      </c>
      <c r="U82" s="1">
        <v>2</v>
      </c>
      <c r="V82" s="1">
        <v>4</v>
      </c>
      <c r="W82" s="4">
        <v>19.950649370000001</v>
      </c>
      <c r="X82" s="1">
        <v>3</v>
      </c>
    </row>
    <row r="83" spans="1:24">
      <c r="A83" s="8" t="s">
        <v>28</v>
      </c>
      <c r="B83" s="9">
        <v>81</v>
      </c>
      <c r="C83" s="5">
        <v>1</v>
      </c>
      <c r="D83" s="1" t="s">
        <v>7</v>
      </c>
      <c r="E83" s="1" t="s">
        <v>86</v>
      </c>
      <c r="F83" s="1" t="s">
        <v>103</v>
      </c>
      <c r="G83" s="10" t="s">
        <v>98</v>
      </c>
      <c r="H83" s="1" t="s">
        <v>91</v>
      </c>
      <c r="I83" s="1" t="s">
        <v>92</v>
      </c>
      <c r="J83" s="1">
        <v>0</v>
      </c>
      <c r="K83" s="4">
        <f t="shared" si="2"/>
        <v>0</v>
      </c>
      <c r="L83" s="4">
        <v>2862.35</v>
      </c>
      <c r="M83" s="4">
        <v>0</v>
      </c>
      <c r="N83" s="4">
        <v>529</v>
      </c>
      <c r="O83" s="4">
        <v>6696.5422761500004</v>
      </c>
      <c r="P83" s="4">
        <v>2373.6</v>
      </c>
      <c r="Q83" s="4">
        <v>15111.070162399999</v>
      </c>
      <c r="R83" s="4">
        <v>5</v>
      </c>
      <c r="S83" s="4">
        <v>153</v>
      </c>
      <c r="T83" s="4">
        <v>7911.1952636799997</v>
      </c>
      <c r="U83" s="1">
        <v>7</v>
      </c>
      <c r="V83" s="1">
        <v>1</v>
      </c>
      <c r="W83" s="4">
        <v>77.365373020000007</v>
      </c>
      <c r="X83" s="1">
        <v>2</v>
      </c>
    </row>
    <row r="84" spans="1:24">
      <c r="A84" s="8">
        <v>112</v>
      </c>
      <c r="B84" s="9">
        <v>83</v>
      </c>
      <c r="C84" s="5">
        <v>1</v>
      </c>
      <c r="D84" s="1" t="s">
        <v>9</v>
      </c>
      <c r="E84" s="1" t="s">
        <v>86</v>
      </c>
      <c r="F84" s="1" t="s">
        <v>103</v>
      </c>
      <c r="G84" s="10" t="s">
        <v>98</v>
      </c>
      <c r="H84" s="1" t="s">
        <v>91</v>
      </c>
      <c r="I84" s="1" t="s">
        <v>92</v>
      </c>
      <c r="J84" s="1">
        <v>0</v>
      </c>
      <c r="K84" s="4">
        <f t="shared" si="2"/>
        <v>0</v>
      </c>
      <c r="L84" s="4">
        <v>3033.61</v>
      </c>
      <c r="M84" s="4">
        <v>1.33274</v>
      </c>
      <c r="N84" s="4">
        <v>522</v>
      </c>
      <c r="O84" s="4">
        <v>6425.6410336600002</v>
      </c>
      <c r="P84" s="4">
        <v>1948.79</v>
      </c>
      <c r="Q84" s="4">
        <v>15584.7716186</v>
      </c>
      <c r="R84" s="4">
        <v>5</v>
      </c>
      <c r="S84" s="4">
        <v>295</v>
      </c>
      <c r="T84" s="4">
        <v>7794.2745250799999</v>
      </c>
      <c r="U84" s="1">
        <v>7</v>
      </c>
      <c r="V84" s="1">
        <v>1</v>
      </c>
      <c r="W84" s="4">
        <v>95.543750290000006</v>
      </c>
      <c r="X84" s="1">
        <v>2</v>
      </c>
    </row>
    <row r="85" spans="1:24">
      <c r="A85" s="8">
        <v>113</v>
      </c>
      <c r="B85" s="11">
        <v>84</v>
      </c>
      <c r="C85" s="5">
        <v>0.33200000000000002</v>
      </c>
      <c r="D85" s="1" t="s">
        <v>9</v>
      </c>
      <c r="E85" s="1" t="s">
        <v>86</v>
      </c>
      <c r="F85" s="1" t="s">
        <v>103</v>
      </c>
      <c r="G85" s="10" t="s">
        <v>98</v>
      </c>
      <c r="H85" s="1" t="s">
        <v>91</v>
      </c>
      <c r="I85" s="1" t="s">
        <v>92</v>
      </c>
      <c r="J85" s="1">
        <v>0</v>
      </c>
      <c r="K85" s="4">
        <f t="shared" si="2"/>
        <v>0</v>
      </c>
      <c r="L85" s="4">
        <v>2103.0100000000002</v>
      </c>
      <c r="M85" s="4">
        <v>6.7244400000000004</v>
      </c>
      <c r="N85" s="4">
        <v>81</v>
      </c>
      <c r="O85" s="4">
        <v>4135.1881788399996</v>
      </c>
      <c r="P85" s="4">
        <v>434.43</v>
      </c>
      <c r="Q85" s="4">
        <v>17889.9036676</v>
      </c>
      <c r="R85" s="4">
        <v>11</v>
      </c>
      <c r="S85" s="4">
        <v>418</v>
      </c>
      <c r="T85" s="4">
        <v>17263.507826199999</v>
      </c>
      <c r="U85" s="1">
        <v>2</v>
      </c>
      <c r="V85" s="1">
        <v>4</v>
      </c>
      <c r="W85" s="4">
        <v>60.509231069999998</v>
      </c>
      <c r="X85" s="1">
        <v>3</v>
      </c>
    </row>
    <row r="86" spans="1:24">
      <c r="A86" s="8">
        <v>114</v>
      </c>
      <c r="B86" s="9">
        <v>85</v>
      </c>
      <c r="C86" s="5">
        <v>0.41299999999999998</v>
      </c>
      <c r="D86" s="1" t="s">
        <v>9</v>
      </c>
      <c r="E86" s="1" t="s">
        <v>86</v>
      </c>
      <c r="F86" s="1" t="s">
        <v>104</v>
      </c>
      <c r="G86" s="10" t="s">
        <v>98</v>
      </c>
      <c r="H86" s="1" t="s">
        <v>91</v>
      </c>
      <c r="I86" s="1" t="s">
        <v>92</v>
      </c>
      <c r="J86" s="1">
        <v>2</v>
      </c>
      <c r="K86" s="4">
        <f t="shared" si="2"/>
        <v>4.8426150121065374</v>
      </c>
      <c r="L86" s="4">
        <v>2112.1799999999998</v>
      </c>
      <c r="M86" s="4">
        <v>6.7244400000000004</v>
      </c>
      <c r="N86" s="4">
        <v>81</v>
      </c>
      <c r="O86" s="4">
        <v>4126.2605260099999</v>
      </c>
      <c r="P86" s="4">
        <v>448.262</v>
      </c>
      <c r="Q86" s="4">
        <v>17902.5360349</v>
      </c>
      <c r="R86" s="4">
        <v>11</v>
      </c>
      <c r="S86" s="4">
        <v>153</v>
      </c>
      <c r="T86" s="4">
        <v>6974.7731625500001</v>
      </c>
      <c r="U86" s="1">
        <v>10</v>
      </c>
      <c r="V86" s="1">
        <v>1</v>
      </c>
      <c r="W86" s="4">
        <v>5.3804241599999996</v>
      </c>
      <c r="X86" s="1">
        <v>4</v>
      </c>
    </row>
    <row r="87" spans="1:24">
      <c r="A87" s="8" t="s">
        <v>30</v>
      </c>
      <c r="B87" s="11">
        <v>86</v>
      </c>
      <c r="C87" s="5">
        <v>0.20600000000000002</v>
      </c>
      <c r="D87" s="1" t="s">
        <v>9</v>
      </c>
      <c r="E87" s="1" t="s">
        <v>86</v>
      </c>
      <c r="F87" s="1" t="s">
        <v>104</v>
      </c>
      <c r="G87" s="10" t="s">
        <v>98</v>
      </c>
      <c r="H87" s="1" t="s">
        <v>91</v>
      </c>
      <c r="I87" s="1" t="s">
        <v>92</v>
      </c>
      <c r="J87" s="1">
        <v>1</v>
      </c>
      <c r="K87" s="4">
        <f t="shared" si="2"/>
        <v>4.8543689320388346</v>
      </c>
      <c r="L87" s="4">
        <v>2049.4699999999998</v>
      </c>
      <c r="M87" s="4">
        <v>17.011299999999999</v>
      </c>
      <c r="N87" s="4">
        <v>94</v>
      </c>
      <c r="O87" s="4">
        <v>4011.8646009300001</v>
      </c>
      <c r="P87" s="4">
        <v>520.58600000000001</v>
      </c>
      <c r="Q87" s="4">
        <v>17988.9694036</v>
      </c>
      <c r="R87" s="4">
        <v>11</v>
      </c>
      <c r="S87" s="4">
        <v>418</v>
      </c>
      <c r="T87" s="4">
        <v>17236.677667799999</v>
      </c>
      <c r="U87" s="1">
        <v>2</v>
      </c>
      <c r="V87" s="1">
        <v>4</v>
      </c>
      <c r="W87" s="4">
        <v>22.90011647</v>
      </c>
      <c r="X87" s="1">
        <v>3</v>
      </c>
    </row>
    <row r="88" spans="1:24">
      <c r="A88" s="8" t="s">
        <v>33</v>
      </c>
      <c r="B88" s="11">
        <v>87</v>
      </c>
      <c r="C88" s="5">
        <v>9.0999999999999998E-2</v>
      </c>
      <c r="D88" s="1" t="s">
        <v>9</v>
      </c>
      <c r="E88" s="1" t="s">
        <v>86</v>
      </c>
      <c r="F88" s="1" t="s">
        <v>104</v>
      </c>
      <c r="G88" s="10" t="s">
        <v>98</v>
      </c>
      <c r="H88" s="1" t="s">
        <v>91</v>
      </c>
      <c r="I88" s="1" t="s">
        <v>92</v>
      </c>
      <c r="J88" s="1">
        <v>2</v>
      </c>
      <c r="K88" s="4">
        <f t="shared" si="2"/>
        <v>21.978021978021978</v>
      </c>
      <c r="L88" s="4">
        <v>2120.42</v>
      </c>
      <c r="M88" s="4">
        <v>6.7244400000000004</v>
      </c>
      <c r="N88" s="4">
        <v>81</v>
      </c>
      <c r="O88" s="4">
        <v>4130.0612412199998</v>
      </c>
      <c r="P88" s="4">
        <v>450.17599999999999</v>
      </c>
      <c r="Q88" s="4">
        <v>17902.206838900001</v>
      </c>
      <c r="R88" s="4">
        <v>11</v>
      </c>
      <c r="S88" s="4">
        <v>153</v>
      </c>
      <c r="T88" s="4">
        <v>7275.2123435200001</v>
      </c>
      <c r="U88" s="1">
        <v>10</v>
      </c>
      <c r="V88" s="1">
        <v>1</v>
      </c>
      <c r="W88" s="4">
        <v>51.929973709999999</v>
      </c>
      <c r="X88" s="1">
        <v>3</v>
      </c>
    </row>
    <row r="89" spans="1:24">
      <c r="A89" s="8" t="s">
        <v>29</v>
      </c>
      <c r="B89" s="9">
        <v>88</v>
      </c>
      <c r="C89" s="5">
        <v>0.11236</v>
      </c>
      <c r="D89" s="1" t="s">
        <v>9</v>
      </c>
      <c r="E89" s="1" t="s">
        <v>86</v>
      </c>
      <c r="F89" s="1" t="s">
        <v>103</v>
      </c>
      <c r="G89" s="10" t="s">
        <v>98</v>
      </c>
      <c r="H89" s="1" t="s">
        <v>91</v>
      </c>
      <c r="I89" s="1" t="s">
        <v>92</v>
      </c>
      <c r="J89" s="1">
        <v>0</v>
      </c>
      <c r="K89" s="4">
        <f t="shared" si="2"/>
        <v>0</v>
      </c>
      <c r="L89" s="4">
        <v>2050.3000000000002</v>
      </c>
      <c r="M89" s="4">
        <v>17.011299999999999</v>
      </c>
      <c r="N89" s="4">
        <v>94</v>
      </c>
      <c r="O89" s="4">
        <v>4015.8502830900002</v>
      </c>
      <c r="P89" s="4">
        <v>517.16399999999999</v>
      </c>
      <c r="Q89" s="4">
        <v>17985.4385324</v>
      </c>
      <c r="R89" s="4">
        <v>11</v>
      </c>
      <c r="S89" s="4">
        <v>418</v>
      </c>
      <c r="T89" s="4">
        <v>17184.192887199999</v>
      </c>
      <c r="U89" s="1">
        <v>2</v>
      </c>
      <c r="V89" s="1">
        <v>4</v>
      </c>
      <c r="W89" s="4">
        <v>27.004403589999999</v>
      </c>
      <c r="X89" s="1">
        <v>3</v>
      </c>
    </row>
    <row r="90" spans="1:24">
      <c r="A90" s="8" t="s">
        <v>31</v>
      </c>
      <c r="B90" s="9">
        <v>89</v>
      </c>
      <c r="C90" s="5">
        <v>0.106</v>
      </c>
      <c r="D90" s="1" t="s">
        <v>9</v>
      </c>
      <c r="E90" s="1" t="s">
        <v>86</v>
      </c>
      <c r="F90" s="1" t="s">
        <v>103</v>
      </c>
      <c r="G90" s="10" t="s">
        <v>98</v>
      </c>
      <c r="H90" s="1" t="s">
        <v>91</v>
      </c>
      <c r="I90" s="1" t="s">
        <v>92</v>
      </c>
      <c r="J90" s="1">
        <v>0</v>
      </c>
      <c r="K90" s="4">
        <f t="shared" si="2"/>
        <v>0</v>
      </c>
      <c r="L90" s="4">
        <v>2056.5300000000002</v>
      </c>
      <c r="M90" s="4">
        <v>17.011299999999999</v>
      </c>
      <c r="N90" s="4">
        <v>94</v>
      </c>
      <c r="O90" s="4">
        <v>4012.2751919799998</v>
      </c>
      <c r="P90" s="4">
        <v>523.38199999999995</v>
      </c>
      <c r="Q90" s="4">
        <v>17991.3768915</v>
      </c>
      <c r="R90" s="4">
        <v>11</v>
      </c>
      <c r="S90" s="4">
        <v>418</v>
      </c>
      <c r="T90" s="4">
        <v>17175.2245324</v>
      </c>
      <c r="U90" s="1">
        <v>2</v>
      </c>
      <c r="V90" s="1">
        <v>4</v>
      </c>
      <c r="W90" s="4">
        <v>35.907283790000001</v>
      </c>
      <c r="X90" s="1">
        <v>3</v>
      </c>
    </row>
    <row r="91" spans="1:24">
      <c r="A91" s="8" t="s">
        <v>32</v>
      </c>
      <c r="B91" s="9">
        <v>90</v>
      </c>
      <c r="C91" s="5">
        <v>0.13364999999999999</v>
      </c>
      <c r="D91" s="1" t="s">
        <v>9</v>
      </c>
      <c r="E91" s="1" t="s">
        <v>86</v>
      </c>
      <c r="F91" s="1" t="s">
        <v>103</v>
      </c>
      <c r="G91" s="10" t="s">
        <v>98</v>
      </c>
      <c r="H91" s="1" t="s">
        <v>91</v>
      </c>
      <c r="I91" s="1" t="s">
        <v>92</v>
      </c>
      <c r="J91" s="1">
        <v>0</v>
      </c>
      <c r="K91" s="4">
        <f t="shared" si="2"/>
        <v>0</v>
      </c>
      <c r="L91" s="4">
        <v>2052.46</v>
      </c>
      <c r="M91" s="4">
        <v>17.011299999999999</v>
      </c>
      <c r="N91" s="4">
        <v>94</v>
      </c>
      <c r="O91" s="4">
        <v>4016.67825898</v>
      </c>
      <c r="P91" s="4">
        <v>517.35299999999995</v>
      </c>
      <c r="Q91" s="4">
        <v>17985.4958773</v>
      </c>
      <c r="R91" s="4">
        <v>11</v>
      </c>
      <c r="S91" s="4">
        <v>418</v>
      </c>
      <c r="T91" s="4">
        <v>17226.784027599999</v>
      </c>
      <c r="U91" s="1">
        <v>2</v>
      </c>
      <c r="V91" s="1">
        <v>4</v>
      </c>
      <c r="W91" s="4">
        <v>13.84062001</v>
      </c>
      <c r="X91" s="1">
        <v>3</v>
      </c>
    </row>
    <row r="92" spans="1:24">
      <c r="C92" s="5"/>
      <c r="U92" s="4"/>
      <c r="V92" s="4"/>
    </row>
    <row r="93" spans="1:24">
      <c r="C93" s="5"/>
      <c r="U93" s="4"/>
      <c r="V93" s="4"/>
    </row>
    <row r="94" spans="1:24">
      <c r="C94" s="5"/>
    </row>
    <row r="95" spans="1:24">
      <c r="C95" s="5"/>
    </row>
    <row r="96" spans="1:24">
      <c r="C96" s="5"/>
    </row>
    <row r="97" spans="3:3">
      <c r="C97" s="5"/>
    </row>
    <row r="98" spans="3:3">
      <c r="C98" s="5"/>
    </row>
    <row r="99" spans="3:3">
      <c r="C99" s="5"/>
    </row>
    <row r="100" spans="3:3">
      <c r="C100" s="5"/>
    </row>
    <row r="101" spans="3:3">
      <c r="C101" s="5"/>
    </row>
    <row r="102" spans="3:3">
      <c r="C102" s="5"/>
    </row>
    <row r="103" spans="3:3">
      <c r="C103" s="5"/>
    </row>
    <row r="104" spans="3:3">
      <c r="C104" s="5"/>
    </row>
    <row r="105" spans="3:3">
      <c r="C105" s="5"/>
    </row>
    <row r="106" spans="3:3">
      <c r="C106" s="5"/>
    </row>
    <row r="107" spans="3:3">
      <c r="C107" s="5"/>
    </row>
    <row r="108" spans="3:3">
      <c r="C108" s="5"/>
    </row>
    <row r="109" spans="3:3">
      <c r="C109" s="5"/>
    </row>
    <row r="110" spans="3:3">
      <c r="C110" s="5"/>
    </row>
    <row r="111" spans="3:3">
      <c r="C111" s="5"/>
    </row>
    <row r="112" spans="3:3">
      <c r="C112" s="5"/>
    </row>
    <row r="113" spans="3:3">
      <c r="C113" s="5"/>
    </row>
    <row r="114" spans="3:3">
      <c r="C114" s="5"/>
    </row>
    <row r="115" spans="3:3">
      <c r="C115" s="5"/>
    </row>
    <row r="116" spans="3:3">
      <c r="C116" s="5"/>
    </row>
    <row r="117" spans="3:3">
      <c r="C117" s="5"/>
    </row>
    <row r="118" spans="3:3">
      <c r="C118" s="5"/>
    </row>
    <row r="119" spans="3:3">
      <c r="C119" s="5"/>
    </row>
    <row r="120" spans="3:3">
      <c r="C120" s="5"/>
    </row>
    <row r="121" spans="3:3">
      <c r="C121" s="5"/>
    </row>
    <row r="122" spans="3:3">
      <c r="C122" s="5"/>
    </row>
    <row r="123" spans="3:3">
      <c r="C123" s="5"/>
    </row>
    <row r="124" spans="3:3">
      <c r="C124" s="5"/>
    </row>
    <row r="125" spans="3:3">
      <c r="C125" s="5"/>
    </row>
    <row r="126" spans="3:3">
      <c r="C126" s="5"/>
    </row>
    <row r="127" spans="3:3">
      <c r="C127" s="5"/>
    </row>
    <row r="128" spans="3:3">
      <c r="C128" s="5"/>
    </row>
    <row r="129" spans="3:3">
      <c r="C129" s="5"/>
    </row>
    <row r="130" spans="3:3">
      <c r="C130" s="5"/>
    </row>
    <row r="131" spans="3:3">
      <c r="C131" s="5"/>
    </row>
    <row r="132" spans="3:3">
      <c r="C132" s="5"/>
    </row>
    <row r="133" spans="3:3">
      <c r="C133" s="5"/>
    </row>
    <row r="134" spans="3:3">
      <c r="C134" s="5"/>
    </row>
    <row r="135" spans="3:3">
      <c r="C135" s="5"/>
    </row>
    <row r="136" spans="3:3">
      <c r="C136" s="5"/>
    </row>
    <row r="137" spans="3:3">
      <c r="C137" s="5"/>
    </row>
    <row r="138" spans="3:3">
      <c r="C138" s="5"/>
    </row>
    <row r="139" spans="3:3">
      <c r="C139" s="5"/>
    </row>
    <row r="140" spans="3:3">
      <c r="C140" s="5"/>
    </row>
    <row r="141" spans="3:3">
      <c r="C141" s="5"/>
    </row>
    <row r="142" spans="3:3">
      <c r="C142" s="5"/>
    </row>
    <row r="143" spans="3:3">
      <c r="C143" s="5"/>
    </row>
    <row r="144" spans="3:3">
      <c r="C144" s="5"/>
    </row>
    <row r="145" spans="3:3">
      <c r="C145" s="5"/>
    </row>
    <row r="146" spans="3:3">
      <c r="C146" s="5"/>
    </row>
    <row r="147" spans="3:3">
      <c r="C147" s="5"/>
    </row>
    <row r="148" spans="3:3">
      <c r="C148" s="5"/>
    </row>
    <row r="149" spans="3:3">
      <c r="C149" s="5"/>
    </row>
    <row r="150" spans="3:3">
      <c r="C150" s="5"/>
    </row>
    <row r="151" spans="3:3">
      <c r="C151" s="5"/>
    </row>
    <row r="152" spans="3:3">
      <c r="C152" s="5"/>
    </row>
    <row r="153" spans="3:3">
      <c r="C153" s="5"/>
    </row>
    <row r="154" spans="3:3">
      <c r="C154" s="5"/>
    </row>
    <row r="155" spans="3:3">
      <c r="C155" s="5"/>
    </row>
    <row r="156" spans="3:3">
      <c r="C156" s="5"/>
    </row>
    <row r="157" spans="3:3">
      <c r="C157" s="5"/>
    </row>
    <row r="158" spans="3:3">
      <c r="C158" s="5"/>
    </row>
    <row r="159" spans="3:3">
      <c r="C159" s="5"/>
    </row>
    <row r="160" spans="3:3">
      <c r="C160" s="5"/>
    </row>
    <row r="161" spans="3:3">
      <c r="C161" s="5"/>
    </row>
    <row r="162" spans="3:3">
      <c r="C162" s="5"/>
    </row>
    <row r="163" spans="3:3">
      <c r="C163" s="5"/>
    </row>
    <row r="164" spans="3:3">
      <c r="C164" s="5"/>
    </row>
    <row r="165" spans="3:3">
      <c r="C165" s="5"/>
    </row>
    <row r="166" spans="3:3">
      <c r="C166" s="5"/>
    </row>
    <row r="167" spans="3:3">
      <c r="C167" s="5"/>
    </row>
    <row r="168" spans="3:3">
      <c r="C168" s="5"/>
    </row>
  </sheetData>
  <autoFilter ref="D1:D168"/>
  <sortState ref="A2:AA168">
    <sortCondition descending="1" ref="G1"/>
  </sortState>
  <pageMargins left="0.7" right="0.7" top="0.75" bottom="0.75" header="0.3" footer="0.3"/>
  <pageSetup paperSize="9" orientation="portrait" horizontalDpi="4294967293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</vt:lpstr>
      <vt:lpstr>B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</dc:creator>
  <cp:lastModifiedBy>JT</cp:lastModifiedBy>
  <dcterms:created xsi:type="dcterms:W3CDTF">2022-02-18T07:00:35Z</dcterms:created>
  <dcterms:modified xsi:type="dcterms:W3CDTF">2024-04-04T12:42:46Z</dcterms:modified>
</cp:coreProperties>
</file>