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-2020\0  MS-2020 ++\1-Submit MS-2020 ++\01 5-FU pim-ทุนพี่อ้ง RPS\0-PeeJ\Raw data\"/>
    </mc:Choice>
  </mc:AlternateContent>
  <xr:revisionPtr revIDLastSave="0" documentId="8_{60D32A1A-485A-4BDA-AACC-E819DE0763D3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_xltb_storage_" sheetId="7" state="veryHidden" r:id="rId1"/>
    <sheet name="Magellan Sheet 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2" i="1" l="1"/>
  <c r="J13" i="1"/>
  <c r="J12" i="1"/>
  <c r="D13" i="1" l="1"/>
  <c r="E13" i="1"/>
  <c r="F13" i="1"/>
  <c r="G13" i="1"/>
  <c r="H13" i="1"/>
  <c r="I13" i="1"/>
  <c r="K13" i="1"/>
  <c r="L13" i="1"/>
  <c r="M13" i="1"/>
  <c r="N13" i="1"/>
  <c r="P13" i="1"/>
  <c r="Q13" i="1"/>
  <c r="R13" i="1"/>
  <c r="S13" i="1"/>
  <c r="T13" i="1"/>
  <c r="U13" i="1"/>
  <c r="V13" i="1"/>
  <c r="W13" i="1"/>
  <c r="X13" i="1"/>
  <c r="Y13" i="1"/>
  <c r="AA13" i="1"/>
  <c r="AB13" i="1"/>
  <c r="AC13" i="1"/>
  <c r="AD13" i="1"/>
  <c r="AE13" i="1"/>
  <c r="AF13" i="1"/>
  <c r="AG13" i="1"/>
  <c r="AH13" i="1"/>
  <c r="AI13" i="1"/>
  <c r="AJ13" i="1"/>
  <c r="C13" i="1"/>
  <c r="AD1" i="1"/>
  <c r="AC1" i="1"/>
  <c r="S1" i="1"/>
  <c r="R1" i="1"/>
  <c r="E1" i="1" l="1"/>
  <c r="F1" i="1"/>
  <c r="D12" i="1"/>
  <c r="K16" i="1" s="1"/>
  <c r="E12" i="1"/>
  <c r="F12" i="1"/>
  <c r="G12" i="1"/>
  <c r="H12" i="1"/>
  <c r="I12" i="1"/>
  <c r="K12" i="1"/>
  <c r="L12" i="1"/>
  <c r="M12" i="1"/>
  <c r="N12" i="1"/>
  <c r="P12" i="1"/>
  <c r="Q12" i="1"/>
  <c r="Q16" i="1" s="1"/>
  <c r="R12" i="1"/>
  <c r="S12" i="1"/>
  <c r="T12" i="1"/>
  <c r="U12" i="1"/>
  <c r="V12" i="1"/>
  <c r="W12" i="1"/>
  <c r="X12" i="1"/>
  <c r="AA12" i="1"/>
  <c r="AB12" i="1"/>
  <c r="AG16" i="1" s="1"/>
  <c r="AC12" i="1"/>
  <c r="AD12" i="1"/>
  <c r="AE12" i="1"/>
  <c r="AF12" i="1"/>
  <c r="AG12" i="1"/>
  <c r="AH12" i="1"/>
  <c r="AI12" i="1"/>
  <c r="AJ12" i="1"/>
  <c r="C12" i="1"/>
  <c r="G21" i="1" s="1"/>
  <c r="G15" i="1" l="1"/>
  <c r="AD15" i="1"/>
  <c r="AD19" i="1" s="1"/>
  <c r="Q23" i="1"/>
  <c r="Q33" i="1" s="1"/>
  <c r="S21" i="1"/>
  <c r="S31" i="1" s="1"/>
  <c r="Q21" i="1"/>
  <c r="Q22" i="1"/>
  <c r="Q32" i="1" s="1"/>
  <c r="Q24" i="1"/>
  <c r="Q34" i="1" s="1"/>
  <c r="U21" i="1"/>
  <c r="Q25" i="1"/>
  <c r="Q35" i="1" s="1"/>
  <c r="V21" i="1"/>
  <c r="T21" i="1"/>
  <c r="Q26" i="1"/>
  <c r="Q36" i="1" s="1"/>
  <c r="W21" i="1"/>
  <c r="R21" i="1"/>
  <c r="Q27" i="1"/>
  <c r="Q37" i="1" s="1"/>
  <c r="X21" i="1"/>
  <c r="Q28" i="1"/>
  <c r="Q38" i="1" s="1"/>
  <c r="Y21" i="1"/>
  <c r="AB27" i="1"/>
  <c r="AB37" i="1" s="1"/>
  <c r="AJ21" i="1"/>
  <c r="AD23" i="1"/>
  <c r="AE24" i="1"/>
  <c r="AF25" i="1"/>
  <c r="AG26" i="1"/>
  <c r="AH27" i="1"/>
  <c r="AI28" i="1"/>
  <c r="AE26" i="1"/>
  <c r="AJ22" i="1"/>
  <c r="AG27" i="1"/>
  <c r="AB28" i="1"/>
  <c r="AB38" i="1" s="1"/>
  <c r="AD22" i="1"/>
  <c r="AE23" i="1"/>
  <c r="AF24" i="1"/>
  <c r="AG25" i="1"/>
  <c r="AH26" i="1"/>
  <c r="AI27" i="1"/>
  <c r="AJ28" i="1"/>
  <c r="AI22" i="1"/>
  <c r="AF27" i="1"/>
  <c r="AE25" i="1"/>
  <c r="AC28" i="1"/>
  <c r="AB22" i="1"/>
  <c r="AB32" i="1" s="1"/>
  <c r="AC23" i="1"/>
  <c r="AD21" i="1"/>
  <c r="AE22" i="1"/>
  <c r="AF23" i="1"/>
  <c r="AG24" i="1"/>
  <c r="AH25" i="1"/>
  <c r="AI26" i="1"/>
  <c r="AJ27" i="1"/>
  <c r="AC22" i="1"/>
  <c r="AC27" i="1"/>
  <c r="AB21" i="1"/>
  <c r="AE21" i="1"/>
  <c r="AF22" i="1"/>
  <c r="AG23" i="1"/>
  <c r="AH24" i="1"/>
  <c r="AI25" i="1"/>
  <c r="AJ26" i="1"/>
  <c r="AD28" i="1"/>
  <c r="AC24" i="1"/>
  <c r="AH21" i="1"/>
  <c r="AG28" i="1"/>
  <c r="AB26" i="1"/>
  <c r="AB36" i="1" s="1"/>
  <c r="AF26" i="1"/>
  <c r="AB23" i="1"/>
  <c r="AB33" i="1" s="1"/>
  <c r="AC21" i="1"/>
  <c r="AF21" i="1"/>
  <c r="AG22" i="1"/>
  <c r="AH23" i="1"/>
  <c r="AI24" i="1"/>
  <c r="AJ25" i="1"/>
  <c r="AD27" i="1"/>
  <c r="AE28" i="1"/>
  <c r="AC25" i="1"/>
  <c r="AJ23" i="1"/>
  <c r="AI21" i="1"/>
  <c r="AB24" i="1"/>
  <c r="AB34" i="1" s="1"/>
  <c r="AG21" i="1"/>
  <c r="AH22" i="1"/>
  <c r="AI23" i="1"/>
  <c r="AJ24" i="1"/>
  <c r="AD26" i="1"/>
  <c r="AE27" i="1"/>
  <c r="AF28" i="1"/>
  <c r="AC26" i="1"/>
  <c r="AB25" i="1"/>
  <c r="AB35" i="1" s="1"/>
  <c r="AD25" i="1"/>
  <c r="AD24" i="1"/>
  <c r="AH28" i="1"/>
  <c r="U22" i="1"/>
  <c r="V23" i="1"/>
  <c r="W24" i="1"/>
  <c r="X25" i="1"/>
  <c r="Y26" i="1"/>
  <c r="S28" i="1"/>
  <c r="U24" i="1"/>
  <c r="X27" i="1"/>
  <c r="W25" i="1"/>
  <c r="V22" i="1"/>
  <c r="W23" i="1"/>
  <c r="X24" i="1"/>
  <c r="Y25" i="1"/>
  <c r="S27" i="1"/>
  <c r="T28" i="1"/>
  <c r="S26" i="1"/>
  <c r="U28" i="1"/>
  <c r="V28" i="1"/>
  <c r="S22" i="1"/>
  <c r="Y27" i="1"/>
  <c r="W22" i="1"/>
  <c r="X23" i="1"/>
  <c r="Y24" i="1"/>
  <c r="T27" i="1"/>
  <c r="T22" i="1"/>
  <c r="X22" i="1"/>
  <c r="Y23" i="1"/>
  <c r="S25" i="1"/>
  <c r="T26" i="1"/>
  <c r="U27" i="1"/>
  <c r="W26" i="1"/>
  <c r="V24" i="1"/>
  <c r="Y22" i="1"/>
  <c r="S24" i="1"/>
  <c r="T25" i="1"/>
  <c r="U26" i="1"/>
  <c r="V27" i="1"/>
  <c r="W28" i="1"/>
  <c r="V25" i="1"/>
  <c r="U23" i="1"/>
  <c r="S23" i="1"/>
  <c r="T24" i="1"/>
  <c r="U25" i="1"/>
  <c r="V26" i="1"/>
  <c r="W27" i="1"/>
  <c r="X28" i="1"/>
  <c r="T23" i="1"/>
  <c r="Y28" i="1"/>
  <c r="X26" i="1"/>
  <c r="AH15" i="1"/>
  <c r="AH19" i="1" s="1"/>
  <c r="AA16" i="1"/>
  <c r="AA17" i="1" s="1"/>
  <c r="R28" i="1"/>
  <c r="R27" i="1"/>
  <c r="R26" i="1"/>
  <c r="R25" i="1"/>
  <c r="R24" i="1"/>
  <c r="R34" i="1" s="1"/>
  <c r="R23" i="1"/>
  <c r="R22" i="1"/>
  <c r="K21" i="1"/>
  <c r="J22" i="1"/>
  <c r="H23" i="1"/>
  <c r="F24" i="1"/>
  <c r="N24" i="1"/>
  <c r="L25" i="1"/>
  <c r="J26" i="1"/>
  <c r="H27" i="1"/>
  <c r="F28" i="1"/>
  <c r="N28" i="1"/>
  <c r="D28" i="1"/>
  <c r="D38" i="1" s="1"/>
  <c r="C21" i="1"/>
  <c r="G25" i="1"/>
  <c r="K27" i="1"/>
  <c r="C24" i="1"/>
  <c r="H25" i="1"/>
  <c r="J28" i="1"/>
  <c r="I26" i="1"/>
  <c r="N21" i="1"/>
  <c r="L21" i="1"/>
  <c r="K22" i="1"/>
  <c r="I23" i="1"/>
  <c r="G24" i="1"/>
  <c r="E25" i="1"/>
  <c r="M25" i="1"/>
  <c r="K26" i="1"/>
  <c r="I27" i="1"/>
  <c r="G28" i="1"/>
  <c r="D21" i="1"/>
  <c r="D31" i="1" s="1"/>
  <c r="C22" i="1"/>
  <c r="E22" i="1"/>
  <c r="K23" i="1"/>
  <c r="M26" i="1"/>
  <c r="D23" i="1"/>
  <c r="D33" i="1" s="1"/>
  <c r="F22" i="1"/>
  <c r="L23" i="1"/>
  <c r="J24" i="1"/>
  <c r="L27" i="1"/>
  <c r="C25" i="1"/>
  <c r="K25" i="1"/>
  <c r="E21" i="1"/>
  <c r="M21" i="1"/>
  <c r="L22" i="1"/>
  <c r="J23" i="1"/>
  <c r="H24" i="1"/>
  <c r="F25" i="1"/>
  <c r="N25" i="1"/>
  <c r="L26" i="1"/>
  <c r="J27" i="1"/>
  <c r="H28" i="1"/>
  <c r="D22" i="1"/>
  <c r="D32" i="1" s="1"/>
  <c r="C23" i="1"/>
  <c r="F21" i="1"/>
  <c r="M22" i="1"/>
  <c r="I24" i="1"/>
  <c r="E26" i="1"/>
  <c r="I28" i="1"/>
  <c r="N22" i="1"/>
  <c r="N26" i="1"/>
  <c r="D24" i="1"/>
  <c r="D34" i="1" s="1"/>
  <c r="E28" i="1"/>
  <c r="C28" i="1"/>
  <c r="F26" i="1"/>
  <c r="M28" i="1"/>
  <c r="H21" i="1"/>
  <c r="G22" i="1"/>
  <c r="E23" i="1"/>
  <c r="M23" i="1"/>
  <c r="K24" i="1"/>
  <c r="I25" i="1"/>
  <c r="G26" i="1"/>
  <c r="E27" i="1"/>
  <c r="M27" i="1"/>
  <c r="K28" i="1"/>
  <c r="D25" i="1"/>
  <c r="D35" i="1" s="1"/>
  <c r="C26" i="1"/>
  <c r="I21" i="1"/>
  <c r="F23" i="1"/>
  <c r="L24" i="1"/>
  <c r="H26" i="1"/>
  <c r="N27" i="1"/>
  <c r="D26" i="1"/>
  <c r="D36" i="1" s="1"/>
  <c r="J21" i="1"/>
  <c r="I22" i="1"/>
  <c r="E24" i="1"/>
  <c r="G27" i="1"/>
  <c r="H22" i="1"/>
  <c r="N23" i="1"/>
  <c r="J25" i="1"/>
  <c r="F27" i="1"/>
  <c r="L28" i="1"/>
  <c r="C27" i="1"/>
  <c r="G23" i="1"/>
  <c r="M24" i="1"/>
  <c r="D27" i="1"/>
  <c r="D37" i="1" s="1"/>
  <c r="AD16" i="1"/>
  <c r="AD17" i="1" s="1"/>
  <c r="AF16" i="1"/>
  <c r="AF17" i="1" s="1"/>
  <c r="AB16" i="1"/>
  <c r="AB17" i="1" s="1"/>
  <c r="AJ16" i="1"/>
  <c r="AJ17" i="1" s="1"/>
  <c r="AC16" i="1"/>
  <c r="AC17" i="1" s="1"/>
  <c r="AE16" i="1"/>
  <c r="AE17" i="1" s="1"/>
  <c r="AF15" i="1"/>
  <c r="AF19" i="1" s="1"/>
  <c r="AH16" i="1"/>
  <c r="AH17" i="1" s="1"/>
  <c r="AI16" i="1"/>
  <c r="AI17" i="1" s="1"/>
  <c r="H15" i="1"/>
  <c r="H19" i="1" s="1"/>
  <c r="F15" i="1"/>
  <c r="F19" i="1" s="1"/>
  <c r="N16" i="1"/>
  <c r="N17" i="1" s="1"/>
  <c r="E16" i="1"/>
  <c r="E17" i="1" s="1"/>
  <c r="C15" i="1"/>
  <c r="C19" i="1" s="1"/>
  <c r="G16" i="1"/>
  <c r="G17" i="1" s="1"/>
  <c r="H16" i="1"/>
  <c r="H17" i="1" s="1"/>
  <c r="L16" i="1"/>
  <c r="L17" i="1" s="1"/>
  <c r="M16" i="1"/>
  <c r="M17" i="1" s="1"/>
  <c r="C16" i="1"/>
  <c r="C17" i="1" s="1"/>
  <c r="F16" i="1"/>
  <c r="F17" i="1" s="1"/>
  <c r="J16" i="1"/>
  <c r="J17" i="1" s="1"/>
  <c r="I16" i="1"/>
  <c r="I17" i="1" s="1"/>
  <c r="M15" i="1"/>
  <c r="M19" i="1" s="1"/>
  <c r="K15" i="1"/>
  <c r="K19" i="1" s="1"/>
  <c r="D16" i="1"/>
  <c r="D17" i="1" s="1"/>
  <c r="T16" i="1"/>
  <c r="T17" i="1" s="1"/>
  <c r="P16" i="1"/>
  <c r="P17" i="1" s="1"/>
  <c r="V16" i="1"/>
  <c r="V17" i="1" s="1"/>
  <c r="R16" i="1"/>
  <c r="R17" i="1" s="1"/>
  <c r="U16" i="1"/>
  <c r="U17" i="1" s="1"/>
  <c r="W16" i="1"/>
  <c r="W17" i="1" s="1"/>
  <c r="X16" i="1"/>
  <c r="X17" i="1" s="1"/>
  <c r="Y16" i="1"/>
  <c r="Y17" i="1" s="1"/>
  <c r="X15" i="1"/>
  <c r="X19" i="1" s="1"/>
  <c r="S16" i="1"/>
  <c r="S17" i="1" s="1"/>
  <c r="U15" i="1"/>
  <c r="U19" i="1" s="1"/>
  <c r="Y15" i="1"/>
  <c r="Y19" i="1" s="1"/>
  <c r="S15" i="1"/>
  <c r="S19" i="1" s="1"/>
  <c r="W15" i="1"/>
  <c r="W19" i="1" s="1"/>
  <c r="N15" i="1"/>
  <c r="N19" i="1" s="1"/>
  <c r="I15" i="1"/>
  <c r="I19" i="1" s="1"/>
  <c r="E15" i="1"/>
  <c r="E19" i="1" s="1"/>
  <c r="L15" i="1"/>
  <c r="L19" i="1" s="1"/>
  <c r="G19" i="1"/>
  <c r="AG15" i="1"/>
  <c r="AG19" i="1" s="1"/>
  <c r="AC15" i="1"/>
  <c r="AC19" i="1" s="1"/>
  <c r="T15" i="1"/>
  <c r="T19" i="1" s="1"/>
  <c r="P15" i="1"/>
  <c r="P19" i="1" s="1"/>
  <c r="D15" i="1"/>
  <c r="D19" i="1" s="1"/>
  <c r="AI15" i="1"/>
  <c r="AI19" i="1" s="1"/>
  <c r="AE15" i="1"/>
  <c r="AE19" i="1" s="1"/>
  <c r="AA15" i="1"/>
  <c r="AA19" i="1" s="1"/>
  <c r="J15" i="1"/>
  <c r="J19" i="1" s="1"/>
  <c r="K17" i="1"/>
  <c r="V15" i="1"/>
  <c r="V19" i="1" s="1"/>
  <c r="R15" i="1"/>
  <c r="R19" i="1" s="1"/>
  <c r="AG17" i="1"/>
  <c r="Q15" i="1"/>
  <c r="Q19" i="1" s="1"/>
  <c r="AB15" i="1"/>
  <c r="AB19" i="1" s="1"/>
  <c r="AJ15" i="1"/>
  <c r="AJ19" i="1" s="1"/>
  <c r="Q17" i="1"/>
  <c r="I31" i="1" l="1"/>
  <c r="AB31" i="1"/>
  <c r="AB39" i="1" s="1"/>
  <c r="AB29" i="1"/>
  <c r="Q31" i="1"/>
  <c r="Q39" i="1" s="1"/>
  <c r="Q29" i="1"/>
  <c r="F37" i="1"/>
  <c r="AG35" i="1"/>
  <c r="AE29" i="1"/>
  <c r="AE31" i="1"/>
  <c r="U35" i="1"/>
  <c r="AH31" i="1"/>
  <c r="AI33" i="1"/>
  <c r="AH37" i="1"/>
  <c r="Y34" i="1"/>
  <c r="N33" i="1"/>
  <c r="I32" i="1"/>
  <c r="L34" i="1"/>
  <c r="E33" i="1"/>
  <c r="AH38" i="1"/>
  <c r="X34" i="1"/>
  <c r="J34" i="1"/>
  <c r="W34" i="1"/>
  <c r="Y35" i="1"/>
  <c r="AJ35" i="1"/>
  <c r="AC35" i="1"/>
  <c r="H32" i="1"/>
  <c r="J31" i="1"/>
  <c r="J29" i="1"/>
  <c r="F33" i="1"/>
  <c r="G32" i="1"/>
  <c r="AF37" i="1"/>
  <c r="I38" i="1"/>
  <c r="J33" i="1"/>
  <c r="AI35" i="1"/>
  <c r="AG34" i="1"/>
  <c r="W36" i="1"/>
  <c r="K32" i="1"/>
  <c r="AJ36" i="1"/>
  <c r="AG36" i="1"/>
  <c r="H33" i="1"/>
  <c r="AC36" i="1"/>
  <c r="AD33" i="1"/>
  <c r="T29" i="1"/>
  <c r="T31" i="1"/>
  <c r="AE34" i="1"/>
  <c r="S32" i="1"/>
  <c r="AD35" i="1"/>
  <c r="I29" i="1"/>
  <c r="M37" i="1"/>
  <c r="H31" i="1"/>
  <c r="H29" i="1"/>
  <c r="U38" i="1"/>
  <c r="AF38" i="1"/>
  <c r="E36" i="1"/>
  <c r="L32" i="1"/>
  <c r="X36" i="1"/>
  <c r="AI36" i="1"/>
  <c r="F32" i="1"/>
  <c r="AG38" i="1"/>
  <c r="W38" i="1"/>
  <c r="G38" i="1"/>
  <c r="L31" i="1"/>
  <c r="L29" i="1"/>
  <c r="Y37" i="1"/>
  <c r="AJ37" i="1"/>
  <c r="N38" i="1"/>
  <c r="J32" i="1"/>
  <c r="R37" i="1"/>
  <c r="AC37" i="1"/>
  <c r="V38" i="1"/>
  <c r="S29" i="1"/>
  <c r="AD29" i="1"/>
  <c r="AD31" i="1"/>
  <c r="AF35" i="1"/>
  <c r="F35" i="1"/>
  <c r="X33" i="1"/>
  <c r="W32" i="1"/>
  <c r="G34" i="1"/>
  <c r="AJ34" i="1"/>
  <c r="AC34" i="1"/>
  <c r="AE32" i="1"/>
  <c r="U36" i="1"/>
  <c r="AG37" i="1"/>
  <c r="H34" i="1"/>
  <c r="AG32" i="1"/>
  <c r="I33" i="1"/>
  <c r="V36" i="1"/>
  <c r="R35" i="1"/>
  <c r="S37" i="1"/>
  <c r="AE33" i="1"/>
  <c r="AD34" i="1"/>
  <c r="K38" i="1"/>
  <c r="U37" i="1"/>
  <c r="E38" i="1"/>
  <c r="X35" i="1"/>
  <c r="L33" i="1"/>
  <c r="D39" i="1"/>
  <c r="I41" i="1" s="1"/>
  <c r="D29" i="1"/>
  <c r="U58" i="1" s="1"/>
  <c r="Y36" i="1"/>
  <c r="R36" i="1"/>
  <c r="AD37" i="1"/>
  <c r="T33" i="1"/>
  <c r="AE35" i="1"/>
  <c r="S33" i="1"/>
  <c r="AD36" i="1"/>
  <c r="AD59" i="1"/>
  <c r="T32" i="1"/>
  <c r="E37" i="1"/>
  <c r="U29" i="1"/>
  <c r="U31" i="1"/>
  <c r="AF29" i="1"/>
  <c r="AF31" i="1"/>
  <c r="M38" i="1"/>
  <c r="M61" i="1"/>
  <c r="N36" i="1"/>
  <c r="I34" i="1"/>
  <c r="H38" i="1"/>
  <c r="M31" i="1"/>
  <c r="M29" i="1"/>
  <c r="X37" i="1"/>
  <c r="AI37" i="1"/>
  <c r="G31" i="1"/>
  <c r="G29" i="1"/>
  <c r="AH32" i="1"/>
  <c r="I37" i="1"/>
  <c r="N31" i="1"/>
  <c r="N29" i="1"/>
  <c r="Y38" i="1"/>
  <c r="AJ38" i="1"/>
  <c r="K37" i="1"/>
  <c r="F38" i="1"/>
  <c r="K31" i="1"/>
  <c r="K29" i="1"/>
  <c r="R38" i="1"/>
  <c r="AC38" i="1"/>
  <c r="G33" i="1"/>
  <c r="X32" i="1"/>
  <c r="E34" i="1"/>
  <c r="W33" i="1"/>
  <c r="AG29" i="1"/>
  <c r="AG31" i="1"/>
  <c r="AH36" i="1"/>
  <c r="T35" i="1"/>
  <c r="AI38" i="1"/>
  <c r="AE37" i="1"/>
  <c r="H36" i="1"/>
  <c r="N34" i="1"/>
  <c r="T34" i="1"/>
  <c r="AE36" i="1"/>
  <c r="S35" i="1"/>
  <c r="AD38" i="1"/>
  <c r="G36" i="1"/>
  <c r="U32" i="1"/>
  <c r="AF32" i="1"/>
  <c r="F36" i="1"/>
  <c r="N32" i="1"/>
  <c r="M32" i="1"/>
  <c r="J37" i="1"/>
  <c r="E31" i="1"/>
  <c r="E29" i="1"/>
  <c r="X38" i="1"/>
  <c r="V32" i="1"/>
  <c r="M36" i="1"/>
  <c r="AH29" i="1"/>
  <c r="AH33" i="1"/>
  <c r="K36" i="1"/>
  <c r="Y29" i="1"/>
  <c r="Y31" i="1"/>
  <c r="AJ29" i="1"/>
  <c r="AJ31" i="1"/>
  <c r="I36" i="1"/>
  <c r="G35" i="1"/>
  <c r="H37" i="1"/>
  <c r="R29" i="1"/>
  <c r="R31" i="1"/>
  <c r="AC29" i="1"/>
  <c r="AC31" i="1"/>
  <c r="M34" i="1"/>
  <c r="L38" i="1"/>
  <c r="T36" i="1"/>
  <c r="AE38" i="1"/>
  <c r="S36" i="1"/>
  <c r="T38" i="1"/>
  <c r="I35" i="1"/>
  <c r="U33" i="1"/>
  <c r="AF33" i="1"/>
  <c r="V34" i="1"/>
  <c r="V33" i="1"/>
  <c r="F31" i="1"/>
  <c r="F29" i="1"/>
  <c r="L36" i="1"/>
  <c r="X29" i="1"/>
  <c r="X31" i="1"/>
  <c r="AI29" i="1"/>
  <c r="AI31" i="1"/>
  <c r="AI54" i="1"/>
  <c r="K35" i="1"/>
  <c r="V35" i="1"/>
  <c r="K33" i="1"/>
  <c r="AH34" i="1"/>
  <c r="M35" i="1"/>
  <c r="Y32" i="1"/>
  <c r="AJ32" i="1"/>
  <c r="J38" i="1"/>
  <c r="W29" i="1"/>
  <c r="W31" i="1"/>
  <c r="J36" i="1"/>
  <c r="R32" i="1"/>
  <c r="AC32" i="1"/>
  <c r="G37" i="1"/>
  <c r="S38" i="1"/>
  <c r="K34" i="1"/>
  <c r="U34" i="1"/>
  <c r="AF34" i="1"/>
  <c r="W35" i="1"/>
  <c r="AI32" i="1"/>
  <c r="V37" i="1"/>
  <c r="E32" i="1"/>
  <c r="AH35" i="1"/>
  <c r="E35" i="1"/>
  <c r="Y33" i="1"/>
  <c r="AJ33" i="1"/>
  <c r="H35" i="1"/>
  <c r="W37" i="1"/>
  <c r="L35" i="1"/>
  <c r="R33" i="1"/>
  <c r="AC33" i="1"/>
  <c r="N37" i="1"/>
  <c r="M33" i="1"/>
  <c r="V29" i="1"/>
  <c r="V31" i="1"/>
  <c r="T37" i="1"/>
  <c r="N35" i="1"/>
  <c r="J35" i="1"/>
  <c r="AG33" i="1"/>
  <c r="L37" i="1"/>
  <c r="S34" i="1"/>
  <c r="AD32" i="1"/>
  <c r="AF36" i="1"/>
  <c r="AI34" i="1"/>
  <c r="C29" i="1"/>
  <c r="F34" i="1"/>
  <c r="E54" i="1" l="1"/>
  <c r="M59" i="1"/>
  <c r="E57" i="1"/>
  <c r="I54" i="1"/>
  <c r="I48" i="1"/>
  <c r="AH57" i="1"/>
  <c r="K54" i="1"/>
  <c r="AE58" i="1"/>
  <c r="V58" i="1"/>
  <c r="AH55" i="1"/>
  <c r="AF59" i="1"/>
  <c r="N58" i="1"/>
  <c r="Y55" i="1"/>
  <c r="G56" i="1"/>
  <c r="S57" i="1"/>
  <c r="R59" i="1"/>
  <c r="AI57" i="1"/>
  <c r="AJ55" i="1"/>
  <c r="I60" i="1"/>
  <c r="I56" i="1"/>
  <c r="J61" i="1"/>
  <c r="L60" i="1"/>
  <c r="T60" i="1"/>
  <c r="V61" i="1"/>
  <c r="AG56" i="1"/>
  <c r="L59" i="1"/>
  <c r="K58" i="1"/>
  <c r="R54" i="1"/>
  <c r="Y54" i="1"/>
  <c r="V55" i="1"/>
  <c r="N59" i="1"/>
  <c r="E60" i="1"/>
  <c r="L56" i="1"/>
  <c r="V54" i="1"/>
  <c r="AE56" i="1"/>
  <c r="AD55" i="1"/>
  <c r="M58" i="1"/>
  <c r="J58" i="1"/>
  <c r="R61" i="1"/>
  <c r="AD60" i="1"/>
  <c r="R57" i="1"/>
  <c r="K56" i="1"/>
  <c r="X55" i="1"/>
  <c r="F39" i="1"/>
  <c r="X58" i="1"/>
  <c r="AF58" i="1"/>
  <c r="F56" i="1"/>
  <c r="U41" i="1"/>
  <c r="V42" i="1"/>
  <c r="W43" i="1"/>
  <c r="X44" i="1"/>
  <c r="Y45" i="1"/>
  <c r="S47" i="1"/>
  <c r="T48" i="1"/>
  <c r="R44" i="1"/>
  <c r="V41" i="1"/>
  <c r="W42" i="1"/>
  <c r="X43" i="1"/>
  <c r="Y44" i="1"/>
  <c r="S46" i="1"/>
  <c r="T47" i="1"/>
  <c r="U48" i="1"/>
  <c r="R45" i="1"/>
  <c r="R46" i="1"/>
  <c r="T45" i="1"/>
  <c r="V47" i="1"/>
  <c r="R47" i="1"/>
  <c r="T42" i="1"/>
  <c r="W45" i="1"/>
  <c r="R42" i="1"/>
  <c r="U42" i="1"/>
  <c r="Y46" i="1"/>
  <c r="W41" i="1"/>
  <c r="X42" i="1"/>
  <c r="Y43" i="1"/>
  <c r="S45" i="1"/>
  <c r="T46" i="1"/>
  <c r="U47" i="1"/>
  <c r="V48" i="1"/>
  <c r="W48" i="1"/>
  <c r="U43" i="1"/>
  <c r="V43" i="1"/>
  <c r="R43" i="1"/>
  <c r="X41" i="1"/>
  <c r="Y42" i="1"/>
  <c r="S44" i="1"/>
  <c r="U46" i="1"/>
  <c r="V44" i="1"/>
  <c r="Y47" i="1"/>
  <c r="W44" i="1"/>
  <c r="S48" i="1"/>
  <c r="Y41" i="1"/>
  <c r="S43" i="1"/>
  <c r="T44" i="1"/>
  <c r="U45" i="1"/>
  <c r="V46" i="1"/>
  <c r="W47" i="1"/>
  <c r="X48" i="1"/>
  <c r="R48" i="1"/>
  <c r="S42" i="1"/>
  <c r="T43" i="1"/>
  <c r="U44" i="1"/>
  <c r="V45" i="1"/>
  <c r="W46" i="1"/>
  <c r="X47" i="1"/>
  <c r="Y48" i="1"/>
  <c r="R41" i="1"/>
  <c r="S41" i="1"/>
  <c r="X46" i="1"/>
  <c r="T41" i="1"/>
  <c r="X45" i="1"/>
  <c r="AD41" i="1"/>
  <c r="AE42" i="1"/>
  <c r="AF43" i="1"/>
  <c r="AG44" i="1"/>
  <c r="AH45" i="1"/>
  <c r="AI46" i="1"/>
  <c r="AJ47" i="1"/>
  <c r="AC42" i="1"/>
  <c r="AG46" i="1"/>
  <c r="AG45" i="1"/>
  <c r="AJ48" i="1"/>
  <c r="AE41" i="1"/>
  <c r="AF42" i="1"/>
  <c r="AG43" i="1"/>
  <c r="AH44" i="1"/>
  <c r="AI45" i="1"/>
  <c r="AJ46" i="1"/>
  <c r="AD48" i="1"/>
  <c r="AC43" i="1"/>
  <c r="AD43" i="1"/>
  <c r="AI48" i="1"/>
  <c r="AD42" i="1"/>
  <c r="AF41" i="1"/>
  <c r="AG42" i="1"/>
  <c r="AH43" i="1"/>
  <c r="AI44" i="1"/>
  <c r="AJ45" i="1"/>
  <c r="AD47" i="1"/>
  <c r="AE48" i="1"/>
  <c r="AC44" i="1"/>
  <c r="AF45" i="1"/>
  <c r="AC41" i="1"/>
  <c r="AG41" i="1"/>
  <c r="AH42" i="1"/>
  <c r="AI43" i="1"/>
  <c r="AJ44" i="1"/>
  <c r="AD46" i="1"/>
  <c r="AE47" i="1"/>
  <c r="AF48" i="1"/>
  <c r="AC45" i="1"/>
  <c r="AE44" i="1"/>
  <c r="AF44" i="1"/>
  <c r="AI47" i="1"/>
  <c r="AH41" i="1"/>
  <c r="AI42" i="1"/>
  <c r="AJ43" i="1"/>
  <c r="AD45" i="1"/>
  <c r="AE46" i="1"/>
  <c r="AF47" i="1"/>
  <c r="AG48" i="1"/>
  <c r="AC46" i="1"/>
  <c r="AH47" i="1"/>
  <c r="AH46" i="1"/>
  <c r="AI41" i="1"/>
  <c r="AJ42" i="1"/>
  <c r="AD44" i="1"/>
  <c r="AE45" i="1"/>
  <c r="AF46" i="1"/>
  <c r="AG47" i="1"/>
  <c r="AH48" i="1"/>
  <c r="AC47" i="1"/>
  <c r="AJ41" i="1"/>
  <c r="AC48" i="1"/>
  <c r="AE43" i="1"/>
  <c r="X39" i="1"/>
  <c r="AG39" i="1"/>
  <c r="AC57" i="1"/>
  <c r="AC59" i="1"/>
  <c r="X61" i="1"/>
  <c r="W56" i="1"/>
  <c r="AC61" i="1"/>
  <c r="S56" i="1"/>
  <c r="H57" i="1"/>
  <c r="J56" i="1"/>
  <c r="G54" i="1"/>
  <c r="I57" i="1"/>
  <c r="Y59" i="1"/>
  <c r="E61" i="1"/>
  <c r="G57" i="1"/>
  <c r="R58" i="1"/>
  <c r="N61" i="1"/>
  <c r="U59" i="1"/>
  <c r="K55" i="1"/>
  <c r="K61" i="1"/>
  <c r="X56" i="1"/>
  <c r="M60" i="1"/>
  <c r="AC39" i="1"/>
  <c r="U39" i="1"/>
  <c r="AD57" i="1"/>
  <c r="V59" i="1"/>
  <c r="AG60" i="1"/>
  <c r="AJ57" i="1"/>
  <c r="F58" i="1"/>
  <c r="S39" i="1"/>
  <c r="J55" i="1"/>
  <c r="L54" i="1"/>
  <c r="AD56" i="1"/>
  <c r="AJ59" i="1"/>
  <c r="AI58" i="1"/>
  <c r="G55" i="1"/>
  <c r="AC56" i="1"/>
  <c r="H58" i="1"/>
  <c r="AH58" i="1"/>
  <c r="W58" i="1"/>
  <c r="S61" i="1"/>
  <c r="J59" i="1"/>
  <c r="X54" i="1"/>
  <c r="V56" i="1"/>
  <c r="I58" i="1"/>
  <c r="T59" i="1"/>
  <c r="I59" i="1"/>
  <c r="K59" i="1"/>
  <c r="M55" i="1"/>
  <c r="U55" i="1"/>
  <c r="AE59" i="1"/>
  <c r="AE60" i="1"/>
  <c r="AG54" i="1"/>
  <c r="Y61" i="1"/>
  <c r="M54" i="1"/>
  <c r="F55" i="1"/>
  <c r="E59" i="1"/>
  <c r="H39" i="1"/>
  <c r="S55" i="1"/>
  <c r="AC58" i="1"/>
  <c r="J57" i="1"/>
  <c r="L57" i="1"/>
  <c r="AH60" i="1"/>
  <c r="AE54" i="1"/>
  <c r="K39" i="1"/>
  <c r="L39" i="1"/>
  <c r="AE39" i="1"/>
  <c r="F57" i="1"/>
  <c r="V39" i="1"/>
  <c r="R56" i="1"/>
  <c r="AJ56" i="1"/>
  <c r="E55" i="1"/>
  <c r="AF57" i="1"/>
  <c r="G60" i="1"/>
  <c r="W54" i="1"/>
  <c r="V57" i="1"/>
  <c r="T61" i="1"/>
  <c r="L61" i="1"/>
  <c r="R39" i="1"/>
  <c r="AJ54" i="1"/>
  <c r="AH56" i="1"/>
  <c r="N55" i="1"/>
  <c r="G59" i="1"/>
  <c r="T57" i="1"/>
  <c r="AI61" i="1"/>
  <c r="F61" i="1"/>
  <c r="N54" i="1"/>
  <c r="M39" i="1"/>
  <c r="G61" i="1"/>
  <c r="AI59" i="1"/>
  <c r="AF61" i="1"/>
  <c r="AE57" i="1"/>
  <c r="AJ58" i="1"/>
  <c r="X57" i="1"/>
  <c r="I55" i="1"/>
  <c r="AI56" i="1"/>
  <c r="AJ39" i="1"/>
  <c r="S60" i="1"/>
  <c r="AE55" i="1"/>
  <c r="AD54" i="1"/>
  <c r="AC60" i="1"/>
  <c r="AJ60" i="1"/>
  <c r="W59" i="1"/>
  <c r="I61" i="1"/>
  <c r="J54" i="1"/>
  <c r="AG58" i="1"/>
  <c r="W39" i="1"/>
  <c r="G39" i="1"/>
  <c r="H61" i="1"/>
  <c r="AF54" i="1"/>
  <c r="T55" i="1"/>
  <c r="T56" i="1"/>
  <c r="U60" i="1"/>
  <c r="AG55" i="1"/>
  <c r="W55" i="1"/>
  <c r="H56" i="1"/>
  <c r="M56" i="1"/>
  <c r="L58" i="1"/>
  <c r="Y56" i="1"/>
  <c r="V60" i="1"/>
  <c r="U57" i="1"/>
  <c r="AC55" i="1"/>
  <c r="AF56" i="1"/>
  <c r="S59" i="1"/>
  <c r="M57" i="1"/>
  <c r="H60" i="1"/>
  <c r="F59" i="1"/>
  <c r="AD61" i="1"/>
  <c r="N57" i="1"/>
  <c r="T58" i="1"/>
  <c r="K60" i="1"/>
  <c r="N39" i="1"/>
  <c r="AI60" i="1"/>
  <c r="AF39" i="1"/>
  <c r="H41" i="1"/>
  <c r="F42" i="1"/>
  <c r="N42" i="1"/>
  <c r="L43" i="1"/>
  <c r="J44" i="1"/>
  <c r="H45" i="1"/>
  <c r="F46" i="1"/>
  <c r="N46" i="1"/>
  <c r="L47" i="1"/>
  <c r="J48" i="1"/>
  <c r="D45" i="1"/>
  <c r="M46" i="1"/>
  <c r="G42" i="1"/>
  <c r="E43" i="1"/>
  <c r="M43" i="1"/>
  <c r="K44" i="1"/>
  <c r="I45" i="1"/>
  <c r="G46" i="1"/>
  <c r="E47" i="1"/>
  <c r="M47" i="1"/>
  <c r="K48" i="1"/>
  <c r="D46" i="1"/>
  <c r="N47" i="1"/>
  <c r="J47" i="1"/>
  <c r="M42" i="1"/>
  <c r="G45" i="1"/>
  <c r="K47" i="1"/>
  <c r="J41" i="1"/>
  <c r="H42" i="1"/>
  <c r="F43" i="1"/>
  <c r="N43" i="1"/>
  <c r="L44" i="1"/>
  <c r="J45" i="1"/>
  <c r="H46" i="1"/>
  <c r="F47" i="1"/>
  <c r="L48" i="1"/>
  <c r="D47" i="1"/>
  <c r="D43" i="1"/>
  <c r="I44" i="1"/>
  <c r="K41" i="1"/>
  <c r="I42" i="1"/>
  <c r="G43" i="1"/>
  <c r="E44" i="1"/>
  <c r="M44" i="1"/>
  <c r="K45" i="1"/>
  <c r="I46" i="1"/>
  <c r="G47" i="1"/>
  <c r="E48" i="1"/>
  <c r="M48" i="1"/>
  <c r="D48" i="1"/>
  <c r="F41" i="1"/>
  <c r="L42" i="1"/>
  <c r="H44" i="1"/>
  <c r="N45" i="1"/>
  <c r="H48" i="1"/>
  <c r="E42" i="1"/>
  <c r="L41" i="1"/>
  <c r="J42" i="1"/>
  <c r="H43" i="1"/>
  <c r="F44" i="1"/>
  <c r="N44" i="1"/>
  <c r="L45" i="1"/>
  <c r="J46" i="1"/>
  <c r="H47" i="1"/>
  <c r="F48" i="1"/>
  <c r="N48" i="1"/>
  <c r="N41" i="1"/>
  <c r="F45" i="1"/>
  <c r="D41" i="1"/>
  <c r="E41" i="1"/>
  <c r="M41" i="1"/>
  <c r="K42" i="1"/>
  <c r="I43" i="1"/>
  <c r="G44" i="1"/>
  <c r="E45" i="1"/>
  <c r="M45" i="1"/>
  <c r="K46" i="1"/>
  <c r="I47" i="1"/>
  <c r="G48" i="1"/>
  <c r="D42" i="1"/>
  <c r="J43" i="1"/>
  <c r="L46" i="1"/>
  <c r="G41" i="1"/>
  <c r="K43" i="1"/>
  <c r="E46" i="1"/>
  <c r="D44" i="1"/>
  <c r="AD39" i="1"/>
  <c r="W61" i="1"/>
  <c r="X59" i="1"/>
  <c r="U61" i="1"/>
  <c r="T54" i="1"/>
  <c r="Y58" i="1"/>
  <c r="AH61" i="1"/>
  <c r="N56" i="1"/>
  <c r="AH54" i="1"/>
  <c r="Y60" i="1"/>
  <c r="I39" i="1"/>
  <c r="T39" i="1"/>
  <c r="AG59" i="1"/>
  <c r="AG57" i="1"/>
  <c r="AF60" i="1"/>
  <c r="J39" i="1"/>
  <c r="F60" i="1"/>
  <c r="E39" i="1"/>
  <c r="R60" i="1"/>
  <c r="AH39" i="1"/>
  <c r="N60" i="1"/>
  <c r="W60" i="1"/>
  <c r="E58" i="1"/>
  <c r="AI55" i="1"/>
  <c r="K57" i="1"/>
  <c r="R55" i="1"/>
  <c r="AI39" i="1"/>
  <c r="F54" i="1"/>
  <c r="U56" i="1"/>
  <c r="AE61" i="1"/>
  <c r="AC54" i="1"/>
  <c r="G58" i="1"/>
  <c r="Y39" i="1"/>
  <c r="J60" i="1"/>
  <c r="AF55" i="1"/>
  <c r="S58" i="1"/>
  <c r="H59" i="1"/>
  <c r="AH59" i="1"/>
  <c r="AJ61" i="1"/>
  <c r="X60" i="1"/>
  <c r="U54" i="1"/>
  <c r="S54" i="1"/>
  <c r="AG61" i="1"/>
  <c r="L55" i="1"/>
  <c r="H54" i="1"/>
  <c r="AD58" i="1"/>
  <c r="H55" i="1"/>
  <c r="W57" i="1"/>
  <c r="E56" i="1"/>
  <c r="Y57" i="1"/>
  <c r="AI50" i="1" l="1"/>
  <c r="AI51" i="1" s="1"/>
  <c r="R50" i="1"/>
  <c r="R51" i="1" s="1"/>
  <c r="AI62" i="1"/>
  <c r="G50" i="1"/>
  <c r="G51" i="1" s="1"/>
  <c r="N50" i="1"/>
  <c r="N51" i="1" s="1"/>
  <c r="J50" i="1"/>
  <c r="J51" i="1" s="1"/>
  <c r="R62" i="1"/>
  <c r="K62" i="1"/>
  <c r="L50" i="1"/>
  <c r="L51" i="1" s="1"/>
  <c r="M50" i="1"/>
  <c r="M51" i="1" s="1"/>
  <c r="H50" i="1"/>
  <c r="H51" i="1" s="1"/>
  <c r="E50" i="1"/>
  <c r="E51" i="1" s="1"/>
  <c r="K50" i="1"/>
  <c r="K51" i="1" s="1"/>
  <c r="I50" i="1"/>
  <c r="I51" i="1" s="1"/>
  <c r="F50" i="1"/>
  <c r="F51" i="1" s="1"/>
  <c r="D50" i="1"/>
  <c r="D51" i="1" s="1"/>
  <c r="AJ49" i="1"/>
  <c r="AJ50" i="1"/>
  <c r="AJ51" i="1" s="1"/>
  <c r="AE49" i="1"/>
  <c r="AE50" i="1"/>
  <c r="AE51" i="1" s="1"/>
  <c r="AF49" i="1"/>
  <c r="AF50" i="1"/>
  <c r="AF51" i="1" s="1"/>
  <c r="AH50" i="1"/>
  <c r="AH51" i="1" s="1"/>
  <c r="AD50" i="1"/>
  <c r="AD51" i="1" s="1"/>
  <c r="AC62" i="1"/>
  <c r="AC50" i="1"/>
  <c r="AC51" i="1" s="1"/>
  <c r="Y50" i="1"/>
  <c r="Y51" i="1" s="1"/>
  <c r="X50" i="1"/>
  <c r="X51" i="1" s="1"/>
  <c r="T49" i="1"/>
  <c r="T50" i="1"/>
  <c r="T51" i="1" s="1"/>
  <c r="S50" i="1"/>
  <c r="S51" i="1" s="1"/>
  <c r="V50" i="1"/>
  <c r="V51" i="1" s="1"/>
  <c r="U50" i="1"/>
  <c r="U51" i="1" s="1"/>
  <c r="W50" i="1"/>
  <c r="W51" i="1" s="1"/>
  <c r="AG50" i="1"/>
  <c r="AG51" i="1" s="1"/>
  <c r="Y62" i="1"/>
  <c r="U49" i="1"/>
  <c r="G62" i="1"/>
  <c r="E62" i="1"/>
  <c r="F62" i="1"/>
  <c r="V62" i="1"/>
  <c r="X62" i="1"/>
  <c r="H62" i="1"/>
  <c r="L49" i="1"/>
  <c r="K49" i="1"/>
  <c r="V49" i="1"/>
  <c r="AG49" i="1"/>
  <c r="AD62" i="1"/>
  <c r="AH62" i="1"/>
  <c r="N49" i="1"/>
  <c r="H49" i="1"/>
  <c r="J62" i="1"/>
  <c r="W62" i="1"/>
  <c r="R49" i="1"/>
  <c r="AC49" i="1"/>
  <c r="Y49" i="1"/>
  <c r="X49" i="1"/>
  <c r="AI49" i="1"/>
  <c r="AF62" i="1"/>
  <c r="M49" i="1"/>
  <c r="I49" i="1"/>
  <c r="AJ62" i="1"/>
  <c r="AE62" i="1"/>
  <c r="L62" i="1"/>
  <c r="E49" i="1"/>
  <c r="W49" i="1"/>
  <c r="AH49" i="1"/>
  <c r="I62" i="1"/>
  <c r="N62" i="1"/>
  <c r="M62" i="1"/>
  <c r="S62" i="1"/>
  <c r="T62" i="1"/>
  <c r="G49" i="1"/>
  <c r="S49" i="1"/>
  <c r="AD49" i="1"/>
  <c r="U62" i="1"/>
  <c r="D49" i="1"/>
  <c r="F49" i="1"/>
  <c r="J49" i="1"/>
  <c r="AG62" i="1"/>
</calcChain>
</file>

<file path=xl/sharedStrings.xml><?xml version="1.0" encoding="utf-8"?>
<sst xmlns="http://schemas.openxmlformats.org/spreadsheetml/2006/main" count="165" uniqueCount="31">
  <si>
    <t>Blank</t>
  </si>
  <si>
    <t>1 nM</t>
  </si>
  <si>
    <t>10 nM</t>
  </si>
  <si>
    <t>0.1 mcM</t>
  </si>
  <si>
    <t>Average</t>
  </si>
  <si>
    <t>%Viability</t>
  </si>
  <si>
    <t>uM</t>
  </si>
  <si>
    <t>SD</t>
  </si>
  <si>
    <t>SE</t>
  </si>
  <si>
    <t>%Protective</t>
  </si>
  <si>
    <t>n1</t>
  </si>
  <si>
    <t>n2</t>
  </si>
  <si>
    <t>n3</t>
  </si>
  <si>
    <t>n4</t>
  </si>
  <si>
    <t>n5</t>
  </si>
  <si>
    <t>n6</t>
  </si>
  <si>
    <t>n7</t>
  </si>
  <si>
    <t>n8</t>
  </si>
  <si>
    <t>%Cell death</t>
  </si>
  <si>
    <t>XL Toolbox Settings</t>
  </si>
  <si>
    <t>export_preset</t>
  </si>
  <si>
    <t>&lt;?xml version="1.0" encoding="utf-16"?&gt;_x000D_
&lt;Preset xmlns:xsd="http://www.w3.org/2001/XMLSchema" xmlns:xsi="http://www.w3.org/2001/XMLSchema-instance"&gt;_x000D_
  &lt;Name&gt;Tiff, 300 dpi, RGB, Transparent canvas&lt;/Name&gt;_x000D_
  &lt;Dpi&gt;300&lt;/Dpi&gt;_x000D_
  &lt;FileType&gt;Tiff&lt;/FileType&gt;_x000D_
  &lt;ColorSpace&gt;Rgb&lt;/ColorSpace&gt;_x000D_
  &lt;Transparency&gt;TransparentCanvas&lt;/Transparency&gt;_x000D_
  &lt;UseColorProfile&gt;false&lt;/UseColorProfile&gt;_x000D_
  &lt;ColorProfile&gt;sRGB Color Space Profile&lt;/ColorProfile&gt;_x000D_
&lt;/Preset&gt;</t>
  </si>
  <si>
    <t>export_path</t>
  </si>
  <si>
    <t>C:\Users\Pim\My Works\Ph.D\Experiments\+รวมไฟล์เล่มธีสีส+\4 Part Chemoprotective 5-FU\3 Effect of drug on Cell viability against 5-FU\กราฟ.tif</t>
  </si>
  <si>
    <r>
      <t xml:space="preserve">Melatonin + 2.5 </t>
    </r>
    <r>
      <rPr>
        <sz val="11"/>
        <color theme="1"/>
        <rFont val="Times New Roman"/>
        <family val="1"/>
      </rPr>
      <t>µ</t>
    </r>
    <r>
      <rPr>
        <sz val="9.9"/>
        <color theme="1"/>
        <rFont val="Tahoma"/>
        <family val="2"/>
        <charset val="222"/>
      </rPr>
      <t>g/ml 5-FU</t>
    </r>
  </si>
  <si>
    <t>4EBM + 2.5 µg/ml 5-FU</t>
  </si>
  <si>
    <t>4BrBnMLT + 2.5 µg/ml 5-FU</t>
  </si>
  <si>
    <t>Control</t>
  </si>
  <si>
    <t>0.5% DMSO +2.5 µg/ml 5-FU</t>
  </si>
  <si>
    <t>Cell viability</t>
  </si>
  <si>
    <t>Cell death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</si>
</sst>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>
    <font>
      <sz val="11"/>
      <color theme="1"/>
      <name val="Calibri"/>
      <family val="2"/>
      <charset val="22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9.9"/>
      <color theme="1"/>
      <name val="Tahoma"/>
      <family val="2"/>
      <charset val="222"/>
    </font>
    <font>
      <sz val="11"/>
      <name val="Calibri"/>
      <family val="2"/>
      <charset val="22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1" fillId="0" borderId="0" xfId="0" applyFont="1"/>
    <xf numFmtId="49" fontId="1" fillId="0" borderId="0" xfId="0" applyNumberFormat="1" applyFont="1"/>
    <xf numFmtId="2" fontId="1" fillId="0" borderId="0" xfId="0" applyNumberFormat="1" applyFont="1"/>
    <xf numFmtId="2" fontId="0" fillId="0" borderId="0" xfId="0" applyNumberFormat="1"/>
    <xf numFmtId="0" fontId="4" fillId="0" borderId="0" xfId="0" applyFont="1"/>
    <xf numFmtId="49" fontId="1" fillId="5" borderId="0" xfId="0" applyNumberFormat="1" applyFont="1" applyFill="1"/>
    <xf numFmtId="2" fontId="1" fillId="5" borderId="0" xfId="0" applyNumberFormat="1" applyFont="1" applyFill="1"/>
    <xf numFmtId="0" fontId="0" fillId="5" borderId="0" xfId="0" applyFill="1"/>
    <xf numFmtId="2" fontId="5" fillId="5" borderId="0" xfId="0" applyNumberFormat="1" applyFont="1" applyFill="1"/>
    <xf numFmtId="2" fontId="5" fillId="0" borderId="0" xfId="0" applyNumberFormat="1" applyFont="1"/>
    <xf numFmtId="49" fontId="6" fillId="5" borderId="0" xfId="0" applyNumberFormat="1" applyFont="1" applyFill="1"/>
    <xf numFmtId="0" fontId="6" fillId="5" borderId="0" xfId="0" applyFont="1" applyFill="1"/>
    <xf numFmtId="2" fontId="6" fillId="5" borderId="0" xfId="0" applyNumberFormat="1" applyFont="1" applyFill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'Magellan Sheet 3'!$E$3</c:f>
              <c:strCache>
                <c:ptCount val="1"/>
                <c:pt idx="0">
                  <c:v>Melatonin + 2.5 µg/ml 5-FU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'Magellan Sheet 3'!$E$17:$N$17</c:f>
                <c:numCache>
                  <c:formatCode>General</c:formatCode>
                  <c:ptCount val="10"/>
                  <c:pt idx="0">
                    <c:v>4.3324464521822472</c:v>
                  </c:pt>
                  <c:pt idx="1">
                    <c:v>4.0494147636345001</c:v>
                  </c:pt>
                  <c:pt idx="2">
                    <c:v>5.1341157758145064</c:v>
                  </c:pt>
                  <c:pt idx="3">
                    <c:v>3.7986863105206066</c:v>
                  </c:pt>
                  <c:pt idx="4">
                    <c:v>4.3434134148496364</c:v>
                  </c:pt>
                  <c:pt idx="5">
                    <c:v>2.8912464605866073</c:v>
                  </c:pt>
                  <c:pt idx="6">
                    <c:v>6.0811643781357558</c:v>
                  </c:pt>
                  <c:pt idx="7">
                    <c:v>4.9673041949662933</c:v>
                  </c:pt>
                  <c:pt idx="8">
                    <c:v>2.0385534889567474</c:v>
                  </c:pt>
                  <c:pt idx="9">
                    <c:v>3.4561397836637844</c:v>
                  </c:pt>
                </c:numCache>
              </c:numRef>
            </c:plus>
            <c:minus>
              <c:numRef>
                <c:f>'Magellan Sheet 3'!$E$17:$N$17</c:f>
                <c:numCache>
                  <c:formatCode>General</c:formatCode>
                  <c:ptCount val="10"/>
                  <c:pt idx="0">
                    <c:v>4.3324464521822472</c:v>
                  </c:pt>
                  <c:pt idx="1">
                    <c:v>4.0494147636345001</c:v>
                  </c:pt>
                  <c:pt idx="2">
                    <c:v>5.1341157758145064</c:v>
                  </c:pt>
                  <c:pt idx="3">
                    <c:v>3.7986863105206066</c:v>
                  </c:pt>
                  <c:pt idx="4">
                    <c:v>4.3434134148496364</c:v>
                  </c:pt>
                  <c:pt idx="5">
                    <c:v>2.8912464605866073</c:v>
                  </c:pt>
                  <c:pt idx="6">
                    <c:v>6.0811643781357558</c:v>
                  </c:pt>
                  <c:pt idx="7">
                    <c:v>4.9673041949662933</c:v>
                  </c:pt>
                  <c:pt idx="8">
                    <c:v>2.0385534889567474</c:v>
                  </c:pt>
                  <c:pt idx="9">
                    <c:v>3.4561397836637844</c:v>
                  </c:pt>
                </c:numCache>
              </c:numRef>
            </c:minus>
          </c:errBars>
          <c:cat>
            <c:numRef>
              <c:f>'Magellan Sheet 3'!$E$1:$N$1</c:f>
              <c:numCache>
                <c:formatCode>General</c:formatCode>
                <c:ptCount val="10"/>
                <c:pt idx="0">
                  <c:v>1E-3</c:v>
                </c:pt>
                <c:pt idx="1">
                  <c:v>0.01</c:v>
                </c:pt>
                <c:pt idx="2">
                  <c:v>0.1</c:v>
                </c:pt>
                <c:pt idx="3">
                  <c:v>1</c:v>
                </c:pt>
                <c:pt idx="4">
                  <c:v>12.5</c:v>
                </c:pt>
                <c:pt idx="5">
                  <c:v>25</c:v>
                </c:pt>
                <c:pt idx="6">
                  <c:v>50</c:v>
                </c:pt>
                <c:pt idx="7">
                  <c:v>100</c:v>
                </c:pt>
                <c:pt idx="8">
                  <c:v>250</c:v>
                </c:pt>
                <c:pt idx="9">
                  <c:v>500</c:v>
                </c:pt>
              </c:numCache>
            </c:numRef>
          </c:cat>
          <c:val>
            <c:numRef>
              <c:f>'Magellan Sheet 3'!$E$15:$L$15</c:f>
              <c:numCache>
                <c:formatCode>0.00</c:formatCode>
                <c:ptCount val="8"/>
                <c:pt idx="0">
                  <c:v>127.91649939783218</c:v>
                </c:pt>
                <c:pt idx="1">
                  <c:v>132.77398635086311</c:v>
                </c:pt>
                <c:pt idx="2">
                  <c:v>130.06021678040946</c:v>
                </c:pt>
                <c:pt idx="3">
                  <c:v>135.5439582496989</c:v>
                </c:pt>
                <c:pt idx="4">
                  <c:v>128.86391007627458</c:v>
                </c:pt>
                <c:pt idx="5">
                  <c:v>122.36049779205136</c:v>
                </c:pt>
                <c:pt idx="6">
                  <c:v>123.60497792051383</c:v>
                </c:pt>
                <c:pt idx="7">
                  <c:v>114.5804897631473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96-477F-B831-1D876BA83EF2}"/>
            </c:ext>
          </c:extLst>
        </c:ser>
        <c:ser>
          <c:idx val="3"/>
          <c:order val="1"/>
          <c:tx>
            <c:strRef>
              <c:f>'Magellan Sheet 3'!$R$3</c:f>
              <c:strCache>
                <c:ptCount val="1"/>
                <c:pt idx="0">
                  <c:v>4EBM + 2.5 µg/ml 5-FU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'Magellan Sheet 3'!$R$17:$Y$17</c:f>
                <c:numCache>
                  <c:formatCode>General</c:formatCode>
                  <c:ptCount val="8"/>
                  <c:pt idx="0">
                    <c:v>2.572702631916469</c:v>
                  </c:pt>
                  <c:pt idx="1">
                    <c:v>4.0749067874224032</c:v>
                  </c:pt>
                  <c:pt idx="2">
                    <c:v>4.7973111269962407</c:v>
                  </c:pt>
                  <c:pt idx="3">
                    <c:v>1.45961941214765</c:v>
                  </c:pt>
                  <c:pt idx="4">
                    <c:v>1.1676134766054806</c:v>
                  </c:pt>
                  <c:pt idx="5">
                    <c:v>3.0383826897269333</c:v>
                  </c:pt>
                  <c:pt idx="6">
                    <c:v>1.4169481333864871</c:v>
                  </c:pt>
                  <c:pt idx="7">
                    <c:v>1.6617843749804277</c:v>
                  </c:pt>
                </c:numCache>
              </c:numRef>
            </c:plus>
            <c:minus>
              <c:numRef>
                <c:f>'Magellan Sheet 3'!$R$17:$Y$17</c:f>
                <c:numCache>
                  <c:formatCode>General</c:formatCode>
                  <c:ptCount val="8"/>
                  <c:pt idx="0">
                    <c:v>2.572702631916469</c:v>
                  </c:pt>
                  <c:pt idx="1">
                    <c:v>4.0749067874224032</c:v>
                  </c:pt>
                  <c:pt idx="2">
                    <c:v>4.7973111269962407</c:v>
                  </c:pt>
                  <c:pt idx="3">
                    <c:v>1.45961941214765</c:v>
                  </c:pt>
                  <c:pt idx="4">
                    <c:v>1.1676134766054806</c:v>
                  </c:pt>
                  <c:pt idx="5">
                    <c:v>3.0383826897269333</c:v>
                  </c:pt>
                  <c:pt idx="6">
                    <c:v>1.4169481333864871</c:v>
                  </c:pt>
                  <c:pt idx="7">
                    <c:v>1.6617843749804277</c:v>
                  </c:pt>
                </c:numCache>
              </c:numRef>
            </c:minus>
          </c:errBars>
          <c:val>
            <c:numRef>
              <c:f>'Magellan Sheet 3'!$R$15:$Y$15</c:f>
              <c:numCache>
                <c:formatCode>General</c:formatCode>
                <c:ptCount val="8"/>
                <c:pt idx="0">
                  <c:v>106.09098407461457</c:v>
                </c:pt>
                <c:pt idx="1">
                  <c:v>96.567476682951607</c:v>
                </c:pt>
                <c:pt idx="2">
                  <c:v>91.447243195228751</c:v>
                </c:pt>
                <c:pt idx="3">
                  <c:v>99.568555294714812</c:v>
                </c:pt>
                <c:pt idx="4">
                  <c:v>115.58276759088891</c:v>
                </c:pt>
                <c:pt idx="5">
                  <c:v>113.51437091555103</c:v>
                </c:pt>
                <c:pt idx="6">
                  <c:v>107.93096884715439</c:v>
                </c:pt>
                <c:pt idx="7">
                  <c:v>83.954063828437299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96-477F-B831-1D876BA83EF2}"/>
            </c:ext>
          </c:extLst>
        </c:ser>
        <c:ser>
          <c:idx val="4"/>
          <c:order val="2"/>
          <c:tx>
            <c:strRef>
              <c:f>'Magellan Sheet 3'!$AC$3</c:f>
              <c:strCache>
                <c:ptCount val="1"/>
                <c:pt idx="0">
                  <c:v>4BrBnMLT + 2.5 µg/ml 5-FU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errBars>
            <c:errBarType val="plus"/>
            <c:errValType val="cust"/>
            <c:noEndCap val="0"/>
            <c:plus>
              <c:numRef>
                <c:f>'Magellan Sheet 3'!$AC$17:$AJ$17</c:f>
                <c:numCache>
                  <c:formatCode>General</c:formatCode>
                  <c:ptCount val="8"/>
                  <c:pt idx="0">
                    <c:v>8.5398228804745973</c:v>
                  </c:pt>
                  <c:pt idx="1">
                    <c:v>6.7770880002510472</c:v>
                  </c:pt>
                  <c:pt idx="2">
                    <c:v>6.5931840895499976</c:v>
                  </c:pt>
                  <c:pt idx="3">
                    <c:v>3.2729236951494518</c:v>
                  </c:pt>
                  <c:pt idx="4">
                    <c:v>2.364064334525386</c:v>
                  </c:pt>
                  <c:pt idx="5">
                    <c:v>3.8622281534364191</c:v>
                  </c:pt>
                  <c:pt idx="6">
                    <c:v>4.1591128568661109</c:v>
                  </c:pt>
                  <c:pt idx="7">
                    <c:v>4.7622698063660707</c:v>
                  </c:pt>
                </c:numCache>
              </c:numRef>
            </c:plus>
            <c:minus>
              <c:numRef>
                <c:f>'Magellan Sheet 3'!$AC$17:$AJ$17</c:f>
                <c:numCache>
                  <c:formatCode>General</c:formatCode>
                  <c:ptCount val="8"/>
                  <c:pt idx="0">
                    <c:v>8.5398228804745973</c:v>
                  </c:pt>
                  <c:pt idx="1">
                    <c:v>6.7770880002510472</c:v>
                  </c:pt>
                  <c:pt idx="2">
                    <c:v>6.5931840895499976</c:v>
                  </c:pt>
                  <c:pt idx="3">
                    <c:v>3.2729236951494518</c:v>
                  </c:pt>
                  <c:pt idx="4">
                    <c:v>2.364064334525386</c:v>
                  </c:pt>
                  <c:pt idx="5">
                    <c:v>3.8622281534364191</c:v>
                  </c:pt>
                  <c:pt idx="6">
                    <c:v>4.1591128568661109</c:v>
                  </c:pt>
                  <c:pt idx="7">
                    <c:v>4.7622698063660707</c:v>
                  </c:pt>
                </c:numCache>
              </c:numRef>
            </c:minus>
          </c:errBars>
          <c:val>
            <c:numRef>
              <c:f>'Magellan Sheet 3'!$AC$15:$AJ$15</c:f>
              <c:numCache>
                <c:formatCode>General</c:formatCode>
                <c:ptCount val="8"/>
                <c:pt idx="0">
                  <c:v>136.27888446215138</c:v>
                </c:pt>
                <c:pt idx="1">
                  <c:v>117.03585657370516</c:v>
                </c:pt>
                <c:pt idx="2">
                  <c:v>121.09960159362552</c:v>
                </c:pt>
                <c:pt idx="3">
                  <c:v>122.40637450199203</c:v>
                </c:pt>
                <c:pt idx="4">
                  <c:v>136.00796812749002</c:v>
                </c:pt>
                <c:pt idx="5">
                  <c:v>138.21513944223108</c:v>
                </c:pt>
                <c:pt idx="6">
                  <c:v>130.17529880478088</c:v>
                </c:pt>
                <c:pt idx="7">
                  <c:v>126.03187250996015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96-477F-B831-1D876BA83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532096"/>
        <c:axId val="84729856"/>
      </c:barChart>
      <c:catAx>
        <c:axId val="158532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Concentration (µM)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4729856"/>
        <c:crosses val="autoZero"/>
        <c:auto val="1"/>
        <c:lblAlgn val="ctr"/>
        <c:lblOffset val="100"/>
        <c:noMultiLvlLbl val="0"/>
      </c:catAx>
      <c:valAx>
        <c:axId val="84729856"/>
        <c:scaling>
          <c:orientation val="minMax"/>
          <c:max val="14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%Viability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8532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Melatonin</c:v>
          </c:tx>
          <c:spPr>
            <a:solidFill>
              <a:schemeClr val="tx1"/>
            </a:solidFill>
            <a:ln w="12700">
              <a:solidFill>
                <a:schemeClr val="tx1"/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D23-4649-A448-F1A25E54018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FD23-4649-A448-F1A25E540180}"/>
                </c:ext>
              </c:extLst>
            </c:dLbl>
            <c:dLbl>
              <c:idx val="2"/>
              <c:layout>
                <c:manualLayout>
                  <c:x val="0"/>
                  <c:y val="-1.945550625295375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FD23-4649-A448-F1A25E54018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23-4649-A448-F1A25E5401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Ref>
                <c:f>'Magellan Sheet 3'!$I$17:$L$17</c:f>
                <c:numCache>
                  <c:formatCode>General</c:formatCode>
                  <c:ptCount val="4"/>
                  <c:pt idx="0">
                    <c:v>4.3434134148496364</c:v>
                  </c:pt>
                  <c:pt idx="1">
                    <c:v>2.8912464605866073</c:v>
                  </c:pt>
                  <c:pt idx="2">
                    <c:v>6.0811643781357558</c:v>
                  </c:pt>
                  <c:pt idx="3">
                    <c:v>4.9673041949662933</c:v>
                  </c:pt>
                </c:numCache>
              </c:numRef>
            </c:plus>
            <c:minus>
              <c:numRef>
                <c:f>'Magellan Sheet 3'!$I$17:$L$17</c:f>
                <c:numCache>
                  <c:formatCode>General</c:formatCode>
                  <c:ptCount val="4"/>
                  <c:pt idx="0">
                    <c:v>4.3434134148496364</c:v>
                  </c:pt>
                  <c:pt idx="1">
                    <c:v>2.8912464605866073</c:v>
                  </c:pt>
                  <c:pt idx="2">
                    <c:v>6.0811643781357558</c:v>
                  </c:pt>
                  <c:pt idx="3">
                    <c:v>4.9673041949662933</c:v>
                  </c:pt>
                </c:numCache>
              </c:numRef>
            </c:minus>
            <c:spPr>
              <a:ln w="12700"/>
            </c:spPr>
          </c:errBars>
          <c:cat>
            <c:numRef>
              <c:f>'Magellan Sheet 3'!$I$1:$L$1</c:f>
              <c:numCache>
                <c:formatCode>General</c:formatCode>
                <c:ptCount val="4"/>
                <c:pt idx="0">
                  <c:v>12.5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</c:numCache>
            </c:numRef>
          </c:cat>
          <c:val>
            <c:numRef>
              <c:f>'Magellan Sheet 3'!$I$15:$L$15</c:f>
              <c:numCache>
                <c:formatCode>0.00</c:formatCode>
                <c:ptCount val="4"/>
                <c:pt idx="0">
                  <c:v>128.86391007627458</c:v>
                </c:pt>
                <c:pt idx="1">
                  <c:v>122.36049779205136</c:v>
                </c:pt>
                <c:pt idx="2">
                  <c:v>123.60497792051383</c:v>
                </c:pt>
                <c:pt idx="3">
                  <c:v>114.5804897631473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23-4649-A448-F1A25E540180}"/>
            </c:ext>
          </c:extLst>
        </c:ser>
        <c:ser>
          <c:idx val="4"/>
          <c:order val="1"/>
          <c:tx>
            <c:v>4-BrBnMLT</c:v>
          </c:tx>
          <c:spPr>
            <a:solidFill>
              <a:schemeClr val="tx1">
                <a:lumMod val="50000"/>
                <a:lumOff val="50000"/>
              </a:schemeClr>
            </a:solidFill>
            <a:ln w="12700">
              <a:solidFill>
                <a:schemeClr val="tx1"/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FD23-4649-A448-F1A25E54018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D23-4649-A448-F1A25E54018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FD23-4649-A448-F1A25E540180}"/>
                </c:ext>
              </c:extLst>
            </c:dLbl>
            <c:dLbl>
              <c:idx val="3"/>
              <c:layout>
                <c:manualLayout>
                  <c:x val="2.1470746108427268E-3"/>
                  <c:y val="-6.460728815995136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FD23-4649-A448-F1A25E5401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Ref>
                <c:f>'Magellan Sheet 3'!$AG$17:$AJ$17</c:f>
                <c:numCache>
                  <c:formatCode>General</c:formatCode>
                  <c:ptCount val="4"/>
                  <c:pt idx="0">
                    <c:v>2.364064334525386</c:v>
                  </c:pt>
                  <c:pt idx="1">
                    <c:v>3.8622281534364191</c:v>
                  </c:pt>
                  <c:pt idx="2">
                    <c:v>4.1591128568661109</c:v>
                  </c:pt>
                  <c:pt idx="3">
                    <c:v>4.7622698063660707</c:v>
                  </c:pt>
                </c:numCache>
              </c:numRef>
            </c:plus>
            <c:minus>
              <c:numRef>
                <c:f>'Magellan Sheet 3'!$AG$17:$AJ$17</c:f>
                <c:numCache>
                  <c:formatCode>General</c:formatCode>
                  <c:ptCount val="4"/>
                  <c:pt idx="0">
                    <c:v>2.364064334525386</c:v>
                  </c:pt>
                  <c:pt idx="1">
                    <c:v>3.8622281534364191</c:v>
                  </c:pt>
                  <c:pt idx="2">
                    <c:v>4.1591128568661109</c:v>
                  </c:pt>
                  <c:pt idx="3">
                    <c:v>4.7622698063660707</c:v>
                  </c:pt>
                </c:numCache>
              </c:numRef>
            </c:minus>
            <c:spPr>
              <a:ln w="12700"/>
            </c:spPr>
          </c:errBars>
          <c:cat>
            <c:numRef>
              <c:f>'Magellan Sheet 3'!$I$1:$L$1</c:f>
              <c:numCache>
                <c:formatCode>General</c:formatCode>
                <c:ptCount val="4"/>
                <c:pt idx="0">
                  <c:v>12.5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</c:numCache>
            </c:numRef>
          </c:cat>
          <c:val>
            <c:numRef>
              <c:f>'Magellan Sheet 3'!$AG$15:$AJ$15</c:f>
              <c:numCache>
                <c:formatCode>General</c:formatCode>
                <c:ptCount val="4"/>
                <c:pt idx="0">
                  <c:v>136.00796812749002</c:v>
                </c:pt>
                <c:pt idx="1">
                  <c:v>138.21513944223108</c:v>
                </c:pt>
                <c:pt idx="2">
                  <c:v>130.17529880478088</c:v>
                </c:pt>
                <c:pt idx="3">
                  <c:v>126.03187250996015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23-4649-A448-F1A25E540180}"/>
            </c:ext>
          </c:extLst>
        </c:ser>
        <c:ser>
          <c:idx val="3"/>
          <c:order val="2"/>
          <c:tx>
            <c:v>4-EBM</c:v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FD23-4649-A448-F1A25E54018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FD23-4649-A448-F1A25E54018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23-4649-A448-F1A25E54018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23-4649-A448-F1A25E5401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BarType val="plus"/>
            <c:errValType val="cust"/>
            <c:noEndCap val="0"/>
            <c:plus>
              <c:numRef>
                <c:f>'Magellan Sheet 3'!$V$17:$Y$17</c:f>
                <c:numCache>
                  <c:formatCode>General</c:formatCode>
                  <c:ptCount val="4"/>
                  <c:pt idx="0">
                    <c:v>1.1676134766054806</c:v>
                  </c:pt>
                  <c:pt idx="1">
                    <c:v>3.0383826897269333</c:v>
                  </c:pt>
                  <c:pt idx="2">
                    <c:v>1.4169481333864871</c:v>
                  </c:pt>
                  <c:pt idx="3">
                    <c:v>1.6617843749804277</c:v>
                  </c:pt>
                </c:numCache>
              </c:numRef>
            </c:plus>
            <c:minus>
              <c:numRef>
                <c:f>'Magellan Sheet 3'!$V$17:$Y$17</c:f>
                <c:numCache>
                  <c:formatCode>General</c:formatCode>
                  <c:ptCount val="4"/>
                  <c:pt idx="0">
                    <c:v>1.1676134766054806</c:v>
                  </c:pt>
                  <c:pt idx="1">
                    <c:v>3.0383826897269333</c:v>
                  </c:pt>
                  <c:pt idx="2">
                    <c:v>1.4169481333864871</c:v>
                  </c:pt>
                  <c:pt idx="3">
                    <c:v>1.6617843749804277</c:v>
                  </c:pt>
                </c:numCache>
              </c:numRef>
            </c:minus>
            <c:spPr>
              <a:ln w="12700"/>
            </c:spPr>
          </c:errBars>
          <c:cat>
            <c:numRef>
              <c:f>'Magellan Sheet 3'!$I$1:$L$1</c:f>
              <c:numCache>
                <c:formatCode>General</c:formatCode>
                <c:ptCount val="4"/>
                <c:pt idx="0">
                  <c:v>12.5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</c:numCache>
            </c:numRef>
          </c:cat>
          <c:val>
            <c:numRef>
              <c:f>'Magellan Sheet 3'!$V$15:$Y$15</c:f>
              <c:numCache>
                <c:formatCode>General</c:formatCode>
                <c:ptCount val="4"/>
                <c:pt idx="0">
                  <c:v>115.58276759088891</c:v>
                </c:pt>
                <c:pt idx="1">
                  <c:v>113.51437091555103</c:v>
                </c:pt>
                <c:pt idx="2">
                  <c:v>107.93096884715439</c:v>
                </c:pt>
                <c:pt idx="3">
                  <c:v>83.954063828437299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23-4649-A448-F1A25E540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532096"/>
        <c:axId val="84729856"/>
      </c:barChart>
      <c:catAx>
        <c:axId val="158532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Concentration (µM)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84729856"/>
        <c:crosses val="autoZero"/>
        <c:auto val="1"/>
        <c:lblAlgn val="ctr"/>
        <c:lblOffset val="100"/>
        <c:noMultiLvlLbl val="0"/>
      </c:catAx>
      <c:valAx>
        <c:axId val="84729856"/>
        <c:scaling>
          <c:orientation val="minMax"/>
          <c:max val="16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%Cell viability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158532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28342980270808"/>
          <c:y val="4.5880864197530867E-2"/>
          <c:w val="0.83904447482146349"/>
          <c:h val="0.71801543209876562"/>
        </c:manualLayout>
      </c:layout>
      <c:barChart>
        <c:barDir val="col"/>
        <c:grouping val="clustered"/>
        <c:varyColors val="0"/>
        <c:ser>
          <c:idx val="0"/>
          <c:order val="0"/>
          <c:tx>
            <c:v>Melatonin + 5-FU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382967350893617E-5"/>
                  <c:y val="-4.32418965837110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C11-4C9D-B240-93DC6DA72BED}"/>
                </c:ext>
              </c:extLst>
            </c:dLbl>
            <c:dLbl>
              <c:idx val="1"/>
              <c:layout>
                <c:manualLayout>
                  <c:x val="0"/>
                  <c:y val="-4.32944336823876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C11-4C9D-B240-93DC6DA72BED}"/>
                </c:ext>
              </c:extLst>
            </c:dLbl>
            <c:dLbl>
              <c:idx val="2"/>
              <c:layout>
                <c:manualLayout>
                  <c:x val="0"/>
                  <c:y val="-8.1177063154476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3C11-4C9D-B240-93DC6DA72BED}"/>
                </c:ext>
              </c:extLst>
            </c:dLbl>
            <c:dLbl>
              <c:idx val="3"/>
              <c:layout>
                <c:manualLayout>
                  <c:x val="-1.2582513912851869E-16"/>
                  <c:y val="-4.32944336823876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C11-4C9D-B240-93DC6DA72B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Ref>
                <c:f>'Magellan Sheet 3'!$I$51:$L$51</c:f>
                <c:numCache>
                  <c:formatCode>General</c:formatCode>
                  <c:ptCount val="4"/>
                  <c:pt idx="0">
                    <c:v>3.3929512093547531</c:v>
                  </c:pt>
                  <c:pt idx="1">
                    <c:v>2.2585596253516207</c:v>
                  </c:pt>
                  <c:pt idx="2">
                    <c:v>4.750432910792842</c:v>
                  </c:pt>
                  <c:pt idx="3">
                    <c:v>3.8803169686593559</c:v>
                  </c:pt>
                </c:numCache>
              </c:numRef>
            </c:plus>
            <c:minus>
              <c:numRef>
                <c:f>'Magellan Sheet 3'!$I$51:$L$51</c:f>
                <c:numCache>
                  <c:formatCode>General</c:formatCode>
                  <c:ptCount val="4"/>
                  <c:pt idx="0">
                    <c:v>3.3929512093547531</c:v>
                  </c:pt>
                  <c:pt idx="1">
                    <c:v>2.2585596253516207</c:v>
                  </c:pt>
                  <c:pt idx="2">
                    <c:v>4.750432910792842</c:v>
                  </c:pt>
                  <c:pt idx="3">
                    <c:v>3.8803169686593559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numRef>
              <c:f>'Magellan Sheet 3'!$I$2:$L$2</c:f>
              <c:numCache>
                <c:formatCode>General</c:formatCode>
                <c:ptCount val="4"/>
                <c:pt idx="0">
                  <c:v>12.5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</c:numCache>
            </c:numRef>
          </c:cat>
          <c:val>
            <c:numRef>
              <c:f>'Magellan Sheet 3'!$I$49:$L$49</c:f>
              <c:numCache>
                <c:formatCode>0.00</c:formatCode>
                <c:ptCount val="4"/>
                <c:pt idx="0">
                  <c:v>22.547666833918719</c:v>
                </c:pt>
                <c:pt idx="1">
                  <c:v>17.467385850476667</c:v>
                </c:pt>
                <c:pt idx="2">
                  <c:v>18.439538384345205</c:v>
                </c:pt>
                <c:pt idx="3">
                  <c:v>11.389864525840439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11-4C9D-B240-93DC6DA72BED}"/>
            </c:ext>
          </c:extLst>
        </c:ser>
        <c:ser>
          <c:idx val="2"/>
          <c:order val="1"/>
          <c:tx>
            <c:v>4-BrBn-MLT + 5-FU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281723665510743E-3"/>
                  <c:y val="-4.03911902679494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3C11-4C9D-B240-93DC6DA72BED}"/>
                </c:ext>
              </c:extLst>
            </c:dLbl>
            <c:dLbl>
              <c:idx val="1"/>
              <c:layout>
                <c:manualLayout>
                  <c:x val="0"/>
                  <c:y val="-5.3854920357265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3C11-4C9D-B240-93DC6DA72BED}"/>
                </c:ext>
              </c:extLst>
            </c:dLbl>
            <c:dLbl>
              <c:idx val="2"/>
              <c:layout>
                <c:manualLayout>
                  <c:x val="-1.7157893992001965E-3"/>
                  <c:y val="-5.40917547904906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C11-4C9D-B240-93DC6DA72BED}"/>
                </c:ext>
              </c:extLst>
            </c:dLbl>
            <c:dLbl>
              <c:idx val="3"/>
              <c:layout>
                <c:manualLayout>
                  <c:x val="0"/>
                  <c:y val="-7.296726829397583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3C11-4C9D-B240-93DC6DA72B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Ref>
                <c:f>'Magellan Sheet 3'!$AG$51:$AJ$51</c:f>
                <c:numCache>
                  <c:formatCode>General</c:formatCode>
                  <c:ptCount val="4"/>
                  <c:pt idx="0">
                    <c:v>2.4742729879320624</c:v>
                  </c:pt>
                  <c:pt idx="1">
                    <c:v>4.0422786527918548</c:v>
                  </c:pt>
                  <c:pt idx="2">
                    <c:v>4.3530036155174541</c:v>
                  </c:pt>
                  <c:pt idx="3">
                    <c:v>4.9842787148606575</c:v>
                  </c:pt>
                </c:numCache>
              </c:numRef>
            </c:plus>
            <c:minus>
              <c:numRef>
                <c:f>'Magellan Sheet 3'!$AG$51:$AJ$51</c:f>
                <c:numCache>
                  <c:formatCode>General</c:formatCode>
                  <c:ptCount val="4"/>
                  <c:pt idx="0">
                    <c:v>2.4742729879320624</c:v>
                  </c:pt>
                  <c:pt idx="1">
                    <c:v>4.0422786527918548</c:v>
                  </c:pt>
                  <c:pt idx="2">
                    <c:v>4.3530036155174541</c:v>
                  </c:pt>
                  <c:pt idx="3">
                    <c:v>4.9842787148606575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val>
            <c:numRef>
              <c:f>'Magellan Sheet 3'!$AG$49:$AJ$49</c:f>
              <c:numCache>
                <c:formatCode>0.00</c:formatCode>
                <c:ptCount val="4"/>
                <c:pt idx="0">
                  <c:v>37.686598282044848</c:v>
                </c:pt>
                <c:pt idx="1">
                  <c:v>39.996664164790225</c:v>
                </c:pt>
                <c:pt idx="2">
                  <c:v>31.582019848219481</c:v>
                </c:pt>
                <c:pt idx="3">
                  <c:v>27.245434075556656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C11-4C9D-B240-93DC6DA72BED}"/>
            </c:ext>
          </c:extLst>
        </c:ser>
        <c:ser>
          <c:idx val="1"/>
          <c:order val="2"/>
          <c:tx>
            <c:v>4-EBM + 5-FU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17393655084678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3C11-4C9D-B240-93DC6DA72BED}"/>
                </c:ext>
              </c:extLst>
            </c:dLbl>
            <c:dLbl>
              <c:idx val="1"/>
              <c:layout>
                <c:manualLayout>
                  <c:x val="0"/>
                  <c:y val="-4.339964485436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3C11-4C9D-B240-93DC6DA72BED}"/>
                </c:ext>
              </c:extLst>
            </c:dLbl>
            <c:dLbl>
              <c:idx val="2"/>
              <c:layout>
                <c:manualLayout>
                  <c:x val="0"/>
                  <c:y val="-2.435311894634302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3C11-4C9D-B240-93DC6DA72BE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11-4C9D-B240-93DC6DA72B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Ref>
                <c:f>'Magellan Sheet 3'!$V$51:$Y$51</c:f>
                <c:numCache>
                  <c:formatCode>General</c:formatCode>
                  <c:ptCount val="4"/>
                  <c:pt idx="0">
                    <c:v>1.5335896841312551</c:v>
                  </c:pt>
                  <c:pt idx="1">
                    <c:v>3.5702771068494754</c:v>
                  </c:pt>
                  <c:pt idx="2">
                    <c:v>1.7777305250026034</c:v>
                  </c:pt>
                  <c:pt idx="3">
                    <c:v>1.4892000976671833</c:v>
                  </c:pt>
                </c:numCache>
              </c:numRef>
            </c:plus>
            <c:minus>
              <c:numRef>
                <c:f>'Magellan Sheet 3'!$V$51:$Y$51</c:f>
                <c:numCache>
                  <c:formatCode>General</c:formatCode>
                  <c:ptCount val="4"/>
                  <c:pt idx="0">
                    <c:v>1.5335896841312551</c:v>
                  </c:pt>
                  <c:pt idx="1">
                    <c:v>3.5702771068494754</c:v>
                  </c:pt>
                  <c:pt idx="2">
                    <c:v>1.7777305250026034</c:v>
                  </c:pt>
                  <c:pt idx="3">
                    <c:v>1.4892000976671833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val>
            <c:numRef>
              <c:f>'Magellan Sheet 3'!$V$49:$Y$49</c:f>
              <c:numCache>
                <c:formatCode>0.00</c:formatCode>
                <c:ptCount val="4"/>
                <c:pt idx="0">
                  <c:v>36.934753416982474</c:v>
                </c:pt>
                <c:pt idx="1">
                  <c:v>34.948634715766175</c:v>
                </c:pt>
                <c:pt idx="2">
                  <c:v>29.327392819633033</c:v>
                </c:pt>
                <c:pt idx="3">
                  <c:v>5.4084090665906075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C11-4C9D-B240-93DC6DA72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46517263"/>
        <c:axId val="1707369871"/>
      </c:barChart>
      <c:catAx>
        <c:axId val="18465172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Concentration (µM)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07369871"/>
        <c:crosses val="autoZero"/>
        <c:auto val="1"/>
        <c:lblAlgn val="ctr"/>
        <c:lblOffset val="100"/>
        <c:noMultiLvlLbl val="0"/>
      </c:catAx>
      <c:valAx>
        <c:axId val="1707369871"/>
        <c:scaling>
          <c:orientation val="minMax"/>
          <c:max val="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Cell protective</a:t>
                </a:r>
              </a:p>
            </c:rich>
          </c:tx>
          <c:layout>
            <c:manualLayout>
              <c:xMode val="edge"/>
              <c:yMode val="edge"/>
              <c:x val="1.5093870204997339E-2"/>
              <c:y val="0.223854629629629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46517263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78740157480314"/>
          <c:y val="0.92836993711799942"/>
          <c:w val="0.88345610803566355"/>
          <c:h val="7.1210185185185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28342980270808"/>
          <c:y val="4.5880864197530867E-2"/>
          <c:w val="0.83904447482146349"/>
          <c:h val="0.71801543209876562"/>
        </c:manualLayout>
      </c:layout>
      <c:barChart>
        <c:barDir val="col"/>
        <c:grouping val="clustered"/>
        <c:varyColors val="0"/>
        <c:ser>
          <c:idx val="0"/>
          <c:order val="0"/>
          <c:tx>
            <c:v>Melatonin + 5-FU</c:v>
          </c:tx>
          <c:spPr>
            <a:solidFill>
              <a:schemeClr val="tx1"/>
            </a:solidFill>
            <a:ln w="1270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2382967350893617E-5"/>
                  <c:y val="-4.32418965837110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4710-4AAE-A2C0-B913AFBADC8D}"/>
                </c:ext>
              </c:extLst>
            </c:dLbl>
            <c:dLbl>
              <c:idx val="1"/>
              <c:layout>
                <c:manualLayout>
                  <c:x val="0"/>
                  <c:y val="-4.32944336823876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4710-4AAE-A2C0-B913AFBADC8D}"/>
                </c:ext>
              </c:extLst>
            </c:dLbl>
            <c:dLbl>
              <c:idx val="2"/>
              <c:layout>
                <c:manualLayout>
                  <c:x val="0"/>
                  <c:y val="-8.1177063154476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4710-4AAE-A2C0-B913AFBADC8D}"/>
                </c:ext>
              </c:extLst>
            </c:dLbl>
            <c:dLbl>
              <c:idx val="3"/>
              <c:layout>
                <c:manualLayout>
                  <c:x val="-1.2582513912851869E-16"/>
                  <c:y val="-4.32944336823876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710-4AAE-A2C0-B913AFBAD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Ref>
                <c:f>'Magellan Sheet 3'!$I$51:$L$51</c:f>
                <c:numCache>
                  <c:formatCode>General</c:formatCode>
                  <c:ptCount val="4"/>
                  <c:pt idx="0">
                    <c:v>3.3929512093547531</c:v>
                  </c:pt>
                  <c:pt idx="1">
                    <c:v>2.2585596253516207</c:v>
                  </c:pt>
                  <c:pt idx="2">
                    <c:v>4.750432910792842</c:v>
                  </c:pt>
                  <c:pt idx="3">
                    <c:v>3.8803169686593559</c:v>
                  </c:pt>
                </c:numCache>
              </c:numRef>
            </c:plus>
            <c:minus>
              <c:numRef>
                <c:f>'Magellan Sheet 3'!$I$51:$L$51</c:f>
                <c:numCache>
                  <c:formatCode>General</c:formatCode>
                  <c:ptCount val="4"/>
                  <c:pt idx="0">
                    <c:v>3.3929512093547531</c:v>
                  </c:pt>
                  <c:pt idx="1">
                    <c:v>2.2585596253516207</c:v>
                  </c:pt>
                  <c:pt idx="2">
                    <c:v>4.750432910792842</c:v>
                  </c:pt>
                  <c:pt idx="3">
                    <c:v>3.8803169686593559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numRef>
              <c:f>'Magellan Sheet 3'!$I$2:$L$2</c:f>
              <c:numCache>
                <c:formatCode>General</c:formatCode>
                <c:ptCount val="4"/>
                <c:pt idx="0">
                  <c:v>12.5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</c:numCache>
            </c:numRef>
          </c:cat>
          <c:val>
            <c:numRef>
              <c:f>'Magellan Sheet 3'!$I$49:$L$49</c:f>
              <c:numCache>
                <c:formatCode>0.00</c:formatCode>
                <c:ptCount val="4"/>
                <c:pt idx="0">
                  <c:v>22.547666833918719</c:v>
                </c:pt>
                <c:pt idx="1">
                  <c:v>17.467385850476667</c:v>
                </c:pt>
                <c:pt idx="2">
                  <c:v>18.439538384345205</c:v>
                </c:pt>
                <c:pt idx="3">
                  <c:v>11.389864525840439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10-4AAE-A2C0-B913AFBADC8D}"/>
            </c:ext>
          </c:extLst>
        </c:ser>
        <c:ser>
          <c:idx val="2"/>
          <c:order val="1"/>
          <c:tx>
            <c:v>4-BrBn-MLT + 5-FU</c:v>
          </c:tx>
          <c:spPr>
            <a:solidFill>
              <a:schemeClr val="tx1">
                <a:lumMod val="50000"/>
                <a:lumOff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7281723665510743E-3"/>
                  <c:y val="-4.03911902679494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4710-4AAE-A2C0-B913AFBADC8D}"/>
                </c:ext>
              </c:extLst>
            </c:dLbl>
            <c:dLbl>
              <c:idx val="1"/>
              <c:layout>
                <c:manualLayout>
                  <c:x val="0"/>
                  <c:y val="-4.18844746060920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4710-4AAE-A2C0-B913AFBADC8D}"/>
                </c:ext>
              </c:extLst>
            </c:dLbl>
            <c:dLbl>
              <c:idx val="2"/>
              <c:layout>
                <c:manualLayout>
                  <c:x val="-1.7157893992001965E-3"/>
                  <c:y val="-5.40917547904906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4710-4AAE-A2C0-B913AFBADC8D}"/>
                </c:ext>
              </c:extLst>
            </c:dLbl>
            <c:dLbl>
              <c:idx val="3"/>
              <c:layout>
                <c:manualLayout>
                  <c:x val="-1.8243870235914351E-16"/>
                  <c:y val="-5.70067706615140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4710-4AAE-A2C0-B913AFBAD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Ref>
                <c:f>'Magellan Sheet 3'!$AG$51:$AJ$51</c:f>
                <c:numCache>
                  <c:formatCode>General</c:formatCode>
                  <c:ptCount val="4"/>
                  <c:pt idx="0">
                    <c:v>2.4742729879320624</c:v>
                  </c:pt>
                  <c:pt idx="1">
                    <c:v>4.0422786527918548</c:v>
                  </c:pt>
                  <c:pt idx="2">
                    <c:v>4.3530036155174541</c:v>
                  </c:pt>
                  <c:pt idx="3">
                    <c:v>4.9842787148606575</c:v>
                  </c:pt>
                </c:numCache>
              </c:numRef>
            </c:plus>
            <c:minus>
              <c:numRef>
                <c:f>'Magellan Sheet 3'!$AG$51:$AJ$51</c:f>
                <c:numCache>
                  <c:formatCode>General</c:formatCode>
                  <c:ptCount val="4"/>
                  <c:pt idx="0">
                    <c:v>2.4742729879320624</c:v>
                  </c:pt>
                  <c:pt idx="1">
                    <c:v>4.0422786527918548</c:v>
                  </c:pt>
                  <c:pt idx="2">
                    <c:v>4.3530036155174541</c:v>
                  </c:pt>
                  <c:pt idx="3">
                    <c:v>4.9842787148606575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val>
            <c:numRef>
              <c:f>'Magellan Sheet 3'!$AG$49:$AJ$49</c:f>
              <c:numCache>
                <c:formatCode>0.00</c:formatCode>
                <c:ptCount val="4"/>
                <c:pt idx="0">
                  <c:v>37.686598282044848</c:v>
                </c:pt>
                <c:pt idx="1">
                  <c:v>39.996664164790225</c:v>
                </c:pt>
                <c:pt idx="2">
                  <c:v>31.582019848219481</c:v>
                </c:pt>
                <c:pt idx="3">
                  <c:v>27.245434075556656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10-4AAE-A2C0-B913AFBADC8D}"/>
            </c:ext>
          </c:extLst>
        </c:ser>
        <c:ser>
          <c:idx val="1"/>
          <c:order val="2"/>
          <c:tx>
            <c:v>4-EBM + 5-FU</c:v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17393655084678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710-4AAE-A2C0-B913AFBADC8D}"/>
                </c:ext>
              </c:extLst>
            </c:dLbl>
            <c:dLbl>
              <c:idx val="1"/>
              <c:layout>
                <c:manualLayout>
                  <c:x val="0"/>
                  <c:y val="-4.339964485436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4710-4AAE-A2C0-B913AFBADC8D}"/>
                </c:ext>
              </c:extLst>
            </c:dLbl>
            <c:dLbl>
              <c:idx val="2"/>
              <c:layout>
                <c:manualLayout>
                  <c:x val="0"/>
                  <c:y val="-2.435311894634302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4710-4AAE-A2C0-B913AFBADC8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10-4AAE-A2C0-B913AFBAD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Ref>
                <c:f>'Magellan Sheet 3'!$V$51:$Y$51</c:f>
                <c:numCache>
                  <c:formatCode>General</c:formatCode>
                  <c:ptCount val="4"/>
                  <c:pt idx="0">
                    <c:v>1.5335896841312551</c:v>
                  </c:pt>
                  <c:pt idx="1">
                    <c:v>3.5702771068494754</c:v>
                  </c:pt>
                  <c:pt idx="2">
                    <c:v>1.7777305250026034</c:v>
                  </c:pt>
                  <c:pt idx="3">
                    <c:v>1.4892000976671833</c:v>
                  </c:pt>
                </c:numCache>
              </c:numRef>
            </c:plus>
            <c:minus>
              <c:numRef>
                <c:f>'Magellan Sheet 3'!$V$51:$Y$51</c:f>
                <c:numCache>
                  <c:formatCode>General</c:formatCode>
                  <c:ptCount val="4"/>
                  <c:pt idx="0">
                    <c:v>1.5335896841312551</c:v>
                  </c:pt>
                  <c:pt idx="1">
                    <c:v>3.5702771068494754</c:v>
                  </c:pt>
                  <c:pt idx="2">
                    <c:v>1.7777305250026034</c:v>
                  </c:pt>
                  <c:pt idx="3">
                    <c:v>1.4892000976671833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val>
            <c:numRef>
              <c:f>'Magellan Sheet 3'!$V$49:$Y$49</c:f>
              <c:numCache>
                <c:formatCode>0.00</c:formatCode>
                <c:ptCount val="4"/>
                <c:pt idx="0">
                  <c:v>36.934753416982474</c:v>
                </c:pt>
                <c:pt idx="1">
                  <c:v>34.948634715766175</c:v>
                </c:pt>
                <c:pt idx="2">
                  <c:v>29.327392819633033</c:v>
                </c:pt>
                <c:pt idx="3">
                  <c:v>5.4084090665906075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10-4AAE-A2C0-B913AFBAD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46517263"/>
        <c:axId val="1707369871"/>
      </c:barChart>
      <c:catAx>
        <c:axId val="18465172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Concentration (µM)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07369871"/>
        <c:crosses val="autoZero"/>
        <c:auto val="1"/>
        <c:lblAlgn val="ctr"/>
        <c:lblOffset val="100"/>
        <c:noMultiLvlLbl val="0"/>
      </c:catAx>
      <c:valAx>
        <c:axId val="1707369871"/>
        <c:scaling>
          <c:orientation val="minMax"/>
          <c:max val="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Cell protective</a:t>
                </a:r>
              </a:p>
            </c:rich>
          </c:tx>
          <c:layout>
            <c:manualLayout>
              <c:xMode val="edge"/>
              <c:yMode val="edge"/>
              <c:x val="1.5093870204997339E-2"/>
              <c:y val="0.223854629629629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46517263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0787491975191385E-2"/>
          <c:y val="0.91703055555555557"/>
          <c:w val="0.88345610803566355"/>
          <c:h val="7.1210185185185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192616</xdr:colOff>
      <xdr:row>96</xdr:row>
      <xdr:rowOff>114299</xdr:rowOff>
    </xdr:from>
    <xdr:to>
      <xdr:col>10</xdr:col>
      <xdr:colOff>7408</xdr:colOff>
      <xdr:row>117</xdr:row>
      <xdr:rowOff>178594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256822</xdr:colOff>
      <xdr:row>96</xdr:row>
      <xdr:rowOff>136879</xdr:rowOff>
    </xdr:from>
    <xdr:to>
      <xdr:col>15</xdr:col>
      <xdr:colOff>0</xdr:colOff>
      <xdr:row>118</xdr:row>
      <xdr:rowOff>10674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C1F9129-486B-43E4-BF35-093DCA704E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457200</xdr:colOff>
      <xdr:row>64</xdr:row>
      <xdr:rowOff>63500</xdr:rowOff>
    </xdr:from>
    <xdr:to>
      <xdr:col>20</xdr:col>
      <xdr:colOff>520700</xdr:colOff>
      <xdr:row>81</xdr:row>
      <xdr:rowOff>184944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2B63E4D-C95C-4C54-99D4-94B8B2B4187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361174</xdr:colOff>
      <xdr:row>64</xdr:row>
      <xdr:rowOff>69056</xdr:rowOff>
    </xdr:from>
    <xdr:to>
      <xdr:col>10</xdr:col>
      <xdr:colOff>241300</xdr:colOff>
      <xdr:row>82</xdr:row>
      <xdr:rowOff>7056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7C67A0B-8DA7-4924-91F5-2FEC10275F9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3</xdr:col>
      <xdr:colOff>311679</xdr:colOff>
      <xdr:row>65</xdr:row>
      <xdr:rowOff>71438</xdr:rowOff>
    </xdr:from>
    <xdr:ext cx="241733" cy="21025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3D242C2-FC96-45ED-B88C-3F882B6F168A}"/>
            </a:ext>
          </a:extLst>
        </xdr:cNvPr>
        <xdr:cNvSpPr txBox="1"/>
      </xdr:nvSpPr>
      <xdr:spPr>
        <a:xfrm>
          <a:off x="2145242" y="11938001"/>
          <a:ext cx="241733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 b="1">
              <a:latin typeface="Arial" panose="020B0604020202020204" pitchFamily="34" charset="0"/>
              <a:cs typeface="Arial" panose="020B0604020202020204" pitchFamily="34" charset="0"/>
            </a:rPr>
            <a:t>#</a:t>
          </a:r>
        </a:p>
      </xdr:txBody>
    </xdr:sp>
    <xdr:clientData/>
  </xdr:oneCellAnchor>
  <xdr:oneCellAnchor>
    <xdr:from>
      <xdr:col>3</xdr:col>
      <xdr:colOff>514879</xdr:colOff>
      <xdr:row>65</xdr:row>
      <xdr:rowOff>156634</xdr:rowOff>
    </xdr:from>
    <xdr:ext cx="241733" cy="21025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D3766B0-E118-49D3-B7AD-9AA6B0833FBC}"/>
            </a:ext>
          </a:extLst>
        </xdr:cNvPr>
        <xdr:cNvSpPr txBox="1"/>
      </xdr:nvSpPr>
      <xdr:spPr>
        <a:xfrm>
          <a:off x="2348442" y="12023197"/>
          <a:ext cx="241733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 b="1">
              <a:latin typeface="Arial" panose="020B0604020202020204" pitchFamily="34" charset="0"/>
              <a:cs typeface="Arial" panose="020B0604020202020204" pitchFamily="34" charset="0"/>
            </a:rPr>
            <a:t>#</a:t>
          </a:r>
        </a:p>
      </xdr:txBody>
    </xdr:sp>
    <xdr:clientData/>
  </xdr:oneCellAnchor>
  <xdr:oneCellAnchor>
    <xdr:from>
      <xdr:col>5</xdr:col>
      <xdr:colOff>186796</xdr:colOff>
      <xdr:row>64</xdr:row>
      <xdr:rowOff>145520</xdr:rowOff>
    </xdr:from>
    <xdr:ext cx="298800" cy="21025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E3ED4D5-9DE6-40CD-BEF8-777484B5AED8}"/>
            </a:ext>
          </a:extLst>
        </xdr:cNvPr>
        <xdr:cNvSpPr txBox="1"/>
      </xdr:nvSpPr>
      <xdr:spPr>
        <a:xfrm>
          <a:off x="3242734" y="11829520"/>
          <a:ext cx="298800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 b="1">
              <a:latin typeface="Arial" panose="020B0604020202020204" pitchFamily="34" charset="0"/>
              <a:cs typeface="Arial" panose="020B0604020202020204" pitchFamily="34" charset="0"/>
            </a:rPr>
            <a:t>##</a:t>
          </a:r>
        </a:p>
      </xdr:txBody>
    </xdr:sp>
    <xdr:clientData/>
  </xdr:oneCellAnchor>
  <xdr:oneCellAnchor>
    <xdr:from>
      <xdr:col>5</xdr:col>
      <xdr:colOff>437621</xdr:colOff>
      <xdr:row>66</xdr:row>
      <xdr:rowOff>17992</xdr:rowOff>
    </xdr:from>
    <xdr:ext cx="241733" cy="21025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C7182B3-2247-45F3-8375-DF1E89D3C0C1}"/>
            </a:ext>
          </a:extLst>
        </xdr:cNvPr>
        <xdr:cNvSpPr txBox="1"/>
      </xdr:nvSpPr>
      <xdr:spPr>
        <a:xfrm>
          <a:off x="3493559" y="12067117"/>
          <a:ext cx="241733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 b="1">
              <a:latin typeface="Arial" panose="020B0604020202020204" pitchFamily="34" charset="0"/>
              <a:cs typeface="Arial" panose="020B0604020202020204" pitchFamily="34" charset="0"/>
            </a:rPr>
            <a:t>#</a:t>
          </a:r>
        </a:p>
      </xdr:txBody>
    </xdr:sp>
    <xdr:clientData/>
  </xdr:oneCellAnchor>
  <xdr:oneCellAnchor>
    <xdr:from>
      <xdr:col>9</xdr:col>
      <xdr:colOff>20109</xdr:colOff>
      <xdr:row>67</xdr:row>
      <xdr:rowOff>141288</xdr:rowOff>
    </xdr:from>
    <xdr:ext cx="241733" cy="21025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9281B0F-0549-4D9A-93BE-491CBC0068C2}"/>
            </a:ext>
          </a:extLst>
        </xdr:cNvPr>
        <xdr:cNvSpPr txBox="1"/>
      </xdr:nvSpPr>
      <xdr:spPr>
        <a:xfrm>
          <a:off x="5520797" y="12372976"/>
          <a:ext cx="241733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 b="1">
              <a:latin typeface="Arial" panose="020B0604020202020204" pitchFamily="34" charset="0"/>
              <a:cs typeface="Arial" panose="020B0604020202020204" pitchFamily="34" charset="0"/>
            </a:rPr>
            <a:t>#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030D3-8764-49E5-B862-484C44A5E69B}">
  <dimension ref="A1:C3"/>
  <sheetViews>
    <sheetView workbookViewId="0"/>
  </sheetViews>
  <sheetFormatPr defaultRowHeight="14.5"/>
  <sheetData>
    <row r="1" spans="1:3">
      <c r="A1" t="s">
        <v>19</v>
      </c>
    </row>
    <row r="2" spans="1:3" ht="409.5">
      <c r="B2" t="s">
        <v>20</v>
      </c>
      <c r="C2" s="16" t="s">
        <v>21</v>
      </c>
    </row>
    <row r="3" spans="1:3">
      <c r="B3" t="s">
        <v>22</v>
      </c>
      <c r="C3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2"/>
  <sheetViews>
    <sheetView tabSelected="1" topLeftCell="A58" zoomScale="80" zoomScaleNormal="80" workbookViewId="0">
      <selection activeCell="L87" sqref="L87"/>
    </sheetView>
  </sheetViews>
  <sheetFormatPr defaultRowHeight="14.5"/>
  <sheetData>
    <row r="1" spans="2:38">
      <c r="D1" t="s">
        <v>6</v>
      </c>
      <c r="E1">
        <f>1/1000</f>
        <v>1E-3</v>
      </c>
      <c r="F1">
        <f>10/1000</f>
        <v>0.01</v>
      </c>
      <c r="G1">
        <v>0.1</v>
      </c>
      <c r="H1">
        <v>1</v>
      </c>
      <c r="I1">
        <v>12.5</v>
      </c>
      <c r="J1">
        <v>25</v>
      </c>
      <c r="K1">
        <v>50</v>
      </c>
      <c r="L1">
        <v>100</v>
      </c>
      <c r="M1">
        <v>250</v>
      </c>
      <c r="N1">
        <v>500</v>
      </c>
      <c r="R1">
        <f>1/1000</f>
        <v>1E-3</v>
      </c>
      <c r="S1">
        <f>10/1000</f>
        <v>0.01</v>
      </c>
      <c r="T1">
        <v>0.1</v>
      </c>
      <c r="U1">
        <v>1</v>
      </c>
      <c r="V1">
        <v>12.5</v>
      </c>
      <c r="W1">
        <v>25</v>
      </c>
      <c r="X1">
        <v>50</v>
      </c>
      <c r="Y1">
        <v>100</v>
      </c>
      <c r="AC1">
        <f>1/1000</f>
        <v>1E-3</v>
      </c>
      <c r="AD1">
        <f>10/1000</f>
        <v>0.01</v>
      </c>
      <c r="AE1">
        <v>0.1</v>
      </c>
      <c r="AF1">
        <v>1</v>
      </c>
      <c r="AG1">
        <v>12.5</v>
      </c>
      <c r="AH1">
        <v>25</v>
      </c>
      <c r="AI1">
        <v>50</v>
      </c>
      <c r="AJ1">
        <v>100</v>
      </c>
    </row>
    <row r="2" spans="2:38" ht="72.5">
      <c r="C2" t="s">
        <v>0</v>
      </c>
      <c r="D2" s="16" t="s">
        <v>28</v>
      </c>
      <c r="E2" t="s">
        <v>1</v>
      </c>
      <c r="F2" t="s">
        <v>2</v>
      </c>
      <c r="G2" t="s">
        <v>3</v>
      </c>
      <c r="H2">
        <v>1</v>
      </c>
      <c r="I2">
        <v>12.5</v>
      </c>
      <c r="J2">
        <v>25</v>
      </c>
      <c r="K2">
        <v>50</v>
      </c>
      <c r="L2">
        <v>100</v>
      </c>
      <c r="M2">
        <v>250</v>
      </c>
      <c r="N2">
        <v>500</v>
      </c>
      <c r="P2" t="s">
        <v>0</v>
      </c>
      <c r="Q2" s="16" t="s">
        <v>28</v>
      </c>
      <c r="R2" t="s">
        <v>1</v>
      </c>
      <c r="S2" t="s">
        <v>2</v>
      </c>
      <c r="T2" t="s">
        <v>3</v>
      </c>
      <c r="U2">
        <v>1</v>
      </c>
      <c r="V2">
        <v>12.5</v>
      </c>
      <c r="W2">
        <v>25</v>
      </c>
      <c r="X2">
        <v>50</v>
      </c>
      <c r="Y2">
        <v>100</v>
      </c>
      <c r="AA2" t="s">
        <v>0</v>
      </c>
      <c r="AB2" s="16" t="s">
        <v>28</v>
      </c>
      <c r="AC2" t="s">
        <v>1</v>
      </c>
      <c r="AD2" t="s">
        <v>2</v>
      </c>
      <c r="AE2" t="s">
        <v>3</v>
      </c>
      <c r="AF2">
        <v>1</v>
      </c>
      <c r="AG2">
        <v>12.5</v>
      </c>
      <c r="AH2">
        <v>25</v>
      </c>
      <c r="AI2">
        <v>50</v>
      </c>
      <c r="AJ2">
        <v>100</v>
      </c>
    </row>
    <row r="3" spans="2:38">
      <c r="B3" s="1"/>
      <c r="D3" t="s">
        <v>27</v>
      </c>
      <c r="E3" s="18" t="s">
        <v>24</v>
      </c>
      <c r="F3" s="18"/>
      <c r="G3" s="18"/>
      <c r="H3" s="18"/>
      <c r="I3" s="18"/>
      <c r="J3" s="18"/>
      <c r="K3" s="18"/>
      <c r="L3" s="18"/>
      <c r="M3" s="18"/>
      <c r="N3" s="18"/>
      <c r="Q3" t="s">
        <v>27</v>
      </c>
      <c r="R3" s="19" t="s">
        <v>25</v>
      </c>
      <c r="S3" s="19"/>
      <c r="T3" s="19"/>
      <c r="U3" s="19"/>
      <c r="V3" s="19"/>
      <c r="W3" s="19"/>
      <c r="X3" s="19"/>
      <c r="Y3" s="19"/>
      <c r="AB3" t="s">
        <v>27</v>
      </c>
      <c r="AC3" s="20" t="s">
        <v>26</v>
      </c>
      <c r="AD3" s="20"/>
      <c r="AE3" s="20"/>
      <c r="AF3" s="20"/>
      <c r="AG3" s="20"/>
      <c r="AH3" s="20"/>
      <c r="AI3" s="20"/>
      <c r="AJ3" s="20"/>
    </row>
    <row r="4" spans="2:38">
      <c r="B4" s="1" t="s">
        <v>10</v>
      </c>
      <c r="C4">
        <v>3.625</v>
      </c>
      <c r="D4">
        <v>1.706</v>
      </c>
      <c r="E4">
        <v>2.1059999999999999</v>
      </c>
      <c r="F4">
        <v>2.1259999999999999</v>
      </c>
      <c r="G4">
        <v>2.3679999999999999</v>
      </c>
      <c r="H4">
        <v>2.2509999999999999</v>
      </c>
      <c r="I4">
        <v>2.0750000000000002</v>
      </c>
      <c r="J4" s="7">
        <v>2.0449999999999999</v>
      </c>
      <c r="K4">
        <v>1.444</v>
      </c>
      <c r="L4">
        <v>2.2349999999999999</v>
      </c>
      <c r="M4">
        <v>1.7010000000000001</v>
      </c>
      <c r="N4">
        <v>1.7430000000000001</v>
      </c>
      <c r="O4" s="1" t="s">
        <v>10</v>
      </c>
      <c r="P4">
        <v>3.58</v>
      </c>
      <c r="Q4">
        <v>1.9730000000000001</v>
      </c>
      <c r="R4">
        <v>2.218</v>
      </c>
      <c r="S4">
        <v>2.1539999999999999</v>
      </c>
      <c r="T4">
        <v>1.9350000000000001</v>
      </c>
      <c r="U4">
        <v>1.9590000000000001</v>
      </c>
      <c r="V4">
        <v>2.3109999999999999</v>
      </c>
      <c r="W4">
        <v>2.4809999999999999</v>
      </c>
      <c r="X4">
        <v>2.1850000000000001</v>
      </c>
      <c r="Y4">
        <v>1.554</v>
      </c>
      <c r="Z4" s="1" t="s">
        <v>10</v>
      </c>
      <c r="AA4">
        <v>2.8450000000000002</v>
      </c>
      <c r="AB4">
        <v>1.609</v>
      </c>
      <c r="AC4">
        <v>1.863</v>
      </c>
      <c r="AD4">
        <v>1.6439999999999999</v>
      </c>
      <c r="AE4">
        <v>1.718</v>
      </c>
      <c r="AF4">
        <v>1.7210000000000001</v>
      </c>
      <c r="AG4">
        <v>2.1389999999999998</v>
      </c>
      <c r="AH4">
        <v>2.1469999999999998</v>
      </c>
      <c r="AI4">
        <v>2.0459999999999998</v>
      </c>
      <c r="AJ4">
        <v>1.97</v>
      </c>
    </row>
    <row r="5" spans="2:38">
      <c r="B5" s="1" t="s">
        <v>11</v>
      </c>
      <c r="C5">
        <v>3.51</v>
      </c>
      <c r="D5">
        <v>1.6839999999999999</v>
      </c>
      <c r="E5">
        <v>1.829</v>
      </c>
      <c r="F5">
        <v>1.9059999999999999</v>
      </c>
      <c r="G5">
        <v>1.605</v>
      </c>
      <c r="H5">
        <v>2.2040000000000002</v>
      </c>
      <c r="I5">
        <v>1.9350000000000001</v>
      </c>
      <c r="J5" s="7">
        <v>2.0310000000000001</v>
      </c>
      <c r="K5">
        <v>1.7929999999999999</v>
      </c>
      <c r="L5">
        <v>1.7170000000000001</v>
      </c>
      <c r="M5">
        <v>1.73</v>
      </c>
      <c r="N5">
        <v>1.5669999999999999</v>
      </c>
      <c r="O5" s="1" t="s">
        <v>11</v>
      </c>
      <c r="P5">
        <v>3.5190000000000001</v>
      </c>
      <c r="Q5">
        <v>1.907</v>
      </c>
      <c r="R5">
        <v>1.9410000000000001</v>
      </c>
      <c r="S5">
        <v>1.9730000000000001</v>
      </c>
      <c r="T5">
        <v>2.2370000000000001</v>
      </c>
      <c r="U5">
        <v>1.9770000000000001</v>
      </c>
      <c r="V5">
        <v>2.2890000000000001</v>
      </c>
      <c r="W5">
        <v>2.2229999999999999</v>
      </c>
      <c r="X5">
        <v>2.0350000000000001</v>
      </c>
      <c r="Y5">
        <v>1.649</v>
      </c>
      <c r="Z5" s="1" t="s">
        <v>11</v>
      </c>
      <c r="AA5">
        <v>2.7490000000000001</v>
      </c>
      <c r="AB5">
        <v>0.99299999999999999</v>
      </c>
      <c r="AC5">
        <v>1.51</v>
      </c>
      <c r="AD5">
        <v>1.4750000000000001</v>
      </c>
      <c r="AE5">
        <v>1.4259999999999999</v>
      </c>
      <c r="AF5">
        <v>1.7629999999999999</v>
      </c>
      <c r="AG5">
        <v>2.1280000000000001</v>
      </c>
      <c r="AH5">
        <v>1.8779999999999999</v>
      </c>
      <c r="AI5">
        <v>1.8320000000000001</v>
      </c>
      <c r="AJ5">
        <v>1.556</v>
      </c>
    </row>
    <row r="6" spans="2:38">
      <c r="B6" s="1" t="s">
        <v>12</v>
      </c>
      <c r="C6">
        <v>3.5569999999999999</v>
      </c>
      <c r="D6">
        <v>1.61</v>
      </c>
      <c r="E6">
        <v>1.667</v>
      </c>
      <c r="F6">
        <v>2.0150000000000001</v>
      </c>
      <c r="G6">
        <v>2.024</v>
      </c>
      <c r="H6">
        <v>1.919</v>
      </c>
      <c r="I6">
        <v>1.931</v>
      </c>
      <c r="J6">
        <v>1.9870000000000001</v>
      </c>
      <c r="K6">
        <v>1.77</v>
      </c>
      <c r="L6">
        <v>1.7270000000000001</v>
      </c>
      <c r="M6">
        <v>1.7569999999999999</v>
      </c>
      <c r="N6">
        <v>1.8939999999999999</v>
      </c>
      <c r="O6" s="1" t="s">
        <v>12</v>
      </c>
      <c r="P6">
        <v>3.5649999999999999</v>
      </c>
      <c r="Q6">
        <v>2.073</v>
      </c>
      <c r="R6">
        <v>2.2360000000000002</v>
      </c>
      <c r="S6">
        <v>1.7210000000000001</v>
      </c>
      <c r="T6">
        <v>2.032</v>
      </c>
      <c r="U6">
        <v>1.891</v>
      </c>
      <c r="V6">
        <v>2.3420000000000001</v>
      </c>
      <c r="W6">
        <v>2.4750000000000001</v>
      </c>
      <c r="X6">
        <v>2.1110000000000002</v>
      </c>
      <c r="Y6">
        <v>1.7989999999999999</v>
      </c>
      <c r="Z6" s="1" t="s">
        <v>12</v>
      </c>
      <c r="AA6">
        <v>3.2090000000000001</v>
      </c>
      <c r="AB6">
        <v>1.3660000000000001</v>
      </c>
      <c r="AC6">
        <v>2.4580000000000002</v>
      </c>
      <c r="AD6">
        <v>1.452</v>
      </c>
      <c r="AE6">
        <v>1.673</v>
      </c>
      <c r="AF6">
        <v>1.782</v>
      </c>
      <c r="AG6">
        <v>2.29</v>
      </c>
      <c r="AH6">
        <v>2.1680000000000001</v>
      </c>
      <c r="AI6">
        <v>2.145</v>
      </c>
      <c r="AJ6">
        <v>2.1309999999999998</v>
      </c>
    </row>
    <row r="7" spans="2:38">
      <c r="B7" s="1" t="s">
        <v>13</v>
      </c>
      <c r="C7">
        <v>3.52</v>
      </c>
      <c r="D7">
        <v>1.6240000000000001</v>
      </c>
      <c r="E7">
        <v>2.1190000000000002</v>
      </c>
      <c r="F7">
        <v>1.87</v>
      </c>
      <c r="G7">
        <v>2.137</v>
      </c>
      <c r="H7">
        <v>2.3239999999999998</v>
      </c>
      <c r="I7">
        <v>2.1070000000000002</v>
      </c>
      <c r="J7">
        <v>1.96</v>
      </c>
      <c r="K7">
        <v>2.113</v>
      </c>
      <c r="L7">
        <v>1.9239999999999999</v>
      </c>
      <c r="M7">
        <v>1.675</v>
      </c>
      <c r="N7">
        <v>1.6990000000000001</v>
      </c>
      <c r="O7" s="1" t="s">
        <v>13</v>
      </c>
      <c r="P7">
        <v>3.5179999999999998</v>
      </c>
      <c r="Q7">
        <v>1.8560000000000001</v>
      </c>
      <c r="R7">
        <v>1.927</v>
      </c>
      <c r="S7">
        <v>2.2040000000000002</v>
      </c>
      <c r="T7">
        <v>1.827</v>
      </c>
      <c r="U7">
        <v>1.89</v>
      </c>
      <c r="V7">
        <v>2.1459999999999999</v>
      </c>
      <c r="W7">
        <v>2.2370000000000001</v>
      </c>
      <c r="X7">
        <v>2.0590000000000002</v>
      </c>
      <c r="Y7">
        <v>1.6659999999999999</v>
      </c>
      <c r="Z7" s="1" t="s">
        <v>13</v>
      </c>
      <c r="AA7">
        <v>3.0779999999999998</v>
      </c>
      <c r="AB7">
        <v>1.7110000000000001</v>
      </c>
      <c r="AC7">
        <v>2.4060000000000001</v>
      </c>
      <c r="AD7">
        <v>2.081</v>
      </c>
      <c r="AE7">
        <v>2.278</v>
      </c>
      <c r="AF7">
        <v>1.9770000000000001</v>
      </c>
      <c r="AG7">
        <v>2.0920000000000001</v>
      </c>
      <c r="AH7">
        <v>2.2909999999999999</v>
      </c>
      <c r="AI7">
        <v>2.0840000000000001</v>
      </c>
      <c r="AJ7">
        <v>2.093</v>
      </c>
    </row>
    <row r="8" spans="2:38">
      <c r="B8" s="1" t="s">
        <v>14</v>
      </c>
      <c r="C8">
        <v>3.4350000000000001</v>
      </c>
      <c r="D8">
        <v>1.4710000000000001</v>
      </c>
      <c r="E8">
        <v>2.161</v>
      </c>
      <c r="F8">
        <v>2.2679999999999998</v>
      </c>
      <c r="G8">
        <v>1.9359999999999999</v>
      </c>
      <c r="H8">
        <v>2.2120000000000002</v>
      </c>
      <c r="I8">
        <v>2.0619999999999998</v>
      </c>
      <c r="J8">
        <v>1.9370000000000001</v>
      </c>
      <c r="K8">
        <v>1.9039999999999999</v>
      </c>
      <c r="L8">
        <v>1.526</v>
      </c>
      <c r="M8">
        <v>1.506</v>
      </c>
      <c r="N8">
        <v>1.49</v>
      </c>
      <c r="O8" s="1" t="s">
        <v>14</v>
      </c>
      <c r="P8">
        <v>2.1869999999999998</v>
      </c>
      <c r="Q8">
        <v>2.0870000000000002</v>
      </c>
      <c r="R8">
        <v>2.1890000000000001</v>
      </c>
      <c r="S8">
        <v>1.9530000000000001</v>
      </c>
      <c r="T8">
        <v>1.6040000000000001</v>
      </c>
      <c r="U8">
        <v>2.1349999999999998</v>
      </c>
      <c r="V8">
        <v>2.214</v>
      </c>
      <c r="W8">
        <v>2.032</v>
      </c>
      <c r="X8">
        <v>2.1480000000000001</v>
      </c>
      <c r="Y8">
        <v>1.722</v>
      </c>
      <c r="Z8" s="1" t="s">
        <v>14</v>
      </c>
      <c r="AA8">
        <v>3.359</v>
      </c>
      <c r="AB8">
        <v>2.081</v>
      </c>
      <c r="AC8">
        <v>2.4119999999999999</v>
      </c>
      <c r="AD8">
        <v>2.331</v>
      </c>
      <c r="AE8">
        <v>2.2639999999999998</v>
      </c>
      <c r="AF8">
        <v>1.97</v>
      </c>
      <c r="AG8">
        <v>2.0779999999999998</v>
      </c>
      <c r="AH8">
        <v>2.3199999999999998</v>
      </c>
      <c r="AI8">
        <v>2.0289999999999999</v>
      </c>
      <c r="AJ8">
        <v>2.0920000000000001</v>
      </c>
    </row>
    <row r="9" spans="2:38">
      <c r="B9" s="1" t="s">
        <v>15</v>
      </c>
      <c r="C9">
        <v>3.6389999999999998</v>
      </c>
      <c r="D9">
        <v>1.5980000000000001</v>
      </c>
      <c r="E9">
        <v>2.0720000000000001</v>
      </c>
      <c r="F9">
        <v>2.3199999999999998</v>
      </c>
      <c r="G9">
        <v>2.024</v>
      </c>
      <c r="H9">
        <v>1.855</v>
      </c>
      <c r="I9">
        <v>1.627</v>
      </c>
      <c r="J9">
        <v>1.7709999999999999</v>
      </c>
      <c r="K9">
        <v>1.903</v>
      </c>
      <c r="L9">
        <v>1.597</v>
      </c>
      <c r="M9">
        <v>1.7949999999999999</v>
      </c>
      <c r="N9">
        <v>1.8919999999999999</v>
      </c>
      <c r="O9" s="1" t="s">
        <v>15</v>
      </c>
      <c r="P9">
        <v>3.4590000000000001</v>
      </c>
      <c r="Q9">
        <v>1.8819999999999999</v>
      </c>
      <c r="R9">
        <v>2.234</v>
      </c>
      <c r="S9">
        <v>1.617</v>
      </c>
      <c r="T9">
        <v>1.7709999999999999</v>
      </c>
      <c r="U9">
        <v>1.98</v>
      </c>
      <c r="V9">
        <v>2.2890000000000001</v>
      </c>
      <c r="W9">
        <v>2.0979999999999999</v>
      </c>
      <c r="X9">
        <v>2.2770000000000001</v>
      </c>
      <c r="Y9">
        <v>1.7130000000000001</v>
      </c>
      <c r="Z9" s="1" t="s">
        <v>15</v>
      </c>
      <c r="AA9">
        <v>2.68</v>
      </c>
      <c r="AB9">
        <v>1.63</v>
      </c>
      <c r="AC9">
        <v>2.1259999999999999</v>
      </c>
      <c r="AD9">
        <v>1.903</v>
      </c>
      <c r="AE9">
        <v>1.976</v>
      </c>
      <c r="AF9">
        <v>2.0299999999999998</v>
      </c>
      <c r="AG9">
        <v>2.2360000000000002</v>
      </c>
      <c r="AH9">
        <v>2.2829999999999999</v>
      </c>
      <c r="AI9">
        <v>2.2280000000000002</v>
      </c>
      <c r="AJ9">
        <v>2.2120000000000002</v>
      </c>
    </row>
    <row r="10" spans="2:38">
      <c r="B10" s="1" t="s">
        <v>16</v>
      </c>
      <c r="C10">
        <v>3.6659999999999999</v>
      </c>
      <c r="D10">
        <v>1.3149999999999999</v>
      </c>
      <c r="E10">
        <v>2.16</v>
      </c>
      <c r="F10">
        <v>1.871</v>
      </c>
      <c r="G10">
        <v>2.1970000000000001</v>
      </c>
      <c r="H10">
        <v>2.0129999999999999</v>
      </c>
      <c r="I10">
        <v>2.2949999999999999</v>
      </c>
      <c r="J10">
        <v>1.7989999999999999</v>
      </c>
      <c r="K10">
        <v>2.2650000000000001</v>
      </c>
      <c r="L10">
        <v>1.738</v>
      </c>
      <c r="M10">
        <v>1.694</v>
      </c>
      <c r="N10">
        <v>1.885</v>
      </c>
      <c r="O10" s="1" t="s">
        <v>16</v>
      </c>
      <c r="P10">
        <v>3.472</v>
      </c>
      <c r="Q10">
        <v>2.0289999999999999</v>
      </c>
      <c r="R10">
        <v>2.0430000000000001</v>
      </c>
      <c r="S10">
        <v>1.9770000000000001</v>
      </c>
      <c r="T10">
        <v>1.607</v>
      </c>
      <c r="U10">
        <v>1.9730000000000001</v>
      </c>
      <c r="V10">
        <v>2.302</v>
      </c>
      <c r="W10">
        <v>2.258</v>
      </c>
      <c r="X10">
        <v>2.1320000000000001</v>
      </c>
      <c r="Y10">
        <v>1.613</v>
      </c>
      <c r="Z10" s="1" t="s">
        <v>16</v>
      </c>
      <c r="AA10">
        <v>3.347</v>
      </c>
      <c r="AB10">
        <v>1.5920000000000001</v>
      </c>
      <c r="AC10">
        <v>2.5409999999999999</v>
      </c>
      <c r="AD10">
        <v>1.9139999999999999</v>
      </c>
      <c r="AE10">
        <v>1.8740000000000001</v>
      </c>
      <c r="AF10">
        <v>2.121</v>
      </c>
      <c r="AG10">
        <v>2.1629999999999998</v>
      </c>
      <c r="AH10">
        <v>2.3119999999999998</v>
      </c>
      <c r="AI10">
        <v>2.2519999999999998</v>
      </c>
      <c r="AJ10">
        <v>1.9570000000000001</v>
      </c>
    </row>
    <row r="11" spans="2:38">
      <c r="B11" s="1" t="s">
        <v>17</v>
      </c>
      <c r="C11">
        <v>3.4470000000000001</v>
      </c>
      <c r="D11">
        <v>1.4470000000000001</v>
      </c>
      <c r="E11">
        <v>1.8180000000000001</v>
      </c>
      <c r="F11">
        <v>2.161</v>
      </c>
      <c r="G11">
        <v>1.9079999999999999</v>
      </c>
      <c r="H11">
        <v>2.1040000000000001</v>
      </c>
      <c r="I11">
        <v>2.0179999999999998</v>
      </c>
      <c r="J11">
        <v>1.71</v>
      </c>
      <c r="K11">
        <v>2.2029999999999998</v>
      </c>
      <c r="L11">
        <v>1.8069999999999999</v>
      </c>
      <c r="M11">
        <v>1.617</v>
      </c>
      <c r="N11">
        <v>1.724</v>
      </c>
      <c r="O11" s="1" t="s">
        <v>17</v>
      </c>
      <c r="P11">
        <v>3.621</v>
      </c>
      <c r="Q11">
        <v>1.954</v>
      </c>
      <c r="R11">
        <v>1.9330000000000001</v>
      </c>
      <c r="S11">
        <v>1.621</v>
      </c>
      <c r="T11">
        <v>1.4</v>
      </c>
      <c r="U11">
        <v>1.8879999999999999</v>
      </c>
      <c r="V11">
        <v>2.3239999999999998</v>
      </c>
      <c r="W11">
        <v>2.0870000000000002</v>
      </c>
      <c r="X11">
        <v>2.0640000000000001</v>
      </c>
      <c r="Y11">
        <v>1.516</v>
      </c>
      <c r="Z11" s="1" t="s">
        <v>17</v>
      </c>
      <c r="AA11">
        <v>3.274</v>
      </c>
      <c r="AB11">
        <v>1.5680000000000001</v>
      </c>
      <c r="AC11">
        <v>1.7869999999999999</v>
      </c>
      <c r="AD11">
        <v>1.8879999999999999</v>
      </c>
      <c r="AE11">
        <v>1.9890000000000001</v>
      </c>
      <c r="AF11">
        <v>1.998</v>
      </c>
      <c r="AG11">
        <v>1.9430000000000001</v>
      </c>
      <c r="AH11">
        <v>1.9470000000000001</v>
      </c>
      <c r="AI11">
        <v>1.7210000000000001</v>
      </c>
      <c r="AJ11">
        <v>1.806</v>
      </c>
    </row>
    <row r="12" spans="2:38">
      <c r="B12" s="1" t="s">
        <v>4</v>
      </c>
      <c r="C12" s="2">
        <f>AVERAGE(C4:C11)</f>
        <v>3.5498749999999997</v>
      </c>
      <c r="D12" s="2">
        <f t="shared" ref="D12:AI12" si="0">AVERAGE(D4:D11)</f>
        <v>1.5568750000000002</v>
      </c>
      <c r="E12" s="2">
        <f t="shared" si="0"/>
        <v>1.9915</v>
      </c>
      <c r="F12" s="2">
        <f t="shared" si="0"/>
        <v>2.0671250000000003</v>
      </c>
      <c r="G12" s="2">
        <f t="shared" si="0"/>
        <v>2.0248750000000002</v>
      </c>
      <c r="H12" s="2">
        <f t="shared" si="0"/>
        <v>2.1102500000000002</v>
      </c>
      <c r="I12" s="2">
        <f t="shared" si="0"/>
        <v>2.0062500000000001</v>
      </c>
      <c r="J12" s="2">
        <f>AVERAGE(J4:J11)</f>
        <v>1.9049999999999998</v>
      </c>
      <c r="K12" s="2">
        <f t="shared" si="0"/>
        <v>1.9243749999999999</v>
      </c>
      <c r="L12" s="2">
        <f t="shared" si="0"/>
        <v>1.7838749999999999</v>
      </c>
      <c r="M12" s="2">
        <f t="shared" si="0"/>
        <v>1.6843750000000002</v>
      </c>
      <c r="N12" s="2">
        <f t="shared" si="0"/>
        <v>1.7367499999999998</v>
      </c>
      <c r="O12" s="1" t="s">
        <v>4</v>
      </c>
      <c r="P12" s="2">
        <f t="shared" si="0"/>
        <v>3.3651249999999999</v>
      </c>
      <c r="Q12" s="2">
        <f t="shared" si="0"/>
        <v>1.9701249999999999</v>
      </c>
      <c r="R12" s="2">
        <f t="shared" si="0"/>
        <v>2.090125</v>
      </c>
      <c r="S12" s="2">
        <f t="shared" si="0"/>
        <v>1.9025000000000001</v>
      </c>
      <c r="T12" s="2">
        <f t="shared" si="0"/>
        <v>1.8016250000000003</v>
      </c>
      <c r="U12" s="2">
        <f t="shared" si="0"/>
        <v>1.9616250000000002</v>
      </c>
      <c r="V12" s="2">
        <f t="shared" si="0"/>
        <v>2.2771249999999998</v>
      </c>
      <c r="W12" s="2">
        <f t="shared" si="0"/>
        <v>2.2363749999999998</v>
      </c>
      <c r="X12" s="2">
        <f t="shared" si="0"/>
        <v>2.1263750000000003</v>
      </c>
      <c r="Y12" s="2">
        <f>AVERAGE(Y4:Y11)</f>
        <v>1.6540000000000001</v>
      </c>
      <c r="Z12" s="1" t="s">
        <v>4</v>
      </c>
      <c r="AA12" s="2">
        <f t="shared" si="0"/>
        <v>3.0676250000000005</v>
      </c>
      <c r="AB12" s="2">
        <f t="shared" si="0"/>
        <v>1.5687500000000001</v>
      </c>
      <c r="AC12" s="2">
        <f t="shared" si="0"/>
        <v>2.1378750000000002</v>
      </c>
      <c r="AD12" s="2">
        <f t="shared" si="0"/>
        <v>1.8359999999999999</v>
      </c>
      <c r="AE12" s="2">
        <f t="shared" si="0"/>
        <v>1.8997500000000003</v>
      </c>
      <c r="AF12" s="2">
        <f t="shared" si="0"/>
        <v>1.92025</v>
      </c>
      <c r="AG12" s="2">
        <f t="shared" si="0"/>
        <v>2.1336249999999999</v>
      </c>
      <c r="AH12" s="2">
        <f t="shared" si="0"/>
        <v>2.16825</v>
      </c>
      <c r="AI12" s="2">
        <f t="shared" si="0"/>
        <v>2.042125</v>
      </c>
      <c r="AJ12" s="2">
        <f t="shared" ref="AJ12" si="1">AVERAGE(AJ4:AJ11)</f>
        <v>1.977125</v>
      </c>
      <c r="AK12" s="2"/>
      <c r="AL12" s="2"/>
    </row>
    <row r="13" spans="2:38">
      <c r="B13" s="1" t="s">
        <v>7</v>
      </c>
      <c r="C13" s="6">
        <f>STDEV(C4:C11)</f>
        <v>8.7329323335782846E-2</v>
      </c>
      <c r="D13" s="6">
        <f t="shared" ref="D13:AI13" si="2">STDEV(D4:D11)</f>
        <v>0.13382764768804048</v>
      </c>
      <c r="E13" s="6">
        <f t="shared" si="2"/>
        <v>0.19077960358187443</v>
      </c>
      <c r="F13" s="6">
        <f t="shared" si="2"/>
        <v>0.17831628200635913</v>
      </c>
      <c r="G13" s="6">
        <f t="shared" si="2"/>
        <v>0.22608117221159749</v>
      </c>
      <c r="H13" s="6">
        <f t="shared" si="2"/>
        <v>0.16727543581940363</v>
      </c>
      <c r="I13" s="6">
        <f t="shared" si="2"/>
        <v>0.19126253460324408</v>
      </c>
      <c r="J13" s="6">
        <f>STDEV(J4:J11)</f>
        <v>0.12731625415251813</v>
      </c>
      <c r="K13" s="6">
        <f t="shared" si="2"/>
        <v>0.26778452825252652</v>
      </c>
      <c r="L13" s="6">
        <f t="shared" si="2"/>
        <v>0.21873561177170836</v>
      </c>
      <c r="M13" s="6">
        <f t="shared" si="2"/>
        <v>8.9767855366733873E-2</v>
      </c>
      <c r="N13" s="6">
        <f t="shared" si="2"/>
        <v>0.15219137388733397</v>
      </c>
      <c r="O13" s="1" t="s">
        <v>7</v>
      </c>
      <c r="P13" s="6">
        <f t="shared" si="2"/>
        <v>0.47911449198346412</v>
      </c>
      <c r="Q13" s="6">
        <f t="shared" si="2"/>
        <v>8.6810857615853582E-2</v>
      </c>
      <c r="R13" s="6">
        <f t="shared" si="2"/>
        <v>0.1433601234653486</v>
      </c>
      <c r="S13" s="6">
        <f t="shared" si="2"/>
        <v>0.22706827167176072</v>
      </c>
      <c r="T13" s="6">
        <f t="shared" si="2"/>
        <v>0.26732320592977155</v>
      </c>
      <c r="U13" s="6">
        <f t="shared" si="2"/>
        <v>8.1335175135274093E-2</v>
      </c>
      <c r="V13" s="6">
        <f t="shared" si="2"/>
        <v>6.5063567817503373E-2</v>
      </c>
      <c r="W13" s="6">
        <f t="shared" si="2"/>
        <v>0.16930946940018274</v>
      </c>
      <c r="X13" s="6">
        <f t="shared" si="2"/>
        <v>7.8957380004296349E-2</v>
      </c>
      <c r="Y13" s="6">
        <f t="shared" si="2"/>
        <v>9.2600524527980607E-2</v>
      </c>
      <c r="Z13" s="1" t="s">
        <v>7</v>
      </c>
      <c r="AA13" s="6">
        <f t="shared" si="2"/>
        <v>0.27437510169213863</v>
      </c>
      <c r="AB13" s="6">
        <f t="shared" si="2"/>
        <v>0.30732567648761655</v>
      </c>
      <c r="AC13" s="6">
        <f t="shared" si="2"/>
        <v>0.37892005847445542</v>
      </c>
      <c r="AD13" s="6">
        <f t="shared" si="2"/>
        <v>0.30070583632513731</v>
      </c>
      <c r="AE13" s="6">
        <f t="shared" si="2"/>
        <v>0.29254584500308661</v>
      </c>
      <c r="AF13" s="6">
        <f t="shared" si="2"/>
        <v>0.14522273533143099</v>
      </c>
      <c r="AG13" s="6">
        <f t="shared" si="2"/>
        <v>0.10489578161203625</v>
      </c>
      <c r="AH13" s="6">
        <f t="shared" si="2"/>
        <v>0.17137073429097674</v>
      </c>
      <c r="AI13" s="6">
        <f t="shared" si="2"/>
        <v>0.18454379077683894</v>
      </c>
      <c r="AJ13" s="6">
        <f t="shared" ref="AJ13" si="3">STDEV(AJ4:AJ11)</f>
        <v>0.2113064379385676</v>
      </c>
      <c r="AK13" s="6"/>
      <c r="AL13" s="6"/>
    </row>
    <row r="14" spans="2:38">
      <c r="B14" s="1" t="s">
        <v>8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2:38" s="3" customFormat="1">
      <c r="B15" s="4" t="s">
        <v>5</v>
      </c>
      <c r="C15" s="5">
        <f>C12/$D$12*100</f>
        <v>228.0128462464873</v>
      </c>
      <c r="D15" s="5">
        <f>D12/$D$12*100</f>
        <v>100</v>
      </c>
      <c r="E15" s="5">
        <f t="shared" ref="E15:N15" si="4">E12/$D$12*100</f>
        <v>127.91649939783218</v>
      </c>
      <c r="F15" s="5">
        <f t="shared" si="4"/>
        <v>132.77398635086311</v>
      </c>
      <c r="G15" s="5">
        <f>G12/$D$12*100</f>
        <v>130.06021678040946</v>
      </c>
      <c r="H15" s="5">
        <f t="shared" si="4"/>
        <v>135.5439582496989</v>
      </c>
      <c r="I15" s="5">
        <f t="shared" si="4"/>
        <v>128.86391007627458</v>
      </c>
      <c r="J15" s="5">
        <f t="shared" si="4"/>
        <v>122.36049779205136</v>
      </c>
      <c r="K15" s="5">
        <f t="shared" si="4"/>
        <v>123.60497792051383</v>
      </c>
      <c r="L15" s="5">
        <f t="shared" si="4"/>
        <v>114.5804897631473</v>
      </c>
      <c r="M15" s="5">
        <f t="shared" si="4"/>
        <v>108.18948213568846</v>
      </c>
      <c r="N15" s="5">
        <f t="shared" si="4"/>
        <v>111.55359293456439</v>
      </c>
      <c r="P15" s="3">
        <f>P12/$Q$12*100</f>
        <v>170.8076898673942</v>
      </c>
      <c r="Q15" s="3">
        <f>Q12/$Q$12*100</f>
        <v>100</v>
      </c>
      <c r="R15" s="3">
        <f t="shared" ref="R15:Y15" si="5">R12/$Q$12*100</f>
        <v>106.09098407461457</v>
      </c>
      <c r="S15" s="3">
        <f t="shared" si="5"/>
        <v>96.567476682951607</v>
      </c>
      <c r="T15" s="3">
        <f t="shared" si="5"/>
        <v>91.447243195228751</v>
      </c>
      <c r="U15" s="3">
        <f t="shared" si="5"/>
        <v>99.568555294714812</v>
      </c>
      <c r="V15" s="3">
        <f t="shared" si="5"/>
        <v>115.58276759088891</v>
      </c>
      <c r="W15" s="3">
        <f t="shared" si="5"/>
        <v>113.51437091555103</v>
      </c>
      <c r="X15" s="3">
        <f>X12/$Q$12*100</f>
        <v>107.93096884715439</v>
      </c>
      <c r="Y15" s="3">
        <f t="shared" si="5"/>
        <v>83.954063828437299</v>
      </c>
      <c r="AA15" s="3">
        <f t="shared" ref="AA15:AJ15" si="6">AA12/$AB$12*100</f>
        <v>195.54581673306774</v>
      </c>
      <c r="AB15" s="3">
        <f t="shared" si="6"/>
        <v>100</v>
      </c>
      <c r="AC15" s="3">
        <f t="shared" si="6"/>
        <v>136.27888446215138</v>
      </c>
      <c r="AD15" s="3">
        <f t="shared" si="6"/>
        <v>117.03585657370516</v>
      </c>
      <c r="AE15" s="3">
        <f t="shared" si="6"/>
        <v>121.09960159362552</v>
      </c>
      <c r="AF15" s="3">
        <f t="shared" si="6"/>
        <v>122.40637450199203</v>
      </c>
      <c r="AG15" s="3">
        <f t="shared" si="6"/>
        <v>136.00796812749002</v>
      </c>
      <c r="AH15" s="3">
        <f t="shared" si="6"/>
        <v>138.21513944223108</v>
      </c>
      <c r="AI15" s="3">
        <f t="shared" si="6"/>
        <v>130.17529880478088</v>
      </c>
      <c r="AJ15" s="3">
        <f t="shared" si="6"/>
        <v>126.03187250996015</v>
      </c>
    </row>
    <row r="16" spans="2:38">
      <c r="B16" s="1" t="s">
        <v>7</v>
      </c>
      <c r="C16" s="6">
        <f>C13/$D$12*100</f>
        <v>5.6092700657267169</v>
      </c>
      <c r="D16" s="6">
        <f t="shared" ref="D16:N16" si="7">D13/$D$12*100</f>
        <v>8.5959147451170104</v>
      </c>
      <c r="E16" s="6">
        <f t="shared" si="7"/>
        <v>12.254009061862666</v>
      </c>
      <c r="F16" s="6">
        <f t="shared" si="7"/>
        <v>11.453474556811504</v>
      </c>
      <c r="G16" s="6">
        <f t="shared" si="7"/>
        <v>14.521472321901079</v>
      </c>
      <c r="H16" s="6">
        <f t="shared" si="7"/>
        <v>10.744307399078513</v>
      </c>
      <c r="I16" s="6">
        <f t="shared" si="7"/>
        <v>12.285028316547189</v>
      </c>
      <c r="J16" s="6">
        <f>J13/$D$12*100</f>
        <v>8.1776799134495768</v>
      </c>
      <c r="K16" s="6">
        <f t="shared" si="7"/>
        <v>17.20013027715947</v>
      </c>
      <c r="L16" s="6">
        <f t="shared" si="7"/>
        <v>14.049657921908201</v>
      </c>
      <c r="M16" s="6">
        <f t="shared" si="7"/>
        <v>5.7658999834112477</v>
      </c>
      <c r="N16" s="6">
        <f t="shared" si="7"/>
        <v>9.7754395110290773</v>
      </c>
      <c r="P16" s="6">
        <f>P13/$Q$12*100</f>
        <v>24.318989504902692</v>
      </c>
      <c r="Q16" s="6">
        <f t="shared" ref="Q16:Y16" si="8">Q13/$Q$12*100</f>
        <v>4.4063629270149649</v>
      </c>
      <c r="R16" s="6">
        <f t="shared" si="8"/>
        <v>7.2767019080184552</v>
      </c>
      <c r="S16" s="6">
        <f t="shared" si="8"/>
        <v>11.525576888357882</v>
      </c>
      <c r="T16" s="6">
        <f t="shared" si="8"/>
        <v>13.568844917442883</v>
      </c>
      <c r="U16" s="6">
        <f t="shared" si="8"/>
        <v>4.1284271371245023</v>
      </c>
      <c r="V16" s="6">
        <f t="shared" si="8"/>
        <v>3.3025096284501427</v>
      </c>
      <c r="W16" s="6">
        <f t="shared" si="8"/>
        <v>8.5938440149829454</v>
      </c>
      <c r="X16" s="6">
        <f t="shared" si="8"/>
        <v>4.0077345348288231</v>
      </c>
      <c r="Y16" s="6">
        <f t="shared" si="8"/>
        <v>4.7002360016740363</v>
      </c>
      <c r="Z16" s="6"/>
      <c r="AA16" s="6">
        <f t="shared" ref="AA16:AJ16" si="9">AA13/$AB$12*100</f>
        <v>17.490046323004851</v>
      </c>
      <c r="AB16" s="6">
        <f t="shared" si="9"/>
        <v>19.590481369728543</v>
      </c>
      <c r="AC16" s="6">
        <f t="shared" si="9"/>
        <v>24.154266675662495</v>
      </c>
      <c r="AD16" s="6">
        <f t="shared" si="9"/>
        <v>19.168499526701979</v>
      </c>
      <c r="AE16" s="6">
        <f t="shared" si="9"/>
        <v>18.648340717328228</v>
      </c>
      <c r="AF16" s="6">
        <f t="shared" si="9"/>
        <v>9.2572261565852401</v>
      </c>
      <c r="AG16" s="6">
        <f t="shared" si="9"/>
        <v>6.6865836884166532</v>
      </c>
      <c r="AH16" s="6">
        <f t="shared" si="9"/>
        <v>10.924030871137958</v>
      </c>
      <c r="AI16" s="6">
        <f t="shared" si="9"/>
        <v>11.763747619240728</v>
      </c>
      <c r="AJ16" s="6">
        <f t="shared" si="9"/>
        <v>13.469733095685582</v>
      </c>
      <c r="AK16" s="6"/>
      <c r="AL16" s="6"/>
    </row>
    <row r="17" spans="1:38">
      <c r="B17" s="1" t="s">
        <v>8</v>
      </c>
      <c r="C17" s="6">
        <f>C16/SQRT(8)</f>
        <v>1.9831764504910363</v>
      </c>
      <c r="D17" s="6">
        <f t="shared" ref="D17:AI17" si="10">D16/SQRT(8)</f>
        <v>3.0391148033868354</v>
      </c>
      <c r="E17" s="6">
        <f t="shared" si="10"/>
        <v>4.3324464521822472</v>
      </c>
      <c r="F17" s="6">
        <f t="shared" si="10"/>
        <v>4.0494147636345001</v>
      </c>
      <c r="G17" s="6">
        <f t="shared" si="10"/>
        <v>5.1341157758145064</v>
      </c>
      <c r="H17" s="6">
        <f t="shared" si="10"/>
        <v>3.7986863105206066</v>
      </c>
      <c r="I17" s="6">
        <f t="shared" si="10"/>
        <v>4.3434134148496364</v>
      </c>
      <c r="J17" s="6">
        <f>J16/SQRT(8)</f>
        <v>2.8912464605866073</v>
      </c>
      <c r="K17" s="6">
        <f t="shared" si="10"/>
        <v>6.0811643781357558</v>
      </c>
      <c r="L17" s="6">
        <f t="shared" si="10"/>
        <v>4.9673041949662933</v>
      </c>
      <c r="M17" s="6">
        <f t="shared" si="10"/>
        <v>2.0385534889567474</v>
      </c>
      <c r="N17" s="6">
        <f t="shared" si="10"/>
        <v>3.4561397836637844</v>
      </c>
      <c r="O17" s="6"/>
      <c r="P17" s="6">
        <f t="shared" si="10"/>
        <v>8.5980611952605859</v>
      </c>
      <c r="Q17" s="6">
        <f t="shared" si="10"/>
        <v>1.5578845530306429</v>
      </c>
      <c r="R17" s="6">
        <f t="shared" si="10"/>
        <v>2.572702631916469</v>
      </c>
      <c r="S17" s="6">
        <f t="shared" si="10"/>
        <v>4.0749067874224032</v>
      </c>
      <c r="T17" s="6">
        <f t="shared" si="10"/>
        <v>4.7973111269962407</v>
      </c>
      <c r="U17" s="6">
        <f t="shared" si="10"/>
        <v>1.45961941214765</v>
      </c>
      <c r="V17" s="6">
        <f t="shared" si="10"/>
        <v>1.1676134766054806</v>
      </c>
      <c r="W17" s="6">
        <f t="shared" si="10"/>
        <v>3.0383826897269333</v>
      </c>
      <c r="X17" s="6">
        <f t="shared" si="10"/>
        <v>1.4169481333864871</v>
      </c>
      <c r="Y17" s="6">
        <f t="shared" si="10"/>
        <v>1.6617843749804277</v>
      </c>
      <c r="Z17" s="6"/>
      <c r="AA17" s="6">
        <f t="shared" si="10"/>
        <v>6.1836651791317854</v>
      </c>
      <c r="AB17" s="6">
        <f t="shared" si="10"/>
        <v>6.9262811116218881</v>
      </c>
      <c r="AC17" s="6">
        <f t="shared" si="10"/>
        <v>8.5398228804745973</v>
      </c>
      <c r="AD17" s="6">
        <f t="shared" si="10"/>
        <v>6.7770880002510472</v>
      </c>
      <c r="AE17" s="6">
        <f t="shared" si="10"/>
        <v>6.5931840895499976</v>
      </c>
      <c r="AF17" s="6">
        <f t="shared" si="10"/>
        <v>3.2729236951494518</v>
      </c>
      <c r="AG17" s="6">
        <f t="shared" si="10"/>
        <v>2.364064334525386</v>
      </c>
      <c r="AH17" s="6">
        <f t="shared" si="10"/>
        <v>3.8622281534364191</v>
      </c>
      <c r="AI17" s="6">
        <f t="shared" si="10"/>
        <v>4.1591128568661109</v>
      </c>
      <c r="AJ17" s="6">
        <f t="shared" ref="AJ17" si="11">AJ16/SQRT(8)</f>
        <v>4.7622698063660707</v>
      </c>
      <c r="AK17" s="6"/>
      <c r="AL17" s="6"/>
    </row>
    <row r="19" spans="1:38">
      <c r="B19" s="4" t="s">
        <v>9</v>
      </c>
      <c r="C19" s="6">
        <f>C15-100</f>
        <v>128.0128462464873</v>
      </c>
      <c r="D19" s="6">
        <f>D15-100</f>
        <v>0</v>
      </c>
      <c r="E19" s="6">
        <f>E15-100</f>
        <v>27.916499397832183</v>
      </c>
      <c r="F19" s="6">
        <f t="shared" ref="F19:N19" si="12">F15-100</f>
        <v>32.773986350863112</v>
      </c>
      <c r="G19" s="6">
        <f t="shared" si="12"/>
        <v>30.060216780409462</v>
      </c>
      <c r="H19" s="6">
        <f t="shared" si="12"/>
        <v>35.543958249698903</v>
      </c>
      <c r="I19" s="6">
        <f t="shared" si="12"/>
        <v>28.863910076274578</v>
      </c>
      <c r="J19" s="6">
        <f>J15-100</f>
        <v>22.360497792051362</v>
      </c>
      <c r="K19" s="6">
        <f t="shared" si="12"/>
        <v>23.604977920513832</v>
      </c>
      <c r="L19" s="6">
        <f t="shared" si="12"/>
        <v>14.580489763147298</v>
      </c>
      <c r="M19" s="6">
        <f t="shared" si="12"/>
        <v>8.1894821356884648</v>
      </c>
      <c r="N19" s="6">
        <f t="shared" si="12"/>
        <v>11.553592934564392</v>
      </c>
      <c r="P19" s="6">
        <f>P15-100</f>
        <v>70.807689867394203</v>
      </c>
      <c r="Q19" s="6">
        <f t="shared" ref="Q19:Y19" si="13">Q15-100</f>
        <v>0</v>
      </c>
      <c r="R19" s="6">
        <f t="shared" si="13"/>
        <v>6.0909840746145676</v>
      </c>
      <c r="S19" s="6">
        <f>S15-100</f>
        <v>-3.4325233170483926</v>
      </c>
      <c r="T19" s="6">
        <f t="shared" si="13"/>
        <v>-8.5527568047712492</v>
      </c>
      <c r="U19" s="6">
        <f t="shared" si="13"/>
        <v>-0.43144470528518752</v>
      </c>
      <c r="V19" s="6">
        <f t="shared" si="13"/>
        <v>15.582767590888906</v>
      </c>
      <c r="W19" s="6">
        <f t="shared" si="13"/>
        <v>13.514370915551027</v>
      </c>
      <c r="X19" s="6">
        <f t="shared" si="13"/>
        <v>7.9309688471543893</v>
      </c>
      <c r="Y19" s="6">
        <f t="shared" si="13"/>
        <v>-16.045936171562701</v>
      </c>
      <c r="Z19" s="6"/>
      <c r="AA19" s="6">
        <f>AA15-100</f>
        <v>95.545816733067738</v>
      </c>
      <c r="AB19" s="6">
        <f t="shared" ref="AB19:AJ19" si="14">AB15-100</f>
        <v>0</v>
      </c>
      <c r="AC19" s="6">
        <f t="shared" si="14"/>
        <v>36.278884462151382</v>
      </c>
      <c r="AD19" s="6">
        <f t="shared" si="14"/>
        <v>17.035856573705161</v>
      </c>
      <c r="AE19" s="6">
        <f t="shared" si="14"/>
        <v>21.099601593625522</v>
      </c>
      <c r="AF19" s="6">
        <f t="shared" si="14"/>
        <v>22.406374501992033</v>
      </c>
      <c r="AG19" s="6">
        <f t="shared" si="14"/>
        <v>36.007968127490017</v>
      </c>
      <c r="AH19" s="6">
        <f t="shared" si="14"/>
        <v>38.215139442231077</v>
      </c>
      <c r="AI19" s="6">
        <f t="shared" si="14"/>
        <v>30.17529880478088</v>
      </c>
      <c r="AJ19" s="6">
        <f t="shared" si="14"/>
        <v>26.031872509960152</v>
      </c>
      <c r="AK19" s="6"/>
      <c r="AL19" s="6"/>
    </row>
    <row r="20" spans="1:38">
      <c r="B20" s="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</row>
    <row r="21" spans="1:38">
      <c r="A21" s="17" t="s">
        <v>29</v>
      </c>
      <c r="B21" s="1" t="s">
        <v>10</v>
      </c>
      <c r="C21" s="6">
        <f>C4/$C$12*100</f>
        <v>102.11627169970774</v>
      </c>
      <c r="D21" s="6">
        <f>D4/$C$12*100</f>
        <v>48.058030212331424</v>
      </c>
      <c r="E21" s="6">
        <f t="shared" ref="E21:M21" si="15">E4/$C$12*100</f>
        <v>59.326032606781929</v>
      </c>
      <c r="F21" s="6">
        <f t="shared" si="15"/>
        <v>59.889432726504452</v>
      </c>
      <c r="G21" s="6">
        <f>G4/$C$12*100</f>
        <v>66.706574175147011</v>
      </c>
      <c r="H21" s="6">
        <f t="shared" si="15"/>
        <v>63.410683474770245</v>
      </c>
      <c r="I21" s="6">
        <f t="shared" si="15"/>
        <v>58.452762421212022</v>
      </c>
      <c r="J21" s="6">
        <f t="shared" si="15"/>
        <v>57.607662241628233</v>
      </c>
      <c r="K21" s="6">
        <f t="shared" si="15"/>
        <v>40.677488643966342</v>
      </c>
      <c r="L21" s="6">
        <f t="shared" si="15"/>
        <v>62.959963378992221</v>
      </c>
      <c r="M21" s="6">
        <f t="shared" si="15"/>
        <v>47.917180182400791</v>
      </c>
      <c r="N21" s="6">
        <f>N4/$C$12*100</f>
        <v>49.100320433818098</v>
      </c>
      <c r="P21" s="1" t="s">
        <v>10</v>
      </c>
      <c r="Q21" s="6">
        <f>Q4/$P$12*100</f>
        <v>58.630808662382528</v>
      </c>
      <c r="R21" s="6">
        <f>R4/$P$12*100</f>
        <v>65.911370305709298</v>
      </c>
      <c r="S21" s="6">
        <f t="shared" ref="S21:Y21" si="16">S4/$P$12*100</f>
        <v>64.009509305003533</v>
      </c>
      <c r="T21" s="6">
        <f>T4/$P$12*100</f>
        <v>57.501578693213482</v>
      </c>
      <c r="U21" s="6">
        <f t="shared" si="16"/>
        <v>58.214776568478143</v>
      </c>
      <c r="V21" s="6">
        <f t="shared" si="16"/>
        <v>68.675012072359863</v>
      </c>
      <c r="W21" s="6">
        <f t="shared" si="16"/>
        <v>73.726830355484566</v>
      </c>
      <c r="X21" s="6">
        <f t="shared" si="16"/>
        <v>64.930723227220383</v>
      </c>
      <c r="Y21" s="6">
        <f t="shared" si="16"/>
        <v>46.179562423386948</v>
      </c>
      <c r="AA21" s="1" t="s">
        <v>10</v>
      </c>
      <c r="AB21" s="6">
        <f>AB4/$AA$12*100</f>
        <v>52.451000366733211</v>
      </c>
      <c r="AC21" s="6">
        <f>AC4/$AA$12*100</f>
        <v>60.73102155576381</v>
      </c>
      <c r="AD21" s="6">
        <f t="shared" ref="AD21:AJ21" si="17">AD4/$AA$12*100</f>
        <v>53.591948168371282</v>
      </c>
      <c r="AE21" s="6">
        <f t="shared" si="17"/>
        <v>56.004237806120358</v>
      </c>
      <c r="AF21" s="6">
        <f t="shared" si="17"/>
        <v>56.102033331975051</v>
      </c>
      <c r="AG21" s="6">
        <f t="shared" si="17"/>
        <v>69.72820993439548</v>
      </c>
      <c r="AH21" s="6">
        <f t="shared" si="17"/>
        <v>69.988998003341322</v>
      </c>
      <c r="AI21" s="6">
        <f t="shared" si="17"/>
        <v>66.696548632900033</v>
      </c>
      <c r="AJ21" s="6">
        <f t="shared" si="17"/>
        <v>64.219061977914507</v>
      </c>
    </row>
    <row r="22" spans="1:38">
      <c r="A22" s="17"/>
      <c r="B22" s="1" t="s">
        <v>11</v>
      </c>
      <c r="C22" s="6">
        <f t="shared" ref="C22:D28" si="18">C5/$C$12*100</f>
        <v>98.876721011303218</v>
      </c>
      <c r="D22" s="6">
        <f t="shared" si="18"/>
        <v>47.438290080636648</v>
      </c>
      <c r="E22" s="6">
        <f t="shared" ref="E22:N22" si="19">E5/$C$12*100</f>
        <v>51.522940948624949</v>
      </c>
      <c r="F22" s="6">
        <f t="shared" si="19"/>
        <v>53.692031409556677</v>
      </c>
      <c r="G22" s="6">
        <f t="shared" si="19"/>
        <v>45.212859607732668</v>
      </c>
      <c r="H22" s="6">
        <f t="shared" si="19"/>
        <v>62.086693193422313</v>
      </c>
      <c r="I22" s="6">
        <f t="shared" si="19"/>
        <v>54.508961583154345</v>
      </c>
      <c r="J22" s="6">
        <f t="shared" si="19"/>
        <v>57.213282157822462</v>
      </c>
      <c r="K22" s="6">
        <f t="shared" si="19"/>
        <v>50.508820733124402</v>
      </c>
      <c r="L22" s="6">
        <f t="shared" si="19"/>
        <v>48.367900278178816</v>
      </c>
      <c r="M22" s="6">
        <f t="shared" si="19"/>
        <v>48.734110355998453</v>
      </c>
      <c r="N22" s="6">
        <f t="shared" si="19"/>
        <v>44.142399380259874</v>
      </c>
      <c r="P22" s="1" t="s">
        <v>11</v>
      </c>
      <c r="Q22" s="6">
        <f t="shared" ref="Q22:Q28" si="20">Q5/$P$12*100</f>
        <v>56.669514505404706</v>
      </c>
      <c r="R22" s="6">
        <f t="shared" ref="R22" si="21">R5/$C$12*100</f>
        <v>54.677981619071105</v>
      </c>
      <c r="S22" s="6">
        <f t="shared" ref="S22:Y22" si="22">S5/$C$12*100</f>
        <v>55.579421810627139</v>
      </c>
      <c r="T22" s="6">
        <f t="shared" si="22"/>
        <v>63.016303390964481</v>
      </c>
      <c r="U22" s="6">
        <f t="shared" si="22"/>
        <v>55.692101834571652</v>
      </c>
      <c r="V22" s="6">
        <f t="shared" si="22"/>
        <v>64.481143702243045</v>
      </c>
      <c r="W22" s="6">
        <f t="shared" si="22"/>
        <v>62.621923307158703</v>
      </c>
      <c r="X22" s="6">
        <f t="shared" si="22"/>
        <v>57.325962181766975</v>
      </c>
      <c r="Y22" s="6">
        <f t="shared" si="22"/>
        <v>46.452339871122227</v>
      </c>
      <c r="AA22" s="1" t="s">
        <v>11</v>
      </c>
      <c r="AB22" s="6">
        <f>AB5/$AA$12*100</f>
        <v>32.370319057903096</v>
      </c>
      <c r="AC22" s="6">
        <f t="shared" ref="AC22:AJ28" si="23">AC5/$AA$12*100</f>
        <v>49.223748013528372</v>
      </c>
      <c r="AD22" s="6">
        <f t="shared" si="23"/>
        <v>48.082800211890302</v>
      </c>
      <c r="AE22" s="6">
        <f t="shared" si="23"/>
        <v>46.485473289596989</v>
      </c>
      <c r="AF22" s="6">
        <f t="shared" si="23"/>
        <v>57.471170693940742</v>
      </c>
      <c r="AG22" s="6">
        <f t="shared" si="23"/>
        <v>69.369626339594959</v>
      </c>
      <c r="AH22" s="6">
        <f t="shared" si="23"/>
        <v>61.219999185037267</v>
      </c>
      <c r="AI22" s="6">
        <f t="shared" si="23"/>
        <v>59.720467788598661</v>
      </c>
      <c r="AJ22" s="6">
        <f t="shared" si="23"/>
        <v>50.723279409966992</v>
      </c>
    </row>
    <row r="23" spans="1:38">
      <c r="A23" s="17"/>
      <c r="B23" s="1" t="s">
        <v>12</v>
      </c>
      <c r="C23" s="6">
        <f t="shared" si="18"/>
        <v>100.20071129265116</v>
      </c>
      <c r="D23" s="6">
        <f t="shared" si="18"/>
        <v>45.3537096376633</v>
      </c>
      <c r="E23" s="6">
        <f t="shared" ref="E23:N23" si="24">E6/$C$12*100</f>
        <v>46.959399978872504</v>
      </c>
      <c r="F23" s="6">
        <f t="shared" si="24"/>
        <v>56.762562062044438</v>
      </c>
      <c r="G23" s="6">
        <f t="shared" si="24"/>
        <v>57.016092115919584</v>
      </c>
      <c r="H23" s="6">
        <f t="shared" si="24"/>
        <v>54.058241487376321</v>
      </c>
      <c r="I23" s="6">
        <f t="shared" si="24"/>
        <v>54.396281559209839</v>
      </c>
      <c r="J23" s="6">
        <f t="shared" si="24"/>
        <v>55.97380189443291</v>
      </c>
      <c r="K23" s="6">
        <f t="shared" si="24"/>
        <v>49.860910595443507</v>
      </c>
      <c r="L23" s="6">
        <f t="shared" si="24"/>
        <v>48.649600338040081</v>
      </c>
      <c r="M23" s="6">
        <f t="shared" si="24"/>
        <v>49.494700517623862</v>
      </c>
      <c r="N23" s="6">
        <f t="shared" si="24"/>
        <v>53.353991337723158</v>
      </c>
      <c r="P23" s="1" t="s">
        <v>12</v>
      </c>
      <c r="Q23" s="6">
        <f t="shared" si="20"/>
        <v>61.602466475985295</v>
      </c>
      <c r="R23" s="6">
        <f t="shared" ref="R23" si="25">R6/$C$12*100</f>
        <v>62.988133384978354</v>
      </c>
      <c r="S23" s="6">
        <f t="shared" ref="S23:Y23" si="26">S6/$C$12*100</f>
        <v>48.480580302123322</v>
      </c>
      <c r="T23" s="6">
        <f t="shared" si="26"/>
        <v>57.241452163808596</v>
      </c>
      <c r="U23" s="6">
        <f t="shared" si="26"/>
        <v>53.269481319764786</v>
      </c>
      <c r="V23" s="6">
        <f t="shared" si="26"/>
        <v>65.974154019507736</v>
      </c>
      <c r="W23" s="6">
        <f t="shared" si="26"/>
        <v>69.720764815662534</v>
      </c>
      <c r="X23" s="6">
        <f t="shared" si="26"/>
        <v>59.466882636712569</v>
      </c>
      <c r="Y23" s="6">
        <f t="shared" si="26"/>
        <v>50.677840769041168</v>
      </c>
      <c r="AA23" s="1" t="s">
        <v>12</v>
      </c>
      <c r="AB23" s="6">
        <f>AB6/$AA$12*100</f>
        <v>44.529562772503155</v>
      </c>
      <c r="AC23" s="6">
        <f>AC6/$AA$12*100</f>
        <v>80.127134183611091</v>
      </c>
      <c r="AD23" s="6">
        <f t="shared" si="23"/>
        <v>47.333034513670988</v>
      </c>
      <c r="AE23" s="6">
        <f t="shared" si="23"/>
        <v>54.537304918299981</v>
      </c>
      <c r="AF23" s="6">
        <f t="shared" si="23"/>
        <v>58.090542357687127</v>
      </c>
      <c r="AG23" s="6">
        <f t="shared" si="23"/>
        <v>74.650584735748325</v>
      </c>
      <c r="AH23" s="6">
        <f t="shared" si="23"/>
        <v>70.673566684324186</v>
      </c>
      <c r="AI23" s="6">
        <f t="shared" si="23"/>
        <v>69.923800986104879</v>
      </c>
      <c r="AJ23" s="6">
        <f t="shared" si="23"/>
        <v>69.467421865449637</v>
      </c>
    </row>
    <row r="24" spans="1:38">
      <c r="A24" s="17"/>
      <c r="B24" s="1" t="s">
        <v>13</v>
      </c>
      <c r="C24" s="6">
        <f t="shared" si="18"/>
        <v>99.158421071164483</v>
      </c>
      <c r="D24" s="6">
        <f t="shared" si="18"/>
        <v>45.748089721469071</v>
      </c>
      <c r="E24" s="6">
        <f t="shared" ref="E24:N24" si="27">E7/$C$12*100</f>
        <v>59.692242684601581</v>
      </c>
      <c r="F24" s="6">
        <f t="shared" si="27"/>
        <v>52.677911194056136</v>
      </c>
      <c r="G24" s="6">
        <f t="shared" si="27"/>
        <v>60.199302792351851</v>
      </c>
      <c r="H24" s="6">
        <f t="shared" si="27"/>
        <v>65.467093911757459</v>
      </c>
      <c r="I24" s="6">
        <f t="shared" si="27"/>
        <v>59.35420261276807</v>
      </c>
      <c r="J24" s="6">
        <f t="shared" si="27"/>
        <v>55.213211732807501</v>
      </c>
      <c r="K24" s="6">
        <f t="shared" si="27"/>
        <v>59.523222648684815</v>
      </c>
      <c r="L24" s="6">
        <f t="shared" si="27"/>
        <v>54.199091517306954</v>
      </c>
      <c r="M24" s="6">
        <f t="shared" si="27"/>
        <v>47.184760026761516</v>
      </c>
      <c r="N24" s="6">
        <f t="shared" si="27"/>
        <v>47.860840170428546</v>
      </c>
      <c r="P24" s="1" t="s">
        <v>13</v>
      </c>
      <c r="Q24" s="6">
        <f t="shared" si="20"/>
        <v>55.153969020467301</v>
      </c>
      <c r="R24" s="6">
        <f t="shared" ref="R24" si="28">R7/$C$12*100</f>
        <v>54.283601535265333</v>
      </c>
      <c r="S24" s="6">
        <f t="shared" ref="S24:Y24" si="29">S7/$C$12*100</f>
        <v>62.086693193422313</v>
      </c>
      <c r="T24" s="6">
        <f t="shared" si="29"/>
        <v>51.466600936652704</v>
      </c>
      <c r="U24" s="6">
        <f t="shared" si="29"/>
        <v>53.24131131377866</v>
      </c>
      <c r="V24" s="6">
        <f t="shared" si="29"/>
        <v>60.452832846226976</v>
      </c>
      <c r="W24" s="6">
        <f t="shared" si="29"/>
        <v>63.016303390964481</v>
      </c>
      <c r="X24" s="6">
        <f t="shared" si="29"/>
        <v>58.002042325433997</v>
      </c>
      <c r="Y24" s="6">
        <f t="shared" si="29"/>
        <v>46.931229972886371</v>
      </c>
      <c r="AA24" s="1" t="s">
        <v>13</v>
      </c>
      <c r="AB24" s="6">
        <f t="shared" ref="AB24" si="30">AB7/$AA$12*100</f>
        <v>55.776048245792751</v>
      </c>
      <c r="AC24" s="6">
        <f t="shared" si="23"/>
        <v>78.432011735463092</v>
      </c>
      <c r="AD24" s="6">
        <f t="shared" si="23"/>
        <v>67.837496434538096</v>
      </c>
      <c r="AE24" s="6">
        <f t="shared" si="23"/>
        <v>74.259402632329568</v>
      </c>
      <c r="AF24" s="6">
        <f t="shared" si="23"/>
        <v>64.447251538242128</v>
      </c>
      <c r="AG24" s="6">
        <f t="shared" si="23"/>
        <v>68.196080029338646</v>
      </c>
      <c r="AH24" s="6">
        <f t="shared" si="23"/>
        <v>74.68318324436656</v>
      </c>
      <c r="AI24" s="6">
        <f t="shared" si="23"/>
        <v>67.935291960392803</v>
      </c>
      <c r="AJ24" s="6">
        <f t="shared" si="23"/>
        <v>68.228678537956881</v>
      </c>
    </row>
    <row r="25" spans="1:38">
      <c r="A25" s="17"/>
      <c r="B25" s="1" t="s">
        <v>14</v>
      </c>
      <c r="C25" s="6">
        <f t="shared" si="18"/>
        <v>96.763970562343758</v>
      </c>
      <c r="D25" s="6">
        <f t="shared" si="18"/>
        <v>41.438078805591758</v>
      </c>
      <c r="E25" s="6">
        <f t="shared" ref="E25:N25" si="31">E8/$C$12*100</f>
        <v>60.875382936018887</v>
      </c>
      <c r="F25" s="6">
        <f t="shared" si="31"/>
        <v>63.889573576534389</v>
      </c>
      <c r="G25" s="6">
        <f t="shared" si="31"/>
        <v>54.537131589140465</v>
      </c>
      <c r="H25" s="6">
        <f t="shared" si="31"/>
        <v>62.312053241311325</v>
      </c>
      <c r="I25" s="6">
        <f t="shared" si="31"/>
        <v>58.08655234339237</v>
      </c>
      <c r="J25" s="6">
        <f t="shared" si="31"/>
        <v>54.565301595126591</v>
      </c>
      <c r="K25" s="6">
        <f t="shared" si="31"/>
        <v>53.635691397584431</v>
      </c>
      <c r="L25" s="6">
        <f t="shared" si="31"/>
        <v>42.987429134828695</v>
      </c>
      <c r="M25" s="6">
        <f t="shared" si="31"/>
        <v>42.424029015106171</v>
      </c>
      <c r="N25" s="6">
        <f t="shared" si="31"/>
        <v>41.973308919328147</v>
      </c>
      <c r="P25" s="1" t="s">
        <v>14</v>
      </c>
      <c r="Q25" s="6">
        <f t="shared" si="20"/>
        <v>62.01849856988968</v>
      </c>
      <c r="R25" s="6">
        <f t="shared" ref="R25" si="32">R8/$C$12*100</f>
        <v>61.664143103630423</v>
      </c>
      <c r="S25" s="6">
        <f t="shared" ref="S25:Y25" si="33">S8/$C$12*100</f>
        <v>55.016021690904616</v>
      </c>
      <c r="T25" s="6">
        <f t="shared" si="33"/>
        <v>45.184689601746548</v>
      </c>
      <c r="U25" s="6">
        <f t="shared" si="33"/>
        <v>60.142962780379591</v>
      </c>
      <c r="V25" s="6">
        <f t="shared" si="33"/>
        <v>62.368393253283571</v>
      </c>
      <c r="W25" s="6">
        <f t="shared" si="33"/>
        <v>57.241452163808596</v>
      </c>
      <c r="X25" s="6">
        <f t="shared" si="33"/>
        <v>60.509172858199243</v>
      </c>
      <c r="Y25" s="6">
        <f t="shared" si="33"/>
        <v>48.508750308109441</v>
      </c>
      <c r="AA25" s="1" t="s">
        <v>14</v>
      </c>
      <c r="AB25" s="6">
        <f t="shared" ref="AB25" si="34">AB8/$AA$12*100</f>
        <v>67.837496434538096</v>
      </c>
      <c r="AC25" s="6">
        <f t="shared" si="23"/>
        <v>78.627602787172464</v>
      </c>
      <c r="AD25" s="6">
        <f t="shared" si="23"/>
        <v>75.987123589095788</v>
      </c>
      <c r="AE25" s="6">
        <f t="shared" si="23"/>
        <v>73.803023511674326</v>
      </c>
      <c r="AF25" s="6">
        <f t="shared" si="23"/>
        <v>64.219061977914507</v>
      </c>
      <c r="AG25" s="6">
        <f t="shared" si="23"/>
        <v>67.739700908683403</v>
      </c>
      <c r="AH25" s="6">
        <f t="shared" si="23"/>
        <v>75.628539994295238</v>
      </c>
      <c r="AI25" s="6">
        <f t="shared" si="23"/>
        <v>66.142373986390112</v>
      </c>
      <c r="AJ25" s="6">
        <f t="shared" si="23"/>
        <v>68.196080029338646</v>
      </c>
    </row>
    <row r="26" spans="1:38">
      <c r="A26" s="17"/>
      <c r="B26" s="1" t="s">
        <v>15</v>
      </c>
      <c r="C26" s="6">
        <f t="shared" si="18"/>
        <v>102.51065178351351</v>
      </c>
      <c r="D26" s="6">
        <f t="shared" si="18"/>
        <v>45.015669565829789</v>
      </c>
      <c r="E26" s="6">
        <f t="shared" ref="E26:N26" si="35">E9/$C$12*100</f>
        <v>58.368252403253642</v>
      </c>
      <c r="F26" s="6">
        <f t="shared" si="35"/>
        <v>65.354413887812953</v>
      </c>
      <c r="G26" s="6">
        <f t="shared" si="35"/>
        <v>57.016092115919584</v>
      </c>
      <c r="H26" s="6">
        <f t="shared" si="35"/>
        <v>52.255361104264239</v>
      </c>
      <c r="I26" s="6">
        <f t="shared" si="35"/>
        <v>45.832599739427451</v>
      </c>
      <c r="J26" s="6">
        <f t="shared" si="35"/>
        <v>49.889080601429633</v>
      </c>
      <c r="K26" s="6">
        <f t="shared" si="35"/>
        <v>53.607521391598297</v>
      </c>
      <c r="L26" s="6">
        <f t="shared" si="35"/>
        <v>44.987499559843656</v>
      </c>
      <c r="M26" s="6">
        <f t="shared" si="35"/>
        <v>50.565160745096662</v>
      </c>
      <c r="N26" s="6">
        <f t="shared" si="35"/>
        <v>53.297651325750905</v>
      </c>
      <c r="P26" s="1" t="s">
        <v>15</v>
      </c>
      <c r="Q26" s="6">
        <f t="shared" si="20"/>
        <v>55.926600052004005</v>
      </c>
      <c r="R26" s="6">
        <f t="shared" ref="R26" si="36">R9/$C$12*100</f>
        <v>62.931793373006094</v>
      </c>
      <c r="S26" s="6">
        <f t="shared" ref="S26:Y26" si="37">S9/$C$12*100</f>
        <v>45.550899679566186</v>
      </c>
      <c r="T26" s="6">
        <f t="shared" si="37"/>
        <v>49.889080601429633</v>
      </c>
      <c r="U26" s="6">
        <f t="shared" si="37"/>
        <v>55.776611852530024</v>
      </c>
      <c r="V26" s="6">
        <f t="shared" si="37"/>
        <v>64.481143702243045</v>
      </c>
      <c r="W26" s="6">
        <f t="shared" si="37"/>
        <v>59.100672558892917</v>
      </c>
      <c r="X26" s="6">
        <f t="shared" si="37"/>
        <v>64.143103630409527</v>
      </c>
      <c r="Y26" s="6">
        <f t="shared" si="37"/>
        <v>48.25522025423431</v>
      </c>
      <c r="AA26" s="1" t="s">
        <v>15</v>
      </c>
      <c r="AB26" s="6">
        <f t="shared" ref="AB26" si="38">AB9/$AA$12*100</f>
        <v>53.135569047716061</v>
      </c>
      <c r="AC26" s="6">
        <f t="shared" si="23"/>
        <v>69.304429322358487</v>
      </c>
      <c r="AD26" s="6">
        <f t="shared" si="23"/>
        <v>62.034961900493045</v>
      </c>
      <c r="AE26" s="6">
        <f t="shared" si="23"/>
        <v>64.414653029623878</v>
      </c>
      <c r="AF26" s="6">
        <f t="shared" si="23"/>
        <v>66.174972495008333</v>
      </c>
      <c r="AG26" s="6">
        <f t="shared" si="23"/>
        <v>72.890265270363869</v>
      </c>
      <c r="AH26" s="6">
        <f t="shared" si="23"/>
        <v>74.422395175420704</v>
      </c>
      <c r="AI26" s="6">
        <f t="shared" si="23"/>
        <v>72.629477201418041</v>
      </c>
      <c r="AJ26" s="6">
        <f t="shared" si="23"/>
        <v>72.107901063526342</v>
      </c>
    </row>
    <row r="27" spans="1:38">
      <c r="A27" s="17"/>
      <c r="B27" s="1" t="s">
        <v>16</v>
      </c>
      <c r="C27" s="6">
        <f t="shared" si="18"/>
        <v>103.27124194513893</v>
      </c>
      <c r="D27" s="6">
        <f t="shared" si="18"/>
        <v>37.04355787175605</v>
      </c>
      <c r="E27" s="6">
        <f t="shared" ref="E27:N27" si="39">E10/$C$12*100</f>
        <v>60.847212930032754</v>
      </c>
      <c r="F27" s="6">
        <f t="shared" si="39"/>
        <v>52.706081200042263</v>
      </c>
      <c r="G27" s="6">
        <f t="shared" si="39"/>
        <v>61.889503151519435</v>
      </c>
      <c r="H27" s="6">
        <f t="shared" si="39"/>
        <v>56.706222050072185</v>
      </c>
      <c r="I27" s="6">
        <f t="shared" si="39"/>
        <v>64.65016373815979</v>
      </c>
      <c r="J27" s="6">
        <f t="shared" si="39"/>
        <v>50.677840769041168</v>
      </c>
      <c r="K27" s="6">
        <f t="shared" si="39"/>
        <v>63.805063558576016</v>
      </c>
      <c r="L27" s="6">
        <f t="shared" si="39"/>
        <v>48.959470403887465</v>
      </c>
      <c r="M27" s="6">
        <f t="shared" si="39"/>
        <v>47.719990140497906</v>
      </c>
      <c r="N27" s="6">
        <f t="shared" si="39"/>
        <v>53.100461283848034</v>
      </c>
      <c r="P27" s="1" t="s">
        <v>16</v>
      </c>
      <c r="Q27" s="6">
        <f t="shared" si="20"/>
        <v>60.294937038000072</v>
      </c>
      <c r="R27" s="6">
        <f t="shared" ref="R27" si="40">R10/$C$12*100</f>
        <v>57.551322229655987</v>
      </c>
      <c r="S27" s="6">
        <f t="shared" ref="S27:Y27" si="41">S10/$C$12*100</f>
        <v>55.692101834571652</v>
      </c>
      <c r="T27" s="6">
        <f t="shared" si="41"/>
        <v>45.269199619704928</v>
      </c>
      <c r="U27" s="6">
        <f t="shared" si="41"/>
        <v>55.579421810627139</v>
      </c>
      <c r="V27" s="6">
        <f t="shared" si="41"/>
        <v>64.84735378006269</v>
      </c>
      <c r="W27" s="6">
        <f t="shared" si="41"/>
        <v>63.607873516673131</v>
      </c>
      <c r="X27" s="6">
        <f t="shared" si="41"/>
        <v>60.058452762421219</v>
      </c>
      <c r="Y27" s="6">
        <f t="shared" si="41"/>
        <v>45.43821965562168</v>
      </c>
      <c r="AA27" s="1" t="s">
        <v>16</v>
      </c>
      <c r="AB27" s="6">
        <f t="shared" ref="AB27" si="42">AB10/$AA$12*100</f>
        <v>51.896825720223291</v>
      </c>
      <c r="AC27" s="6">
        <f t="shared" si="23"/>
        <v>82.832810398924224</v>
      </c>
      <c r="AD27" s="6">
        <f t="shared" si="23"/>
        <v>62.39354549529358</v>
      </c>
      <c r="AE27" s="6">
        <f t="shared" si="23"/>
        <v>61.089605150564353</v>
      </c>
      <c r="AF27" s="6">
        <f t="shared" si="23"/>
        <v>69.141436779267337</v>
      </c>
      <c r="AG27" s="6">
        <f t="shared" si="23"/>
        <v>70.510574141233022</v>
      </c>
      <c r="AH27" s="6">
        <f t="shared" si="23"/>
        <v>75.367751925349395</v>
      </c>
      <c r="AI27" s="6">
        <f t="shared" si="23"/>
        <v>73.411841408255555</v>
      </c>
      <c r="AJ27" s="6">
        <f t="shared" si="23"/>
        <v>63.7952813658775</v>
      </c>
    </row>
    <row r="28" spans="1:38">
      <c r="A28" s="17"/>
      <c r="B28" s="1" t="s">
        <v>17</v>
      </c>
      <c r="C28" s="6">
        <f t="shared" si="18"/>
        <v>97.102010634177276</v>
      </c>
      <c r="D28" s="6">
        <f t="shared" si="18"/>
        <v>40.761998661924721</v>
      </c>
      <c r="E28" s="6">
        <f t="shared" ref="E28:N28" si="43">E11/$C$12*100</f>
        <v>51.213070882777565</v>
      </c>
      <c r="F28" s="6">
        <f t="shared" si="43"/>
        <v>60.875382936018887</v>
      </c>
      <c r="G28" s="6">
        <f t="shared" si="43"/>
        <v>53.74837142152893</v>
      </c>
      <c r="H28" s="6">
        <f t="shared" si="43"/>
        <v>59.269692594809683</v>
      </c>
      <c r="I28" s="6">
        <f t="shared" si="43"/>
        <v>56.847072080002818</v>
      </c>
      <c r="J28" s="6">
        <f t="shared" si="43"/>
        <v>48.170710236275923</v>
      </c>
      <c r="K28" s="6">
        <f t="shared" si="43"/>
        <v>62.05852318743618</v>
      </c>
      <c r="L28" s="6">
        <f t="shared" si="43"/>
        <v>50.903200816930173</v>
      </c>
      <c r="M28" s="6">
        <f t="shared" si="43"/>
        <v>45.550899679566186</v>
      </c>
      <c r="N28" s="6">
        <f t="shared" si="43"/>
        <v>48.565090320081694</v>
      </c>
      <c r="P28" s="1" t="s">
        <v>17</v>
      </c>
      <c r="Q28" s="6">
        <f t="shared" si="20"/>
        <v>58.066193677798005</v>
      </c>
      <c r="R28" s="6">
        <f t="shared" ref="R28" si="44">R11/$C$12*100</f>
        <v>54.452621571182092</v>
      </c>
      <c r="S28" s="6">
        <f t="shared" ref="S28:Y28" si="45">S11/$C$12*100</f>
        <v>45.663579703510692</v>
      </c>
      <c r="T28" s="6">
        <f t="shared" si="45"/>
        <v>39.438008380576782</v>
      </c>
      <c r="U28" s="6">
        <f t="shared" si="45"/>
        <v>53.184971301806407</v>
      </c>
      <c r="V28" s="6">
        <f t="shared" si="45"/>
        <v>65.467093911757459</v>
      </c>
      <c r="W28" s="6">
        <f t="shared" si="45"/>
        <v>58.790802493045533</v>
      </c>
      <c r="X28" s="6">
        <f t="shared" si="45"/>
        <v>58.14289235536463</v>
      </c>
      <c r="Y28" s="6">
        <f t="shared" si="45"/>
        <v>42.705729074967429</v>
      </c>
      <c r="AA28" s="1" t="s">
        <v>17</v>
      </c>
      <c r="AB28" s="6">
        <f t="shared" ref="AB28" si="46">AB11/$AA$12*100</f>
        <v>51.114461513385756</v>
      </c>
      <c r="AC28" s="6">
        <f t="shared" si="23"/>
        <v>58.253534900778284</v>
      </c>
      <c r="AD28" s="6">
        <f t="shared" si="23"/>
        <v>61.545984271219581</v>
      </c>
      <c r="AE28" s="6">
        <f t="shared" si="23"/>
        <v>64.838433641660885</v>
      </c>
      <c r="AF28" s="6">
        <f t="shared" si="23"/>
        <v>65.131820219224963</v>
      </c>
      <c r="AG28" s="6">
        <f t="shared" si="23"/>
        <v>63.338902245222272</v>
      </c>
      <c r="AH28" s="6">
        <f t="shared" si="23"/>
        <v>63.4692962796952</v>
      </c>
      <c r="AI28" s="6">
        <f t="shared" si="23"/>
        <v>56.102033331975051</v>
      </c>
      <c r="AJ28" s="6">
        <f t="shared" si="23"/>
        <v>58.872906564524662</v>
      </c>
    </row>
    <row r="29" spans="1:38" s="3" customFormat="1">
      <c r="A29" s="17"/>
      <c r="B29" s="4" t="s">
        <v>5</v>
      </c>
      <c r="C29" s="5">
        <f>AVERAGE(C21:C28)</f>
        <v>100.00000000000001</v>
      </c>
      <c r="D29" s="5">
        <f>AVERAGE(D21:D28)</f>
        <v>43.857178069650345</v>
      </c>
      <c r="E29" s="5">
        <f t="shared" ref="E29:N29" si="47">AVERAGE(E21:E28)</f>
        <v>56.100566921370472</v>
      </c>
      <c r="F29" s="5">
        <f t="shared" si="47"/>
        <v>58.230923624071274</v>
      </c>
      <c r="G29" s="5">
        <f t="shared" si="47"/>
        <v>57.040740871157439</v>
      </c>
      <c r="H29" s="5">
        <f t="shared" si="47"/>
        <v>59.44575513222297</v>
      </c>
      <c r="I29" s="5">
        <f t="shared" si="47"/>
        <v>56.516074509665842</v>
      </c>
      <c r="J29" s="5">
        <f t="shared" si="47"/>
        <v>53.66386140357055</v>
      </c>
      <c r="K29" s="5">
        <f t="shared" si="47"/>
        <v>54.209655269551746</v>
      </c>
      <c r="L29" s="5">
        <f t="shared" si="47"/>
        <v>50.251769428500999</v>
      </c>
      <c r="M29" s="5">
        <f t="shared" si="47"/>
        <v>47.44885383288144</v>
      </c>
      <c r="N29" s="5">
        <f t="shared" si="47"/>
        <v>48.924257896404811</v>
      </c>
      <c r="P29" s="4" t="s">
        <v>5</v>
      </c>
      <c r="Q29" s="5">
        <f t="shared" ref="Q29:R29" si="48">AVERAGE(Q21:Q28)</f>
        <v>58.545373500241453</v>
      </c>
      <c r="R29" s="5">
        <f t="shared" si="48"/>
        <v>59.307620890312329</v>
      </c>
      <c r="S29" s="5">
        <f t="shared" ref="S29" si="49">AVERAGE(S21:S28)</f>
        <v>54.009850939966185</v>
      </c>
      <c r="T29" s="5">
        <f t="shared" ref="T29" si="50">AVERAGE(T21:T28)</f>
        <v>51.125864173512134</v>
      </c>
      <c r="U29" s="5">
        <f t="shared" ref="U29" si="51">AVERAGE(U21:U28)</f>
        <v>55.63770484774205</v>
      </c>
      <c r="V29" s="5">
        <f t="shared" ref="V29" si="52">AVERAGE(V21:V28)</f>
        <v>64.593390910960551</v>
      </c>
      <c r="W29" s="5">
        <f t="shared" ref="W29" si="53">AVERAGE(W21:W28)</f>
        <v>63.478327825211309</v>
      </c>
      <c r="X29" s="5">
        <f t="shared" ref="X29" si="54">AVERAGE(X21:X28)</f>
        <v>60.322403997191067</v>
      </c>
      <c r="Y29" s="5">
        <f t="shared" ref="Y29" si="55">AVERAGE(Y21:Y28)</f>
        <v>46.893611541171204</v>
      </c>
      <c r="AA29" s="4" t="s">
        <v>5</v>
      </c>
      <c r="AB29" s="5">
        <f t="shared" ref="AB29:AC29" si="56">AVERAGE(AB21:AB28)</f>
        <v>51.138910394849432</v>
      </c>
      <c r="AC29" s="5">
        <f t="shared" si="56"/>
        <v>69.691536612199982</v>
      </c>
      <c r="AD29" s="5">
        <f t="shared" ref="AD29" si="57">AVERAGE(AD21:AD28)</f>
        <v>59.850861823071583</v>
      </c>
      <c r="AE29" s="5">
        <f t="shared" ref="AE29" si="58">AVERAGE(AE21:AE28)</f>
        <v>61.9290167474838</v>
      </c>
      <c r="AF29" s="5">
        <f t="shared" ref="AF29" si="59">AVERAGE(AF21:AF28)</f>
        <v>62.597286174157524</v>
      </c>
      <c r="AG29" s="5">
        <f t="shared" ref="AG29" si="60">AVERAGE(AG21:AG28)</f>
        <v>69.552992950572502</v>
      </c>
      <c r="AH29" s="5">
        <f t="shared" ref="AH29" si="61">AVERAGE(AH21:AH28)</f>
        <v>70.681716311478738</v>
      </c>
      <c r="AI29" s="5">
        <f t="shared" ref="AI29" si="62">AVERAGE(AI21:AI28)</f>
        <v>66.57022941200438</v>
      </c>
      <c r="AJ29" s="5">
        <f t="shared" ref="AJ29" si="63">AVERAGE(AJ21:AJ28)</f>
        <v>64.45132635181939</v>
      </c>
    </row>
    <row r="31" spans="1:38">
      <c r="A31" s="17" t="s">
        <v>30</v>
      </c>
      <c r="B31" s="1" t="s">
        <v>10</v>
      </c>
      <c r="D31" s="6">
        <f>100-D21</f>
        <v>51.941969787668576</v>
      </c>
      <c r="E31" s="6">
        <f t="shared" ref="E31:N31" si="64">100-E21</f>
        <v>40.673967393218071</v>
      </c>
      <c r="F31" s="6">
        <f t="shared" si="64"/>
        <v>40.110567273495548</v>
      </c>
      <c r="G31" s="6">
        <f t="shared" si="64"/>
        <v>33.293425824852989</v>
      </c>
      <c r="H31" s="6">
        <f t="shared" si="64"/>
        <v>36.589316525229755</v>
      </c>
      <c r="I31" s="6">
        <f>100-I21</f>
        <v>41.547237578787978</v>
      </c>
      <c r="J31" s="6">
        <f t="shared" si="64"/>
        <v>42.392337758371767</v>
      </c>
      <c r="K31" s="6">
        <f t="shared" si="64"/>
        <v>59.322511356033658</v>
      </c>
      <c r="L31" s="6">
        <f t="shared" si="64"/>
        <v>37.040036621007779</v>
      </c>
      <c r="M31" s="6">
        <f t="shared" si="64"/>
        <v>52.082819817599209</v>
      </c>
      <c r="N31" s="6">
        <f t="shared" si="64"/>
        <v>50.899679566181902</v>
      </c>
      <c r="P31" s="1" t="s">
        <v>10</v>
      </c>
      <c r="Q31" s="6">
        <f t="shared" ref="Q31:Y31" si="65">100-Q21</f>
        <v>41.369191337617472</v>
      </c>
      <c r="R31" s="6">
        <f t="shared" si="65"/>
        <v>34.088629694290702</v>
      </c>
      <c r="S31" s="6">
        <f>100-S21</f>
        <v>35.990490694996467</v>
      </c>
      <c r="T31" s="6">
        <f t="shared" si="65"/>
        <v>42.498421306786518</v>
      </c>
      <c r="U31" s="6">
        <f t="shared" si="65"/>
        <v>41.785223431521857</v>
      </c>
      <c r="V31" s="6">
        <f t="shared" si="65"/>
        <v>31.324987927640137</v>
      </c>
      <c r="W31" s="6">
        <f t="shared" si="65"/>
        <v>26.273169644515434</v>
      </c>
      <c r="X31" s="6">
        <f t="shared" si="65"/>
        <v>35.069276772779617</v>
      </c>
      <c r="Y31" s="6">
        <f t="shared" si="65"/>
        <v>53.820437576613052</v>
      </c>
      <c r="AA31" s="1" t="s">
        <v>10</v>
      </c>
      <c r="AB31" s="6">
        <f>100-AB21</f>
        <v>47.548999633266789</v>
      </c>
      <c r="AC31" s="6">
        <f>100-AC21</f>
        <v>39.26897844423619</v>
      </c>
      <c r="AD31" s="6">
        <f t="shared" ref="AD31:AJ31" si="66">100-AD21</f>
        <v>46.408051831628718</v>
      </c>
      <c r="AE31" s="6">
        <f t="shared" si="66"/>
        <v>43.995762193879642</v>
      </c>
      <c r="AF31" s="6">
        <f t="shared" si="66"/>
        <v>43.897966668024949</v>
      </c>
      <c r="AG31" s="6">
        <f t="shared" si="66"/>
        <v>30.27179006560452</v>
      </c>
      <c r="AH31" s="6">
        <f t="shared" si="66"/>
        <v>30.011001996658678</v>
      </c>
      <c r="AI31" s="6">
        <f t="shared" si="66"/>
        <v>33.303451367099967</v>
      </c>
      <c r="AJ31" s="6">
        <f t="shared" si="66"/>
        <v>35.780938022085493</v>
      </c>
    </row>
    <row r="32" spans="1:38">
      <c r="A32" s="17"/>
      <c r="B32" s="1" t="s">
        <v>11</v>
      </c>
      <c r="D32" s="6">
        <f t="shared" ref="D32:N38" si="67">100-D22</f>
        <v>52.561709919363352</v>
      </c>
      <c r="E32" s="6">
        <f t="shared" si="67"/>
        <v>48.477059051375051</v>
      </c>
      <c r="F32" s="6">
        <f t="shared" si="67"/>
        <v>46.307968590443323</v>
      </c>
      <c r="G32" s="6">
        <f t="shared" si="67"/>
        <v>54.787140392267332</v>
      </c>
      <c r="H32" s="6">
        <f t="shared" si="67"/>
        <v>37.913306806577687</v>
      </c>
      <c r="I32" s="6">
        <f t="shared" si="67"/>
        <v>45.491038416845655</v>
      </c>
      <c r="J32" s="6">
        <f t="shared" si="67"/>
        <v>42.786717842177538</v>
      </c>
      <c r="K32" s="6">
        <f t="shared" si="67"/>
        <v>49.491179266875598</v>
      </c>
      <c r="L32" s="6">
        <f t="shared" si="67"/>
        <v>51.632099721821184</v>
      </c>
      <c r="M32" s="6">
        <f t="shared" si="67"/>
        <v>51.265889644001547</v>
      </c>
      <c r="N32" s="6">
        <f t="shared" si="67"/>
        <v>55.857600619740126</v>
      </c>
      <c r="P32" s="1" t="s">
        <v>11</v>
      </c>
      <c r="Q32" s="6">
        <f t="shared" ref="Q32" si="68">100-Q22</f>
        <v>43.330485494595294</v>
      </c>
      <c r="R32" s="6">
        <f t="shared" ref="R32:Y32" si="69">100-R22</f>
        <v>45.322018380928895</v>
      </c>
      <c r="S32" s="6">
        <f t="shared" si="69"/>
        <v>44.420578189372861</v>
      </c>
      <c r="T32" s="6">
        <f t="shared" si="69"/>
        <v>36.983696609035519</v>
      </c>
      <c r="U32" s="6">
        <f t="shared" si="69"/>
        <v>44.307898165428348</v>
      </c>
      <c r="V32" s="6">
        <f t="shared" si="69"/>
        <v>35.518856297756955</v>
      </c>
      <c r="W32" s="6">
        <f t="shared" si="69"/>
        <v>37.378076692841297</v>
      </c>
      <c r="X32" s="6">
        <f t="shared" si="69"/>
        <v>42.674037818233025</v>
      </c>
      <c r="Y32" s="6">
        <f t="shared" si="69"/>
        <v>53.547660128877773</v>
      </c>
      <c r="AA32" s="1" t="s">
        <v>11</v>
      </c>
      <c r="AB32" s="6">
        <f t="shared" ref="AB32" si="70">100-AB22</f>
        <v>67.629680942096911</v>
      </c>
      <c r="AC32" s="6">
        <f t="shared" ref="AC32:AJ32" si="71">100-AC22</f>
        <v>50.776251986471628</v>
      </c>
      <c r="AD32" s="6">
        <f t="shared" si="71"/>
        <v>51.917199788109698</v>
      </c>
      <c r="AE32" s="6">
        <f t="shared" si="71"/>
        <v>53.514526710403011</v>
      </c>
      <c r="AF32" s="6">
        <f t="shared" si="71"/>
        <v>42.528829306059258</v>
      </c>
      <c r="AG32" s="6">
        <f t="shared" si="71"/>
        <v>30.630373660405041</v>
      </c>
      <c r="AH32" s="6">
        <f t="shared" si="71"/>
        <v>38.780000814962733</v>
      </c>
      <c r="AI32" s="6">
        <f t="shared" si="71"/>
        <v>40.279532211401339</v>
      </c>
      <c r="AJ32" s="6">
        <f t="shared" si="71"/>
        <v>49.276720590033008</v>
      </c>
    </row>
    <row r="33" spans="1:36">
      <c r="A33" s="17"/>
      <c r="B33" s="1" t="s">
        <v>12</v>
      </c>
      <c r="D33" s="6">
        <f t="shared" si="67"/>
        <v>54.6462903623367</v>
      </c>
      <c r="E33" s="6">
        <f t="shared" si="67"/>
        <v>53.040600021127496</v>
      </c>
      <c r="F33" s="6">
        <f t="shared" si="67"/>
        <v>43.237437937955562</v>
      </c>
      <c r="G33" s="6">
        <f t="shared" si="67"/>
        <v>42.983907884080416</v>
      </c>
      <c r="H33" s="6">
        <f t="shared" si="67"/>
        <v>45.941758512623679</v>
      </c>
      <c r="I33" s="6">
        <f t="shared" si="67"/>
        <v>45.603718440790161</v>
      </c>
      <c r="J33" s="6">
        <f t="shared" si="67"/>
        <v>44.02619810556709</v>
      </c>
      <c r="K33" s="6">
        <f t="shared" si="67"/>
        <v>50.139089404556493</v>
      </c>
      <c r="L33" s="6">
        <f t="shared" si="67"/>
        <v>51.350399661959919</v>
      </c>
      <c r="M33" s="6">
        <f t="shared" si="67"/>
        <v>50.505299482376138</v>
      </c>
      <c r="N33" s="6">
        <f t="shared" si="67"/>
        <v>46.646008662276842</v>
      </c>
      <c r="P33" s="1" t="s">
        <v>12</v>
      </c>
      <c r="Q33" s="6">
        <f t="shared" ref="Q33" si="72">100-Q23</f>
        <v>38.397533524014705</v>
      </c>
      <c r="R33" s="6">
        <f t="shared" ref="R33:Y33" si="73">100-R23</f>
        <v>37.011866615021646</v>
      </c>
      <c r="S33" s="6">
        <f t="shared" si="73"/>
        <v>51.519419697876678</v>
      </c>
      <c r="T33" s="6">
        <f t="shared" si="73"/>
        <v>42.758547836191404</v>
      </c>
      <c r="U33" s="6">
        <f t="shared" si="73"/>
        <v>46.730518680235214</v>
      </c>
      <c r="V33" s="6">
        <f t="shared" si="73"/>
        <v>34.025845980492264</v>
      </c>
      <c r="W33" s="6">
        <f t="shared" si="73"/>
        <v>30.279235184337466</v>
      </c>
      <c r="X33" s="6">
        <f t="shared" si="73"/>
        <v>40.533117363287431</v>
      </c>
      <c r="Y33" s="6">
        <f t="shared" si="73"/>
        <v>49.322159230958832</v>
      </c>
      <c r="AA33" s="1" t="s">
        <v>12</v>
      </c>
      <c r="AB33" s="6">
        <f t="shared" ref="AB33" si="74">100-AB23</f>
        <v>55.470437227496845</v>
      </c>
      <c r="AC33" s="6">
        <f t="shared" ref="AC33:AJ33" si="75">100-AC23</f>
        <v>19.872865816388909</v>
      </c>
      <c r="AD33" s="6">
        <f t="shared" si="75"/>
        <v>52.666965486329012</v>
      </c>
      <c r="AE33" s="6">
        <f t="shared" si="75"/>
        <v>45.462695081700019</v>
      </c>
      <c r="AF33" s="6">
        <f t="shared" si="75"/>
        <v>41.909457642312873</v>
      </c>
      <c r="AG33" s="6">
        <f t="shared" si="75"/>
        <v>25.349415264251675</v>
      </c>
      <c r="AH33" s="6">
        <f t="shared" si="75"/>
        <v>29.326433315675814</v>
      </c>
      <c r="AI33" s="6">
        <f t="shared" si="75"/>
        <v>30.076199013895121</v>
      </c>
      <c r="AJ33" s="6">
        <f t="shared" si="75"/>
        <v>30.532578134550363</v>
      </c>
    </row>
    <row r="34" spans="1:36">
      <c r="A34" s="17"/>
      <c r="B34" s="1" t="s">
        <v>13</v>
      </c>
      <c r="D34" s="6">
        <f t="shared" si="67"/>
        <v>54.251910278530929</v>
      </c>
      <c r="E34" s="6">
        <f t="shared" si="67"/>
        <v>40.307757315398419</v>
      </c>
      <c r="F34" s="6">
        <f t="shared" si="67"/>
        <v>47.322088805943864</v>
      </c>
      <c r="G34" s="6">
        <f t="shared" si="67"/>
        <v>39.800697207648149</v>
      </c>
      <c r="H34" s="6">
        <f t="shared" si="67"/>
        <v>34.532906088242541</v>
      </c>
      <c r="I34" s="6">
        <f t="shared" si="67"/>
        <v>40.64579738723193</v>
      </c>
      <c r="J34" s="6">
        <f t="shared" si="67"/>
        <v>44.786788267192499</v>
      </c>
      <c r="K34" s="6">
        <f t="shared" si="67"/>
        <v>40.476777351315185</v>
      </c>
      <c r="L34" s="6">
        <f t="shared" si="67"/>
        <v>45.800908482693046</v>
      </c>
      <c r="M34" s="6">
        <f t="shared" si="67"/>
        <v>52.815239973238484</v>
      </c>
      <c r="N34" s="6">
        <f t="shared" si="67"/>
        <v>52.139159829571454</v>
      </c>
      <c r="P34" s="1" t="s">
        <v>13</v>
      </c>
      <c r="Q34" s="6">
        <f t="shared" ref="Q34" si="76">100-Q24</f>
        <v>44.846030979532699</v>
      </c>
      <c r="R34" s="6">
        <f>100-R24</f>
        <v>45.716398464734667</v>
      </c>
      <c r="S34" s="6">
        <f t="shared" ref="S34:Y34" si="77">100-S24</f>
        <v>37.913306806577687</v>
      </c>
      <c r="T34" s="6">
        <f t="shared" si="77"/>
        <v>48.533399063347296</v>
      </c>
      <c r="U34" s="6">
        <f t="shared" si="77"/>
        <v>46.75868868622134</v>
      </c>
      <c r="V34" s="6">
        <f t="shared" si="77"/>
        <v>39.547167153773024</v>
      </c>
      <c r="W34" s="6">
        <f t="shared" si="77"/>
        <v>36.983696609035519</v>
      </c>
      <c r="X34" s="6">
        <f t="shared" si="77"/>
        <v>41.997957674566003</v>
      </c>
      <c r="Y34" s="6">
        <f t="shared" si="77"/>
        <v>53.068770027113629</v>
      </c>
      <c r="AA34" s="1" t="s">
        <v>13</v>
      </c>
      <c r="AB34" s="6">
        <f t="shared" ref="AB34" si="78">100-AB24</f>
        <v>44.223951754207249</v>
      </c>
      <c r="AC34" s="6">
        <f t="shared" ref="AC34:AJ34" si="79">100-AC24</f>
        <v>21.567988264536908</v>
      </c>
      <c r="AD34" s="6">
        <f t="shared" si="79"/>
        <v>32.162503565461904</v>
      </c>
      <c r="AE34" s="6">
        <f t="shared" si="79"/>
        <v>25.740597367670432</v>
      </c>
      <c r="AF34" s="6">
        <f t="shared" si="79"/>
        <v>35.552748461757872</v>
      </c>
      <c r="AG34" s="6">
        <f t="shared" si="79"/>
        <v>31.803919970661354</v>
      </c>
      <c r="AH34" s="6">
        <f t="shared" si="79"/>
        <v>25.31681675563344</v>
      </c>
      <c r="AI34" s="6">
        <f t="shared" si="79"/>
        <v>32.064708039607197</v>
      </c>
      <c r="AJ34" s="6">
        <f t="shared" si="79"/>
        <v>31.771321462043119</v>
      </c>
    </row>
    <row r="35" spans="1:36">
      <c r="A35" s="17"/>
      <c r="B35" s="1" t="s">
        <v>14</v>
      </c>
      <c r="D35" s="6">
        <f t="shared" si="67"/>
        <v>58.561921194408242</v>
      </c>
      <c r="E35" s="6">
        <f t="shared" si="67"/>
        <v>39.124617063981113</v>
      </c>
      <c r="F35" s="6">
        <f t="shared" si="67"/>
        <v>36.110426423465611</v>
      </c>
      <c r="G35" s="6">
        <f t="shared" si="67"/>
        <v>45.462868410859535</v>
      </c>
      <c r="H35" s="6">
        <f t="shared" si="67"/>
        <v>37.687946758688675</v>
      </c>
      <c r="I35" s="6">
        <f t="shared" si="67"/>
        <v>41.91344765660763</v>
      </c>
      <c r="J35" s="6">
        <f t="shared" si="67"/>
        <v>45.434698404873409</v>
      </c>
      <c r="K35" s="6">
        <f t="shared" si="67"/>
        <v>46.364308602415569</v>
      </c>
      <c r="L35" s="6">
        <f t="shared" si="67"/>
        <v>57.012570865171305</v>
      </c>
      <c r="M35" s="6">
        <f t="shared" si="67"/>
        <v>57.575970984893829</v>
      </c>
      <c r="N35" s="6">
        <f t="shared" si="67"/>
        <v>58.026691080671853</v>
      </c>
      <c r="P35" s="1" t="s">
        <v>14</v>
      </c>
      <c r="Q35" s="6">
        <f t="shared" ref="Q35" si="80">100-Q25</f>
        <v>37.98150143011032</v>
      </c>
      <c r="R35" s="6">
        <f t="shared" ref="R35:Y35" si="81">100-R25</f>
        <v>38.335856896369577</v>
      </c>
      <c r="S35" s="6">
        <f t="shared" si="81"/>
        <v>44.983978309095384</v>
      </c>
      <c r="T35" s="6">
        <f t="shared" si="81"/>
        <v>54.815310398253452</v>
      </c>
      <c r="U35" s="6">
        <f t="shared" si="81"/>
        <v>39.857037219620409</v>
      </c>
      <c r="V35" s="6">
        <f t="shared" si="81"/>
        <v>37.631606746716429</v>
      </c>
      <c r="W35" s="6">
        <f t="shared" si="81"/>
        <v>42.758547836191404</v>
      </c>
      <c r="X35" s="6">
        <f t="shared" si="81"/>
        <v>39.490827141800757</v>
      </c>
      <c r="Y35" s="6">
        <f t="shared" si="81"/>
        <v>51.491249691890559</v>
      </c>
      <c r="AA35" s="1" t="s">
        <v>14</v>
      </c>
      <c r="AB35" s="6">
        <f t="shared" ref="AB35" si="82">100-AB25</f>
        <v>32.162503565461904</v>
      </c>
      <c r="AC35" s="6">
        <f t="shared" ref="AC35:AJ35" si="83">100-AC25</f>
        <v>21.372397212827536</v>
      </c>
      <c r="AD35" s="6">
        <f t="shared" si="83"/>
        <v>24.012876410904212</v>
      </c>
      <c r="AE35" s="6">
        <f t="shared" si="83"/>
        <v>26.196976488325674</v>
      </c>
      <c r="AF35" s="6">
        <f t="shared" si="83"/>
        <v>35.780938022085493</v>
      </c>
      <c r="AG35" s="6">
        <f t="shared" si="83"/>
        <v>32.260299091316597</v>
      </c>
      <c r="AH35" s="6">
        <f t="shared" si="83"/>
        <v>24.371460005704762</v>
      </c>
      <c r="AI35" s="6">
        <f t="shared" si="83"/>
        <v>33.857626013609888</v>
      </c>
      <c r="AJ35" s="6">
        <f t="shared" si="83"/>
        <v>31.803919970661354</v>
      </c>
    </row>
    <row r="36" spans="1:36">
      <c r="A36" s="17"/>
      <c r="B36" s="1" t="s">
        <v>15</v>
      </c>
      <c r="D36" s="6">
        <f t="shared" si="67"/>
        <v>54.984330434170211</v>
      </c>
      <c r="E36" s="6">
        <f t="shared" si="67"/>
        <v>41.631747596746358</v>
      </c>
      <c r="F36" s="6">
        <f t="shared" si="67"/>
        <v>34.645586112187047</v>
      </c>
      <c r="G36" s="6">
        <f t="shared" si="67"/>
        <v>42.983907884080416</v>
      </c>
      <c r="H36" s="6">
        <f t="shared" si="67"/>
        <v>47.744638895735761</v>
      </c>
      <c r="I36" s="6">
        <f t="shared" si="67"/>
        <v>54.167400260572549</v>
      </c>
      <c r="J36" s="6">
        <f t="shared" si="67"/>
        <v>50.110919398570367</v>
      </c>
      <c r="K36" s="6">
        <f t="shared" si="67"/>
        <v>46.392478608401703</v>
      </c>
      <c r="L36" s="6">
        <f t="shared" si="67"/>
        <v>55.012500440156344</v>
      </c>
      <c r="M36" s="6">
        <f t="shared" si="67"/>
        <v>49.434839254903338</v>
      </c>
      <c r="N36" s="6">
        <f t="shared" si="67"/>
        <v>46.702348674249095</v>
      </c>
      <c r="P36" s="1" t="s">
        <v>15</v>
      </c>
      <c r="Q36" s="6">
        <f t="shared" ref="Q36" si="84">100-Q26</f>
        <v>44.073399947995995</v>
      </c>
      <c r="R36" s="6">
        <f t="shared" ref="R36:Y36" si="85">100-R26</f>
        <v>37.068206626993906</v>
      </c>
      <c r="S36" s="6">
        <f t="shared" si="85"/>
        <v>54.449100320433814</v>
      </c>
      <c r="T36" s="6">
        <f t="shared" si="85"/>
        <v>50.110919398570367</v>
      </c>
      <c r="U36" s="6">
        <f t="shared" si="85"/>
        <v>44.223388147469976</v>
      </c>
      <c r="V36" s="6">
        <f t="shared" si="85"/>
        <v>35.518856297756955</v>
      </c>
      <c r="W36" s="6">
        <f t="shared" si="85"/>
        <v>40.899327441107083</v>
      </c>
      <c r="X36" s="6">
        <f t="shared" si="85"/>
        <v>35.856896369590473</v>
      </c>
      <c r="Y36" s="6">
        <f t="shared" si="85"/>
        <v>51.74477974576569</v>
      </c>
      <c r="AA36" s="1" t="s">
        <v>15</v>
      </c>
      <c r="AB36" s="6">
        <f t="shared" ref="AB36" si="86">100-AB26</f>
        <v>46.864430952283939</v>
      </c>
      <c r="AC36" s="6">
        <f t="shared" ref="AC36:AJ36" si="87">100-AC26</f>
        <v>30.695570677641513</v>
      </c>
      <c r="AD36" s="6">
        <f t="shared" si="87"/>
        <v>37.965038099506955</v>
      </c>
      <c r="AE36" s="6">
        <f t="shared" si="87"/>
        <v>35.585346970376122</v>
      </c>
      <c r="AF36" s="6">
        <f t="shared" si="87"/>
        <v>33.825027504991667</v>
      </c>
      <c r="AG36" s="6">
        <f t="shared" si="87"/>
        <v>27.109734729636131</v>
      </c>
      <c r="AH36" s="6">
        <f t="shared" si="87"/>
        <v>25.577604824579296</v>
      </c>
      <c r="AI36" s="6">
        <f t="shared" si="87"/>
        <v>27.370522798581959</v>
      </c>
      <c r="AJ36" s="6">
        <f t="shared" si="87"/>
        <v>27.892098936473658</v>
      </c>
    </row>
    <row r="37" spans="1:36">
      <c r="A37" s="17"/>
      <c r="B37" s="1" t="s">
        <v>16</v>
      </c>
      <c r="D37" s="6">
        <f t="shared" si="67"/>
        <v>62.95644212824395</v>
      </c>
      <c r="E37" s="6">
        <f t="shared" si="67"/>
        <v>39.152787069967246</v>
      </c>
      <c r="F37" s="6">
        <f t="shared" si="67"/>
        <v>47.293918799957737</v>
      </c>
      <c r="G37" s="6">
        <f t="shared" si="67"/>
        <v>38.110496848480565</v>
      </c>
      <c r="H37" s="6">
        <f t="shared" si="67"/>
        <v>43.293777949927815</v>
      </c>
      <c r="I37" s="6">
        <f t="shared" si="67"/>
        <v>35.34983626184021</v>
      </c>
      <c r="J37" s="6">
        <f t="shared" si="67"/>
        <v>49.322159230958832</v>
      </c>
      <c r="K37" s="6">
        <f t="shared" si="67"/>
        <v>36.194936441423984</v>
      </c>
      <c r="L37" s="6">
        <f t="shared" si="67"/>
        <v>51.040529596112535</v>
      </c>
      <c r="M37" s="6">
        <f t="shared" si="67"/>
        <v>52.280009859502094</v>
      </c>
      <c r="N37" s="6">
        <f t="shared" si="67"/>
        <v>46.899538716151966</v>
      </c>
      <c r="P37" s="1" t="s">
        <v>16</v>
      </c>
      <c r="Q37" s="6">
        <f t="shared" ref="Q37" si="88">100-Q27</f>
        <v>39.705062961999928</v>
      </c>
      <c r="R37" s="6">
        <f t="shared" ref="R37:Y37" si="89">100-R27</f>
        <v>42.448677770344013</v>
      </c>
      <c r="S37" s="6">
        <f t="shared" si="89"/>
        <v>44.307898165428348</v>
      </c>
      <c r="T37" s="6">
        <f t="shared" si="89"/>
        <v>54.730800380295072</v>
      </c>
      <c r="U37" s="6">
        <f t="shared" si="89"/>
        <v>44.420578189372861</v>
      </c>
      <c r="V37" s="6">
        <f t="shared" si="89"/>
        <v>35.15264621993731</v>
      </c>
      <c r="W37" s="6">
        <f t="shared" si="89"/>
        <v>36.392126483326869</v>
      </c>
      <c r="X37" s="6">
        <f t="shared" si="89"/>
        <v>39.941547237578781</v>
      </c>
      <c r="Y37" s="6">
        <f t="shared" si="89"/>
        <v>54.56178034437832</v>
      </c>
      <c r="AA37" s="1" t="s">
        <v>16</v>
      </c>
      <c r="AB37" s="6">
        <f t="shared" ref="AB37" si="90">100-AB27</f>
        <v>48.103174279776709</v>
      </c>
      <c r="AC37" s="6">
        <f t="shared" ref="AC37:AJ37" si="91">100-AC27</f>
        <v>17.167189601075776</v>
      </c>
      <c r="AD37" s="6">
        <f t="shared" si="91"/>
        <v>37.60645450470642</v>
      </c>
      <c r="AE37" s="6">
        <f t="shared" si="91"/>
        <v>38.910394849435647</v>
      </c>
      <c r="AF37" s="6">
        <f t="shared" si="91"/>
        <v>30.858563220732663</v>
      </c>
      <c r="AG37" s="6">
        <f t="shared" si="91"/>
        <v>29.489425858766978</v>
      </c>
      <c r="AH37" s="6">
        <f t="shared" si="91"/>
        <v>24.632248074650605</v>
      </c>
      <c r="AI37" s="6">
        <f t="shared" si="91"/>
        <v>26.588158591744445</v>
      </c>
      <c r="AJ37" s="6">
        <f t="shared" si="91"/>
        <v>36.2047186341225</v>
      </c>
    </row>
    <row r="38" spans="1:36">
      <c r="A38" s="17"/>
      <c r="B38" s="1" t="s">
        <v>17</v>
      </c>
      <c r="D38" s="6">
        <f t="shared" si="67"/>
        <v>59.238001338075279</v>
      </c>
      <c r="E38" s="6">
        <f t="shared" si="67"/>
        <v>48.786929117222435</v>
      </c>
      <c r="F38" s="6">
        <f t="shared" si="67"/>
        <v>39.124617063981113</v>
      </c>
      <c r="G38" s="6">
        <f t="shared" si="67"/>
        <v>46.25162857847107</v>
      </c>
      <c r="H38" s="6">
        <f t="shared" si="67"/>
        <v>40.730307405190317</v>
      </c>
      <c r="I38" s="6">
        <f t="shared" si="67"/>
        <v>43.152927919997182</v>
      </c>
      <c r="J38" s="6">
        <f t="shared" si="67"/>
        <v>51.829289763724077</v>
      </c>
      <c r="K38" s="6">
        <f t="shared" si="67"/>
        <v>37.94147681256382</v>
      </c>
      <c r="L38" s="6">
        <f t="shared" si="67"/>
        <v>49.096799183069827</v>
      </c>
      <c r="M38" s="6">
        <f t="shared" si="67"/>
        <v>54.449100320433814</v>
      </c>
      <c r="N38" s="6">
        <f t="shared" si="67"/>
        <v>51.434909679918306</v>
      </c>
      <c r="P38" s="1" t="s">
        <v>17</v>
      </c>
      <c r="Q38" s="6">
        <f t="shared" ref="Q38" si="92">100-Q28</f>
        <v>41.933806322201995</v>
      </c>
      <c r="R38" s="6">
        <f t="shared" ref="R38:Y38" si="93">100-R28</f>
        <v>45.547378428817908</v>
      </c>
      <c r="S38" s="6">
        <f t="shared" si="93"/>
        <v>54.336420296489308</v>
      </c>
      <c r="T38" s="6">
        <f t="shared" si="93"/>
        <v>60.561991619423218</v>
      </c>
      <c r="U38" s="6">
        <f t="shared" si="93"/>
        <v>46.815028698193593</v>
      </c>
      <c r="V38" s="6">
        <f t="shared" si="93"/>
        <v>34.532906088242541</v>
      </c>
      <c r="W38" s="6">
        <f t="shared" si="93"/>
        <v>41.209197506954467</v>
      </c>
      <c r="X38" s="6">
        <f t="shared" si="93"/>
        <v>41.85710764463537</v>
      </c>
      <c r="Y38" s="6">
        <f t="shared" si="93"/>
        <v>57.294270925032571</v>
      </c>
      <c r="AA38" s="1" t="s">
        <v>17</v>
      </c>
      <c r="AB38" s="6">
        <f t="shared" ref="AB38" si="94">100-AB28</f>
        <v>48.885538486614244</v>
      </c>
      <c r="AC38" s="6">
        <f t="shared" ref="AC38:AJ38" si="95">100-AC28</f>
        <v>41.746465099221716</v>
      </c>
      <c r="AD38" s="6">
        <f t="shared" si="95"/>
        <v>38.454015728780419</v>
      </c>
      <c r="AE38" s="6">
        <f t="shared" si="95"/>
        <v>35.161566358339115</v>
      </c>
      <c r="AF38" s="6">
        <f t="shared" si="95"/>
        <v>34.868179780775037</v>
      </c>
      <c r="AG38" s="6">
        <f t="shared" si="95"/>
        <v>36.661097754777728</v>
      </c>
      <c r="AH38" s="6">
        <f t="shared" si="95"/>
        <v>36.5307037203048</v>
      </c>
      <c r="AI38" s="6">
        <f t="shared" si="95"/>
        <v>43.897966668024949</v>
      </c>
      <c r="AJ38" s="6">
        <f t="shared" si="95"/>
        <v>41.127093435475338</v>
      </c>
    </row>
    <row r="39" spans="1:36">
      <c r="A39" s="17"/>
      <c r="B39" s="4" t="s">
        <v>18</v>
      </c>
      <c r="D39" s="5">
        <f>AVERAGE(D31:D38)</f>
        <v>56.142821930349655</v>
      </c>
      <c r="E39" s="5">
        <f t="shared" ref="E39" si="96">AVERAGE(E31:E38)</f>
        <v>43.899433078629521</v>
      </c>
      <c r="F39" s="5">
        <f t="shared" ref="F39" si="97">AVERAGE(F31:F38)</f>
        <v>41.769076375928726</v>
      </c>
      <c r="G39" s="5">
        <f t="shared" ref="G39" si="98">AVERAGE(G31:G38)</f>
        <v>42.959259128842561</v>
      </c>
      <c r="H39" s="5">
        <f t="shared" ref="H39" si="99">AVERAGE(H31:H38)</f>
        <v>40.55424486777703</v>
      </c>
      <c r="I39" s="5">
        <f t="shared" ref="I39" si="100">AVERAGE(I31:I38)</f>
        <v>43.483925490334158</v>
      </c>
      <c r="J39" s="5">
        <f t="shared" ref="J39" si="101">AVERAGE(J31:J38)</f>
        <v>46.33613859642945</v>
      </c>
      <c r="K39" s="5">
        <f t="shared" ref="K39" si="102">AVERAGE(K31:K38)</f>
        <v>45.790344730448254</v>
      </c>
      <c r="L39" s="5">
        <f t="shared" ref="L39" si="103">AVERAGE(L31:L38)</f>
        <v>49.748230571499001</v>
      </c>
      <c r="M39" s="5">
        <f t="shared" ref="M39" si="104">AVERAGE(M31:M38)</f>
        <v>52.55114616711856</v>
      </c>
      <c r="N39" s="5">
        <f t="shared" ref="N39" si="105">AVERAGE(N31:N38)</f>
        <v>51.075742103595189</v>
      </c>
      <c r="P39" s="4" t="s">
        <v>18</v>
      </c>
      <c r="Q39" s="5">
        <f t="shared" ref="Q39:R39" si="106">AVERAGE(Q31:Q38)</f>
        <v>41.454626499758547</v>
      </c>
      <c r="R39" s="5">
        <f t="shared" si="106"/>
        <v>40.692379109687671</v>
      </c>
      <c r="S39" s="5">
        <f t="shared" ref="S39" si="107">AVERAGE(S31:S38)</f>
        <v>45.990149060033815</v>
      </c>
      <c r="T39" s="5">
        <f t="shared" ref="T39" si="108">AVERAGE(T31:T38)</f>
        <v>48.874135826487858</v>
      </c>
      <c r="U39" s="5">
        <f t="shared" ref="U39" si="109">AVERAGE(U31:U38)</f>
        <v>44.36229515225795</v>
      </c>
      <c r="V39" s="5">
        <f t="shared" ref="V39" si="110">AVERAGE(V31:V38)</f>
        <v>35.406609089039449</v>
      </c>
      <c r="W39" s="5">
        <f t="shared" ref="W39" si="111">AVERAGE(W31:W38)</f>
        <v>36.521672174788691</v>
      </c>
      <c r="X39" s="5">
        <f t="shared" ref="X39" si="112">AVERAGE(X31:X38)</f>
        <v>39.67759600280894</v>
      </c>
      <c r="Y39" s="5">
        <f t="shared" ref="Y39" si="113">AVERAGE(Y31:Y38)</f>
        <v>53.106388458828796</v>
      </c>
      <c r="AA39" s="4" t="s">
        <v>18</v>
      </c>
      <c r="AB39" s="5">
        <f t="shared" ref="AB39:AC39" si="114">AVERAGE(AB31:AB38)</f>
        <v>48.861089605150568</v>
      </c>
      <c r="AC39" s="5">
        <f t="shared" si="114"/>
        <v>30.308463387800025</v>
      </c>
      <c r="AD39" s="5">
        <f t="shared" ref="AD39" si="115">AVERAGE(AD31:AD38)</f>
        <v>40.149138176928417</v>
      </c>
      <c r="AE39" s="5">
        <f t="shared" ref="AE39" si="116">AVERAGE(AE31:AE38)</f>
        <v>38.0709832525162</v>
      </c>
      <c r="AF39" s="5">
        <f t="shared" ref="AF39" si="117">AVERAGE(AF31:AF38)</f>
        <v>37.402713825842476</v>
      </c>
      <c r="AG39" s="5">
        <f t="shared" ref="AG39" si="118">AVERAGE(AG31:AG38)</f>
        <v>30.447007049427501</v>
      </c>
      <c r="AH39" s="5">
        <f t="shared" ref="AH39" si="119">AVERAGE(AH31:AH38)</f>
        <v>29.318283688521262</v>
      </c>
      <c r="AI39" s="5">
        <f t="shared" ref="AI39" si="120">AVERAGE(AI31:AI38)</f>
        <v>33.429770587995613</v>
      </c>
      <c r="AJ39" s="5">
        <f t="shared" ref="AJ39" si="121">AVERAGE(AJ31:AJ38)</f>
        <v>35.548673648180603</v>
      </c>
    </row>
    <row r="41" spans="1:36">
      <c r="B41" s="1" t="s">
        <v>10</v>
      </c>
      <c r="D41" s="6">
        <f>($D$39-D31)/$D$39*100</f>
        <v>7.4824385348720508</v>
      </c>
      <c r="E41" s="6">
        <f t="shared" ref="E41:N41" si="122">($D$39-E31)/$D$39*100</f>
        <v>27.552684395383835</v>
      </c>
      <c r="F41" s="6">
        <f t="shared" si="122"/>
        <v>28.556196688409425</v>
      </c>
      <c r="G41" s="6">
        <f t="shared" si="122"/>
        <v>40.698695434019058</v>
      </c>
      <c r="H41" s="6">
        <f t="shared" si="122"/>
        <v>34.828148519819372</v>
      </c>
      <c r="I41" s="6">
        <f>($D$39-I31)/$D$39*100</f>
        <v>25.997240341194182</v>
      </c>
      <c r="J41" s="6">
        <f t="shared" si="122"/>
        <v>24.491971901655802</v>
      </c>
      <c r="K41" s="6">
        <f t="shared" si="122"/>
        <v>-5.6635725037631719</v>
      </c>
      <c r="L41" s="6">
        <f t="shared" si="122"/>
        <v>34.025338685398893</v>
      </c>
      <c r="M41" s="6">
        <f t="shared" si="122"/>
        <v>7.2315604616156506</v>
      </c>
      <c r="N41" s="6">
        <f t="shared" si="122"/>
        <v>9.3389362769693935</v>
      </c>
      <c r="P41" s="1" t="s">
        <v>10</v>
      </c>
      <c r="R41" s="6">
        <f>($D$39-R31)/$D$39*100</f>
        <v>39.282300885087693</v>
      </c>
      <c r="S41" s="6">
        <f t="shared" ref="S41:Y41" si="123">($D$39-S31)/$D$39*100</f>
        <v>35.894760082337882</v>
      </c>
      <c r="T41" s="6">
        <f t="shared" si="123"/>
        <v>24.303018897928347</v>
      </c>
      <c r="U41" s="6">
        <f t="shared" si="123"/>
        <v>25.573346698959526</v>
      </c>
      <c r="V41" s="6">
        <f t="shared" si="123"/>
        <v>44.204821114083522</v>
      </c>
      <c r="W41" s="6">
        <f t="shared" si="123"/>
        <v>53.202976371387741</v>
      </c>
      <c r="X41" s="6">
        <f t="shared" si="123"/>
        <v>37.535600158669816</v>
      </c>
      <c r="Y41" s="6">
        <f t="shared" si="123"/>
        <v>4.1365650565583145</v>
      </c>
      <c r="AA41" s="1" t="s">
        <v>10</v>
      </c>
      <c r="AC41" s="6">
        <f>($AB$39-AC31)/$AB$39*100</f>
        <v>19.631390209323637</v>
      </c>
      <c r="AD41" s="6">
        <f t="shared" ref="AD41:AJ41" si="124">($AB$39-AD31)/$AB$39*100</f>
        <v>5.0204319906596364</v>
      </c>
      <c r="AE41" s="6">
        <f t="shared" si="124"/>
        <v>9.9574681010757882</v>
      </c>
      <c r="AF41" s="6">
        <f t="shared" si="124"/>
        <v>10.157618213660227</v>
      </c>
      <c r="AG41" s="6">
        <f t="shared" si="124"/>
        <v>38.045200567091946</v>
      </c>
      <c r="AH41" s="6">
        <f t="shared" si="124"/>
        <v>38.578934200650437</v>
      </c>
      <c r="AI41" s="6">
        <f t="shared" si="124"/>
        <v>31.840547076974378</v>
      </c>
      <c r="AJ41" s="6">
        <f t="shared" si="124"/>
        <v>26.770077558168627</v>
      </c>
    </row>
    <row r="42" spans="1:36">
      <c r="B42" s="1" t="s">
        <v>11</v>
      </c>
      <c r="D42" s="6">
        <f t="shared" ref="D42:N48" si="125">($D$39-D32)/$D$39*100</f>
        <v>6.3785750125439051</v>
      </c>
      <c r="E42" s="6">
        <f t="shared" si="125"/>
        <v>13.654039136979415</v>
      </c>
      <c r="F42" s="6">
        <f t="shared" si="125"/>
        <v>17.517561465127944</v>
      </c>
      <c r="G42" s="6">
        <f t="shared" si="125"/>
        <v>2.4147014550928172</v>
      </c>
      <c r="H42" s="6">
        <f t="shared" si="125"/>
        <v>32.469894631209243</v>
      </c>
      <c r="I42" s="6">
        <f t="shared" si="125"/>
        <v>18.972654290015061</v>
      </c>
      <c r="J42" s="6">
        <f t="shared" si="125"/>
        <v>23.78951329653788</v>
      </c>
      <c r="K42" s="6">
        <f t="shared" si="125"/>
        <v>11.847717009533351</v>
      </c>
      <c r="L42" s="6">
        <f t="shared" si="125"/>
        <v>8.0343702960361298</v>
      </c>
      <c r="M42" s="6">
        <f t="shared" si="125"/>
        <v>8.6866532865027555</v>
      </c>
      <c r="N42" s="6">
        <f t="shared" si="125"/>
        <v>0.50802809834420593</v>
      </c>
      <c r="P42" s="1" t="s">
        <v>11</v>
      </c>
      <c r="R42" s="6">
        <f t="shared" ref="R42:Y48" si="126">($D$39-R32)/$D$39*100</f>
        <v>19.27370797792274</v>
      </c>
      <c r="S42" s="6">
        <f t="shared" si="126"/>
        <v>20.879327646763674</v>
      </c>
      <c r="T42" s="6">
        <f t="shared" si="126"/>
        <v>34.125689914701468</v>
      </c>
      <c r="U42" s="6">
        <f t="shared" si="126"/>
        <v>21.080030105368806</v>
      </c>
      <c r="V42" s="6">
        <f t="shared" si="126"/>
        <v>36.734821876567999</v>
      </c>
      <c r="W42" s="6">
        <f t="shared" si="126"/>
        <v>33.423231309583535</v>
      </c>
      <c r="X42" s="6">
        <f t="shared" si="126"/>
        <v>23.990215755143012</v>
      </c>
      <c r="Y42" s="6">
        <f t="shared" si="126"/>
        <v>4.6224284997491205</v>
      </c>
      <c r="AA42" s="1" t="s">
        <v>11</v>
      </c>
      <c r="AC42" s="6">
        <f t="shared" ref="AC42:AJ48" si="127">($AB$39-AC32)/$AB$39*100</f>
        <v>-3.9196063714452625</v>
      </c>
      <c r="AD42" s="6">
        <f t="shared" si="127"/>
        <v>-6.2546910182637001</v>
      </c>
      <c r="AE42" s="6">
        <f t="shared" si="127"/>
        <v>-9.5238095238095415</v>
      </c>
      <c r="AF42" s="6">
        <f t="shared" si="127"/>
        <v>12.959719789842367</v>
      </c>
      <c r="AG42" s="6">
        <f t="shared" si="127"/>
        <v>37.311316820949045</v>
      </c>
      <c r="AH42" s="6">
        <f t="shared" si="127"/>
        <v>20.632140772245823</v>
      </c>
      <c r="AI42" s="6">
        <f t="shared" si="127"/>
        <v>17.563172379284449</v>
      </c>
      <c r="AJ42" s="6">
        <f t="shared" si="127"/>
        <v>-0.85063797848386091</v>
      </c>
    </row>
    <row r="43" spans="1:36">
      <c r="B43" s="1" t="s">
        <v>12</v>
      </c>
      <c r="D43" s="6">
        <f t="shared" si="125"/>
        <v>2.6655795283492165</v>
      </c>
      <c r="E43" s="6">
        <f t="shared" si="125"/>
        <v>5.5255895634721588</v>
      </c>
      <c r="F43" s="6">
        <f t="shared" si="125"/>
        <v>22.986703462117404</v>
      </c>
      <c r="G43" s="6">
        <f t="shared" si="125"/>
        <v>23.438283993978935</v>
      </c>
      <c r="H43" s="6">
        <f t="shared" si="125"/>
        <v>18.169844455594582</v>
      </c>
      <c r="I43" s="6">
        <f t="shared" si="125"/>
        <v>18.771951831409943</v>
      </c>
      <c r="J43" s="6">
        <f t="shared" si="125"/>
        <v>21.581786251881592</v>
      </c>
      <c r="K43" s="6">
        <f t="shared" si="125"/>
        <v>10.693677872553939</v>
      </c>
      <c r="L43" s="6">
        <f t="shared" si="125"/>
        <v>8.5361264425489285</v>
      </c>
      <c r="M43" s="6">
        <f t="shared" si="125"/>
        <v>10.0413948820873</v>
      </c>
      <c r="N43" s="6">
        <f t="shared" si="125"/>
        <v>16.915454089312583</v>
      </c>
      <c r="P43" s="1" t="s">
        <v>12</v>
      </c>
      <c r="R43" s="6">
        <f t="shared" si="126"/>
        <v>34.075514300050187</v>
      </c>
      <c r="S43" s="6">
        <f t="shared" si="126"/>
        <v>8.2350727546412479</v>
      </c>
      <c r="T43" s="6">
        <f t="shared" si="126"/>
        <v>23.839688911189175</v>
      </c>
      <c r="U43" s="6">
        <f t="shared" si="126"/>
        <v>16.764927245358756</v>
      </c>
      <c r="V43" s="6">
        <f t="shared" si="126"/>
        <v>39.39412945308581</v>
      </c>
      <c r="W43" s="6">
        <f t="shared" si="126"/>
        <v>46.067486201705989</v>
      </c>
      <c r="X43" s="6">
        <f t="shared" si="126"/>
        <v>27.803562468640248</v>
      </c>
      <c r="Y43" s="6">
        <f t="shared" si="126"/>
        <v>12.148770697441044</v>
      </c>
      <c r="AA43" s="1" t="s">
        <v>12</v>
      </c>
      <c r="AC43" s="6">
        <f t="shared" si="127"/>
        <v>59.327829205237251</v>
      </c>
      <c r="AD43" s="6">
        <f t="shared" si="127"/>
        <v>-7.7891752147444082</v>
      </c>
      <c r="AE43" s="6">
        <f t="shared" si="127"/>
        <v>6.9552164123092242</v>
      </c>
      <c r="AF43" s="6">
        <f t="shared" si="127"/>
        <v>14.227337169543814</v>
      </c>
      <c r="AG43" s="6">
        <f t="shared" si="127"/>
        <v>48.119422900508688</v>
      </c>
      <c r="AH43" s="6">
        <f t="shared" si="127"/>
        <v>39.979984988741549</v>
      </c>
      <c r="AI43" s="6">
        <f t="shared" si="127"/>
        <v>38.445500792260859</v>
      </c>
      <c r="AJ43" s="6">
        <f t="shared" si="127"/>
        <v>37.511466933533448</v>
      </c>
    </row>
    <row r="44" spans="1:36">
      <c r="B44" s="1" t="s">
        <v>13</v>
      </c>
      <c r="D44" s="6">
        <f t="shared" si="125"/>
        <v>3.3680381334671354</v>
      </c>
      <c r="E44" s="6">
        <f t="shared" si="125"/>
        <v>28.204967385850487</v>
      </c>
      <c r="F44" s="6">
        <f t="shared" si="125"/>
        <v>15.711239337681892</v>
      </c>
      <c r="G44" s="6">
        <f t="shared" si="125"/>
        <v>29.108128449573513</v>
      </c>
      <c r="H44" s="6">
        <f t="shared" si="125"/>
        <v>38.49096838936277</v>
      </c>
      <c r="I44" s="6">
        <f t="shared" si="125"/>
        <v>27.60286001003514</v>
      </c>
      <c r="J44" s="6">
        <f t="shared" si="125"/>
        <v>20.227044656297046</v>
      </c>
      <c r="K44" s="6">
        <f t="shared" si="125"/>
        <v>27.903913697942794</v>
      </c>
      <c r="L44" s="6">
        <f t="shared" si="125"/>
        <v>18.420722528850984</v>
      </c>
      <c r="M44" s="6">
        <f t="shared" si="125"/>
        <v>5.9269944806823984</v>
      </c>
      <c r="N44" s="6">
        <f t="shared" si="125"/>
        <v>7.1312092323131031</v>
      </c>
      <c r="P44" s="1" t="s">
        <v>13</v>
      </c>
      <c r="R44" s="6">
        <f t="shared" si="126"/>
        <v>18.571249372804822</v>
      </c>
      <c r="S44" s="6">
        <f t="shared" si="126"/>
        <v>32.469894631209243</v>
      </c>
      <c r="T44" s="6">
        <f t="shared" si="126"/>
        <v>13.553687907676867</v>
      </c>
      <c r="U44" s="6">
        <f t="shared" si="126"/>
        <v>16.714751630707479</v>
      </c>
      <c r="V44" s="6">
        <f t="shared" si="126"/>
        <v>29.559708981435008</v>
      </c>
      <c r="W44" s="6">
        <f t="shared" si="126"/>
        <v>34.125689914701468</v>
      </c>
      <c r="X44" s="6">
        <f t="shared" si="126"/>
        <v>25.194430506773706</v>
      </c>
      <c r="Y44" s="6">
        <f t="shared" si="126"/>
        <v>5.475413948820866</v>
      </c>
      <c r="AA44" s="1" t="s">
        <v>13</v>
      </c>
      <c r="AC44" s="6">
        <f t="shared" si="127"/>
        <v>55.858560587106979</v>
      </c>
      <c r="AD44" s="6">
        <f t="shared" si="127"/>
        <v>34.175631723792797</v>
      </c>
      <c r="AE44" s="6">
        <f t="shared" si="127"/>
        <v>47.318822450170963</v>
      </c>
      <c r="AF44" s="6">
        <f t="shared" si="127"/>
        <v>27.237094487532325</v>
      </c>
      <c r="AG44" s="6">
        <f t="shared" si="127"/>
        <v>34.909515469935762</v>
      </c>
      <c r="AH44" s="6">
        <f t="shared" si="127"/>
        <v>48.186139604703513</v>
      </c>
      <c r="AI44" s="6">
        <f t="shared" si="127"/>
        <v>34.375781836377264</v>
      </c>
      <c r="AJ44" s="6">
        <f t="shared" si="127"/>
        <v>34.976232174130587</v>
      </c>
    </row>
    <row r="45" spans="1:36">
      <c r="B45" s="1" t="s">
        <v>14</v>
      </c>
      <c r="D45" s="6">
        <f t="shared" si="125"/>
        <v>-4.3088309081786145</v>
      </c>
      <c r="E45" s="6">
        <f t="shared" si="125"/>
        <v>30.312343201204232</v>
      </c>
      <c r="F45" s="6">
        <f t="shared" si="125"/>
        <v>35.681133968891118</v>
      </c>
      <c r="G45" s="6">
        <f t="shared" si="125"/>
        <v>19.022829904666327</v>
      </c>
      <c r="H45" s="6">
        <f t="shared" si="125"/>
        <v>32.871299548419479</v>
      </c>
      <c r="I45" s="6">
        <f t="shared" si="125"/>
        <v>25.344957350727533</v>
      </c>
      <c r="J45" s="6">
        <f t="shared" si="125"/>
        <v>19.073005519317608</v>
      </c>
      <c r="K45" s="6">
        <f t="shared" si="125"/>
        <v>17.417210235825397</v>
      </c>
      <c r="L45" s="6">
        <f t="shared" si="125"/>
        <v>-1.5491721023582576</v>
      </c>
      <c r="M45" s="6">
        <f t="shared" si="125"/>
        <v>-2.5526843953838432</v>
      </c>
      <c r="N45" s="6">
        <f t="shared" si="125"/>
        <v>-3.355494229804322</v>
      </c>
      <c r="P45" s="1" t="s">
        <v>14</v>
      </c>
      <c r="R45" s="6">
        <f t="shared" si="126"/>
        <v>31.717260411440058</v>
      </c>
      <c r="S45" s="6">
        <f t="shared" si="126"/>
        <v>19.875815353738087</v>
      </c>
      <c r="T45" s="6">
        <f t="shared" si="126"/>
        <v>2.3645258404415501</v>
      </c>
      <c r="U45" s="6">
        <f t="shared" si="126"/>
        <v>29.007777220270942</v>
      </c>
      <c r="V45" s="6">
        <f t="shared" si="126"/>
        <v>32.971650777722026</v>
      </c>
      <c r="W45" s="6">
        <f t="shared" si="126"/>
        <v>23.839688911189175</v>
      </c>
      <c r="X45" s="6">
        <f t="shared" si="126"/>
        <v>29.660060210737594</v>
      </c>
      <c r="Y45" s="6">
        <f t="shared" si="126"/>
        <v>8.2852483692925158</v>
      </c>
      <c r="AA45" s="1" t="s">
        <v>14</v>
      </c>
      <c r="AC45" s="6">
        <f t="shared" si="127"/>
        <v>56.258860812275827</v>
      </c>
      <c r="AD45" s="6">
        <f t="shared" si="127"/>
        <v>50.854807772496024</v>
      </c>
      <c r="AE45" s="6">
        <f t="shared" si="127"/>
        <v>46.384788591443552</v>
      </c>
      <c r="AF45" s="6">
        <f t="shared" si="127"/>
        <v>26.770077558168627</v>
      </c>
      <c r="AG45" s="6">
        <f t="shared" si="127"/>
        <v>33.975481611208359</v>
      </c>
      <c r="AH45" s="6">
        <f t="shared" si="127"/>
        <v>50.120924026353052</v>
      </c>
      <c r="AI45" s="6">
        <f t="shared" si="127"/>
        <v>30.706363105662565</v>
      </c>
      <c r="AJ45" s="6">
        <f t="shared" si="127"/>
        <v>34.909515469935762</v>
      </c>
    </row>
    <row r="46" spans="1:36">
      <c r="B46" s="1" t="s">
        <v>15</v>
      </c>
      <c r="D46" s="6">
        <f t="shared" si="125"/>
        <v>2.0634721525338704</v>
      </c>
      <c r="E46" s="6">
        <f t="shared" si="125"/>
        <v>25.846713497240348</v>
      </c>
      <c r="F46" s="6">
        <f t="shared" si="125"/>
        <v>38.290265930757649</v>
      </c>
      <c r="G46" s="6">
        <f t="shared" si="125"/>
        <v>23.438283993978935</v>
      </c>
      <c r="H46" s="6">
        <f t="shared" si="125"/>
        <v>14.958605117912693</v>
      </c>
      <c r="I46" s="6">
        <f t="shared" si="125"/>
        <v>3.5185649774209753</v>
      </c>
      <c r="J46" s="6">
        <f t="shared" si="125"/>
        <v>10.74385348720522</v>
      </c>
      <c r="K46" s="6">
        <f t="shared" si="125"/>
        <v>17.367034621174106</v>
      </c>
      <c r="L46" s="6">
        <f t="shared" si="125"/>
        <v>2.013296537882578</v>
      </c>
      <c r="M46" s="6">
        <f t="shared" si="125"/>
        <v>11.948068238835925</v>
      </c>
      <c r="N46" s="6">
        <f t="shared" si="125"/>
        <v>16.815102860010025</v>
      </c>
      <c r="P46" s="1" t="s">
        <v>15</v>
      </c>
      <c r="R46" s="6">
        <f t="shared" si="126"/>
        <v>33.975163070747612</v>
      </c>
      <c r="S46" s="6">
        <f t="shared" si="126"/>
        <v>3.0168088309081762</v>
      </c>
      <c r="T46" s="6">
        <f t="shared" si="126"/>
        <v>10.74385348720522</v>
      </c>
      <c r="U46" s="6">
        <f t="shared" si="126"/>
        <v>21.230556949322633</v>
      </c>
      <c r="V46" s="6">
        <f t="shared" si="126"/>
        <v>36.734821876567999</v>
      </c>
      <c r="W46" s="6">
        <f t="shared" si="126"/>
        <v>27.151279478173596</v>
      </c>
      <c r="X46" s="6">
        <f t="shared" si="126"/>
        <v>36.132714500752641</v>
      </c>
      <c r="Y46" s="6">
        <f t="shared" si="126"/>
        <v>7.8336678374310091</v>
      </c>
      <c r="AA46" s="1" t="s">
        <v>15</v>
      </c>
      <c r="AC46" s="6">
        <f t="shared" si="127"/>
        <v>37.177883412559396</v>
      </c>
      <c r="AD46" s="6">
        <f t="shared" si="127"/>
        <v>22.300058377116162</v>
      </c>
      <c r="AE46" s="6">
        <f t="shared" si="127"/>
        <v>27.170377783337475</v>
      </c>
      <c r="AF46" s="6">
        <f t="shared" si="127"/>
        <v>30.773079809857357</v>
      </c>
      <c r="AG46" s="6">
        <f t="shared" si="127"/>
        <v>44.51672087398881</v>
      </c>
      <c r="AH46" s="6">
        <f t="shared" si="127"/>
        <v>47.652405971144987</v>
      </c>
      <c r="AI46" s="6">
        <f t="shared" si="127"/>
        <v>43.98298724043034</v>
      </c>
      <c r="AJ46" s="6">
        <f t="shared" si="127"/>
        <v>42.915519973313316</v>
      </c>
    </row>
    <row r="47" spans="1:36">
      <c r="B47" s="1" t="s">
        <v>16</v>
      </c>
      <c r="D47" s="6">
        <f t="shared" si="125"/>
        <v>-12.136226793778231</v>
      </c>
      <c r="E47" s="6">
        <f t="shared" si="125"/>
        <v>30.262167586552941</v>
      </c>
      <c r="F47" s="6">
        <f t="shared" si="125"/>
        <v>15.761414952333173</v>
      </c>
      <c r="G47" s="6">
        <f t="shared" si="125"/>
        <v>32.118665328650295</v>
      </c>
      <c r="H47" s="6">
        <f t="shared" si="125"/>
        <v>22.886352232814843</v>
      </c>
      <c r="I47" s="6">
        <f t="shared" si="125"/>
        <v>37.035875564475653</v>
      </c>
      <c r="J47" s="6">
        <f t="shared" si="125"/>
        <v>12.148770697441044</v>
      </c>
      <c r="K47" s="6">
        <f t="shared" si="125"/>
        <v>35.530607124937291</v>
      </c>
      <c r="L47" s="6">
        <f t="shared" si="125"/>
        <v>9.0880582037129933</v>
      </c>
      <c r="M47" s="6">
        <f t="shared" si="125"/>
        <v>6.8803311590566905</v>
      </c>
      <c r="N47" s="6">
        <f t="shared" si="125"/>
        <v>16.463873557451091</v>
      </c>
      <c r="P47" s="1" t="s">
        <v>16</v>
      </c>
      <c r="R47" s="6">
        <f t="shared" si="126"/>
        <v>24.391620672353255</v>
      </c>
      <c r="S47" s="6">
        <f t="shared" si="126"/>
        <v>21.080030105368806</v>
      </c>
      <c r="T47" s="6">
        <f t="shared" si="126"/>
        <v>2.5150526843953895</v>
      </c>
      <c r="U47" s="6">
        <f t="shared" si="126"/>
        <v>20.879327646763674</v>
      </c>
      <c r="V47" s="6">
        <f t="shared" si="126"/>
        <v>37.387104867034637</v>
      </c>
      <c r="W47" s="6">
        <f t="shared" si="126"/>
        <v>35.179377822378335</v>
      </c>
      <c r="X47" s="6">
        <f t="shared" si="126"/>
        <v>28.857250376317118</v>
      </c>
      <c r="Y47" s="6">
        <f t="shared" si="126"/>
        <v>2.8161063723030564</v>
      </c>
      <c r="AA47" s="1" t="s">
        <v>16</v>
      </c>
      <c r="AC47" s="6">
        <f t="shared" si="127"/>
        <v>64.865315653406668</v>
      </c>
      <c r="AD47" s="6">
        <f t="shared" si="127"/>
        <v>23.033942123259095</v>
      </c>
      <c r="AE47" s="6">
        <f t="shared" si="127"/>
        <v>20.365273955466588</v>
      </c>
      <c r="AF47" s="6">
        <f t="shared" si="127"/>
        <v>36.844299891585337</v>
      </c>
      <c r="AG47" s="6">
        <f t="shared" si="127"/>
        <v>39.646401467767461</v>
      </c>
      <c r="AH47" s="6">
        <f t="shared" si="127"/>
        <v>49.587190392794561</v>
      </c>
      <c r="AI47" s="6">
        <f t="shared" si="127"/>
        <v>45.584188141105798</v>
      </c>
      <c r="AJ47" s="6">
        <f t="shared" si="127"/>
        <v>25.902760403636044</v>
      </c>
    </row>
    <row r="48" spans="1:36">
      <c r="B48" s="1" t="s">
        <v>17</v>
      </c>
      <c r="D48" s="6">
        <f t="shared" si="125"/>
        <v>-5.5130456598093325</v>
      </c>
      <c r="E48" s="6">
        <f t="shared" si="125"/>
        <v>13.102107375815351</v>
      </c>
      <c r="F48" s="6">
        <f t="shared" si="125"/>
        <v>30.312343201204232</v>
      </c>
      <c r="G48" s="6">
        <f t="shared" si="125"/>
        <v>17.617912694430505</v>
      </c>
      <c r="H48" s="6">
        <f t="shared" si="125"/>
        <v>27.452333166081289</v>
      </c>
      <c r="I48" s="6">
        <f>($D$39-I38)/$D$39*100</f>
        <v>23.137230306071245</v>
      </c>
      <c r="J48" s="6">
        <f t="shared" si="125"/>
        <v>7.6831409934771573</v>
      </c>
      <c r="K48" s="6">
        <f t="shared" si="125"/>
        <v>32.419719016557949</v>
      </c>
      <c r="L48" s="6">
        <f t="shared" si="125"/>
        <v>12.550175614651272</v>
      </c>
      <c r="M48" s="6">
        <f t="shared" si="125"/>
        <v>3.0168088309081762</v>
      </c>
      <c r="N48" s="6">
        <f t="shared" si="125"/>
        <v>8.3855995985950749</v>
      </c>
      <c r="P48" s="1" t="s">
        <v>17</v>
      </c>
      <c r="R48" s="6">
        <f t="shared" si="126"/>
        <v>18.8723030607125</v>
      </c>
      <c r="S48" s="6">
        <f t="shared" si="126"/>
        <v>3.217511289513296</v>
      </c>
      <c r="T48" s="6">
        <f t="shared" si="126"/>
        <v>-7.8712995484194765</v>
      </c>
      <c r="U48" s="6">
        <f t="shared" si="126"/>
        <v>16.614400401404918</v>
      </c>
      <c r="V48" s="6">
        <f t="shared" si="126"/>
        <v>38.49096838936277</v>
      </c>
      <c r="W48" s="6">
        <f t="shared" si="126"/>
        <v>26.599347717009529</v>
      </c>
      <c r="X48" s="6">
        <f t="shared" si="126"/>
        <v>25.445308580030108</v>
      </c>
      <c r="Y48" s="6">
        <f t="shared" si="126"/>
        <v>-2.050928248871057</v>
      </c>
      <c r="AA48" s="1" t="s">
        <v>17</v>
      </c>
      <c r="AC48" s="6">
        <f t="shared" si="127"/>
        <v>14.560920690517884</v>
      </c>
      <c r="AD48" s="6">
        <f t="shared" si="127"/>
        <v>21.299307814193963</v>
      </c>
      <c r="AE48" s="6">
        <f t="shared" si="127"/>
        <v>28.037694937870057</v>
      </c>
      <c r="AF48" s="6">
        <f t="shared" si="127"/>
        <v>28.638145275623373</v>
      </c>
      <c r="AG48" s="6">
        <f t="shared" si="127"/>
        <v>24.968726544908666</v>
      </c>
      <c r="AH48" s="6">
        <f t="shared" si="127"/>
        <v>25.235593361687929</v>
      </c>
      <c r="AI48" s="6">
        <f t="shared" si="127"/>
        <v>10.157618213660227</v>
      </c>
      <c r="AJ48" s="6">
        <f t="shared" si="127"/>
        <v>15.828538070219315</v>
      </c>
    </row>
    <row r="49" spans="2:36" s="10" customFormat="1">
      <c r="B49" s="8" t="s">
        <v>9</v>
      </c>
      <c r="D49" s="9">
        <f>AVERAGE(D41:D48)</f>
        <v>0</v>
      </c>
      <c r="E49" s="9">
        <f t="shared" ref="E49" si="128">AVERAGE(E41:E48)</f>
        <v>21.807576517812343</v>
      </c>
      <c r="F49" s="9">
        <f t="shared" ref="F49" si="129">AVERAGE(F41:F48)</f>
        <v>25.602107375815358</v>
      </c>
      <c r="G49" s="9">
        <f t="shared" ref="G49" si="130">AVERAGE(G41:G48)</f>
        <v>23.4821876567988</v>
      </c>
      <c r="H49" s="9">
        <f t="shared" ref="H49" si="131">AVERAGE(H41:H48)</f>
        <v>27.765930757651788</v>
      </c>
      <c r="I49" s="11">
        <f t="shared" ref="I49" si="132">AVERAGE(I41:I48)</f>
        <v>22.547666833918719</v>
      </c>
      <c r="J49" s="11">
        <f t="shared" ref="J49" si="133">AVERAGE(J41:J48)</f>
        <v>17.467385850476667</v>
      </c>
      <c r="K49" s="11">
        <f t="shared" ref="K49" si="134">AVERAGE(K41:K48)</f>
        <v>18.439538384345205</v>
      </c>
      <c r="L49" s="11">
        <f t="shared" ref="L49" si="135">AVERAGE(L41:L48)</f>
        <v>11.389864525840439</v>
      </c>
      <c r="M49" s="9">
        <f t="shared" ref="M49" si="136">AVERAGE(M41:M48)</f>
        <v>6.3973908680381317</v>
      </c>
      <c r="N49" s="9">
        <f t="shared" ref="N49" si="137">AVERAGE(N41:N48)</f>
        <v>9.0253386853988946</v>
      </c>
      <c r="P49" s="8" t="s">
        <v>9</v>
      </c>
      <c r="R49" s="9">
        <f t="shared" ref="R49" si="138">AVERAGE(R41:R48)</f>
        <v>27.519889968889863</v>
      </c>
      <c r="S49" s="9">
        <f t="shared" ref="S49" si="139">AVERAGE(S41:S48)</f>
        <v>18.08365258681005</v>
      </c>
      <c r="T49" s="9">
        <f t="shared" ref="T49" si="140">AVERAGE(T41:T48)</f>
        <v>12.946777261889817</v>
      </c>
      <c r="U49" s="9">
        <f t="shared" ref="U49" si="141">AVERAGE(U41:U48)</f>
        <v>20.983139737269589</v>
      </c>
      <c r="V49" s="11">
        <f t="shared" ref="V49" si="142">AVERAGE(V41:V48)</f>
        <v>36.934753416982474</v>
      </c>
      <c r="W49" s="11">
        <f t="shared" ref="W49" si="143">AVERAGE(W41:W48)</f>
        <v>34.948634715766175</v>
      </c>
      <c r="X49" s="11">
        <f t="shared" ref="X49" si="144">AVERAGE(X41:X48)</f>
        <v>29.327392819633033</v>
      </c>
      <c r="Y49" s="11">
        <f t="shared" ref="Y49" si="145">AVERAGE(Y41:Y48)</f>
        <v>5.4084090665906075</v>
      </c>
      <c r="AA49" s="8" t="s">
        <v>9</v>
      </c>
      <c r="AC49" s="9">
        <f t="shared" ref="AC49" si="146">AVERAGE(AC41:AC48)</f>
        <v>37.970144274872801</v>
      </c>
      <c r="AD49" s="9">
        <f t="shared" ref="AD49" si="147">AVERAGE(AD41:AD48)</f>
        <v>17.830039196063694</v>
      </c>
      <c r="AE49" s="9">
        <f t="shared" ref="AE49" si="148">AVERAGE(AE41:AE48)</f>
        <v>22.083229088483016</v>
      </c>
      <c r="AF49" s="9">
        <f t="shared" ref="AF49" si="149">AVERAGE(AF41:AF48)</f>
        <v>23.45092152447668</v>
      </c>
      <c r="AG49" s="11">
        <f t="shared" ref="AG49" si="150">AVERAGE(AG41:AG48)</f>
        <v>37.686598282044848</v>
      </c>
      <c r="AH49" s="11">
        <f t="shared" ref="AH49" si="151">AVERAGE(AH41:AH48)</f>
        <v>39.996664164790225</v>
      </c>
      <c r="AI49" s="11">
        <f t="shared" ref="AI49" si="152">AVERAGE(AI41:AI48)</f>
        <v>31.582019848219481</v>
      </c>
      <c r="AJ49" s="11">
        <f t="shared" ref="AJ49" si="153">AVERAGE(AJ41:AJ48)</f>
        <v>27.245434075556656</v>
      </c>
    </row>
    <row r="50" spans="2:36" s="14" customFormat="1">
      <c r="B50" s="13" t="s">
        <v>7</v>
      </c>
      <c r="D50" s="15">
        <f>STDEV(D41:D48)</f>
        <v>6.7148844800823131</v>
      </c>
      <c r="E50" s="15">
        <f t="shared" ref="E50:N50" si="154">STDEV(E41:E48)</f>
        <v>9.5724838726479948</v>
      </c>
      <c r="F50" s="15">
        <f t="shared" si="154"/>
        <v>8.947129051999946</v>
      </c>
      <c r="G50" s="15">
        <f t="shared" si="154"/>
        <v>11.343761776798829</v>
      </c>
      <c r="H50" s="15">
        <f t="shared" si="154"/>
        <v>8.3931478082992275</v>
      </c>
      <c r="I50" s="15">
        <f t="shared" si="154"/>
        <v>9.5967152334793742</v>
      </c>
      <c r="J50" s="15">
        <f t="shared" si="154"/>
        <v>6.3881713072011177</v>
      </c>
      <c r="K50" s="15">
        <f t="shared" si="154"/>
        <v>13.436253299173474</v>
      </c>
      <c r="L50" s="15">
        <f t="shared" si="154"/>
        <v>10.975193766769035</v>
      </c>
      <c r="M50" s="15">
        <f t="shared" si="154"/>
        <v>4.5041573189530295</v>
      </c>
      <c r="N50" s="15">
        <f t="shared" si="154"/>
        <v>7.6362957294196674</v>
      </c>
      <c r="P50" s="13"/>
      <c r="R50" s="15">
        <f>STDEV(R41:R48)</f>
        <v>8.222473597721045</v>
      </c>
      <c r="S50" s="15">
        <f t="shared" ref="S50:X50" si="155">STDEV(S41:S48)</f>
        <v>12.474041031458517</v>
      </c>
      <c r="T50" s="15">
        <f t="shared" si="155"/>
        <v>13.915995668024749</v>
      </c>
      <c r="U50" s="15">
        <f t="shared" si="155"/>
        <v>4.4824184112566563</v>
      </c>
      <c r="V50" s="15">
        <f t="shared" si="155"/>
        <v>4.3376466608277839</v>
      </c>
      <c r="W50" s="15">
        <f t="shared" si="155"/>
        <v>10.098268611873408</v>
      </c>
      <c r="X50" s="15">
        <f t="shared" si="155"/>
        <v>5.028181237406649</v>
      </c>
      <c r="Y50" s="15">
        <f>STDEV(Y41:Y48)</f>
        <v>4.2120939504165369</v>
      </c>
      <c r="AC50" s="15">
        <f>STDEV(AC41:AC48)</f>
        <v>25.280297454721477</v>
      </c>
      <c r="AD50" s="15">
        <f t="shared" ref="AD50:AI50" si="156">STDEV(AD41:AD48)</f>
        <v>20.062102331757945</v>
      </c>
      <c r="AE50" s="15">
        <f t="shared" si="156"/>
        <v>19.517694604492643</v>
      </c>
      <c r="AF50" s="15">
        <f t="shared" si="156"/>
        <v>9.6887822754686681</v>
      </c>
      <c r="AG50" s="15">
        <f t="shared" si="156"/>
        <v>6.9983008330938485</v>
      </c>
      <c r="AH50" s="15">
        <f t="shared" si="156"/>
        <v>11.43329058733897</v>
      </c>
      <c r="AI50" s="15">
        <f t="shared" si="156"/>
        <v>12.312153500247803</v>
      </c>
      <c r="AJ50" s="15">
        <f>STDEV(AJ41:AJ48)</f>
        <v>14.097669114406967</v>
      </c>
    </row>
    <row r="51" spans="2:36" s="14" customFormat="1">
      <c r="B51" s="13" t="s">
        <v>8</v>
      </c>
      <c r="D51" s="15">
        <f>D50/SQRT(8)</f>
        <v>2.374070175375254</v>
      </c>
      <c r="E51" s="15">
        <f t="shared" ref="E51:N51" si="157">E50/SQRT(8)</f>
        <v>3.3843841295741299</v>
      </c>
      <c r="F51" s="15">
        <f t="shared" si="157"/>
        <v>3.163287812410164</v>
      </c>
      <c r="G51" s="15">
        <f t="shared" si="157"/>
        <v>4.0106254382696047</v>
      </c>
      <c r="H51" s="15">
        <f t="shared" si="157"/>
        <v>2.9674258653746963</v>
      </c>
      <c r="I51" s="15">
        <f t="shared" si="157"/>
        <v>3.3929512093547531</v>
      </c>
      <c r="J51" s="15">
        <f t="shared" si="157"/>
        <v>2.2585596253516207</v>
      </c>
      <c r="K51" s="15">
        <f t="shared" si="157"/>
        <v>4.750432910792842</v>
      </c>
      <c r="L51" s="15">
        <f t="shared" si="157"/>
        <v>3.8803169686593559</v>
      </c>
      <c r="M51" s="15">
        <f t="shared" si="157"/>
        <v>1.5924600918813532</v>
      </c>
      <c r="N51" s="15">
        <f t="shared" si="157"/>
        <v>2.6998382467092599</v>
      </c>
      <c r="P51" s="13"/>
      <c r="R51" s="15">
        <f t="shared" ref="R51" si="158">R50/SQRT(8)</f>
        <v>2.9070834195379494</v>
      </c>
      <c r="S51" s="15">
        <f t="shared" ref="S51" si="159">S50/SQRT(8)</f>
        <v>4.4102395010717768</v>
      </c>
      <c r="T51" s="15">
        <f t="shared" ref="T51" si="160">T50/SQRT(8)</f>
        <v>4.9200474519114596</v>
      </c>
      <c r="U51" s="15">
        <f t="shared" ref="U51" si="161">U50/SQRT(8)</f>
        <v>1.5847742273575061</v>
      </c>
      <c r="V51" s="15">
        <f t="shared" ref="V51" si="162">V50/SQRT(8)</f>
        <v>1.5335896841312551</v>
      </c>
      <c r="W51" s="15">
        <f t="shared" ref="W51" si="163">W50/SQRT(8)</f>
        <v>3.5702771068494754</v>
      </c>
      <c r="X51" s="15">
        <f t="shared" ref="X51" si="164">X50/SQRT(8)</f>
        <v>1.7777305250026034</v>
      </c>
      <c r="Y51" s="15">
        <f t="shared" ref="Y51" si="165">Y50/SQRT(8)</f>
        <v>1.4892000976671833</v>
      </c>
      <c r="AC51" s="15">
        <f t="shared" ref="AC51" si="166">AC50/SQRT(8)</f>
        <v>8.9379348803232865</v>
      </c>
      <c r="AD51" s="15">
        <f t="shared" ref="AD51" si="167">AD50/SQRT(8)</f>
        <v>7.0930243018222443</v>
      </c>
      <c r="AE51" s="15">
        <f t="shared" ref="AE51" si="168">AE50/SQRT(8)</f>
        <v>6.9005471039824187</v>
      </c>
      <c r="AF51" s="15">
        <f t="shared" ref="AF51" si="169">AF50/SQRT(8)</f>
        <v>3.4255018242119615</v>
      </c>
      <c r="AG51" s="15">
        <f t="shared" ref="AG51" si="170">AG50/SQRT(8)</f>
        <v>2.4742729879320624</v>
      </c>
      <c r="AH51" s="15">
        <f t="shared" ref="AH51" si="171">AH50/SQRT(8)</f>
        <v>4.0422786527918548</v>
      </c>
      <c r="AI51" s="15">
        <f t="shared" ref="AI51" si="172">AI50/SQRT(8)</f>
        <v>4.3530036155174541</v>
      </c>
      <c r="AJ51" s="15">
        <f t="shared" ref="AJ51" si="173">AJ50/SQRT(8)</f>
        <v>4.9842787148606575</v>
      </c>
    </row>
    <row r="54" spans="2:36">
      <c r="B54" s="1" t="s">
        <v>10</v>
      </c>
      <c r="D54" s="6"/>
      <c r="E54" s="6">
        <f>(E21-$D$29)/$D$29*100</f>
        <v>35.270975511842614</v>
      </c>
      <c r="F54" s="6">
        <f t="shared" ref="F54:N54" si="174">(F21-$D$29)/$D$29*100</f>
        <v>36.555600160578059</v>
      </c>
      <c r="G54" s="6">
        <f t="shared" si="174"/>
        <v>52.099558410276984</v>
      </c>
      <c r="H54" s="6">
        <f t="shared" si="174"/>
        <v>44.584504215174626</v>
      </c>
      <c r="I54" s="6">
        <f>(I21-$D$29)/$D$29*100</f>
        <v>33.279807306302686</v>
      </c>
      <c r="J54" s="6">
        <f t="shared" si="174"/>
        <v>31.352870333199519</v>
      </c>
      <c r="K54" s="6">
        <f t="shared" si="174"/>
        <v>-7.2501003613006816</v>
      </c>
      <c r="L54" s="6">
        <f t="shared" si="174"/>
        <v>43.55680449618626</v>
      </c>
      <c r="M54" s="6">
        <f t="shared" si="174"/>
        <v>9.2573263749498125</v>
      </c>
      <c r="N54" s="6">
        <f t="shared" si="174"/>
        <v>11.955038137294258</v>
      </c>
      <c r="P54" s="1" t="s">
        <v>10</v>
      </c>
      <c r="R54" s="6">
        <f t="shared" ref="R54:Y61" si="175">(R21-$D$29)/$D$29*100</f>
        <v>50.286391434109845</v>
      </c>
      <c r="S54" s="6">
        <f t="shared" si="175"/>
        <v>45.949904034748705</v>
      </c>
      <c r="T54" s="6">
        <f t="shared" si="175"/>
        <v>31.110986215059771</v>
      </c>
      <c r="U54" s="6">
        <f t="shared" si="175"/>
        <v>32.737168989820198</v>
      </c>
      <c r="V54" s="6">
        <f t="shared" si="175"/>
        <v>56.587849686306498</v>
      </c>
      <c r="W54" s="6">
        <f t="shared" si="175"/>
        <v>68.106644340859575</v>
      </c>
      <c r="X54" s="6">
        <f t="shared" si="175"/>
        <v>48.050390118814249</v>
      </c>
      <c r="Y54" s="6">
        <f t="shared" si="175"/>
        <v>5.2953346657379168</v>
      </c>
      <c r="AC54" s="6">
        <f t="shared" ref="AC54:AJ61" si="176">(AC21-$D$29)/$D$29*100</f>
        <v>38.474530803864809</v>
      </c>
      <c r="AD54" s="6">
        <f t="shared" si="176"/>
        <v>22.196526377645593</v>
      </c>
      <c r="AE54" s="6">
        <f t="shared" si="176"/>
        <v>27.696856640386336</v>
      </c>
      <c r="AF54" s="6">
        <f t="shared" si="176"/>
        <v>27.919843002389342</v>
      </c>
      <c r="AG54" s="6">
        <f t="shared" si="176"/>
        <v>58.989276108141063</v>
      </c>
      <c r="AH54" s="6">
        <f t="shared" si="176"/>
        <v>59.583906406815736</v>
      </c>
      <c r="AI54" s="6">
        <f t="shared" si="176"/>
        <v>52.076698886048</v>
      </c>
      <c r="AJ54" s="6">
        <f t="shared" si="176"/>
        <v>46.427711048638606</v>
      </c>
    </row>
    <row r="55" spans="2:36">
      <c r="B55" s="1" t="s">
        <v>11</v>
      </c>
      <c r="D55" s="6"/>
      <c r="E55" s="6">
        <f t="shared" ref="E55:N55" si="177">(E22-$D$29)/$D$29*100</f>
        <v>17.478924126856665</v>
      </c>
      <c r="F55" s="6">
        <f t="shared" si="177"/>
        <v>22.424729024488148</v>
      </c>
      <c r="G55" s="6">
        <f t="shared" si="177"/>
        <v>3.0911280610196603</v>
      </c>
      <c r="H55" s="6">
        <f t="shared" si="177"/>
        <v>41.565636290646331</v>
      </c>
      <c r="I55" s="6">
        <f t="shared" si="177"/>
        <v>24.287434765154561</v>
      </c>
      <c r="J55" s="6">
        <f t="shared" si="177"/>
        <v>30.453633079084696</v>
      </c>
      <c r="K55" s="6">
        <f t="shared" si="177"/>
        <v>15.166599759132856</v>
      </c>
      <c r="L55" s="6">
        <f t="shared" si="177"/>
        <v>10.285026093938178</v>
      </c>
      <c r="M55" s="6">
        <f t="shared" si="177"/>
        <v>11.12003211561621</v>
      </c>
      <c r="N55" s="6">
        <f t="shared" si="177"/>
        <v>0.65034122842232178</v>
      </c>
      <c r="P55" s="1" t="s">
        <v>11</v>
      </c>
      <c r="R55" s="6">
        <f t="shared" si="175"/>
        <v>24.672822159775198</v>
      </c>
      <c r="S55" s="6">
        <f t="shared" si="175"/>
        <v>26.728221597751901</v>
      </c>
      <c r="T55" s="6">
        <f t="shared" si="175"/>
        <v>43.685266961059824</v>
      </c>
      <c r="U55" s="6">
        <f t="shared" si="175"/>
        <v>26.985146527499008</v>
      </c>
      <c r="V55" s="6">
        <f t="shared" si="175"/>
        <v>47.025291047771987</v>
      </c>
      <c r="W55" s="6">
        <f t="shared" si="175"/>
        <v>42.786029706944987</v>
      </c>
      <c r="X55" s="6">
        <f t="shared" si="175"/>
        <v>30.710558008831807</v>
      </c>
      <c r="Y55" s="6">
        <f t="shared" si="175"/>
        <v>5.9173022882376527</v>
      </c>
      <c r="AC55" s="6">
        <f t="shared" si="176"/>
        <v>12.236468874844805</v>
      </c>
      <c r="AD55" s="6">
        <f t="shared" si="176"/>
        <v>9.6349613181431142</v>
      </c>
      <c r="AE55" s="6">
        <f t="shared" si="176"/>
        <v>5.9928507387607164</v>
      </c>
      <c r="AF55" s="6">
        <f t="shared" si="176"/>
        <v>31.041652070431386</v>
      </c>
      <c r="AG55" s="6">
        <f t="shared" si="176"/>
        <v>58.171659447463433</v>
      </c>
      <c r="AH55" s="6">
        <f t="shared" si="176"/>
        <v>39.589462613879817</v>
      </c>
      <c r="AI55" s="6">
        <f t="shared" si="176"/>
        <v>36.170338396500455</v>
      </c>
      <c r="AJ55" s="6">
        <f t="shared" si="176"/>
        <v>15.655593092224201</v>
      </c>
    </row>
    <row r="56" spans="2:36">
      <c r="B56" s="1" t="s">
        <v>12</v>
      </c>
      <c r="D56" s="6"/>
      <c r="E56" s="6">
        <f t="shared" ref="E56:N56" si="178">(E23-$D$29)/$D$29*100</f>
        <v>7.0734644720995652</v>
      </c>
      <c r="F56" s="6">
        <f t="shared" si="178"/>
        <v>29.42593336009633</v>
      </c>
      <c r="G56" s="6">
        <f t="shared" si="178"/>
        <v>30.004014452027299</v>
      </c>
      <c r="H56" s="6">
        <f t="shared" si="178"/>
        <v>23.259735046166195</v>
      </c>
      <c r="I56" s="6">
        <f t="shared" si="178"/>
        <v>24.030509835407472</v>
      </c>
      <c r="J56" s="6">
        <f t="shared" si="178"/>
        <v>27.62745885186672</v>
      </c>
      <c r="K56" s="6">
        <f t="shared" si="178"/>
        <v>13.689281413087112</v>
      </c>
      <c r="L56" s="6">
        <f t="shared" si="178"/>
        <v>10.927338418305908</v>
      </c>
      <c r="M56" s="6">
        <f t="shared" si="178"/>
        <v>12.854275391409061</v>
      </c>
      <c r="N56" s="6">
        <f t="shared" si="178"/>
        <v>21.653954235246871</v>
      </c>
      <c r="P56" s="1" t="s">
        <v>12</v>
      </c>
      <c r="R56" s="6">
        <f t="shared" si="175"/>
        <v>43.621035728623049</v>
      </c>
      <c r="S56" s="6">
        <f t="shared" si="175"/>
        <v>10.54195102368527</v>
      </c>
      <c r="T56" s="6">
        <f t="shared" si="175"/>
        <v>30.517864311521485</v>
      </c>
      <c r="U56" s="6">
        <f t="shared" si="175"/>
        <v>21.461260537936568</v>
      </c>
      <c r="V56" s="6">
        <f t="shared" si="175"/>
        <v>50.42954636692091</v>
      </c>
      <c r="W56" s="6">
        <f t="shared" si="175"/>
        <v>58.972300281011648</v>
      </c>
      <c r="X56" s="6">
        <f t="shared" si="175"/>
        <v>35.592131674026497</v>
      </c>
      <c r="Y56" s="6">
        <f t="shared" si="175"/>
        <v>15.55198715375351</v>
      </c>
      <c r="AC56" s="6">
        <f t="shared" si="176"/>
        <v>82.700159267793751</v>
      </c>
      <c r="AD56" s="6">
        <f t="shared" si="176"/>
        <v>7.9253992094534098</v>
      </c>
      <c r="AE56" s="6">
        <f t="shared" si="176"/>
        <v>24.352061210341304</v>
      </c>
      <c r="AF56" s="6">
        <f t="shared" si="176"/>
        <v>32.453899029783742</v>
      </c>
      <c r="AG56" s="6">
        <f t="shared" si="176"/>
        <v>70.212922995625561</v>
      </c>
      <c r="AH56" s="6">
        <f t="shared" si="176"/>
        <v>61.144810940836805</v>
      </c>
      <c r="AI56" s="6">
        <f t="shared" si="176"/>
        <v>59.435248832147103</v>
      </c>
      <c r="AJ56" s="6">
        <f t="shared" si="176"/>
        <v>58.394645809466397</v>
      </c>
    </row>
    <row r="57" spans="2:36">
      <c r="B57" s="1" t="s">
        <v>13</v>
      </c>
      <c r="D57" s="6"/>
      <c r="E57" s="6">
        <f t="shared" ref="E57:N57" si="179">(E24-$D$29)/$D$29*100</f>
        <v>36.105981533520684</v>
      </c>
      <c r="F57" s="6">
        <f t="shared" si="179"/>
        <v>20.112404656764355</v>
      </c>
      <c r="G57" s="6">
        <f t="shared" si="179"/>
        <v>37.262143717382578</v>
      </c>
      <c r="H57" s="6">
        <f t="shared" si="179"/>
        <v>49.273384183059001</v>
      </c>
      <c r="I57" s="6">
        <f t="shared" si="179"/>
        <v>35.335206744279425</v>
      </c>
      <c r="J57" s="6">
        <f t="shared" si="179"/>
        <v>25.893215576073871</v>
      </c>
      <c r="K57" s="6">
        <f t="shared" si="179"/>
        <v>35.720594138900033</v>
      </c>
      <c r="L57" s="6">
        <f t="shared" si="179"/>
        <v>23.58089120835006</v>
      </c>
      <c r="M57" s="6">
        <f t="shared" si="179"/>
        <v>7.587314331593749</v>
      </c>
      <c r="N57" s="6">
        <f t="shared" si="179"/>
        <v>9.1288639100762818</v>
      </c>
      <c r="P57" s="1" t="s">
        <v>13</v>
      </c>
      <c r="R57" s="6">
        <f t="shared" si="175"/>
        <v>23.773584905660378</v>
      </c>
      <c r="S57" s="6">
        <f t="shared" si="175"/>
        <v>41.565636290646331</v>
      </c>
      <c r="T57" s="6">
        <f t="shared" si="175"/>
        <v>17.350461661983136</v>
      </c>
      <c r="U57" s="6">
        <f t="shared" si="175"/>
        <v>21.397029305499796</v>
      </c>
      <c r="V57" s="6">
        <f t="shared" si="175"/>
        <v>37.840224809313497</v>
      </c>
      <c r="W57" s="6">
        <f t="shared" si="175"/>
        <v>43.685266961059824</v>
      </c>
      <c r="X57" s="6">
        <f t="shared" si="175"/>
        <v>32.25210758731432</v>
      </c>
      <c r="Y57" s="6">
        <f t="shared" si="175"/>
        <v>7.0092332396627768</v>
      </c>
      <c r="AC57" s="6">
        <f t="shared" si="176"/>
        <v>78.835062326408362</v>
      </c>
      <c r="AD57" s="6">
        <f t="shared" si="176"/>
        <v>54.678206442749669</v>
      </c>
      <c r="AE57" s="6">
        <f t="shared" si="176"/>
        <v>69.32097754761358</v>
      </c>
      <c r="AF57" s="6">
        <f t="shared" si="176"/>
        <v>46.948012559978963</v>
      </c>
      <c r="AG57" s="6">
        <f t="shared" si="176"/>
        <v>55.495823103427377</v>
      </c>
      <c r="AH57" s="6">
        <f t="shared" si="176"/>
        <v>70.287251782959913</v>
      </c>
      <c r="AI57" s="6">
        <f t="shared" si="176"/>
        <v>54.901192804752711</v>
      </c>
      <c r="AJ57" s="6">
        <f t="shared" si="176"/>
        <v>55.570151890761721</v>
      </c>
    </row>
    <row r="58" spans="2:36">
      <c r="B58" s="1" t="s">
        <v>14</v>
      </c>
      <c r="D58" s="6"/>
      <c r="E58" s="6">
        <f t="shared" ref="E58:N58" si="180">(E25-$D$29)/$D$29*100</f>
        <v>38.803693295865131</v>
      </c>
      <c r="F58" s="6">
        <f t="shared" si="180"/>
        <v>45.676435166599752</v>
      </c>
      <c r="G58" s="6">
        <f t="shared" si="180"/>
        <v>24.351665997591319</v>
      </c>
      <c r="H58" s="6">
        <f t="shared" si="180"/>
        <v>42.079486150140518</v>
      </c>
      <c r="I58" s="6">
        <f t="shared" si="180"/>
        <v>32.444801284624624</v>
      </c>
      <c r="J58" s="6">
        <f t="shared" si="180"/>
        <v>24.41589723002809</v>
      </c>
      <c r="K58" s="6">
        <f t="shared" si="180"/>
        <v>22.296266559614615</v>
      </c>
      <c r="L58" s="6">
        <f t="shared" si="180"/>
        <v>-1.9831393014853518</v>
      </c>
      <c r="M58" s="6">
        <f t="shared" si="180"/>
        <v>-3.2677639502207936</v>
      </c>
      <c r="N58" s="6">
        <f t="shared" si="180"/>
        <v>-4.2954636692091608</v>
      </c>
      <c r="P58" s="1" t="s">
        <v>14</v>
      </c>
      <c r="R58" s="6">
        <f t="shared" si="175"/>
        <v>40.602167804094755</v>
      </c>
      <c r="S58" s="6">
        <f t="shared" si="175"/>
        <v>25.443596949016456</v>
      </c>
      <c r="T58" s="6">
        <f t="shared" si="175"/>
        <v>3.0268968285829034</v>
      </c>
      <c r="U58" s="6">
        <f t="shared" si="175"/>
        <v>37.133681252509014</v>
      </c>
      <c r="V58" s="6">
        <f t="shared" si="175"/>
        <v>42.207948615014047</v>
      </c>
      <c r="W58" s="6">
        <f t="shared" si="175"/>
        <v>30.517864311521485</v>
      </c>
      <c r="X58" s="6">
        <f t="shared" si="175"/>
        <v>37.968687274187083</v>
      </c>
      <c r="Y58" s="6">
        <f t="shared" si="175"/>
        <v>10.606182256122027</v>
      </c>
      <c r="AC58" s="6">
        <f t="shared" si="176"/>
        <v>79.281035050414332</v>
      </c>
      <c r="AD58" s="6">
        <f t="shared" si="176"/>
        <v>73.260403276333292</v>
      </c>
      <c r="AE58" s="6">
        <f t="shared" si="176"/>
        <v>68.280374524932881</v>
      </c>
      <c r="AF58" s="6">
        <f t="shared" si="176"/>
        <v>46.427711048638606</v>
      </c>
      <c r="AG58" s="6">
        <f t="shared" si="176"/>
        <v>54.45522008074667</v>
      </c>
      <c r="AH58" s="6">
        <f t="shared" si="176"/>
        <v>72.442786615655578</v>
      </c>
      <c r="AI58" s="6">
        <f t="shared" si="176"/>
        <v>50.813109501364316</v>
      </c>
      <c r="AJ58" s="6">
        <f t="shared" si="176"/>
        <v>55.495823103427377</v>
      </c>
    </row>
    <row r="59" spans="2:36">
      <c r="B59" s="1" t="s">
        <v>15</v>
      </c>
      <c r="D59" s="6"/>
      <c r="E59" s="6">
        <f t="shared" ref="E59:N59" si="181">(E26-$D$29)/$D$29*100</f>
        <v>33.087113608992368</v>
      </c>
      <c r="F59" s="6">
        <f t="shared" si="181"/>
        <v>49.016459253311908</v>
      </c>
      <c r="G59" s="6">
        <f t="shared" si="181"/>
        <v>30.004014452027299</v>
      </c>
      <c r="H59" s="6">
        <f t="shared" si="181"/>
        <v>19.14893617021276</v>
      </c>
      <c r="I59" s="6">
        <f t="shared" si="181"/>
        <v>4.5042151746286647</v>
      </c>
      <c r="J59" s="6">
        <f t="shared" si="181"/>
        <v>13.753512645523882</v>
      </c>
      <c r="K59" s="6">
        <f t="shared" si="181"/>
        <v>22.232035327177829</v>
      </c>
      <c r="L59" s="6">
        <f t="shared" si="181"/>
        <v>2.5772782015254769</v>
      </c>
      <c r="M59" s="6">
        <f t="shared" si="181"/>
        <v>15.295062224006417</v>
      </c>
      <c r="N59" s="6">
        <f t="shared" si="181"/>
        <v>21.525491770373325</v>
      </c>
      <c r="P59" s="1" t="s">
        <v>15</v>
      </c>
      <c r="R59" s="6">
        <f t="shared" si="175"/>
        <v>43.492573263749485</v>
      </c>
      <c r="S59" s="6">
        <f t="shared" si="175"/>
        <v>3.8619028502609352</v>
      </c>
      <c r="T59" s="6">
        <f t="shared" si="175"/>
        <v>13.753512645523882</v>
      </c>
      <c r="U59" s="6">
        <f t="shared" si="175"/>
        <v>27.177840224809312</v>
      </c>
      <c r="V59" s="6">
        <f t="shared" si="175"/>
        <v>47.025291047771987</v>
      </c>
      <c r="W59" s="6">
        <f t="shared" si="175"/>
        <v>34.757125652348435</v>
      </c>
      <c r="X59" s="6">
        <f t="shared" si="175"/>
        <v>46.254516258530707</v>
      </c>
      <c r="Y59" s="6">
        <f t="shared" si="175"/>
        <v>10.028101164191087</v>
      </c>
      <c r="AC59" s="6">
        <f t="shared" si="176"/>
        <v>58.02300187279473</v>
      </c>
      <c r="AD59" s="6">
        <f t="shared" si="176"/>
        <v>41.447682297238195</v>
      </c>
      <c r="AE59" s="6">
        <f t="shared" si="176"/>
        <v>46.873683772644583</v>
      </c>
      <c r="AF59" s="6">
        <f t="shared" si="176"/>
        <v>50.887438288698625</v>
      </c>
      <c r="AG59" s="6">
        <f t="shared" si="176"/>
        <v>66.199168479571526</v>
      </c>
      <c r="AH59" s="6">
        <f t="shared" si="176"/>
        <v>69.692621484285212</v>
      </c>
      <c r="AI59" s="6">
        <f t="shared" si="176"/>
        <v>65.604538180896881</v>
      </c>
      <c r="AJ59" s="6">
        <f t="shared" si="176"/>
        <v>64.415277583547521</v>
      </c>
    </row>
    <row r="60" spans="2:36">
      <c r="B60" s="1" t="s">
        <v>16</v>
      </c>
      <c r="D60" s="6"/>
      <c r="E60" s="6">
        <f t="shared" ref="E60:N60" si="182">(E27-$D$29)/$D$29*100</f>
        <v>38.739462063428334</v>
      </c>
      <c r="F60" s="6">
        <f t="shared" si="182"/>
        <v>20.176635889201126</v>
      </c>
      <c r="G60" s="6">
        <f t="shared" si="182"/>
        <v>41.116017663588941</v>
      </c>
      <c r="H60" s="6">
        <f t="shared" si="182"/>
        <v>29.297470895222784</v>
      </c>
      <c r="I60" s="6">
        <f t="shared" si="182"/>
        <v>47.410678442392587</v>
      </c>
      <c r="J60" s="6">
        <f t="shared" si="182"/>
        <v>15.55198715375351</v>
      </c>
      <c r="K60" s="6">
        <f t="shared" si="182"/>
        <v>45.483741469289448</v>
      </c>
      <c r="L60" s="6">
        <f t="shared" si="182"/>
        <v>11.633881975110395</v>
      </c>
      <c r="M60" s="6">
        <f t="shared" si="182"/>
        <v>8.8077077478924011</v>
      </c>
      <c r="N60" s="6">
        <f t="shared" si="182"/>
        <v>21.075873143315949</v>
      </c>
      <c r="P60" s="1" t="s">
        <v>16</v>
      </c>
      <c r="R60" s="6">
        <f t="shared" si="175"/>
        <v>31.224407868325986</v>
      </c>
      <c r="S60" s="6">
        <f t="shared" si="175"/>
        <v>26.985146527499008</v>
      </c>
      <c r="T60" s="6">
        <f t="shared" si="175"/>
        <v>3.219590525893222</v>
      </c>
      <c r="U60" s="6">
        <f t="shared" si="175"/>
        <v>26.728221597751901</v>
      </c>
      <c r="V60" s="6">
        <f t="shared" si="175"/>
        <v>47.860297069450027</v>
      </c>
      <c r="W60" s="6">
        <f t="shared" si="175"/>
        <v>45.034122842232037</v>
      </c>
      <c r="X60" s="6">
        <f t="shared" si="175"/>
        <v>36.94098755519871</v>
      </c>
      <c r="Y60" s="6">
        <f t="shared" si="175"/>
        <v>3.6049779205138437</v>
      </c>
      <c r="AC60" s="6">
        <f t="shared" si="176"/>
        <v>88.869448616543451</v>
      </c>
      <c r="AD60" s="6">
        <f t="shared" si="176"/>
        <v>42.265298957915867</v>
      </c>
      <c r="AE60" s="6">
        <f t="shared" si="176"/>
        <v>39.292147464542495</v>
      </c>
      <c r="AF60" s="6">
        <f t="shared" si="176"/>
        <v>57.65135793612307</v>
      </c>
      <c r="AG60" s="6">
        <f t="shared" si="176"/>
        <v>60.773167004165096</v>
      </c>
      <c r="AH60" s="6">
        <f t="shared" si="176"/>
        <v>71.848156316980905</v>
      </c>
      <c r="AI60" s="6">
        <f t="shared" si="176"/>
        <v>67.388429076920858</v>
      </c>
      <c r="AJ60" s="6">
        <f t="shared" si="176"/>
        <v>45.461436813292245</v>
      </c>
    </row>
    <row r="61" spans="2:36">
      <c r="B61" s="1" t="s">
        <v>17</v>
      </c>
      <c r="D61" s="6"/>
      <c r="E61" s="6">
        <f t="shared" ref="E61:N61" si="183">(E28-$D$29)/$D$29*100</f>
        <v>16.772380570052178</v>
      </c>
      <c r="F61" s="6">
        <f t="shared" si="183"/>
        <v>38.803693295865131</v>
      </c>
      <c r="G61" s="6">
        <f t="shared" si="183"/>
        <v>22.553191489361694</v>
      </c>
      <c r="H61" s="6">
        <f t="shared" si="183"/>
        <v>35.142513046969086</v>
      </c>
      <c r="I61" s="6">
        <f t="shared" si="183"/>
        <v>29.618627057406648</v>
      </c>
      <c r="J61" s="6">
        <f>(J28-$D$29)/$D$29*100</f>
        <v>9.8354074668807527</v>
      </c>
      <c r="K61" s="6">
        <f t="shared" si="183"/>
        <v>41.501405058209542</v>
      </c>
      <c r="L61" s="6">
        <f t="shared" si="183"/>
        <v>16.065837013247677</v>
      </c>
      <c r="M61" s="6">
        <f t="shared" si="183"/>
        <v>3.8619028502609352</v>
      </c>
      <c r="N61" s="6">
        <f t="shared" si="183"/>
        <v>10.734644720995574</v>
      </c>
      <c r="P61" s="1" t="s">
        <v>17</v>
      </c>
      <c r="R61" s="6">
        <f t="shared" si="175"/>
        <v>24.158972300281015</v>
      </c>
      <c r="S61" s="6">
        <f t="shared" si="175"/>
        <v>4.1188277800080266</v>
      </c>
      <c r="T61" s="6">
        <f t="shared" si="175"/>
        <v>-10.076274588518675</v>
      </c>
      <c r="U61" s="6">
        <f t="shared" si="175"/>
        <v>21.268566840626253</v>
      </c>
      <c r="V61" s="6">
        <f t="shared" si="175"/>
        <v>49.273384183059001</v>
      </c>
      <c r="W61" s="6">
        <f t="shared" si="175"/>
        <v>34.050582095543945</v>
      </c>
      <c r="X61" s="6">
        <f t="shared" si="175"/>
        <v>32.573263749498189</v>
      </c>
      <c r="Y61" s="6">
        <f t="shared" si="175"/>
        <v>-2.6254516258530809</v>
      </c>
      <c r="AC61" s="6">
        <f t="shared" si="176"/>
        <v>32.825542966455423</v>
      </c>
      <c r="AD61" s="6">
        <f t="shared" si="176"/>
        <v>40.332750487223173</v>
      </c>
      <c r="AE61" s="6">
        <f t="shared" si="176"/>
        <v>47.839958007990944</v>
      </c>
      <c r="AF61" s="6">
        <f t="shared" si="176"/>
        <v>48.508917093999962</v>
      </c>
      <c r="AG61" s="6">
        <f t="shared" si="176"/>
        <v>44.420833790611567</v>
      </c>
      <c r="AH61" s="6">
        <f t="shared" si="176"/>
        <v>44.718148939948918</v>
      </c>
      <c r="AI61" s="6">
        <f t="shared" si="176"/>
        <v>27.919843002389342</v>
      </c>
      <c r="AJ61" s="6">
        <f t="shared" si="176"/>
        <v>34.23778992580776</v>
      </c>
    </row>
    <row r="62" spans="2:36" s="3" customFormat="1">
      <c r="B62" s="4" t="s">
        <v>9</v>
      </c>
      <c r="D62" s="5"/>
      <c r="E62" s="5">
        <f t="shared" ref="E62:N62" si="184">AVERAGE(E54:E61)</f>
        <v>27.91649939783219</v>
      </c>
      <c r="F62" s="5">
        <f t="shared" si="184"/>
        <v>32.773986350863098</v>
      </c>
      <c r="G62" s="5">
        <f t="shared" si="184"/>
        <v>30.060216780409469</v>
      </c>
      <c r="H62" s="5">
        <f t="shared" si="184"/>
        <v>35.54395824969891</v>
      </c>
      <c r="I62" s="12">
        <f t="shared" si="184"/>
        <v>28.863910076274582</v>
      </c>
      <c r="J62" s="12">
        <f t="shared" si="184"/>
        <v>22.36049779205138</v>
      </c>
      <c r="K62" s="12">
        <f t="shared" si="184"/>
        <v>23.604977920513843</v>
      </c>
      <c r="L62" s="12">
        <f t="shared" si="184"/>
        <v>14.580489763147325</v>
      </c>
      <c r="M62" s="5">
        <f t="shared" si="184"/>
        <v>8.1894821356884737</v>
      </c>
      <c r="N62" s="5">
        <f t="shared" si="184"/>
        <v>11.553592934564428</v>
      </c>
      <c r="P62" s="4" t="s">
        <v>9</v>
      </c>
      <c r="R62" s="5">
        <f>AVERAGE(R54:R61)</f>
        <v>35.22899443307746</v>
      </c>
      <c r="S62" s="5">
        <f t="shared" ref="S62:Y62" si="185">AVERAGE(S54:S61)</f>
        <v>23.149398381702081</v>
      </c>
      <c r="T62" s="5">
        <f t="shared" si="185"/>
        <v>16.573538070138191</v>
      </c>
      <c r="U62" s="5">
        <f t="shared" si="185"/>
        <v>26.861114409556507</v>
      </c>
      <c r="V62" s="12">
        <f t="shared" si="185"/>
        <v>47.281229103200999</v>
      </c>
      <c r="W62" s="12">
        <f t="shared" si="185"/>
        <v>44.738742023940247</v>
      </c>
      <c r="X62" s="12">
        <f t="shared" si="185"/>
        <v>37.542830278300201</v>
      </c>
      <c r="Y62" s="12">
        <f t="shared" si="185"/>
        <v>6.9234583827957161</v>
      </c>
      <c r="AC62" s="5">
        <f>AVERAGE(AC54:AC61)</f>
        <v>58.905656222389958</v>
      </c>
      <c r="AD62" s="5">
        <f t="shared" ref="AD62" si="186">AVERAGE(AD54:AD61)</f>
        <v>36.467653545837791</v>
      </c>
      <c r="AE62" s="5">
        <f t="shared" ref="AE62" si="187">AVERAGE(AE54:AE61)</f>
        <v>41.206113738401605</v>
      </c>
      <c r="AF62" s="5">
        <f t="shared" ref="AF62" si="188">AVERAGE(AF54:AF61)</f>
        <v>42.729853878755463</v>
      </c>
      <c r="AG62" s="12">
        <f t="shared" ref="AG62" si="189">AVERAGE(AG54:AG61)</f>
        <v>58.589758876219037</v>
      </c>
      <c r="AH62" s="12">
        <f t="shared" ref="AH62" si="190">AVERAGE(AH54:AH61)</f>
        <v>61.163393137670369</v>
      </c>
      <c r="AI62" s="12">
        <f t="shared" ref="AI62" si="191">AVERAGE(AI54:AI61)</f>
        <v>51.788674835127466</v>
      </c>
      <c r="AJ62" s="12">
        <f t="shared" ref="AJ62" si="192">AVERAGE(AJ54:AJ61)</f>
        <v>46.95730365839573</v>
      </c>
    </row>
  </sheetData>
  <mergeCells count="5">
    <mergeCell ref="A21:A29"/>
    <mergeCell ref="A31:A39"/>
    <mergeCell ref="E3:N3"/>
    <mergeCell ref="R3:Y3"/>
    <mergeCell ref="AC3:AJ3"/>
  </mergeCells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Magellan Sheet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Ploenthip Puthongking</cp:lastModifiedBy>
  <cp:lastPrinted>2020-06-22T13:24:20Z</cp:lastPrinted>
  <dcterms:created xsi:type="dcterms:W3CDTF">2018-03-24T16:59:05Z</dcterms:created>
  <dcterms:modified xsi:type="dcterms:W3CDTF">2023-11-10T04:29:33Z</dcterms:modified>
</cp:coreProperties>
</file>