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-2020\0  MS-2020 ++\1-Submit MS-2020 ++\01 5-FU pim-ทุนพี่อ้ง RPS\0-PeeJ\Raw data\"/>
    </mc:Choice>
  </mc:AlternateContent>
  <xr:revisionPtr revIDLastSave="0" documentId="8_{C07D856F-E647-43A3-9CB6-D7E49C1F457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_xltb_storage_" sheetId="3" state="veryHidden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4" l="1"/>
  <c r="AR35" i="4"/>
  <c r="AR25" i="4"/>
  <c r="AR26" i="4"/>
  <c r="AR36" i="4" s="1"/>
  <c r="AQ27" i="4"/>
  <c r="AQ37" i="4" s="1"/>
  <c r="AO26" i="4"/>
  <c r="AO36" i="4" s="1"/>
  <c r="AO27" i="4"/>
  <c r="AO37" i="4" s="1"/>
  <c r="AL22" i="4"/>
  <c r="AL32" i="4" s="1"/>
  <c r="AN24" i="4"/>
  <c r="AN34" i="4" s="1"/>
  <c r="AM27" i="4"/>
  <c r="AM37" i="4" s="1"/>
  <c r="AK27" i="4"/>
  <c r="AK37" i="4" s="1"/>
  <c r="AJ26" i="4"/>
  <c r="AJ36" i="4" s="1"/>
  <c r="AJ27" i="4"/>
  <c r="AJ37" i="4" s="1"/>
  <c r="AI27" i="4"/>
  <c r="AI37" i="4" s="1"/>
  <c r="AG25" i="4"/>
  <c r="AG35" i="4" s="1"/>
  <c r="AG26" i="4"/>
  <c r="AG36" i="4" s="1"/>
  <c r="AE21" i="4"/>
  <c r="AE31" i="4" s="1"/>
  <c r="AD23" i="4"/>
  <c r="AD25" i="4"/>
  <c r="AD35" i="4" s="1"/>
  <c r="AF26" i="4"/>
  <c r="AF36" i="4" s="1"/>
  <c r="AC22" i="4"/>
  <c r="AC20" i="4"/>
  <c r="AC30" i="4" s="1"/>
  <c r="AB23" i="4"/>
  <c r="AB24" i="4"/>
  <c r="AB34" i="4" s="1"/>
  <c r="AB20" i="4"/>
  <c r="AB30" i="4" s="1"/>
  <c r="AA21" i="4"/>
  <c r="AA31" i="4" s="1"/>
  <c r="AA27" i="4"/>
  <c r="AA37" i="4" s="1"/>
  <c r="Y21" i="4"/>
  <c r="Y31" i="4" s="1"/>
  <c r="Y25" i="4"/>
  <c r="Y35" i="4" s="1"/>
  <c r="Y27" i="4"/>
  <c r="Y37" i="4" s="1"/>
  <c r="X21" i="4"/>
  <c r="X31" i="4" s="1"/>
  <c r="V23" i="4"/>
  <c r="V33" i="4" s="1"/>
  <c r="W24" i="4"/>
  <c r="W34" i="4" s="1"/>
  <c r="X25" i="4"/>
  <c r="X35" i="4" s="1"/>
  <c r="V27" i="4"/>
  <c r="V37" i="4" s="1"/>
  <c r="U22" i="4"/>
  <c r="U32" i="4" s="1"/>
  <c r="U26" i="4"/>
  <c r="U36" i="4" s="1"/>
  <c r="U14" i="4"/>
  <c r="S23" i="4"/>
  <c r="S33" i="4" s="1"/>
  <c r="S27" i="4"/>
  <c r="S37" i="4" s="1"/>
  <c r="R24" i="4"/>
  <c r="R34" i="4" s="1"/>
  <c r="R20" i="4"/>
  <c r="R30" i="4" s="1"/>
  <c r="AR13" i="4"/>
  <c r="AR15" i="4" s="1"/>
  <c r="AR16" i="4" s="1"/>
  <c r="AQ13" i="4"/>
  <c r="AQ15" i="4" s="1"/>
  <c r="AQ16" i="4" s="1"/>
  <c r="AP13" i="4"/>
  <c r="AO13" i="4"/>
  <c r="AN13" i="4"/>
  <c r="AM13" i="4"/>
  <c r="AL13" i="4"/>
  <c r="AK13" i="4"/>
  <c r="AJ13" i="4"/>
  <c r="AJ15" i="4" s="1"/>
  <c r="AJ16" i="4" s="1"/>
  <c r="AI13" i="4"/>
  <c r="AI15" i="4" s="1"/>
  <c r="AI16" i="4" s="1"/>
  <c r="AH13" i="4"/>
  <c r="AG13" i="4"/>
  <c r="AF13" i="4"/>
  <c r="AE13" i="4"/>
  <c r="AD13" i="4"/>
  <c r="AC13" i="4"/>
  <c r="AB13" i="4"/>
  <c r="AB15" i="4" s="1"/>
  <c r="AB16" i="4" s="1"/>
  <c r="AA13" i="4"/>
  <c r="AA15" i="4" s="1"/>
  <c r="AA16" i="4" s="1"/>
  <c r="Z13" i="4"/>
  <c r="Y13" i="4"/>
  <c r="X13" i="4"/>
  <c r="W13" i="4"/>
  <c r="V13" i="4"/>
  <c r="U13" i="4"/>
  <c r="S13" i="4"/>
  <c r="R13" i="4"/>
  <c r="R15" i="4" s="1"/>
  <c r="R16" i="4" s="1"/>
  <c r="O13" i="4"/>
  <c r="N13" i="4"/>
  <c r="M13" i="4"/>
  <c r="L13" i="4"/>
  <c r="L15" i="4" s="1"/>
  <c r="L16" i="4" s="1"/>
  <c r="K13" i="4"/>
  <c r="J13" i="4"/>
  <c r="I13" i="4"/>
  <c r="H13" i="4"/>
  <c r="H15" i="4" s="1"/>
  <c r="H16" i="4" s="1"/>
  <c r="G13" i="4"/>
  <c r="F13" i="4"/>
  <c r="E13" i="4"/>
  <c r="D13" i="4"/>
  <c r="D15" i="4" s="1"/>
  <c r="D16" i="4" s="1"/>
  <c r="B13" i="4"/>
  <c r="AR11" i="4"/>
  <c r="AQ11" i="4"/>
  <c r="AP11" i="4"/>
  <c r="AO11" i="4"/>
  <c r="AN11" i="4"/>
  <c r="AR21" i="4" s="1"/>
  <c r="AR31" i="4" s="1"/>
  <c r="AM11" i="4"/>
  <c r="AL11" i="4"/>
  <c r="AP23" i="4" s="1"/>
  <c r="AP33" i="4" s="1"/>
  <c r="AK11" i="4"/>
  <c r="AO23" i="4" s="1"/>
  <c r="AO33" i="4" s="1"/>
  <c r="AJ11" i="4"/>
  <c r="AI11" i="4"/>
  <c r="AH11" i="4"/>
  <c r="AG11" i="4"/>
  <c r="AF11" i="4"/>
  <c r="AE11" i="4"/>
  <c r="AI23" i="4" s="1"/>
  <c r="AD11" i="4"/>
  <c r="AC11" i="4"/>
  <c r="AG22" i="4" s="1"/>
  <c r="AG32" i="4" s="1"/>
  <c r="AB11" i="4"/>
  <c r="AA11" i="4"/>
  <c r="Z11" i="4"/>
  <c r="Y11" i="4"/>
  <c r="X11" i="4"/>
  <c r="AB21" i="4" s="1"/>
  <c r="W11" i="4"/>
  <c r="AA24" i="4" s="1"/>
  <c r="AA34" i="4" s="1"/>
  <c r="V11" i="4"/>
  <c r="U11" i="4"/>
  <c r="Y24" i="4" s="1"/>
  <c r="Y34" i="4" s="1"/>
  <c r="S11" i="4"/>
  <c r="R11" i="4"/>
  <c r="S20" i="4" s="1"/>
  <c r="O11" i="4"/>
  <c r="O14" i="4" s="1"/>
  <c r="N11" i="4"/>
  <c r="M11" i="4"/>
  <c r="L11" i="4"/>
  <c r="K11" i="4"/>
  <c r="K14" i="4" s="1"/>
  <c r="J11" i="4"/>
  <c r="I11" i="4"/>
  <c r="H11" i="4"/>
  <c r="G11" i="4"/>
  <c r="G14" i="4" s="1"/>
  <c r="F11" i="4"/>
  <c r="E11" i="4"/>
  <c r="D11" i="4"/>
  <c r="B11" i="4"/>
  <c r="AQ2" i="4"/>
  <c r="AP2" i="4" s="1"/>
  <c r="AO2" i="4" s="1"/>
  <c r="AM2" i="4"/>
  <c r="AL2" i="4" s="1"/>
  <c r="AK2" i="4" s="1"/>
  <c r="AI2" i="4"/>
  <c r="AH2" i="4" s="1"/>
  <c r="AG2" i="4" s="1"/>
  <c r="AE2" i="4"/>
  <c r="AD2" i="4" s="1"/>
  <c r="AC2" i="4" s="1"/>
  <c r="AA2" i="4"/>
  <c r="Z2" i="4" s="1"/>
  <c r="Y2" i="4" s="1"/>
  <c r="W2" i="4"/>
  <c r="V2" i="4"/>
  <c r="U2" i="4" s="1"/>
  <c r="AB31" i="4" l="1"/>
  <c r="S30" i="4"/>
  <c r="AI33" i="4"/>
  <c r="V14" i="4"/>
  <c r="Z22" i="4"/>
  <c r="Z26" i="4"/>
  <c r="Z36" i="4" s="1"/>
  <c r="AD14" i="4"/>
  <c r="AH24" i="4"/>
  <c r="AH34" i="4" s="1"/>
  <c r="AH20" i="4"/>
  <c r="AH21" i="4"/>
  <c r="AH31" i="4" s="1"/>
  <c r="AH25" i="4"/>
  <c r="AH35" i="4" s="1"/>
  <c r="Z24" i="4"/>
  <c r="Z34" i="4" s="1"/>
  <c r="AC32" i="4"/>
  <c r="AH27" i="4"/>
  <c r="AH37" i="4" s="1"/>
  <c r="AL21" i="4"/>
  <c r="AL31" i="4" s="1"/>
  <c r="AM22" i="4"/>
  <c r="AM32" i="4" s="1"/>
  <c r="AN23" i="4"/>
  <c r="AN33" i="4" s="1"/>
  <c r="AL25" i="4"/>
  <c r="AL35" i="4" s="1"/>
  <c r="AM26" i="4"/>
  <c r="AM36" i="4" s="1"/>
  <c r="AN27" i="4"/>
  <c r="AN37" i="4" s="1"/>
  <c r="AK24" i="4"/>
  <c r="AK34" i="4" s="1"/>
  <c r="AK20" i="4"/>
  <c r="AK30" i="4" s="1"/>
  <c r="AF20" i="4"/>
  <c r="AF30" i="4" s="1"/>
  <c r="AD22" i="4"/>
  <c r="AD32" i="4" s="1"/>
  <c r="AE23" i="4"/>
  <c r="AE33" i="4" s="1"/>
  <c r="AF24" i="4"/>
  <c r="AF34" i="4" s="1"/>
  <c r="AD26" i="4"/>
  <c r="AD36" i="4" s="1"/>
  <c r="AE27" i="4"/>
  <c r="AE37" i="4" s="1"/>
  <c r="AC23" i="4"/>
  <c r="AC33" i="4" s="1"/>
  <c r="AC27" i="4"/>
  <c r="AC37" i="4" s="1"/>
  <c r="V20" i="4"/>
  <c r="W21" i="4"/>
  <c r="W31" i="4" s="1"/>
  <c r="AL20" i="4"/>
  <c r="AM21" i="4"/>
  <c r="AM31" i="4" s="1"/>
  <c r="AN22" i="4"/>
  <c r="AN32" i="4" s="1"/>
  <c r="AL24" i="4"/>
  <c r="AL34" i="4" s="1"/>
  <c r="AM25" i="4"/>
  <c r="AM35" i="4" s="1"/>
  <c r="AN26" i="4"/>
  <c r="AN36" i="4" s="1"/>
  <c r="AK21" i="4"/>
  <c r="AK31" i="4" s="1"/>
  <c r="AK25" i="4"/>
  <c r="AK35" i="4" s="1"/>
  <c r="L14" i="4"/>
  <c r="AA14" i="4"/>
  <c r="AA17" i="4" s="1"/>
  <c r="AM14" i="4"/>
  <c r="AQ23" i="4"/>
  <c r="AQ33" i="4" s="1"/>
  <c r="AQ24" i="4"/>
  <c r="AQ34" i="4" s="1"/>
  <c r="AQ20" i="4"/>
  <c r="AQ25" i="4"/>
  <c r="AQ35" i="4" s="1"/>
  <c r="E15" i="4"/>
  <c r="E16" i="4" s="1"/>
  <c r="M15" i="4"/>
  <c r="M16" i="4" s="1"/>
  <c r="R27" i="4"/>
  <c r="R37" i="4" s="1"/>
  <c r="S26" i="4"/>
  <c r="S36" i="4" s="1"/>
  <c r="U25" i="4"/>
  <c r="U35" i="4" s="1"/>
  <c r="X26" i="4"/>
  <c r="X36" i="4" s="1"/>
  <c r="V24" i="4"/>
  <c r="V34" i="4" s="1"/>
  <c r="V21" i="4"/>
  <c r="V31" i="4" s="1"/>
  <c r="Z23" i="4"/>
  <c r="Z33" i="4" s="1"/>
  <c r="AA25" i="4"/>
  <c r="AA35" i="4" s="1"/>
  <c r="AE26" i="4"/>
  <c r="AE36" i="4" s="1"/>
  <c r="AI26" i="4"/>
  <c r="AI36" i="4" s="1"/>
  <c r="AK26" i="4"/>
  <c r="AK36" i="4" s="1"/>
  <c r="M14" i="4"/>
  <c r="AB17" i="4"/>
  <c r="AF14" i="4"/>
  <c r="AJ24" i="4"/>
  <c r="AJ34" i="4" s="1"/>
  <c r="AJ20" i="4"/>
  <c r="AJ30" i="4" s="1"/>
  <c r="AJ21" i="4"/>
  <c r="AJ31" i="4" s="1"/>
  <c r="AJ25" i="4"/>
  <c r="AJ35" i="4" s="1"/>
  <c r="AR14" i="4"/>
  <c r="AR17" i="4" s="1"/>
  <c r="F15" i="4"/>
  <c r="F16" i="4" s="1"/>
  <c r="J15" i="4"/>
  <c r="J16" i="4" s="1"/>
  <c r="N15" i="4"/>
  <c r="N16" i="4" s="1"/>
  <c r="Y15" i="4"/>
  <c r="Y16" i="4" s="1"/>
  <c r="AG15" i="4"/>
  <c r="AG16" i="4" s="1"/>
  <c r="AO15" i="4"/>
  <c r="AO16" i="4" s="1"/>
  <c r="D14" i="4"/>
  <c r="R26" i="4"/>
  <c r="R36" i="4" s="1"/>
  <c r="R22" i="4"/>
  <c r="R32" i="4" s="1"/>
  <c r="S25" i="4"/>
  <c r="S35" i="4" s="1"/>
  <c r="S21" i="4"/>
  <c r="S31" i="4" s="1"/>
  <c r="U20" i="4"/>
  <c r="U24" i="4"/>
  <c r="U34" i="4" s="1"/>
  <c r="X27" i="4"/>
  <c r="X37" i="4" s="1"/>
  <c r="W26" i="4"/>
  <c r="W36" i="4" s="1"/>
  <c r="V25" i="4"/>
  <c r="V35" i="4" s="1"/>
  <c r="X23" i="4"/>
  <c r="X33" i="4" s="1"/>
  <c r="W22" i="4"/>
  <c r="W32" i="4" s="1"/>
  <c r="X20" i="4"/>
  <c r="AB14" i="4"/>
  <c r="Z27" i="4"/>
  <c r="Z37" i="4" s="1"/>
  <c r="Z21" i="4"/>
  <c r="Z31" i="4" s="1"/>
  <c r="AB27" i="4"/>
  <c r="AB37" i="4" s="1"/>
  <c r="AC25" i="4"/>
  <c r="AC35" i="4" s="1"/>
  <c r="AF27" i="4"/>
  <c r="AF37" i="4" s="1"/>
  <c r="AF25" i="4"/>
  <c r="AF35" i="4" s="1"/>
  <c r="AD24" i="4"/>
  <c r="AD34" i="4" s="1"/>
  <c r="AE22" i="4"/>
  <c r="AE32" i="4" s="1"/>
  <c r="AE20" i="4"/>
  <c r="AH23" i="4"/>
  <c r="AH33" i="4" s="1"/>
  <c r="AJ23" i="4"/>
  <c r="AJ33" i="4" s="1"/>
  <c r="AK23" i="4"/>
  <c r="AK33" i="4" s="1"/>
  <c r="AL26" i="4"/>
  <c r="AL36" i="4" s="1"/>
  <c r="AM23" i="4"/>
  <c r="AM33" i="4" s="1"/>
  <c r="AN20" i="4"/>
  <c r="AN30" i="4" s="1"/>
  <c r="AQ22" i="4"/>
  <c r="AQ32" i="4" s="1"/>
  <c r="Z14" i="4"/>
  <c r="Z17" i="4" s="1"/>
  <c r="AH14" i="4"/>
  <c r="AH17" i="4" s="1"/>
  <c r="AL14" i="4"/>
  <c r="AP24" i="4"/>
  <c r="AP34" i="4" s="1"/>
  <c r="AP20" i="4"/>
  <c r="AP30" i="4" s="1"/>
  <c r="AP21" i="4"/>
  <c r="AP31" i="4" s="1"/>
  <c r="AP25" i="4"/>
  <c r="AP35" i="4" s="1"/>
  <c r="AP14" i="4"/>
  <c r="AP17" i="4" s="1"/>
  <c r="AD33" i="4"/>
  <c r="AP27" i="4"/>
  <c r="AP37" i="4" s="1"/>
  <c r="H14" i="4"/>
  <c r="W14" i="4"/>
  <c r="AA22" i="4"/>
  <c r="AA26" i="4"/>
  <c r="AA36" i="4" s="1"/>
  <c r="AE14" i="4"/>
  <c r="AI24" i="4"/>
  <c r="AI34" i="4" s="1"/>
  <c r="AI20" i="4"/>
  <c r="AI30" i="4" s="1"/>
  <c r="AI21" i="4"/>
  <c r="AI31" i="4" s="1"/>
  <c r="AI25" i="4"/>
  <c r="AI35" i="4" s="1"/>
  <c r="AI14" i="4"/>
  <c r="AI17" i="4" s="1"/>
  <c r="AQ14" i="4"/>
  <c r="AQ17" i="4" s="1"/>
  <c r="I15" i="4"/>
  <c r="I16" i="4" s="1"/>
  <c r="S15" i="4"/>
  <c r="S16" i="4" s="1"/>
  <c r="R23" i="4"/>
  <c r="R33" i="4" s="1"/>
  <c r="S22" i="4"/>
  <c r="S32" i="4" s="1"/>
  <c r="S14" i="4"/>
  <c r="U21" i="4"/>
  <c r="U31" i="4" s="1"/>
  <c r="W25" i="4"/>
  <c r="W35" i="4" s="1"/>
  <c r="X22" i="4"/>
  <c r="X32" i="4" s="1"/>
  <c r="Z20" i="4"/>
  <c r="Z30" i="4" s="1"/>
  <c r="AC26" i="4"/>
  <c r="AC36" i="4" s="1"/>
  <c r="AC21" i="4"/>
  <c r="AC31" i="4" s="1"/>
  <c r="AE24" i="4"/>
  <c r="AE34" i="4" s="1"/>
  <c r="AF22" i="4"/>
  <c r="AF32" i="4" s="1"/>
  <c r="AD21" i="4"/>
  <c r="AD31" i="4" s="1"/>
  <c r="AH26" i="4"/>
  <c r="AH36" i="4" s="1"/>
  <c r="AL27" i="4"/>
  <c r="AL37" i="4" s="1"/>
  <c r="AM24" i="4"/>
  <c r="AM34" i="4" s="1"/>
  <c r="AN21" i="4"/>
  <c r="AP26" i="4"/>
  <c r="AP36" i="4" s="1"/>
  <c r="AQ26" i="4"/>
  <c r="AQ36" i="4" s="1"/>
  <c r="E14" i="4"/>
  <c r="I14" i="4"/>
  <c r="X14" i="4"/>
  <c r="AB22" i="4"/>
  <c r="AB32" i="4" s="1"/>
  <c r="AB26" i="4"/>
  <c r="AB36" i="4" s="1"/>
  <c r="AJ14" i="4"/>
  <c r="AJ17" i="4" s="1"/>
  <c r="AN14" i="4"/>
  <c r="AR24" i="4"/>
  <c r="AR34" i="4" s="1"/>
  <c r="AR20" i="4"/>
  <c r="AR30" i="4" s="1"/>
  <c r="AR38" i="4" s="1"/>
  <c r="AR22" i="4"/>
  <c r="AR32" i="4" s="1"/>
  <c r="AR27" i="4"/>
  <c r="AR37" i="4" s="1"/>
  <c r="AR23" i="4"/>
  <c r="AR33" i="4" s="1"/>
  <c r="F14" i="4"/>
  <c r="J14" i="4"/>
  <c r="N14" i="4"/>
  <c r="Y22" i="4"/>
  <c r="Y32" i="4" s="1"/>
  <c r="Y26" i="4"/>
  <c r="Y36" i="4" s="1"/>
  <c r="Y14" i="4"/>
  <c r="Y17" i="4" s="1"/>
  <c r="AG23" i="4"/>
  <c r="AG27" i="4"/>
  <c r="AG37" i="4" s="1"/>
  <c r="AG24" i="4"/>
  <c r="AG34" i="4" s="1"/>
  <c r="AG20" i="4"/>
  <c r="AG30" i="4" s="1"/>
  <c r="AG14" i="4"/>
  <c r="AG17" i="4" s="1"/>
  <c r="AK14" i="4"/>
  <c r="AO24" i="4"/>
  <c r="AO34" i="4" s="1"/>
  <c r="AO20" i="4"/>
  <c r="AO30" i="4" s="1"/>
  <c r="AO21" i="4"/>
  <c r="AO31" i="4" s="1"/>
  <c r="AO25" i="4"/>
  <c r="AO35" i="4" s="1"/>
  <c r="AO14" i="4"/>
  <c r="AO17" i="4" s="1"/>
  <c r="G15" i="4"/>
  <c r="G16" i="4" s="1"/>
  <c r="K15" i="4"/>
  <c r="K16" i="4" s="1"/>
  <c r="O15" i="4"/>
  <c r="O16" i="4" s="1"/>
  <c r="Z15" i="4"/>
  <c r="Z16" i="4" s="1"/>
  <c r="AH15" i="4"/>
  <c r="AH16" i="4" s="1"/>
  <c r="AP15" i="4"/>
  <c r="AP16" i="4" s="1"/>
  <c r="R14" i="4"/>
  <c r="R25" i="4"/>
  <c r="R35" i="4" s="1"/>
  <c r="R21" i="4"/>
  <c r="R31" i="4" s="1"/>
  <c r="R38" i="4" s="1"/>
  <c r="S24" i="4"/>
  <c r="S34" i="4" s="1"/>
  <c r="U27" i="4"/>
  <c r="U37" i="4" s="1"/>
  <c r="U23" i="4"/>
  <c r="U33" i="4" s="1"/>
  <c r="W27" i="4"/>
  <c r="W37" i="4" s="1"/>
  <c r="V26" i="4"/>
  <c r="V36" i="4" s="1"/>
  <c r="X24" i="4"/>
  <c r="X34" i="4" s="1"/>
  <c r="W23" i="4"/>
  <c r="W33" i="4" s="1"/>
  <c r="V22" i="4"/>
  <c r="V32" i="4" s="1"/>
  <c r="W20" i="4"/>
  <c r="Y20" i="4"/>
  <c r="Y23" i="4"/>
  <c r="Y33" i="4" s="1"/>
  <c r="Z25" i="4"/>
  <c r="Z35" i="4" s="1"/>
  <c r="AA20" i="4"/>
  <c r="AA30" i="4" s="1"/>
  <c r="AA23" i="4"/>
  <c r="AA33" i="4" s="1"/>
  <c r="AB25" i="4"/>
  <c r="AB35" i="4" s="1"/>
  <c r="AC14" i="4"/>
  <c r="AC24" i="4"/>
  <c r="AC34" i="4" s="1"/>
  <c r="AD27" i="4"/>
  <c r="AD37" i="4" s="1"/>
  <c r="AE25" i="4"/>
  <c r="AE35" i="4" s="1"/>
  <c r="AF23" i="4"/>
  <c r="AF33" i="4" s="1"/>
  <c r="AF21" i="4"/>
  <c r="AD20" i="4"/>
  <c r="AD30" i="4" s="1"/>
  <c r="AG21" i="4"/>
  <c r="AG31" i="4" s="1"/>
  <c r="AH22" i="4"/>
  <c r="AH32" i="4" s="1"/>
  <c r="AI22" i="4"/>
  <c r="AI32" i="4" s="1"/>
  <c r="AJ22" i="4"/>
  <c r="AJ32" i="4" s="1"/>
  <c r="AK22" i="4"/>
  <c r="AK32" i="4" s="1"/>
  <c r="AN25" i="4"/>
  <c r="AN35" i="4" s="1"/>
  <c r="AL23" i="4"/>
  <c r="AL33" i="4" s="1"/>
  <c r="AM20" i="4"/>
  <c r="AO22" i="4"/>
  <c r="AO32" i="4" s="1"/>
  <c r="AP22" i="4"/>
  <c r="AP32" i="4" s="1"/>
  <c r="AQ21" i="4"/>
  <c r="AQ31" i="4" s="1"/>
  <c r="AP28" i="4"/>
  <c r="S17" i="4"/>
  <c r="AB18" i="4" l="1"/>
  <c r="Y18" i="4"/>
  <c r="X28" i="4"/>
  <c r="X30" i="4"/>
  <c r="X38" i="4" s="1"/>
  <c r="V30" i="4"/>
  <c r="V38" i="4" s="1"/>
  <c r="V28" i="4"/>
  <c r="AB38" i="4"/>
  <c r="AJ28" i="4"/>
  <c r="Z38" i="4"/>
  <c r="R28" i="4"/>
  <c r="AJ38" i="4"/>
  <c r="AQ30" i="4"/>
  <c r="AQ28" i="4"/>
  <c r="S38" i="4"/>
  <c r="AB28" i="4"/>
  <c r="AA18" i="4"/>
  <c r="AK28" i="4"/>
  <c r="AM28" i="4"/>
  <c r="AM30" i="4"/>
  <c r="Y30" i="4"/>
  <c r="Y38" i="4" s="1"/>
  <c r="Y28" i="4"/>
  <c r="AA28" i="4"/>
  <c r="AA32" i="4"/>
  <c r="AA38" i="4" s="1"/>
  <c r="AD38" i="4"/>
  <c r="AP38" i="4"/>
  <c r="AE30" i="4"/>
  <c r="AE38" i="4" s="1"/>
  <c r="AE28" i="4"/>
  <c r="AL28" i="4"/>
  <c r="AL30" i="4"/>
  <c r="S28" i="4"/>
  <c r="AN28" i="4"/>
  <c r="AN31" i="4"/>
  <c r="AN38" i="4" s="1"/>
  <c r="AH30" i="4"/>
  <c r="AH38" i="4" s="1"/>
  <c r="AH28" i="4"/>
  <c r="Z28" i="4"/>
  <c r="Z32" i="4"/>
  <c r="AI28" i="4"/>
  <c r="AJ18" i="4"/>
  <c r="AR28" i="4"/>
  <c r="AR18" i="4"/>
  <c r="AO28" i="4"/>
  <c r="AL38" i="4"/>
  <c r="AI38" i="4"/>
  <c r="AF28" i="4"/>
  <c r="AF31" i="4"/>
  <c r="AF38" i="4" s="1"/>
  <c r="W30" i="4"/>
  <c r="W38" i="4" s="1"/>
  <c r="W28" i="4"/>
  <c r="AO38" i="4"/>
  <c r="AG28" i="4"/>
  <c r="AG33" i="4"/>
  <c r="AG38" i="4" s="1"/>
  <c r="AD28" i="4"/>
  <c r="AQ38" i="4"/>
  <c r="AC38" i="4"/>
  <c r="U30" i="4"/>
  <c r="U38" i="4" s="1"/>
  <c r="U28" i="4"/>
  <c r="AK38" i="4"/>
  <c r="AM38" i="4"/>
  <c r="AC28" i="4"/>
  <c r="AG18" i="4"/>
  <c r="AO18" i="4"/>
  <c r="Z18" i="4"/>
  <c r="AP18" i="4"/>
  <c r="AH18" i="4"/>
  <c r="AI18" i="4"/>
  <c r="AQ18" i="4"/>
  <c r="S18" i="4"/>
  <c r="AR47" i="4" l="1"/>
  <c r="AR46" i="4"/>
  <c r="AR45" i="4"/>
  <c r="AR44" i="4"/>
  <c r="AR43" i="4"/>
  <c r="AR42" i="4"/>
  <c r="AR41" i="4"/>
  <c r="AR40" i="4"/>
  <c r="AJ47" i="4"/>
  <c r="AJ46" i="4"/>
  <c r="AJ45" i="4"/>
  <c r="AJ44" i="4"/>
  <c r="AJ43" i="4"/>
  <c r="AJ42" i="4"/>
  <c r="AJ41" i="4"/>
  <c r="AJ40" i="4"/>
  <c r="AA40" i="4"/>
  <c r="AB41" i="4"/>
  <c r="Z43" i="4"/>
  <c r="AA44" i="4"/>
  <c r="AB45" i="4"/>
  <c r="Z47" i="4"/>
  <c r="Y42" i="4"/>
  <c r="Y46" i="4"/>
  <c r="AQ47" i="4"/>
  <c r="AP46" i="4"/>
  <c r="AO45" i="4"/>
  <c r="AQ43" i="4"/>
  <c r="AP42" i="4"/>
  <c r="AO41" i="4"/>
  <c r="AI47" i="4"/>
  <c r="AH46" i="4"/>
  <c r="AG45" i="4"/>
  <c r="AI43" i="4"/>
  <c r="AH42" i="4"/>
  <c r="AG41" i="4"/>
  <c r="Z41" i="4"/>
  <c r="AB42" i="4"/>
  <c r="AB44" i="4"/>
  <c r="AA46" i="4"/>
  <c r="Y41" i="4"/>
  <c r="Y47" i="4"/>
  <c r="AP47" i="4"/>
  <c r="AO46" i="4"/>
  <c r="AQ44" i="4"/>
  <c r="AP43" i="4"/>
  <c r="AO42" i="4"/>
  <c r="AQ40" i="4"/>
  <c r="AH47" i="4"/>
  <c r="AG46" i="4"/>
  <c r="AI44" i="4"/>
  <c r="AH43" i="4"/>
  <c r="AG42" i="4"/>
  <c r="AI40" i="4"/>
  <c r="AA41" i="4"/>
  <c r="AA43" i="4"/>
  <c r="Z45" i="4"/>
  <c r="AB46" i="4"/>
  <c r="Y43" i="4"/>
  <c r="Y40" i="4"/>
  <c r="AO47" i="4"/>
  <c r="AP44" i="4"/>
  <c r="AQ41" i="4"/>
  <c r="AG47" i="4"/>
  <c r="AH44" i="4"/>
  <c r="AI41" i="4"/>
  <c r="Z40" i="4"/>
  <c r="AB43" i="4"/>
  <c r="AA47" i="4"/>
  <c r="AQ45" i="4"/>
  <c r="AP40" i="4"/>
  <c r="AI45" i="4"/>
  <c r="AH40" i="4"/>
  <c r="AA45" i="4"/>
  <c r="AP45" i="4"/>
  <c r="AO40" i="4"/>
  <c r="AO48" i="4" s="1"/>
  <c r="AH45" i="4"/>
  <c r="AG40" i="4"/>
  <c r="Z46" i="4"/>
  <c r="AQ46" i="4"/>
  <c r="AO44" i="4"/>
  <c r="AP41" i="4"/>
  <c r="AI46" i="4"/>
  <c r="AG44" i="4"/>
  <c r="AH41" i="4"/>
  <c r="AB40" i="4"/>
  <c r="Z44" i="4"/>
  <c r="AB47" i="4"/>
  <c r="AO43" i="4"/>
  <c r="AG43" i="4"/>
  <c r="Z42" i="4"/>
  <c r="Z49" i="4" s="1"/>
  <c r="Z50" i="4" s="1"/>
  <c r="Y44" i="4"/>
  <c r="AQ42" i="4"/>
  <c r="AI42" i="4"/>
  <c r="AA42" i="4"/>
  <c r="Y45" i="4"/>
  <c r="S47" i="4"/>
  <c r="S43" i="4"/>
  <c r="S44" i="4"/>
  <c r="S45" i="4"/>
  <c r="S46" i="4"/>
  <c r="S42" i="4"/>
  <c r="S40" i="4"/>
  <c r="S41" i="4"/>
  <c r="AQ48" i="4" l="1"/>
  <c r="Z48" i="4"/>
  <c r="Y49" i="4"/>
  <c r="Y50" i="4" s="1"/>
  <c r="Y48" i="4"/>
  <c r="AJ48" i="4"/>
  <c r="AJ49" i="4"/>
  <c r="AJ50" i="4" s="1"/>
  <c r="S49" i="4"/>
  <c r="S50" i="4" s="1"/>
  <c r="S48" i="4"/>
  <c r="AP48" i="4"/>
  <c r="AQ49" i="4"/>
  <c r="AQ50" i="4" s="1"/>
  <c r="AB48" i="4"/>
  <c r="AB49" i="4"/>
  <c r="AB50" i="4" s="1"/>
  <c r="AP49" i="4"/>
  <c r="AP50" i="4" s="1"/>
  <c r="AG48" i="4"/>
  <c r="AI48" i="4"/>
  <c r="AI49" i="4"/>
  <c r="AI50" i="4" s="1"/>
  <c r="AO49" i="4"/>
  <c r="AO50" i="4" s="1"/>
  <c r="AG49" i="4"/>
  <c r="AG50" i="4" s="1"/>
  <c r="AR48" i="4"/>
  <c r="AR49" i="4"/>
  <c r="AR50" i="4" s="1"/>
  <c r="AH49" i="4"/>
  <c r="AH50" i="4" s="1"/>
  <c r="AH48" i="4"/>
  <c r="AA49" i="4"/>
  <c r="AA50" i="4" s="1"/>
  <c r="AA48" i="4"/>
</calcChain>
</file>

<file path=xl/sharedStrings.xml><?xml version="1.0" encoding="utf-8"?>
<sst xmlns="http://schemas.openxmlformats.org/spreadsheetml/2006/main" count="63" uniqueCount="36">
  <si>
    <t>Blank</t>
  </si>
  <si>
    <t>Control</t>
  </si>
  <si>
    <t>mM</t>
  </si>
  <si>
    <r>
      <t>H</t>
    </r>
    <r>
      <rPr>
        <sz val="11"/>
        <color theme="1"/>
        <rFont val="Candara"/>
        <family val="2"/>
      </rPr>
      <t>₂O₂</t>
    </r>
  </si>
  <si>
    <t>Average</t>
  </si>
  <si>
    <t>SD</t>
  </si>
  <si>
    <t>%Cell viability</t>
  </si>
  <si>
    <t>SE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</si>
  <si>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</si>
  <si>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</si>
  <si>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</si>
  <si>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</si>
  <si>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0.5% DMSO</t>
  </si>
  <si>
    <t>0.5% DMSO + 0.4 mM H₂O₂</t>
  </si>
  <si>
    <t>Melatonin</t>
  </si>
  <si>
    <t>Melatonin + H₂O₂</t>
  </si>
  <si>
    <t>4-EBM</t>
  </si>
  <si>
    <t>4-EBM + H₂O₂</t>
  </si>
  <si>
    <t>4-BrBn-MLT</t>
  </si>
  <si>
    <t>4BrBnMLT + H₂O₂</t>
  </si>
  <si>
    <t>Cell Death</t>
  </si>
  <si>
    <t>%Protective</t>
  </si>
  <si>
    <t>C:\Users\Pim\My Works\Ph.D\Experiments\+รวมไฟล์เล่มธีสีส+\3 Part Callular Antioxidant\1 Cytotoxicity of H2O2 vary Conc\graph เพิ่ม control.tif</t>
  </si>
  <si>
    <t>Cell viability</t>
  </si>
  <si>
    <t>n1</t>
  </si>
  <si>
    <t>n2</t>
  </si>
  <si>
    <t>n3</t>
  </si>
  <si>
    <t>n4</t>
  </si>
  <si>
    <t>n5</t>
  </si>
  <si>
    <t>n6</t>
  </si>
  <si>
    <t>n7</t>
  </si>
  <si>
    <t>n8</t>
  </si>
  <si>
    <t>%Viability</t>
  </si>
  <si>
    <t>Cell death</t>
  </si>
  <si>
    <t>%Cell death</t>
  </si>
  <si>
    <t>Protective to cell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</si>
</sst>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19" fillId="41" borderId="0" xfId="0" applyFont="1" applyFill="1"/>
    <xf numFmtId="2" fontId="19" fillId="41" borderId="0" xfId="0" applyNumberFormat="1" applyFont="1" applyFill="1"/>
    <xf numFmtId="2" fontId="19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0" fillId="33" borderId="0" xfId="0" applyNumberFormat="1" applyFill="1"/>
    <xf numFmtId="165" fontId="0" fillId="38" borderId="0" xfId="0" applyNumberFormat="1" applyFill="1"/>
    <xf numFmtId="165" fontId="14" fillId="0" borderId="0" xfId="0" applyNumberFormat="1" applyFont="1"/>
    <xf numFmtId="0" fontId="20" fillId="36" borderId="0" xfId="0" applyFont="1" applyFill="1"/>
    <xf numFmtId="49" fontId="19" fillId="0" borderId="0" xfId="0" applyNumberFormat="1" applyFont="1"/>
    <xf numFmtId="0" fontId="19" fillId="0" borderId="0" xfId="0" applyFont="1"/>
    <xf numFmtId="49" fontId="19" fillId="41" borderId="0" xfId="0" applyNumberFormat="1" applyFont="1" applyFill="1"/>
    <xf numFmtId="49" fontId="21" fillId="41" borderId="0" xfId="0" applyNumberFormat="1" applyFont="1" applyFill="1"/>
    <xf numFmtId="164" fontId="19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Melatonin + H₂O₂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F-46EE-B3CE-1B2525179EBB}"/>
              </c:ext>
            </c:extLst>
          </c:dPt>
          <c:dLbls>
            <c:dLbl>
              <c:idx val="2"/>
              <c:layout>
                <c:manualLayout>
                  <c:x val="0"/>
                  <c:y val="-3.21931711946658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66F-46EE-B3CE-1B2525179EBB}"/>
                </c:ext>
              </c:extLst>
            </c:dLbl>
            <c:dLbl>
              <c:idx val="3"/>
              <c:layout>
                <c:manualLayout>
                  <c:x val="0"/>
                  <c:y val="-3.86318054335988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66F-46EE-B3CE-1B2525179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Sheet1!$Y$50:$AB$50</c:f>
                <c:numCache>
                  <c:formatCode>General</c:formatCode>
                  <c:ptCount val="4"/>
                  <c:pt idx="0">
                    <c:v>2.1578483819990733</c:v>
                  </c:pt>
                  <c:pt idx="1">
                    <c:v>1.7769638856370558</c:v>
                  </c:pt>
                  <c:pt idx="2">
                    <c:v>6.7754961641645286</c:v>
                  </c:pt>
                  <c:pt idx="3">
                    <c:v>4.0072106814172814</c:v>
                  </c:pt>
                </c:numCache>
              </c:numRef>
            </c:plus>
            <c:minus>
              <c:numRef>
                <c:f>Sheet1!$Y$50:$AB$50</c:f>
                <c:numCache>
                  <c:formatCode>General</c:formatCode>
                  <c:ptCount val="4"/>
                  <c:pt idx="0">
                    <c:v>2.1578483819990733</c:v>
                  </c:pt>
                  <c:pt idx="1">
                    <c:v>1.7769638856370558</c:v>
                  </c:pt>
                  <c:pt idx="2">
                    <c:v>6.7754961641645286</c:v>
                  </c:pt>
                  <c:pt idx="3">
                    <c:v>4.0072106814172814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Sheet1!$Y$2:$AB$2</c:f>
              <c:numCache>
                <c:formatCode>General</c:formatCode>
                <c:ptCount val="4"/>
                <c:pt idx="0">
                  <c:v>12.5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</c:numCache>
            </c:numRef>
          </c:cat>
          <c:val>
            <c:numRef>
              <c:f>Sheet1!$Y$48:$AB$48</c:f>
              <c:numCache>
                <c:formatCode>0.00</c:formatCode>
                <c:ptCount val="4"/>
                <c:pt idx="0">
                  <c:v>-22.690595812675173</c:v>
                </c:pt>
                <c:pt idx="1">
                  <c:v>-7.9674221844864421</c:v>
                </c:pt>
                <c:pt idx="2">
                  <c:v>7.8847720503835248</c:v>
                </c:pt>
                <c:pt idx="3">
                  <c:v>34.483186937824563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6F-46EE-B3CE-1B2525179EBB}"/>
            </c:ext>
          </c:extLst>
        </c:ser>
        <c:ser>
          <c:idx val="1"/>
          <c:order val="1"/>
          <c:tx>
            <c:strRef>
              <c:f>Sheet1!$AO$1</c:f>
              <c:strCache>
                <c:ptCount val="1"/>
                <c:pt idx="0">
                  <c:v>4BrBnMLT + H₂O₂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>
                  <a:alpha val="96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8436829439002607E-17"/>
                  <c:y val="-3.5412488314132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66F-46EE-B3CE-1B2525179EBB}"/>
                </c:ext>
              </c:extLst>
            </c:dLbl>
            <c:dLbl>
              <c:idx val="1"/>
              <c:layout>
                <c:manualLayout>
                  <c:x val="7.3747317756010427E-17"/>
                  <c:y val="-1.6096585597332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66F-46EE-B3CE-1B2525179EBB}"/>
                </c:ext>
              </c:extLst>
            </c:dLbl>
            <c:dLbl>
              <c:idx val="2"/>
              <c:layout>
                <c:manualLayout>
                  <c:x val="0"/>
                  <c:y val="-1.60965855973328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66F-46EE-B3CE-1B2525179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Sheet1!$AO$50:$AR$50</c:f>
                <c:numCache>
                  <c:formatCode>General</c:formatCode>
                  <c:ptCount val="4"/>
                  <c:pt idx="0">
                    <c:v>4.487386319812706</c:v>
                  </c:pt>
                  <c:pt idx="1">
                    <c:v>4.2566384278592571</c:v>
                  </c:pt>
                  <c:pt idx="2">
                    <c:v>3.1480714977318098</c:v>
                  </c:pt>
                  <c:pt idx="3">
                    <c:v>2.6514660921649149</c:v>
                  </c:pt>
                </c:numCache>
              </c:numRef>
            </c:plus>
            <c:minus>
              <c:numRef>
                <c:f>Sheet1!$AO$50:$AR$50</c:f>
                <c:numCache>
                  <c:formatCode>General</c:formatCode>
                  <c:ptCount val="4"/>
                  <c:pt idx="0">
                    <c:v>4.487386319812706</c:v>
                  </c:pt>
                  <c:pt idx="1">
                    <c:v>4.2566384278592571</c:v>
                  </c:pt>
                  <c:pt idx="2">
                    <c:v>3.1480714977318098</c:v>
                  </c:pt>
                  <c:pt idx="3">
                    <c:v>2.6514660921649149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Sheet1!$AO$48:$AR$48</c:f>
              <c:numCache>
                <c:formatCode>0.00</c:formatCode>
                <c:ptCount val="4"/>
                <c:pt idx="0">
                  <c:v>65.865555742795863</c:v>
                </c:pt>
                <c:pt idx="1">
                  <c:v>41.93534451108188</c:v>
                </c:pt>
                <c:pt idx="2">
                  <c:v>34.671483977967959</c:v>
                </c:pt>
                <c:pt idx="3">
                  <c:v>-8.1572460159104541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6F-46EE-B3CE-1B2525179EBB}"/>
            </c:ext>
          </c:extLst>
        </c:ser>
        <c:ser>
          <c:idx val="2"/>
          <c:order val="2"/>
          <c:tx>
            <c:strRef>
              <c:f>Sheet1!$AG$1</c:f>
              <c:strCache>
                <c:ptCount val="1"/>
                <c:pt idx="0">
                  <c:v>4-EBM + H₂O₂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8631805433598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66F-46EE-B3CE-1B2525179EBB}"/>
                </c:ext>
              </c:extLst>
            </c:dLbl>
            <c:dLbl>
              <c:idx val="2"/>
              <c:layout>
                <c:manualLayout>
                  <c:x val="2.0113137188540603E-3"/>
                  <c:y val="-3.21931711946657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66F-46EE-B3CE-1B2525179EBB}"/>
                </c:ext>
              </c:extLst>
            </c:dLbl>
            <c:dLbl>
              <c:idx val="3"/>
              <c:layout>
                <c:manualLayout>
                  <c:x val="-2.011313718854134E-3"/>
                  <c:y val="-2.2535219836266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66F-46EE-B3CE-1B2525179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Sheet1!$AG$50:$AJ$50</c:f>
                <c:numCache>
                  <c:formatCode>General</c:formatCode>
                  <c:ptCount val="4"/>
                  <c:pt idx="0">
                    <c:v>0.58593315642228128</c:v>
                  </c:pt>
                  <c:pt idx="1">
                    <c:v>2.7015590560087399</c:v>
                  </c:pt>
                  <c:pt idx="2">
                    <c:v>3.1913733380393072</c:v>
                  </c:pt>
                  <c:pt idx="3">
                    <c:v>2.9364152808321058</c:v>
                  </c:pt>
                </c:numCache>
              </c:numRef>
            </c:plus>
            <c:minus>
              <c:numRef>
                <c:f>Sheet1!$AG$50:$AJ$50</c:f>
                <c:numCache>
                  <c:formatCode>General</c:formatCode>
                  <c:ptCount val="4"/>
                  <c:pt idx="0">
                    <c:v>0.58593315642228128</c:v>
                  </c:pt>
                  <c:pt idx="1">
                    <c:v>2.7015590560087399</c:v>
                  </c:pt>
                  <c:pt idx="2">
                    <c:v>3.1913733380393072</c:v>
                  </c:pt>
                  <c:pt idx="3">
                    <c:v>2.9364152808321058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val>
            <c:numRef>
              <c:f>Sheet1!$AG$48:$AJ$48</c:f>
              <c:numCache>
                <c:formatCode>0.00</c:formatCode>
                <c:ptCount val="4"/>
                <c:pt idx="0">
                  <c:v>-48.656383482459333</c:v>
                </c:pt>
                <c:pt idx="1">
                  <c:v>28.149671258581748</c:v>
                </c:pt>
                <c:pt idx="2">
                  <c:v>26.426229776208565</c:v>
                </c:pt>
                <c:pt idx="3">
                  <c:v>41.74628195153123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6F-46EE-B3CE-1B2525179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2254159"/>
        <c:axId val="1076792799"/>
      </c:barChart>
      <c:catAx>
        <c:axId val="562254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Concentration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76792799"/>
        <c:crosses val="autoZero"/>
        <c:auto val="1"/>
        <c:lblAlgn val="ctr"/>
        <c:lblOffset val="100"/>
        <c:noMultiLvlLbl val="0"/>
      </c:catAx>
      <c:valAx>
        <c:axId val="107679279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Cell protective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254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84488750649157E-2"/>
          <c:y val="7.1048553574525455E-2"/>
          <c:w val="0.90360983180142951"/>
          <c:h val="0.770754946217388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51-4ED6-A17E-EA5F4608FDA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1-4ED6-A17E-EA5F4608FD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351-4ED6-A17E-EA5F4608FD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51-4ED6-A17E-EA5F4608FD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351-4ED6-A17E-EA5F4608FD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351-4ED6-A17E-EA5F4608FD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351-4ED6-A17E-EA5F4608FDAB}"/>
                </c:ext>
              </c:extLst>
            </c:dLbl>
            <c:dLbl>
              <c:idx val="6"/>
              <c:layout>
                <c:manualLayout>
                  <c:x val="-7.412937109248098E-17"/>
                  <c:y val="-6.20876912863102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351-4ED6-A17E-EA5F4608FDA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351-4ED6-A17E-EA5F4608FD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C351-4ED6-A17E-EA5F4608FD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351-4ED6-A17E-EA5F4608FDA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C351-4ED6-A17E-EA5F4608FDA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C351-4ED6-A17E-EA5F4608FD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plus"/>
            <c:errValType val="cust"/>
            <c:noEndCap val="0"/>
            <c:plus>
              <c:numRef>
                <c:f>Sheet1!$D$16:$O$16</c:f>
                <c:numCache>
                  <c:formatCode>General</c:formatCode>
                  <c:ptCount val="12"/>
                  <c:pt idx="0">
                    <c:v>1.8420116922537924</c:v>
                  </c:pt>
                  <c:pt idx="1">
                    <c:v>2.1889188221972185</c:v>
                  </c:pt>
                  <c:pt idx="2">
                    <c:v>2.4766427222258134</c:v>
                  </c:pt>
                  <c:pt idx="3">
                    <c:v>1.6003586328049355</c:v>
                  </c:pt>
                  <c:pt idx="4">
                    <c:v>0.57216506888230845</c:v>
                  </c:pt>
                  <c:pt idx="5">
                    <c:v>1.5963470351785176</c:v>
                  </c:pt>
                  <c:pt idx="6">
                    <c:v>1.2155354830904601</c:v>
                  </c:pt>
                  <c:pt idx="7">
                    <c:v>2.7346568493142867</c:v>
                  </c:pt>
                  <c:pt idx="8">
                    <c:v>1.8911740031834159</c:v>
                  </c:pt>
                  <c:pt idx="9">
                    <c:v>1.7101816573577318</c:v>
                  </c:pt>
                  <c:pt idx="10">
                    <c:v>0.34942887844263021</c:v>
                  </c:pt>
                  <c:pt idx="11">
                    <c:v>0.11922095620633985</c:v>
                  </c:pt>
                </c:numCache>
              </c:numRef>
            </c:plus>
            <c:minus>
              <c:numRef>
                <c:f>Sheet1!$D$16:$O$16</c:f>
                <c:numCache>
                  <c:formatCode>General</c:formatCode>
                  <c:ptCount val="12"/>
                  <c:pt idx="0">
                    <c:v>1.8420116922537924</c:v>
                  </c:pt>
                  <c:pt idx="1">
                    <c:v>2.1889188221972185</c:v>
                  </c:pt>
                  <c:pt idx="2">
                    <c:v>2.4766427222258134</c:v>
                  </c:pt>
                  <c:pt idx="3">
                    <c:v>1.6003586328049355</c:v>
                  </c:pt>
                  <c:pt idx="4">
                    <c:v>0.57216506888230845</c:v>
                  </c:pt>
                  <c:pt idx="5">
                    <c:v>1.5963470351785176</c:v>
                  </c:pt>
                  <c:pt idx="6">
                    <c:v>1.2155354830904601</c:v>
                  </c:pt>
                  <c:pt idx="7">
                    <c:v>2.7346568493142867</c:v>
                  </c:pt>
                  <c:pt idx="8">
                    <c:v>1.8911740031834159</c:v>
                  </c:pt>
                  <c:pt idx="9">
                    <c:v>1.7101816573577318</c:v>
                  </c:pt>
                  <c:pt idx="10">
                    <c:v>0.34942887844263021</c:v>
                  </c:pt>
                  <c:pt idx="11">
                    <c:v>0.11922095620633985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</a:ln>
            </c:spPr>
          </c:errBars>
          <c:cat>
            <c:strRef>
              <c:f>(Sheet1!$D$2,Sheet1!$D$1:$O$1)</c:f>
              <c:strCache>
                <c:ptCount val="13"/>
                <c:pt idx="0">
                  <c:v>Control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  <c:pt idx="12">
                  <c:v>2</c:v>
                </c:pt>
              </c:strCache>
            </c:strRef>
          </c:cat>
          <c:val>
            <c:numRef>
              <c:f>Sheet1!$D$14:$O$14</c:f>
              <c:numCache>
                <c:formatCode>0.00</c:formatCode>
                <c:ptCount val="12"/>
                <c:pt idx="0">
                  <c:v>100</c:v>
                </c:pt>
                <c:pt idx="1">
                  <c:v>79.587953982539688</c:v>
                </c:pt>
                <c:pt idx="2">
                  <c:v>80.668694960174349</c:v>
                </c:pt>
                <c:pt idx="3">
                  <c:v>73.082457716331206</c:v>
                </c:pt>
                <c:pt idx="4">
                  <c:v>57.148928710739369</c:v>
                </c:pt>
                <c:pt idx="5">
                  <c:v>53.106664076642261</c:v>
                </c:pt>
                <c:pt idx="6">
                  <c:v>47.169008396866374</c:v>
                </c:pt>
                <c:pt idx="7">
                  <c:v>32.359091462857414</c:v>
                </c:pt>
                <c:pt idx="8">
                  <c:v>27.644464107163223</c:v>
                </c:pt>
                <c:pt idx="9">
                  <c:v>18.353072597527298</c:v>
                </c:pt>
                <c:pt idx="10">
                  <c:v>8.4473930535779331</c:v>
                </c:pt>
                <c:pt idx="11">
                  <c:v>6.6292817688524286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51-4ED6-A17E-EA5F4608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1882880"/>
        <c:axId val="154274624"/>
      </c:barChart>
      <c:catAx>
        <c:axId val="18188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(mM)</a:t>
                </a:r>
              </a:p>
            </c:rich>
          </c:tx>
          <c:layout>
            <c:manualLayout>
              <c:xMode val="edge"/>
              <c:yMode val="edge"/>
              <c:x val="0.42316690885742286"/>
              <c:y val="0.920392831738601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54274624"/>
        <c:crosses val="autoZero"/>
        <c:auto val="1"/>
        <c:lblAlgn val="ctr"/>
        <c:lblOffset val="100"/>
        <c:noMultiLvlLbl val="0"/>
      </c:catAx>
      <c:valAx>
        <c:axId val="154274624"/>
        <c:scaling>
          <c:orientation val="minMax"/>
          <c:max val="1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%Cell viability</a:t>
                </a:r>
              </a:p>
            </c:rich>
          </c:tx>
          <c:layout>
            <c:manualLayout>
              <c:xMode val="edge"/>
              <c:yMode val="edge"/>
              <c:x val="6.9288888888888898E-3"/>
              <c:y val="0.3195207264957264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18188288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75782</xdr:colOff>
      <xdr:row>51</xdr:row>
      <xdr:rowOff>16563</xdr:rowOff>
    </xdr:from>
    <xdr:to>
      <xdr:col>30</xdr:col>
      <xdr:colOff>165050</xdr:colOff>
      <xdr:row>67</xdr:row>
      <xdr:rowOff>84814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5A8564-ADA9-43F1-B975-EF424917A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18</xdr:row>
      <xdr:rowOff>103188</xdr:rowOff>
    </xdr:from>
    <xdr:to>
      <xdr:col>12</xdr:col>
      <xdr:colOff>552121</xdr:colOff>
      <xdr:row>43</xdr:row>
      <xdr:rowOff>166713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5222F9-324D-414D-9A5D-9EB72A483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63ED-0E9E-438F-AA59-95C7BF8F1620}">
  <dimension ref="A1:C3"/>
  <sheetViews>
    <sheetView workbookViewId="0"/>
  </sheetViews>
  <sheetFormatPr defaultColWidth="8.81640625" defaultRowHeight="14.5"/>
  <sheetData>
    <row r="1" spans="1:3">
      <c r="A1" t="s">
        <v>8</v>
      </c>
    </row>
    <row r="2" spans="1:3" ht="409.5">
      <c r="B2" t="s">
        <v>9</v>
      </c>
      <c r="C2" s="2" t="s">
        <v>10</v>
      </c>
    </row>
    <row r="3" spans="1:3">
      <c r="B3" t="s">
        <v>11</v>
      </c>
      <c r="C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EED1-A678-430E-AB7C-4F35229676D2}">
  <dimension ref="A1:AR50"/>
  <sheetViews>
    <sheetView tabSelected="1" topLeftCell="K1" zoomScale="70" zoomScaleNormal="70" workbookViewId="0">
      <selection activeCell="O64" sqref="O64"/>
    </sheetView>
  </sheetViews>
  <sheetFormatPr defaultColWidth="8.81640625" defaultRowHeight="14.5"/>
  <cols>
    <col min="1" max="1" width="11.6328125" bestFit="1" customWidth="1"/>
    <col min="18" max="18" width="9.6328125" bestFit="1" customWidth="1"/>
  </cols>
  <sheetData>
    <row r="1" spans="1:44">
      <c r="D1">
        <v>0</v>
      </c>
      <c r="E1">
        <v>0.1</v>
      </c>
      <c r="F1">
        <v>0.2</v>
      </c>
      <c r="G1">
        <v>0.3</v>
      </c>
      <c r="H1">
        <v>0.4</v>
      </c>
      <c r="I1">
        <v>0.5</v>
      </c>
      <c r="J1">
        <v>0.6</v>
      </c>
      <c r="K1">
        <v>0.7</v>
      </c>
      <c r="L1">
        <v>0.8</v>
      </c>
      <c r="M1">
        <v>0.9</v>
      </c>
      <c r="N1">
        <v>1</v>
      </c>
      <c r="O1">
        <v>2</v>
      </c>
      <c r="P1" t="s">
        <v>2</v>
      </c>
      <c r="R1" s="3" t="s">
        <v>12</v>
      </c>
      <c r="S1" s="3" t="s">
        <v>13</v>
      </c>
      <c r="U1" s="26" t="s">
        <v>14</v>
      </c>
      <c r="V1" s="26"/>
      <c r="W1" s="26"/>
      <c r="X1" s="26"/>
      <c r="Y1" s="26" t="s">
        <v>15</v>
      </c>
      <c r="Z1" s="26"/>
      <c r="AA1" s="26"/>
      <c r="AB1" s="26"/>
      <c r="AC1" s="26" t="s">
        <v>16</v>
      </c>
      <c r="AD1" s="26"/>
      <c r="AE1" s="26"/>
      <c r="AF1" s="26"/>
      <c r="AG1" s="26" t="s">
        <v>17</v>
      </c>
      <c r="AH1" s="26"/>
      <c r="AI1" s="26"/>
      <c r="AJ1" s="26"/>
      <c r="AK1" s="26" t="s">
        <v>18</v>
      </c>
      <c r="AL1" s="26"/>
      <c r="AM1" s="26"/>
      <c r="AN1" s="26"/>
      <c r="AO1" s="26" t="s">
        <v>19</v>
      </c>
      <c r="AP1" s="26"/>
      <c r="AQ1" s="26"/>
      <c r="AR1" s="26"/>
    </row>
    <row r="2" spans="1:44">
      <c r="B2" t="s">
        <v>0</v>
      </c>
      <c r="D2" t="s">
        <v>1</v>
      </c>
      <c r="E2" s="26" t="s">
        <v>3</v>
      </c>
      <c r="F2" s="26"/>
      <c r="G2" s="26"/>
      <c r="H2" s="26"/>
      <c r="I2" s="26"/>
      <c r="J2" s="26"/>
      <c r="K2" s="26"/>
      <c r="L2" s="26"/>
      <c r="M2" s="26"/>
      <c r="N2" s="26"/>
      <c r="O2" s="26"/>
      <c r="R2" t="s">
        <v>1</v>
      </c>
      <c r="S2" s="3" t="s">
        <v>3</v>
      </c>
      <c r="U2">
        <f t="shared" ref="U2:V2" si="0">V2/2</f>
        <v>12.5</v>
      </c>
      <c r="V2">
        <f t="shared" si="0"/>
        <v>25</v>
      </c>
      <c r="W2">
        <f>X2/2</f>
        <v>50</v>
      </c>
      <c r="X2">
        <v>100</v>
      </c>
      <c r="Y2">
        <f t="shared" ref="Y2:Z2" si="1">Z2/2</f>
        <v>12.5</v>
      </c>
      <c r="Z2">
        <f t="shared" si="1"/>
        <v>25</v>
      </c>
      <c r="AA2">
        <f>AB2/2</f>
        <v>50</v>
      </c>
      <c r="AB2">
        <v>100</v>
      </c>
      <c r="AC2">
        <f t="shared" ref="AC2:AD2" si="2">AD2/2</f>
        <v>12.5</v>
      </c>
      <c r="AD2">
        <f t="shared" si="2"/>
        <v>25</v>
      </c>
      <c r="AE2">
        <f>AF2/2</f>
        <v>50</v>
      </c>
      <c r="AF2">
        <v>100</v>
      </c>
      <c r="AG2">
        <f t="shared" ref="AG2:AH2" si="3">AH2/2</f>
        <v>12.5</v>
      </c>
      <c r="AH2">
        <f t="shared" si="3"/>
        <v>25</v>
      </c>
      <c r="AI2">
        <f>AJ2/2</f>
        <v>50</v>
      </c>
      <c r="AJ2">
        <v>100</v>
      </c>
      <c r="AK2">
        <f t="shared" ref="AK2:AL2" si="4">AL2/2</f>
        <v>12.5</v>
      </c>
      <c r="AL2">
        <f t="shared" si="4"/>
        <v>25</v>
      </c>
      <c r="AM2">
        <f>AN2/2</f>
        <v>50</v>
      </c>
      <c r="AN2">
        <v>100</v>
      </c>
      <c r="AO2">
        <f t="shared" ref="AO2:AP2" si="5">AP2/2</f>
        <v>12.5</v>
      </c>
      <c r="AP2">
        <f t="shared" si="5"/>
        <v>25</v>
      </c>
      <c r="AQ2">
        <f>AR2/2</f>
        <v>50</v>
      </c>
      <c r="AR2">
        <v>100</v>
      </c>
    </row>
    <row r="3" spans="1:44">
      <c r="B3" s="15">
        <v>1.43405213813939</v>
      </c>
      <c r="D3" s="15">
        <v>2.0444893673842</v>
      </c>
      <c r="E3" s="16">
        <v>1.3179361007311201</v>
      </c>
      <c r="F3" s="16">
        <v>1.3960491134683799</v>
      </c>
      <c r="G3" s="16">
        <v>1.3670324451801199</v>
      </c>
      <c r="H3" s="17">
        <v>1.02277467006505</v>
      </c>
      <c r="I3" s="16">
        <v>0.99662919023943597</v>
      </c>
      <c r="J3" s="16">
        <v>0.84625099999999998</v>
      </c>
      <c r="K3" s="16">
        <v>0.60211199999999998</v>
      </c>
      <c r="L3" s="16">
        <v>0.5142719</v>
      </c>
      <c r="M3" s="16">
        <v>0.47239599219441702</v>
      </c>
      <c r="N3" s="16">
        <v>0.132360722853613</v>
      </c>
      <c r="O3" s="16">
        <v>0.12811315179771901</v>
      </c>
      <c r="R3">
        <v>1.542</v>
      </c>
      <c r="S3" s="4">
        <v>0.73399999999999999</v>
      </c>
      <c r="U3" s="5">
        <v>1.9510000000000001</v>
      </c>
      <c r="V3" s="5">
        <v>2.0110000000000001</v>
      </c>
      <c r="W3" s="5">
        <v>1.798</v>
      </c>
      <c r="X3" s="5">
        <v>1.992</v>
      </c>
      <c r="Y3" s="6">
        <v>0.63100000000000001</v>
      </c>
      <c r="Z3" s="6">
        <v>0.80100000000000005</v>
      </c>
      <c r="AA3" s="6">
        <v>0.88600000000000001</v>
      </c>
      <c r="AB3" s="6">
        <v>1.2829999999999999</v>
      </c>
      <c r="AC3" s="7">
        <v>1.7689999999999999</v>
      </c>
      <c r="AD3" s="7">
        <v>2.0249999999999999</v>
      </c>
      <c r="AE3" s="7">
        <v>1.917</v>
      </c>
      <c r="AF3" s="7">
        <v>1.3819999999999999</v>
      </c>
      <c r="AG3" s="8">
        <v>0.33600000000000002</v>
      </c>
      <c r="AH3" s="8">
        <v>1.198</v>
      </c>
      <c r="AI3" s="8">
        <v>1.159</v>
      </c>
      <c r="AJ3" s="8">
        <v>0.86399999999999999</v>
      </c>
      <c r="AK3" s="9">
        <v>1.6379999999999999</v>
      </c>
      <c r="AL3" s="9">
        <v>1.5309999999999999</v>
      </c>
      <c r="AM3" s="9">
        <v>1.3320000000000001</v>
      </c>
      <c r="AN3" s="9">
        <v>1.3340000000000001</v>
      </c>
      <c r="AO3" s="10">
        <v>1.329</v>
      </c>
      <c r="AP3" s="10">
        <v>1.0429999999999999</v>
      </c>
      <c r="AQ3" s="10">
        <v>0.85099999999999998</v>
      </c>
      <c r="AR3" s="10">
        <v>0.55100000000000005</v>
      </c>
    </row>
    <row r="4" spans="1:44">
      <c r="B4" s="15">
        <v>1.5530256845504</v>
      </c>
      <c r="D4" s="15">
        <v>1.753682</v>
      </c>
      <c r="E4" s="16">
        <v>1.4345765538703099</v>
      </c>
      <c r="F4" s="16">
        <v>1.502211</v>
      </c>
      <c r="G4" s="16">
        <v>1.31365102141936</v>
      </c>
      <c r="H4" s="17">
        <v>1.0550379999999999</v>
      </c>
      <c r="I4" s="16">
        <v>0.98472800000000005</v>
      </c>
      <c r="J4" s="16">
        <v>0.95142599999999999</v>
      </c>
      <c r="K4" s="16">
        <v>0.35546886838014002</v>
      </c>
      <c r="L4" s="16">
        <v>0.33745115860944502</v>
      </c>
      <c r="M4" s="16">
        <v>0.402840407300667</v>
      </c>
      <c r="N4" s="16">
        <v>0.16053633468343301</v>
      </c>
      <c r="O4" s="16">
        <v>0.115084561781946</v>
      </c>
      <c r="R4">
        <v>1.7709999999999999</v>
      </c>
      <c r="S4" s="4">
        <v>0.71399999999999997</v>
      </c>
      <c r="U4" s="5">
        <v>1.978</v>
      </c>
      <c r="V4" s="5">
        <v>2.032</v>
      </c>
      <c r="W4" s="5">
        <v>1.7150000000000001</v>
      </c>
      <c r="X4" s="5">
        <v>1.8759999999999999</v>
      </c>
      <c r="Y4" s="6">
        <v>0.53100000000000003</v>
      </c>
      <c r="Z4" s="6">
        <v>0.80500000000000005</v>
      </c>
      <c r="AA4" s="6">
        <v>1.258</v>
      </c>
      <c r="AB4" s="6">
        <v>1.518</v>
      </c>
      <c r="AC4" s="7">
        <v>1.9470000000000001</v>
      </c>
      <c r="AD4" s="7">
        <v>1.9510000000000001</v>
      </c>
      <c r="AE4" s="7">
        <v>1.8520000000000001</v>
      </c>
      <c r="AF4" s="7">
        <v>1.3360000000000001</v>
      </c>
      <c r="AG4" s="8">
        <v>0.32100000000000001</v>
      </c>
      <c r="AH4" s="8">
        <v>1.395</v>
      </c>
      <c r="AI4" s="8">
        <v>1.3120000000000001</v>
      </c>
      <c r="AJ4" s="8">
        <v>0.81399999999999995</v>
      </c>
      <c r="AK4" s="9">
        <v>1.6879999999999999</v>
      </c>
      <c r="AL4" s="9">
        <v>1.6579999999999999</v>
      </c>
      <c r="AM4" s="9">
        <v>1.361</v>
      </c>
      <c r="AN4" s="9">
        <v>1.387</v>
      </c>
      <c r="AO4" s="10">
        <v>1.504</v>
      </c>
      <c r="AP4" s="10">
        <v>0.94</v>
      </c>
      <c r="AQ4" s="10">
        <v>0.86399999999999999</v>
      </c>
      <c r="AR4" s="10">
        <v>0.51300000000000001</v>
      </c>
    </row>
    <row r="5" spans="1:44">
      <c r="B5" s="15">
        <v>1.3715635073224399</v>
      </c>
      <c r="D5" s="15">
        <v>1.79835350187737</v>
      </c>
      <c r="E5" s="16">
        <v>1.4474965470115999</v>
      </c>
      <c r="F5" s="16">
        <v>1.59942852331124</v>
      </c>
      <c r="G5" s="16">
        <v>1.35248717076294</v>
      </c>
      <c r="H5" s="17">
        <v>1.0693649999999999</v>
      </c>
      <c r="I5" s="16">
        <v>0.82786136183737602</v>
      </c>
      <c r="J5" s="16">
        <v>0.85755182749547598</v>
      </c>
      <c r="K5" s="16">
        <v>0.78247709669181598</v>
      </c>
      <c r="L5" s="16">
        <v>0.61170909618832903</v>
      </c>
      <c r="M5" s="16">
        <v>0.200520881044846</v>
      </c>
      <c r="N5" s="16">
        <v>0.15710299999999999</v>
      </c>
      <c r="O5" s="16">
        <v>0.116073695228556</v>
      </c>
      <c r="R5">
        <v>1.575</v>
      </c>
      <c r="S5" s="4">
        <v>0.78700000000000003</v>
      </c>
      <c r="U5" s="5">
        <v>2.1120000000000001</v>
      </c>
      <c r="V5" s="5">
        <v>2.0009999999999999</v>
      </c>
      <c r="W5" s="5">
        <v>1.806</v>
      </c>
      <c r="X5" s="5">
        <v>1.9039999999999999</v>
      </c>
      <c r="Y5" s="6">
        <v>0.64500000000000002</v>
      </c>
      <c r="Z5" s="6">
        <v>0.89300000000000002</v>
      </c>
      <c r="AA5" s="6">
        <v>0.91</v>
      </c>
      <c r="AB5" s="6">
        <v>1.2509999999999999</v>
      </c>
      <c r="AC5" s="7">
        <v>1.784</v>
      </c>
      <c r="AD5" s="7">
        <v>2.0539999999999998</v>
      </c>
      <c r="AE5" s="7">
        <v>2.036</v>
      </c>
      <c r="AF5" s="7">
        <v>1.331</v>
      </c>
      <c r="AG5" s="8">
        <v>0.36399999999999999</v>
      </c>
      <c r="AH5" s="8">
        <v>1.2050000000000001</v>
      </c>
      <c r="AI5" s="8">
        <v>1.2010000000000001</v>
      </c>
      <c r="AJ5" s="8">
        <v>0.82399999999999995</v>
      </c>
      <c r="AK5" s="9">
        <v>1.6839999999999999</v>
      </c>
      <c r="AL5" s="9">
        <v>1.528</v>
      </c>
      <c r="AM5" s="9">
        <v>1.367</v>
      </c>
      <c r="AN5" s="9">
        <v>1.3069999999999999</v>
      </c>
      <c r="AO5" s="10">
        <v>1.3939999999999999</v>
      </c>
      <c r="AP5" s="10">
        <v>1.008</v>
      </c>
      <c r="AQ5" s="10">
        <v>0.78100000000000003</v>
      </c>
      <c r="AR5" s="10">
        <v>0.66300000000000003</v>
      </c>
    </row>
    <row r="6" spans="1:44">
      <c r="B6" s="15">
        <v>1.4643175518090299</v>
      </c>
      <c r="D6" s="15">
        <v>1.7973523747283999</v>
      </c>
      <c r="E6" s="16">
        <v>1.45399294521912</v>
      </c>
      <c r="F6" s="16">
        <v>1.6106033036301199</v>
      </c>
      <c r="G6" s="16">
        <v>1.4938866619715301</v>
      </c>
      <c r="H6" s="17">
        <v>1.0801976159825</v>
      </c>
      <c r="I6" s="16">
        <v>0.98011099999999995</v>
      </c>
      <c r="J6" s="16">
        <v>0.93570075510419404</v>
      </c>
      <c r="K6" s="16">
        <v>0.51062298196994005</v>
      </c>
      <c r="L6" s="16">
        <v>0.444661110404588</v>
      </c>
      <c r="M6" s="16">
        <v>0.29595675337511701</v>
      </c>
      <c r="N6" s="16">
        <v>0.16585791881512299</v>
      </c>
      <c r="O6" s="16">
        <v>0.120579635494498</v>
      </c>
      <c r="R6">
        <v>1.6339999999999999</v>
      </c>
      <c r="S6" s="4">
        <v>0.73899999999999999</v>
      </c>
      <c r="U6" s="5">
        <v>1.774</v>
      </c>
      <c r="V6" s="5">
        <v>1.8149999999999999</v>
      </c>
      <c r="W6" s="5">
        <v>1.861</v>
      </c>
      <c r="X6" s="5">
        <v>2.1749999999999998</v>
      </c>
      <c r="Y6" s="6">
        <v>0.72699999999999998</v>
      </c>
      <c r="Z6" s="6">
        <v>0.69399999999999995</v>
      </c>
      <c r="AA6" s="6">
        <v>0.60199999999999998</v>
      </c>
      <c r="AB6" s="6">
        <v>1.0629999999999999</v>
      </c>
      <c r="AC6" s="7">
        <v>1.6910000000000001</v>
      </c>
      <c r="AD6" s="7">
        <v>2.0150000000000001</v>
      </c>
      <c r="AE6" s="7">
        <v>1.921</v>
      </c>
      <c r="AF6" s="7">
        <v>1.2030000000000001</v>
      </c>
      <c r="AG6" s="8">
        <v>0.33300000000000002</v>
      </c>
      <c r="AH6" s="8">
        <v>1.089</v>
      </c>
      <c r="AI6" s="8">
        <v>1.1439999999999999</v>
      </c>
      <c r="AJ6" s="8">
        <v>0.97499999999999998</v>
      </c>
      <c r="AK6" s="9">
        <v>1.5209999999999999</v>
      </c>
      <c r="AL6" s="9">
        <v>1.3879999999999999</v>
      </c>
      <c r="AM6" s="9">
        <v>1.298</v>
      </c>
      <c r="AN6" s="9">
        <v>1.325</v>
      </c>
      <c r="AO6" s="10">
        <v>1.0940000000000001</v>
      </c>
      <c r="AP6" s="10">
        <v>1.2749999999999999</v>
      </c>
      <c r="AQ6" s="10">
        <v>1.006</v>
      </c>
      <c r="AR6" s="10">
        <v>0.46800000000000003</v>
      </c>
    </row>
    <row r="7" spans="1:44">
      <c r="B7" s="15">
        <v>1.421673</v>
      </c>
      <c r="D7" s="15">
        <v>1.7847219999999999</v>
      </c>
      <c r="E7" s="16">
        <v>1.6792560161664301</v>
      </c>
      <c r="F7" s="16">
        <v>1.6953977510825</v>
      </c>
      <c r="G7" s="16">
        <v>1.41143239256178</v>
      </c>
      <c r="H7" s="17">
        <v>1.0152663439193399</v>
      </c>
      <c r="I7" s="16">
        <v>0.96823126179914998</v>
      </c>
      <c r="J7" s="16">
        <v>0.767244207455271</v>
      </c>
      <c r="K7" s="16">
        <v>0.49661750085484702</v>
      </c>
      <c r="L7" s="16">
        <v>0.59463849042872496</v>
      </c>
      <c r="M7" s="16">
        <v>0.27018062604502402</v>
      </c>
      <c r="N7" s="16">
        <v>0.13596479696383101</v>
      </c>
      <c r="O7" s="16">
        <v>0.120829830373741</v>
      </c>
      <c r="R7">
        <v>1.613</v>
      </c>
      <c r="S7" s="4">
        <v>0.72099999999999997</v>
      </c>
      <c r="U7" s="5">
        <v>1.982</v>
      </c>
      <c r="V7" s="5">
        <v>1.952</v>
      </c>
      <c r="W7" s="5">
        <v>1.786</v>
      </c>
      <c r="X7" s="5">
        <v>1.9430000000000001</v>
      </c>
      <c r="Y7" s="6">
        <v>0.64300000000000002</v>
      </c>
      <c r="Z7" s="6">
        <v>0.80300000000000005</v>
      </c>
      <c r="AA7" s="6">
        <v>0.74199999999999999</v>
      </c>
      <c r="AB7" s="6">
        <v>1.2549999999999999</v>
      </c>
      <c r="AC7" s="7">
        <v>1.9019999999999999</v>
      </c>
      <c r="AD7" s="7">
        <v>2.012</v>
      </c>
      <c r="AE7" s="7">
        <v>1.9630000000000001</v>
      </c>
      <c r="AF7" s="7">
        <v>1.292</v>
      </c>
      <c r="AG7" s="8">
        <v>0.34399999999999997</v>
      </c>
      <c r="AH7" s="8">
        <v>1.2290000000000001</v>
      </c>
      <c r="AI7" s="8">
        <v>1.1459999999999999</v>
      </c>
      <c r="AJ7" s="8">
        <v>0.93100000000000005</v>
      </c>
      <c r="AK7" s="9">
        <v>1.6479999999999999</v>
      </c>
      <c r="AL7" s="9">
        <v>1.518</v>
      </c>
      <c r="AM7" s="9">
        <v>1.3420000000000001</v>
      </c>
      <c r="AN7" s="9">
        <v>1.3480000000000001</v>
      </c>
      <c r="AO7" s="10">
        <v>1.3260000000000001</v>
      </c>
      <c r="AP7" s="10">
        <v>0.98399999999999999</v>
      </c>
      <c r="AQ7" s="10">
        <v>0.84699999999999998</v>
      </c>
      <c r="AR7" s="10">
        <v>0.54800000000000004</v>
      </c>
    </row>
    <row r="8" spans="1:44">
      <c r="B8" s="15">
        <v>1.363742</v>
      </c>
      <c r="D8" s="15">
        <v>1.936272</v>
      </c>
      <c r="E8" s="16">
        <v>1.59835350187737</v>
      </c>
      <c r="F8" s="16">
        <v>1.5063020312348601</v>
      </c>
      <c r="G8" s="16">
        <v>1.19731100881813</v>
      </c>
      <c r="H8" s="17">
        <v>1.0904943290939899</v>
      </c>
      <c r="I8" s="16">
        <v>1.0989961500856</v>
      </c>
      <c r="J8" s="16">
        <v>0.84168200000000004</v>
      </c>
      <c r="K8" s="16">
        <v>0.62956476468780398</v>
      </c>
      <c r="L8" s="16">
        <v>0.63434986992933995</v>
      </c>
      <c r="M8" s="16">
        <v>0.34101320000000002</v>
      </c>
      <c r="N8" s="16">
        <v>0.145793822806703</v>
      </c>
      <c r="O8" s="16">
        <v>0.13310491585777401</v>
      </c>
      <c r="R8">
        <v>1.6890000000000001</v>
      </c>
      <c r="S8" s="4">
        <v>0.754</v>
      </c>
      <c r="U8" s="5">
        <v>1.9510000000000001</v>
      </c>
      <c r="V8" s="5">
        <v>1.9430000000000001</v>
      </c>
      <c r="W8" s="5">
        <v>1.7989999999999999</v>
      </c>
      <c r="X8" s="5">
        <v>1.984</v>
      </c>
      <c r="Y8" s="6">
        <v>0.73699999999999999</v>
      </c>
      <c r="Z8" s="6">
        <v>0.79500000000000004</v>
      </c>
      <c r="AA8" s="6">
        <v>0.876</v>
      </c>
      <c r="AB8" s="6">
        <v>1.274</v>
      </c>
      <c r="AC8" s="7">
        <v>1.8009999999999999</v>
      </c>
      <c r="AD8" s="7">
        <v>2.0049999999999999</v>
      </c>
      <c r="AE8" s="7">
        <v>1.9319999999999999</v>
      </c>
      <c r="AF8" s="7">
        <v>1.266</v>
      </c>
      <c r="AG8" s="8">
        <v>0.318</v>
      </c>
      <c r="AH8" s="8">
        <v>1.1970000000000001</v>
      </c>
      <c r="AI8" s="8">
        <v>0.96499999999999997</v>
      </c>
      <c r="AJ8" s="8">
        <v>0.82099999999999995</v>
      </c>
      <c r="AK8" s="9">
        <v>1.6419999999999999</v>
      </c>
      <c r="AL8" s="9">
        <v>1.516</v>
      </c>
      <c r="AM8" s="9">
        <v>1.345</v>
      </c>
      <c r="AN8" s="9">
        <v>1.329</v>
      </c>
      <c r="AO8" s="10">
        <v>1.333</v>
      </c>
      <c r="AP8" s="10">
        <v>1.0229999999999999</v>
      </c>
      <c r="AQ8" s="10">
        <v>0.81599999999999995</v>
      </c>
      <c r="AR8" s="10">
        <v>0.54300000000000004</v>
      </c>
    </row>
    <row r="9" spans="1:44">
      <c r="B9" s="15">
        <v>1.5532980000000001</v>
      </c>
      <c r="D9" s="15">
        <v>1.8926670000000001</v>
      </c>
      <c r="E9" s="16">
        <v>1.5166298032063801</v>
      </c>
      <c r="F9" s="16">
        <v>1.3491476107432501</v>
      </c>
      <c r="G9" s="16">
        <v>1.3592109999999999</v>
      </c>
      <c r="H9" s="17">
        <v>1.0711746727120599</v>
      </c>
      <c r="I9" s="16">
        <v>0.95690080402375</v>
      </c>
      <c r="J9" s="16">
        <v>0.87018200000000001</v>
      </c>
      <c r="K9" s="16">
        <v>0.67366543792365197</v>
      </c>
      <c r="L9" s="16">
        <v>0.51418200000000003</v>
      </c>
      <c r="M9" s="16">
        <v>0.31620856707585798</v>
      </c>
      <c r="N9" s="16">
        <v>0.17323783158988801</v>
      </c>
      <c r="O9" s="16">
        <v>0.127895041340258</v>
      </c>
      <c r="R9">
        <v>1.6240000000000001</v>
      </c>
      <c r="S9" s="4">
        <v>0.746</v>
      </c>
      <c r="U9" s="5">
        <v>1.9450000000000001</v>
      </c>
      <c r="V9" s="5">
        <v>1.9350000000000001</v>
      </c>
      <c r="W9" s="5">
        <v>1.7689999999999999</v>
      </c>
      <c r="X9" s="5">
        <v>2.016</v>
      </c>
      <c r="Y9" s="6">
        <v>0.624</v>
      </c>
      <c r="Z9" s="6">
        <v>0.79500000000000004</v>
      </c>
      <c r="AA9" s="6">
        <v>0.878</v>
      </c>
      <c r="AB9" s="6">
        <v>1.254</v>
      </c>
      <c r="AC9" s="7">
        <v>1.756</v>
      </c>
      <c r="AD9" s="7">
        <v>2.0030000000000001</v>
      </c>
      <c r="AE9" s="7">
        <v>1.9239999999999999</v>
      </c>
      <c r="AF9" s="7">
        <v>1.244</v>
      </c>
      <c r="AG9" s="8">
        <v>0.35899999999999999</v>
      </c>
      <c r="AH9" s="8">
        <v>1.212</v>
      </c>
      <c r="AI9" s="8">
        <v>1.1830000000000001</v>
      </c>
      <c r="AJ9" s="8">
        <v>0.91200000000000003</v>
      </c>
      <c r="AK9" s="9">
        <v>1.639</v>
      </c>
      <c r="AL9" s="9">
        <v>1.5269999999999999</v>
      </c>
      <c r="AM9" s="9">
        <v>1.351</v>
      </c>
      <c r="AN9" s="9">
        <v>1.3440000000000001</v>
      </c>
      <c r="AO9" s="10">
        <v>1.343</v>
      </c>
      <c r="AP9" s="10">
        <v>1.012</v>
      </c>
      <c r="AQ9" s="10">
        <v>0.871</v>
      </c>
      <c r="AR9" s="10">
        <v>0.53700000000000003</v>
      </c>
    </row>
    <row r="10" spans="1:44">
      <c r="B10" s="15">
        <v>1.483938</v>
      </c>
      <c r="D10" s="15">
        <v>1.869839</v>
      </c>
      <c r="E10" s="16">
        <v>1.39235868667324</v>
      </c>
      <c r="F10" s="16">
        <v>1.3422467335583099</v>
      </c>
      <c r="G10" s="16">
        <v>1.37774123292419</v>
      </c>
      <c r="H10" s="17">
        <v>1.09795108342265</v>
      </c>
      <c r="I10" s="16">
        <v>1.0874209883952599</v>
      </c>
      <c r="J10" s="16">
        <v>0.94747353139617496</v>
      </c>
      <c r="K10" s="16">
        <v>0.76365545914885102</v>
      </c>
      <c r="L10" s="16">
        <v>0.46150758674164999</v>
      </c>
      <c r="M10" s="16">
        <v>0.43133941916155599</v>
      </c>
      <c r="N10" s="16">
        <v>0.18589610415080199</v>
      </c>
      <c r="O10" s="16">
        <v>0.124582425444735</v>
      </c>
      <c r="R10">
        <v>1.732</v>
      </c>
      <c r="S10" s="4">
        <v>0.78100000000000003</v>
      </c>
      <c r="U10" s="5">
        <v>1.948</v>
      </c>
      <c r="V10" s="5">
        <v>1.921</v>
      </c>
      <c r="W10" s="5">
        <v>1.798</v>
      </c>
      <c r="X10" s="5">
        <v>1.988</v>
      </c>
      <c r="Y10" s="6">
        <v>0.61399999999999999</v>
      </c>
      <c r="Z10" s="6">
        <v>0.81200000000000006</v>
      </c>
      <c r="AA10" s="6">
        <v>0.96399999999999997</v>
      </c>
      <c r="AB10" s="19">
        <v>1.294</v>
      </c>
      <c r="AC10" s="7">
        <v>1.806</v>
      </c>
      <c r="AD10" s="7">
        <v>1.9870000000000001</v>
      </c>
      <c r="AE10" s="7">
        <v>1.9419999999999999</v>
      </c>
      <c r="AF10" s="7">
        <v>1.2629999999999999</v>
      </c>
      <c r="AG10" s="8">
        <v>0.33500000000000002</v>
      </c>
      <c r="AH10" s="8">
        <v>1.2230000000000001</v>
      </c>
      <c r="AI10" s="8">
        <v>1.149</v>
      </c>
      <c r="AJ10" s="8">
        <v>0.89100000000000001</v>
      </c>
      <c r="AK10" s="9">
        <v>1.6339999999999999</v>
      </c>
      <c r="AL10" s="9">
        <v>1.5309999999999999</v>
      </c>
      <c r="AM10" s="9">
        <v>1.3440000000000001</v>
      </c>
      <c r="AN10" s="9">
        <v>1.3420000000000001</v>
      </c>
      <c r="AO10" s="10">
        <v>1.3280000000000001</v>
      </c>
      <c r="AP10" s="10">
        <v>1.0409999999999999</v>
      </c>
      <c r="AQ10" s="10">
        <v>0.86899999999999999</v>
      </c>
      <c r="AR10" s="10">
        <v>0.55800000000000005</v>
      </c>
    </row>
    <row r="11" spans="1:44">
      <c r="A11" t="s">
        <v>4</v>
      </c>
      <c r="B11" s="15">
        <f>AVERAGE(B3:B10)</f>
        <v>1.4557012352276575</v>
      </c>
      <c r="C11" s="1"/>
      <c r="D11" s="15">
        <f>AVERAGE(D3:D10)</f>
        <v>1.8596721554987463</v>
      </c>
      <c r="E11" s="15">
        <f t="shared" ref="E11:O11" si="6">AVERAGE(E3:E10)</f>
        <v>1.4800750193444463</v>
      </c>
      <c r="F11" s="15">
        <f t="shared" si="6"/>
        <v>1.5001732583785827</v>
      </c>
      <c r="G11" s="15">
        <f t="shared" si="6"/>
        <v>1.3590941167047563</v>
      </c>
      <c r="H11" s="15">
        <f t="shared" si="6"/>
        <v>1.0627827143994486</v>
      </c>
      <c r="I11" s="15">
        <f t="shared" si="6"/>
        <v>0.9876098445475715</v>
      </c>
      <c r="J11" s="15">
        <f t="shared" si="6"/>
        <v>0.87718891518138953</v>
      </c>
      <c r="K11" s="15">
        <f t="shared" si="6"/>
        <v>0.60177301370713132</v>
      </c>
      <c r="L11" s="15">
        <f t="shared" si="6"/>
        <v>0.5140964015377596</v>
      </c>
      <c r="M11" s="15">
        <f t="shared" si="6"/>
        <v>0.34130698077468563</v>
      </c>
      <c r="N11" s="15">
        <f t="shared" si="6"/>
        <v>0.15709381648292411</v>
      </c>
      <c r="O11" s="15">
        <f t="shared" si="6"/>
        <v>0.12328290716490337</v>
      </c>
      <c r="Q11" t="s">
        <v>4</v>
      </c>
      <c r="R11" s="15">
        <f>AVERAGE(R3:R10)</f>
        <v>1.6475</v>
      </c>
      <c r="S11" s="15">
        <f>AVERAGE(S3:S10)</f>
        <v>0.747</v>
      </c>
      <c r="U11" s="15">
        <f>AVERAGE(U3:U10)</f>
        <v>1.9551250000000002</v>
      </c>
      <c r="V11" s="15">
        <f t="shared" ref="V11:AR11" si="7">AVERAGE(V3:V10)</f>
        <v>1.9512499999999999</v>
      </c>
      <c r="W11" s="15">
        <f>AVERAGE(W3:W10)</f>
        <v>1.7914999999999999</v>
      </c>
      <c r="X11" s="15">
        <f>AVERAGE(X3:X10)</f>
        <v>1.98475</v>
      </c>
      <c r="Y11" s="15">
        <f t="shared" si="7"/>
        <v>0.64399999999999991</v>
      </c>
      <c r="Z11" s="15">
        <f t="shared" si="7"/>
        <v>0.79975000000000007</v>
      </c>
      <c r="AA11" s="15">
        <f t="shared" si="7"/>
        <v>0.88949999999999996</v>
      </c>
      <c r="AB11" s="15">
        <f>AVERAGE(AB3:AB10)</f>
        <v>1.274</v>
      </c>
      <c r="AC11" s="15">
        <f>AVERAGE(AC3:AC10)</f>
        <v>1.8069999999999999</v>
      </c>
      <c r="AD11" s="15">
        <f t="shared" si="7"/>
        <v>2.0065</v>
      </c>
      <c r="AE11" s="15">
        <f t="shared" si="7"/>
        <v>1.935875</v>
      </c>
      <c r="AF11" s="15">
        <f t="shared" si="7"/>
        <v>1.289625</v>
      </c>
      <c r="AG11" s="15">
        <f t="shared" si="7"/>
        <v>0.33875</v>
      </c>
      <c r="AH11" s="15">
        <f t="shared" si="7"/>
        <v>1.2185000000000001</v>
      </c>
      <c r="AI11" s="15">
        <f t="shared" si="7"/>
        <v>1.157375</v>
      </c>
      <c r="AJ11" s="15">
        <f t="shared" si="7"/>
        <v>0.87899999999999989</v>
      </c>
      <c r="AK11" s="15">
        <f>AVERAGE(AK3:AK10)</f>
        <v>1.6367499999999999</v>
      </c>
      <c r="AL11" s="15">
        <f t="shared" si="7"/>
        <v>1.5246249999999999</v>
      </c>
      <c r="AM11" s="15">
        <f t="shared" si="7"/>
        <v>1.3425</v>
      </c>
      <c r="AN11" s="15">
        <f>AVERAGE(AN3:AN10)</f>
        <v>1.3395000000000001</v>
      </c>
      <c r="AO11" s="15">
        <f>AVERAGE(AO3:AO10)</f>
        <v>1.331375</v>
      </c>
      <c r="AP11" s="15">
        <f t="shared" si="7"/>
        <v>1.0407500000000001</v>
      </c>
      <c r="AQ11" s="15">
        <f t="shared" si="7"/>
        <v>0.86312499999999992</v>
      </c>
      <c r="AR11" s="15">
        <f t="shared" si="7"/>
        <v>0.54762500000000003</v>
      </c>
    </row>
    <row r="12" spans="1:44">
      <c r="B12" s="15"/>
      <c r="C12" s="1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R12" s="15"/>
      <c r="S12" s="15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>
      <c r="A13" t="s">
        <v>5</v>
      </c>
      <c r="B13" s="1">
        <f>STDEV(B3:B10)</f>
        <v>7.2733363462911746E-2</v>
      </c>
      <c r="C13" s="1"/>
      <c r="D13" s="1">
        <f>STDEV(D3:D10)</f>
        <v>9.6888841836287945E-2</v>
      </c>
      <c r="E13" s="1">
        <f t="shared" ref="E13:O13" si="8">STDEV(E3:E10)</f>
        <v>0.11513597359246261</v>
      </c>
      <c r="F13" s="1">
        <f t="shared" si="8"/>
        <v>0.13027009872295039</v>
      </c>
      <c r="G13" s="1">
        <f t="shared" si="8"/>
        <v>8.4178018580031724E-2</v>
      </c>
      <c r="H13" s="1">
        <f t="shared" si="8"/>
        <v>3.0095580335517628E-2</v>
      </c>
      <c r="I13" s="1">
        <f>STDEV(I3:I10)</f>
        <v>8.3967010664299513E-2</v>
      </c>
      <c r="J13" s="1">
        <f t="shared" si="8"/>
        <v>6.3936524215787036E-2</v>
      </c>
      <c r="K13" s="1">
        <f t="shared" si="8"/>
        <v>0.14384150549312993</v>
      </c>
      <c r="L13" s="1">
        <f t="shared" si="8"/>
        <v>9.9474753417630069E-2</v>
      </c>
      <c r="M13" s="1">
        <f t="shared" si="8"/>
        <v>8.9954651649531592E-2</v>
      </c>
      <c r="N13" s="1">
        <f t="shared" si="8"/>
        <v>1.8379774394936273E-2</v>
      </c>
      <c r="O13" s="1">
        <f t="shared" si="8"/>
        <v>6.2709593093373001E-3</v>
      </c>
      <c r="Q13" t="s">
        <v>5</v>
      </c>
      <c r="R13" s="1">
        <f>STDEV(R3:R10)</f>
        <v>7.7851507004406406E-2</v>
      </c>
      <c r="S13" s="1">
        <f>STDEV(S3:S10)</f>
        <v>2.6197055450674519E-2</v>
      </c>
      <c r="T13" s="1"/>
      <c r="U13" s="1">
        <f>STDEV(U3:U10)</f>
        <v>9.1689596699173814E-2</v>
      </c>
      <c r="V13" s="1">
        <f t="shared" ref="V13" si="9">STDEV(V3:V10)</f>
        <v>6.8009978259496201E-2</v>
      </c>
      <c r="W13" s="1">
        <f>STDEV(W3:W10)</f>
        <v>4.0655345809095529E-2</v>
      </c>
      <c r="X13" s="1">
        <f>STDEV(X3:X10)</f>
        <v>9.0495066953161257E-2</v>
      </c>
      <c r="Y13" s="1">
        <f>STDEV(Y3:Y10)</f>
        <v>6.5222695436481307E-2</v>
      </c>
      <c r="Z13" s="1">
        <f t="shared" ref="Z13:AA13" si="10">STDEV(Z3:Z10)</f>
        <v>5.3603704562811189E-2</v>
      </c>
      <c r="AA13" s="1">
        <f t="shared" si="10"/>
        <v>0.18765545936255457</v>
      </c>
      <c r="AB13" s="1">
        <f>STDEV(AB3:AB10)</f>
        <v>0.12295643827911461</v>
      </c>
      <c r="AC13" s="1">
        <f>STDEV(AC3:AC10)</f>
        <v>8.1671817135935659E-2</v>
      </c>
      <c r="AD13" s="1">
        <f t="shared" ref="AD13:AF13" si="11">STDEV(AD3:AD10)</f>
        <v>2.9703294670553135E-2</v>
      </c>
      <c r="AE13" s="1">
        <f t="shared" si="11"/>
        <v>5.1501560309234445E-2</v>
      </c>
      <c r="AF13" s="1">
        <f t="shared" si="11"/>
        <v>5.7636638892783643E-2</v>
      </c>
      <c r="AG13" s="1">
        <f>STDEV(AG3:AG10)</f>
        <v>1.6368523801142579E-2</v>
      </c>
      <c r="AH13" s="1">
        <f>STDEV(AH3:AH10)</f>
        <v>8.380248888223514E-2</v>
      </c>
      <c r="AI13" s="1">
        <f t="shared" ref="AI13:AJ13" si="12">STDEV(AI3:AI10)</f>
        <v>9.5512059821933365E-2</v>
      </c>
      <c r="AJ13" s="1">
        <f t="shared" si="12"/>
        <v>5.8544244562796895E-2</v>
      </c>
      <c r="AK13" s="1">
        <f>STDEV(AK3:AK10)</f>
        <v>5.1305109742736991E-2</v>
      </c>
      <c r="AL13" s="1">
        <f t="shared" ref="AL13:AN13" si="13">STDEV(AL3:AL10)</f>
        <v>7.2379826510667211E-2</v>
      </c>
      <c r="AM13" s="1">
        <f t="shared" si="13"/>
        <v>2.1091636798910175E-2</v>
      </c>
      <c r="AN13" s="1">
        <f t="shared" si="13"/>
        <v>2.3182505719368921E-2</v>
      </c>
      <c r="AO13" s="1">
        <f>STDEV(AO3:AO10)</f>
        <v>0.11354789738255831</v>
      </c>
      <c r="AP13" s="1">
        <f t="shared" ref="AP13" si="14">STDEV(AP3:AP10)</f>
        <v>0.10033052519405189</v>
      </c>
      <c r="AQ13" s="1">
        <f>STDEV(AQ3:AQ10)</f>
        <v>6.5337448242620735E-2</v>
      </c>
      <c r="AR13" s="1">
        <f>STDEV(AR3:AR10)</f>
        <v>5.4907552173760997E-2</v>
      </c>
    </row>
    <row r="14" spans="1:44" s="11" customFormat="1">
      <c r="A14" s="11" t="s">
        <v>6</v>
      </c>
      <c r="C14" s="12"/>
      <c r="D14" s="12">
        <f>D11/$D$11*100</f>
        <v>100</v>
      </c>
      <c r="E14" s="12">
        <f t="shared" ref="E14:O14" si="15">E11/$D$11*100</f>
        <v>79.587953982539688</v>
      </c>
      <c r="F14" s="12">
        <f t="shared" si="15"/>
        <v>80.668694960174349</v>
      </c>
      <c r="G14" s="12">
        <f t="shared" si="15"/>
        <v>73.082457716331206</v>
      </c>
      <c r="H14" s="12">
        <f t="shared" si="15"/>
        <v>57.148928710739369</v>
      </c>
      <c r="I14" s="12">
        <f t="shared" si="15"/>
        <v>53.106664076642261</v>
      </c>
      <c r="J14" s="12">
        <f t="shared" si="15"/>
        <v>47.169008396866374</v>
      </c>
      <c r="K14" s="12">
        <f t="shared" si="15"/>
        <v>32.359091462857414</v>
      </c>
      <c r="L14" s="12">
        <f t="shared" si="15"/>
        <v>27.644464107163223</v>
      </c>
      <c r="M14" s="12">
        <f t="shared" si="15"/>
        <v>18.353072597527298</v>
      </c>
      <c r="N14" s="12">
        <f t="shared" si="15"/>
        <v>8.4473930535779331</v>
      </c>
      <c r="O14" s="12">
        <f t="shared" si="15"/>
        <v>6.6292817688524286</v>
      </c>
      <c r="Q14" s="11" t="s">
        <v>6</v>
      </c>
      <c r="R14" s="12">
        <f>R11/$R$11*100</f>
        <v>100</v>
      </c>
      <c r="S14" s="12">
        <f>S11/$R$11*100</f>
        <v>45.341426403641883</v>
      </c>
      <c r="U14" s="13">
        <f>U11/$D$11*100</f>
        <v>105.1327780662315</v>
      </c>
      <c r="V14" s="13">
        <f>V11/$D$11*100</f>
        <v>104.92440800549025</v>
      </c>
      <c r="W14" s="13">
        <f>W11/$D$11*100</f>
        <v>96.334184211062549</v>
      </c>
      <c r="X14" s="13">
        <f>X11/$D$11*100</f>
        <v>106.72580078867229</v>
      </c>
      <c r="Y14" s="12">
        <f>Y11/U11*100</f>
        <v>32.939070391918669</v>
      </c>
      <c r="Z14" s="12">
        <f>Z11/V11*100</f>
        <v>40.986547085201799</v>
      </c>
      <c r="AA14" s="12">
        <f>AA11/W11*100</f>
        <v>49.651130337705837</v>
      </c>
      <c r="AB14" s="12">
        <f>AB11/X11*100</f>
        <v>64.189444514422462</v>
      </c>
      <c r="AC14" s="13">
        <f>AC11/$D$11*100</f>
        <v>97.167664454027374</v>
      </c>
      <c r="AD14" s="13">
        <f>AD11/$D$11*100</f>
        <v>107.89536177476808</v>
      </c>
      <c r="AE14" s="13">
        <f>AE11/$D$11*100</f>
        <v>104.09764937738808</v>
      </c>
      <c r="AF14" s="13">
        <f>AF11/$D$11*100</f>
        <v>69.346900537645297</v>
      </c>
      <c r="AG14" s="12">
        <f>AG11/AC11*100</f>
        <v>18.746541228555618</v>
      </c>
      <c r="AH14" s="12">
        <f>AH11/AD11*100</f>
        <v>60.727635185646655</v>
      </c>
      <c r="AI14" s="12">
        <f>AI11/AE11*100</f>
        <v>59.785626654613544</v>
      </c>
      <c r="AJ14" s="12">
        <f>AJ11/AF11*100</f>
        <v>68.159348647862743</v>
      </c>
      <c r="AK14" s="13">
        <f>AK11/$D$11*100</f>
        <v>88.012825011139611</v>
      </c>
      <c r="AL14" s="13">
        <f>AL11/$D$11*100</f>
        <v>81.983536479369931</v>
      </c>
      <c r="AM14" s="13">
        <f>AM11/$D$11*100</f>
        <v>72.190143624533349</v>
      </c>
      <c r="AN14" s="13">
        <f>AN11/$D$11*100</f>
        <v>72.02882486783048</v>
      </c>
      <c r="AO14" s="12">
        <f>AO11/AK11*100</f>
        <v>81.34259966396823</v>
      </c>
      <c r="AP14" s="12">
        <f>AP11/AL11*100</f>
        <v>68.262687546117903</v>
      </c>
      <c r="AQ14" s="12">
        <f>AQ11/AM11*100</f>
        <v>64.292364990689009</v>
      </c>
      <c r="AR14" s="12">
        <f>AR11/AN11*100</f>
        <v>40.882792086599473</v>
      </c>
    </row>
    <row r="15" spans="1:44">
      <c r="A15" t="s">
        <v>5</v>
      </c>
      <c r="C15" s="1"/>
      <c r="D15" s="1">
        <f>D13/$D$11*100</f>
        <v>5.2099958344702584</v>
      </c>
      <c r="E15" s="1">
        <f>E13/$D$11*100</f>
        <v>6.1911973705700962</v>
      </c>
      <c r="F15" s="1">
        <f t="shared" ref="F15:O15" si="16">F13/$D$11*100</f>
        <v>7.0050034538487349</v>
      </c>
      <c r="G15" s="1">
        <f t="shared" si="16"/>
        <v>4.5264977663472079</v>
      </c>
      <c r="H15" s="1">
        <f t="shared" si="16"/>
        <v>1.6183272006589935</v>
      </c>
      <c r="I15" s="1">
        <f>I13/$D$11*100</f>
        <v>4.5151512548070798</v>
      </c>
      <c r="J15" s="1">
        <f t="shared" si="16"/>
        <v>3.4380535314645218</v>
      </c>
      <c r="K15" s="1">
        <f t="shared" si="16"/>
        <v>7.7347776094734835</v>
      </c>
      <c r="L15" s="1">
        <f>L13/$D$11*100</f>
        <v>5.3490478482188113</v>
      </c>
      <c r="M15" s="1">
        <f t="shared" si="16"/>
        <v>4.8371241879140037</v>
      </c>
      <c r="N15" s="1">
        <f t="shared" si="16"/>
        <v>0.98833411795677462</v>
      </c>
      <c r="O15" s="1">
        <f t="shared" si="16"/>
        <v>0.33720778637218929</v>
      </c>
      <c r="Q15" t="s">
        <v>5</v>
      </c>
      <c r="R15" s="1">
        <f>R13/$R$11*100</f>
        <v>4.7254328985982648</v>
      </c>
      <c r="S15" s="1">
        <f>S13/$R$11*100</f>
        <v>1.5901095872943563</v>
      </c>
      <c r="Y15" s="1">
        <f>Y13/U11*100</f>
        <v>3.3359859567281527</v>
      </c>
      <c r="Z15" s="1">
        <f>Z13/V11*100</f>
        <v>2.7471469346732191</v>
      </c>
      <c r="AA15" s="1">
        <f>AA13/W11*100</f>
        <v>10.474767477675389</v>
      </c>
      <c r="AB15" s="1">
        <f>AB13/X11*100</f>
        <v>6.1950592406658078</v>
      </c>
      <c r="AG15" s="1">
        <f>AG13/AC11*100</f>
        <v>0.9058397233615153</v>
      </c>
      <c r="AH15" s="1">
        <f>AH13/AD11*100</f>
        <v>4.1765506544846822</v>
      </c>
      <c r="AI15" s="1">
        <f>AI13/AE11*100</f>
        <v>4.9337927201876859</v>
      </c>
      <c r="AJ15" s="1">
        <f>AJ13/AF11*100</f>
        <v>4.5396331928116229</v>
      </c>
      <c r="AO15" s="1">
        <f>AO13/AK11*100</f>
        <v>6.9374001761147595</v>
      </c>
      <c r="AP15" s="1">
        <f>AP13/AL11*100</f>
        <v>6.580669029699231</v>
      </c>
      <c r="AQ15" s="1">
        <f>AQ13/AM11*100</f>
        <v>4.8668490311076891</v>
      </c>
      <c r="AR15" s="1">
        <f>AR13/AN11*100</f>
        <v>4.0991080383546841</v>
      </c>
    </row>
    <row r="16" spans="1:44">
      <c r="A16" t="s">
        <v>7</v>
      </c>
      <c r="C16" s="1"/>
      <c r="D16" s="1">
        <f>D15/SQRT(8)</f>
        <v>1.8420116922537924</v>
      </c>
      <c r="E16" s="1">
        <f t="shared" ref="E16:N16" si="17">E15/SQRT(8)</f>
        <v>2.1889188221972185</v>
      </c>
      <c r="F16" s="1">
        <f t="shared" si="17"/>
        <v>2.4766427222258134</v>
      </c>
      <c r="G16" s="1">
        <f t="shared" si="17"/>
        <v>1.6003586328049355</v>
      </c>
      <c r="H16" s="1">
        <f t="shared" si="17"/>
        <v>0.57216506888230845</v>
      </c>
      <c r="I16" s="1">
        <f t="shared" si="17"/>
        <v>1.5963470351785176</v>
      </c>
      <c r="J16" s="1">
        <f t="shared" si="17"/>
        <v>1.2155354830904601</v>
      </c>
      <c r="K16" s="1">
        <f t="shared" si="17"/>
        <v>2.7346568493142867</v>
      </c>
      <c r="L16" s="1">
        <f t="shared" si="17"/>
        <v>1.8911740031834159</v>
      </c>
      <c r="M16" s="1">
        <f t="shared" si="17"/>
        <v>1.7101816573577318</v>
      </c>
      <c r="N16" s="1">
        <f t="shared" si="17"/>
        <v>0.34942887844263021</v>
      </c>
      <c r="O16" s="1">
        <f>O15/SQRT(8)</f>
        <v>0.11922095620633985</v>
      </c>
      <c r="Q16" t="s">
        <v>7</v>
      </c>
      <c r="R16" s="1">
        <f>R15/SQRT(8)</f>
        <v>1.6706928233204179</v>
      </c>
      <c r="S16" s="1">
        <f>S15/SQRT(8)</f>
        <v>0.56218863600279079</v>
      </c>
      <c r="Y16" s="1">
        <f>Y15/SQRT(8)</f>
        <v>1.1794491459727845</v>
      </c>
      <c r="Z16" s="1">
        <f t="shared" ref="Z16:AB16" si="18">Z15/SQRT(8)</f>
        <v>0.97126311321163528</v>
      </c>
      <c r="AA16" s="1">
        <f t="shared" si="18"/>
        <v>3.7033895574082876</v>
      </c>
      <c r="AB16" s="1">
        <f t="shared" si="18"/>
        <v>2.190284199463588</v>
      </c>
      <c r="AG16" s="1">
        <f>AG15/SQRT(8)</f>
        <v>0.32026270552853686</v>
      </c>
      <c r="AH16" s="1">
        <f t="shared" ref="AH16:AJ16" si="19">AH15/SQRT(8)</f>
        <v>1.4766336448776158</v>
      </c>
      <c r="AI16" s="1">
        <f t="shared" si="19"/>
        <v>1.7443591447067675</v>
      </c>
      <c r="AJ16" s="1">
        <f t="shared" si="19"/>
        <v>1.605002707368318</v>
      </c>
      <c r="AO16" s="1">
        <f>AO15/SQRT(8)</f>
        <v>2.4527413541677476</v>
      </c>
      <c r="AP16" s="1">
        <f t="shared" ref="AP16:AR16" si="20">AP15/SQRT(8)</f>
        <v>2.3266178478223121</v>
      </c>
      <c r="AQ16" s="1">
        <f t="shared" si="20"/>
        <v>1.7206909764537126</v>
      </c>
      <c r="AR16" s="1">
        <f t="shared" si="20"/>
        <v>1.4492535453684416</v>
      </c>
    </row>
    <row r="17" spans="1:44">
      <c r="Q17" t="s">
        <v>20</v>
      </c>
      <c r="S17" s="13">
        <f>100-S14</f>
        <v>54.658573596358117</v>
      </c>
      <c r="Y17" s="13">
        <f>100-Y14</f>
        <v>67.060929608081324</v>
      </c>
      <c r="Z17" s="13">
        <f t="shared" ref="Z17:AA17" si="21">100-Z14</f>
        <v>59.013452914798201</v>
      </c>
      <c r="AA17" s="13">
        <f t="shared" si="21"/>
        <v>50.348869662294163</v>
      </c>
      <c r="AB17" s="13">
        <f>100-AB14</f>
        <v>35.810555485577538</v>
      </c>
      <c r="AG17" s="13">
        <f>100-AG14</f>
        <v>81.253458771444386</v>
      </c>
      <c r="AH17" s="13">
        <f t="shared" ref="AH17:AI17" si="22">100-AH14</f>
        <v>39.272364814353345</v>
      </c>
      <c r="AI17" s="13">
        <f t="shared" si="22"/>
        <v>40.214373345386456</v>
      </c>
      <c r="AJ17" s="13">
        <f>100-AJ14</f>
        <v>31.840651352137257</v>
      </c>
      <c r="AO17" s="13">
        <f>100-AO14</f>
        <v>18.65740033603177</v>
      </c>
      <c r="AP17" s="13">
        <f t="shared" ref="AP17:AQ17" si="23">100-AP14</f>
        <v>31.737312453882097</v>
      </c>
      <c r="AQ17" s="13">
        <f t="shared" si="23"/>
        <v>35.707635009310991</v>
      </c>
      <c r="AR17" s="13">
        <f>100-AR14</f>
        <v>59.117207913400527</v>
      </c>
    </row>
    <row r="18" spans="1:44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t="s">
        <v>21</v>
      </c>
      <c r="S18">
        <f>($S$17-S17)/$S$17*100</f>
        <v>0</v>
      </c>
      <c r="Y18" s="1">
        <f>($S$17-Y17)/$S$17*100</f>
        <v>-22.690595812675163</v>
      </c>
      <c r="Z18" s="1">
        <f t="shared" ref="Z18:AA18" si="24">($S$17-Z17)/$S$17*100</f>
        <v>-7.9674221844864395</v>
      </c>
      <c r="AA18" s="1">
        <f t="shared" si="24"/>
        <v>7.8847720503835248</v>
      </c>
      <c r="AB18" s="1">
        <f>($S$17-AB17)/$S$17*100</f>
        <v>34.483186937824541</v>
      </c>
      <c r="AG18" s="1">
        <f>($S$17-AG17)/$S$17*100</f>
        <v>-48.656383482459333</v>
      </c>
      <c r="AH18" s="1">
        <f t="shared" ref="AH18:AI18" si="25">($S$17-AH17)/$S$17*100</f>
        <v>28.149671258581748</v>
      </c>
      <c r="AI18" s="1">
        <f t="shared" si="25"/>
        <v>26.426229776208565</v>
      </c>
      <c r="AJ18" s="1">
        <f>($S$17-AJ17)/$S$17*100</f>
        <v>41.746281951531223</v>
      </c>
      <c r="AO18" s="1">
        <f>($S$17-AO17)/$S$17*100</f>
        <v>65.865555742795848</v>
      </c>
      <c r="AP18" s="1">
        <f t="shared" ref="AP18:AQ18" si="26">($S$17-AP17)/$S$17*100</f>
        <v>41.935344511081887</v>
      </c>
      <c r="AQ18" s="1">
        <f t="shared" si="26"/>
        <v>34.671483977967952</v>
      </c>
      <c r="AR18" s="1">
        <f>($S$17-AR17)/$S$17*100</f>
        <v>-8.1572460159104612</v>
      </c>
    </row>
    <row r="20" spans="1:44">
      <c r="A20" s="25"/>
      <c r="P20" s="27" t="s">
        <v>23</v>
      </c>
      <c r="Q20" s="3" t="s">
        <v>24</v>
      </c>
      <c r="R20" s="1">
        <f>R3/$R$11*100</f>
        <v>93.596358118361152</v>
      </c>
      <c r="S20" s="1">
        <f>S3/$R$11*100</f>
        <v>44.552352048558426</v>
      </c>
      <c r="T20" s="1"/>
      <c r="U20" s="1">
        <f>U3/$D$11*100</f>
        <v>104.91096477576502</v>
      </c>
      <c r="V20" s="1">
        <f t="shared" ref="V20:X20" si="27">V3/$D$11*100</f>
        <v>108.1373399098224</v>
      </c>
      <c r="W20" s="1">
        <f t="shared" si="27"/>
        <v>96.683708183918768</v>
      </c>
      <c r="X20" s="1">
        <f t="shared" si="27"/>
        <v>107.11565445070421</v>
      </c>
      <c r="Y20" s="1">
        <f>Y3/$U$11*100</f>
        <v>32.274151269100436</v>
      </c>
      <c r="Z20" s="1">
        <f>Z3/$V$11*100</f>
        <v>41.050608584240877</v>
      </c>
      <c r="AA20" s="1">
        <f>AA3/$W$11*100</f>
        <v>49.455763326821106</v>
      </c>
      <c r="AB20" s="1">
        <f>AB3/$X$11*100</f>
        <v>64.642902128731578</v>
      </c>
      <c r="AC20" s="1">
        <f>AC3/$D$11*100</f>
        <v>95.124293535791054</v>
      </c>
      <c r="AD20" s="1">
        <f t="shared" ref="AD20:AF20" si="28">AD3/$D$11*100</f>
        <v>108.89016077443576</v>
      </c>
      <c r="AE20" s="1">
        <f t="shared" si="28"/>
        <v>103.08268553313253</v>
      </c>
      <c r="AF20" s="1">
        <f t="shared" si="28"/>
        <v>74.314173921121096</v>
      </c>
      <c r="AG20" s="1">
        <f>AG3/$AC$11*100</f>
        <v>18.59435528500277</v>
      </c>
      <c r="AH20" s="1">
        <f>AH3/$AD$11*100</f>
        <v>59.705955644156496</v>
      </c>
      <c r="AI20" s="1">
        <f>AI3/$AE$11*100</f>
        <v>59.869568024794994</v>
      </c>
      <c r="AJ20" s="1">
        <f>AJ3/$AF$11*100</f>
        <v>66.996219831346309</v>
      </c>
      <c r="AK20" s="1">
        <f>AK3/$D$11*100</f>
        <v>88.080041159765827</v>
      </c>
      <c r="AL20" s="1">
        <f t="shared" ref="AL20:AN20" si="29">AL3/$D$11*100</f>
        <v>82.326338837363537</v>
      </c>
      <c r="AM20" s="1">
        <f t="shared" si="29"/>
        <v>71.625527976073315</v>
      </c>
      <c r="AN20" s="1">
        <f t="shared" si="29"/>
        <v>71.733073813875222</v>
      </c>
      <c r="AO20" s="1">
        <f>AO3/$AK$11*100</f>
        <v>81.197495035894306</v>
      </c>
      <c r="AP20" s="1">
        <f>AP3/$AL$11*100</f>
        <v>68.410264819217844</v>
      </c>
      <c r="AQ20" s="1">
        <f>AQ3/$AM$11*100</f>
        <v>63.389199255121042</v>
      </c>
      <c r="AR20" s="1">
        <f>AR3/$AN$11*100</f>
        <v>41.134751773049643</v>
      </c>
    </row>
    <row r="21" spans="1:44">
      <c r="A21" s="25"/>
      <c r="P21" s="27"/>
      <c r="Q21" s="3" t="s">
        <v>25</v>
      </c>
      <c r="R21" s="1">
        <f t="shared" ref="R21:S27" si="30">R4/$R$11*100</f>
        <v>107.49620637329286</v>
      </c>
      <c r="S21" s="1">
        <f t="shared" si="30"/>
        <v>43.338391502276174</v>
      </c>
      <c r="T21" s="1"/>
      <c r="U21" s="1">
        <f t="shared" ref="U21:X27" si="31">U4/$D$11*100</f>
        <v>106.36283358609084</v>
      </c>
      <c r="V21" s="1">
        <f t="shared" si="31"/>
        <v>109.26657120674246</v>
      </c>
      <c r="W21" s="1">
        <f t="shared" si="31"/>
        <v>92.220555915139428</v>
      </c>
      <c r="X21" s="1">
        <f t="shared" si="31"/>
        <v>100.87799585819333</v>
      </c>
      <c r="Y21" s="1">
        <f t="shared" ref="Y21:Y27" si="32">Y4/$U$11*100</f>
        <v>27.159388785883255</v>
      </c>
      <c r="Z21" s="1">
        <f t="shared" ref="Z21:Z27" si="33">Z4/$V$11*100</f>
        <v>41.255605381165921</v>
      </c>
      <c r="AA21" s="1">
        <f t="shared" ref="AA21:AA27" si="34">AA4/$W$11*100</f>
        <v>70.220485626569911</v>
      </c>
      <c r="AB21" s="1">
        <f t="shared" ref="AB21:AB27" si="35">AB4/$X$11*100</f>
        <v>76.483184280136044</v>
      </c>
      <c r="AC21" s="1">
        <f t="shared" ref="AC21:AF27" si="36">AC4/$D$11*100</f>
        <v>104.69587310016122</v>
      </c>
      <c r="AD21" s="1">
        <f t="shared" si="36"/>
        <v>104.91096477576502</v>
      </c>
      <c r="AE21" s="1">
        <f t="shared" si="36"/>
        <v>99.587445804570393</v>
      </c>
      <c r="AF21" s="1">
        <f t="shared" si="36"/>
        <v>71.84061965167713</v>
      </c>
      <c r="AG21" s="1">
        <f t="shared" ref="AG21:AG27" si="37">AG4/$AC$11*100</f>
        <v>17.76425013835086</v>
      </c>
      <c r="AH21" s="1">
        <f t="shared" ref="AH21:AH27" si="38">AH4/$AD$11*100</f>
        <v>69.524046847744842</v>
      </c>
      <c r="AI21" s="1">
        <f t="shared" ref="AI21:AI27" si="39">AI4/$AE$11*100</f>
        <v>67.772970878801573</v>
      </c>
      <c r="AJ21" s="1">
        <f t="shared" ref="AJ21:AJ27" si="40">AJ4/$AF$11*100</f>
        <v>63.119123776291552</v>
      </c>
      <c r="AK21" s="1">
        <f t="shared" ref="AK21:AN27" si="41">AK4/$D$11*100</f>
        <v>90.768687104813623</v>
      </c>
      <c r="AL21" s="1">
        <f t="shared" si="41"/>
        <v>89.155499537784934</v>
      </c>
      <c r="AM21" s="1">
        <f t="shared" si="41"/>
        <v>73.184942624201028</v>
      </c>
      <c r="AN21" s="1">
        <f t="shared" si="41"/>
        <v>74.583038515625873</v>
      </c>
      <c r="AO21" s="1">
        <f t="shared" ref="AO21:AO27" si="42">AO4/$AK$11*100</f>
        <v>91.889414999236294</v>
      </c>
      <c r="AP21" s="1">
        <f t="shared" ref="AP21:AP27" si="43">AP4/$AL$11*100</f>
        <v>61.654505206198252</v>
      </c>
      <c r="AQ21" s="1">
        <f t="shared" ref="AQ21:AQ27" si="44">AQ4/$AM$11*100</f>
        <v>64.357541899441344</v>
      </c>
      <c r="AR21" s="1">
        <f t="shared" ref="AR21:AR27" si="45">AR4/$AN$11*100</f>
        <v>38.297872340425535</v>
      </c>
    </row>
    <row r="22" spans="1:44">
      <c r="A22" s="25"/>
      <c r="P22" s="27"/>
      <c r="Q22" s="3" t="s">
        <v>26</v>
      </c>
      <c r="R22" s="1">
        <f t="shared" si="30"/>
        <v>95.599393019726861</v>
      </c>
      <c r="S22" s="1">
        <f t="shared" si="30"/>
        <v>47.769347496206379</v>
      </c>
      <c r="T22" s="1"/>
      <c r="U22" s="1">
        <f t="shared" si="31"/>
        <v>113.56840471881895</v>
      </c>
      <c r="V22" s="1">
        <f t="shared" si="31"/>
        <v>107.59961072081281</v>
      </c>
      <c r="W22" s="1">
        <f t="shared" si="31"/>
        <v>97.113891535126413</v>
      </c>
      <c r="X22" s="1">
        <f t="shared" si="31"/>
        <v>102.38363758742008</v>
      </c>
      <c r="Y22" s="1">
        <f t="shared" si="32"/>
        <v>32.990218016750845</v>
      </c>
      <c r="Z22" s="1">
        <f t="shared" si="33"/>
        <v>45.76553491351698</v>
      </c>
      <c r="AA22" s="1">
        <f t="shared" si="34"/>
        <v>50.795422830030702</v>
      </c>
      <c r="AB22" s="1">
        <f t="shared" si="35"/>
        <v>63.030608388965859</v>
      </c>
      <c r="AC22" s="1">
        <f t="shared" si="36"/>
        <v>95.930887319305384</v>
      </c>
      <c r="AD22" s="1">
        <f t="shared" si="36"/>
        <v>110.44957542256348</v>
      </c>
      <c r="AE22" s="1">
        <f t="shared" si="36"/>
        <v>109.48166288234628</v>
      </c>
      <c r="AF22" s="1">
        <f t="shared" si="36"/>
        <v>71.571755057172354</v>
      </c>
      <c r="AG22" s="1">
        <f t="shared" si="37"/>
        <v>20.14388489208633</v>
      </c>
      <c r="AH22" s="1">
        <f t="shared" si="38"/>
        <v>60.05482182905557</v>
      </c>
      <c r="AI22" s="1">
        <f t="shared" si="39"/>
        <v>62.039129592561501</v>
      </c>
      <c r="AJ22" s="1">
        <f t="shared" si="40"/>
        <v>63.894542987302508</v>
      </c>
      <c r="AK22" s="1">
        <f t="shared" si="41"/>
        <v>90.553595429209793</v>
      </c>
      <c r="AL22" s="1">
        <f t="shared" si="41"/>
        <v>82.165020080660668</v>
      </c>
      <c r="AM22" s="1">
        <f t="shared" si="41"/>
        <v>73.507580137606766</v>
      </c>
      <c r="AN22" s="1">
        <f t="shared" si="41"/>
        <v>70.281205003549402</v>
      </c>
      <c r="AO22" s="1">
        <f t="shared" si="42"/>
        <v>85.168779593707043</v>
      </c>
      <c r="AP22" s="1">
        <f t="shared" si="43"/>
        <v>66.114618348774286</v>
      </c>
      <c r="AQ22" s="1">
        <f t="shared" si="44"/>
        <v>58.175046554934831</v>
      </c>
      <c r="AR22" s="1">
        <f t="shared" si="45"/>
        <v>49.496080627099658</v>
      </c>
    </row>
    <row r="23" spans="1:44">
      <c r="A23" s="25"/>
      <c r="P23" s="27"/>
      <c r="Q23" s="3" t="s">
        <v>27</v>
      </c>
      <c r="R23" s="1">
        <f t="shared" si="30"/>
        <v>99.18057663125947</v>
      </c>
      <c r="S23" s="1">
        <f t="shared" si="30"/>
        <v>44.855842185128985</v>
      </c>
      <c r="T23" s="1"/>
      <c r="U23" s="1">
        <f t="shared" si="31"/>
        <v>95.393158130295831</v>
      </c>
      <c r="V23" s="1">
        <f t="shared" si="31"/>
        <v>97.59784780523502</v>
      </c>
      <c r="W23" s="1">
        <f t="shared" si="31"/>
        <v>100.071402074679</v>
      </c>
      <c r="X23" s="1">
        <f t="shared" si="31"/>
        <v>116.95609860957914</v>
      </c>
      <c r="Y23" s="1">
        <f t="shared" si="32"/>
        <v>37.184323252988932</v>
      </c>
      <c r="Z23" s="1">
        <f t="shared" si="33"/>
        <v>35.566944266495838</v>
      </c>
      <c r="AA23" s="1">
        <f t="shared" si="34"/>
        <v>33.603125872174154</v>
      </c>
      <c r="AB23" s="1">
        <f t="shared" si="35"/>
        <v>53.558382667842295</v>
      </c>
      <c r="AC23" s="1">
        <f t="shared" si="36"/>
        <v>90.930005861516491</v>
      </c>
      <c r="AD23" s="1">
        <f t="shared" si="36"/>
        <v>108.35243158542622</v>
      </c>
      <c r="AE23" s="1">
        <f t="shared" si="36"/>
        <v>103.29777720873636</v>
      </c>
      <c r="AF23" s="1">
        <f t="shared" si="36"/>
        <v>64.688821437849995</v>
      </c>
      <c r="AG23" s="1">
        <f t="shared" si="37"/>
        <v>18.428334255672389</v>
      </c>
      <c r="AH23" s="1">
        <f t="shared" si="38"/>
        <v>54.2736107650137</v>
      </c>
      <c r="AI23" s="1">
        <f t="shared" si="39"/>
        <v>59.094724607735515</v>
      </c>
      <c r="AJ23" s="1">
        <f t="shared" si="40"/>
        <v>75.603373073567894</v>
      </c>
      <c r="AK23" s="1">
        <f t="shared" si="41"/>
        <v>81.788609648353969</v>
      </c>
      <c r="AL23" s="1">
        <f t="shared" si="41"/>
        <v>74.636811434526834</v>
      </c>
      <c r="AM23" s="1">
        <f t="shared" si="41"/>
        <v>69.79724873344081</v>
      </c>
      <c r="AN23" s="1">
        <f t="shared" si="41"/>
        <v>71.249117543766616</v>
      </c>
      <c r="AO23" s="1">
        <f t="shared" si="42"/>
        <v>66.839773942263633</v>
      </c>
      <c r="AP23" s="1">
        <f t="shared" si="43"/>
        <v>83.627121423300807</v>
      </c>
      <c r="AQ23" s="1">
        <f t="shared" si="44"/>
        <v>74.934823091247665</v>
      </c>
      <c r="AR23" s="1">
        <f t="shared" si="45"/>
        <v>34.938409854423291</v>
      </c>
    </row>
    <row r="24" spans="1:44">
      <c r="A24" s="25"/>
      <c r="P24" s="27"/>
      <c r="Q24" s="3" t="s">
        <v>28</v>
      </c>
      <c r="R24" s="1">
        <f t="shared" si="30"/>
        <v>97.905918057663129</v>
      </c>
      <c r="S24" s="1">
        <f t="shared" si="30"/>
        <v>43.763277693474961</v>
      </c>
      <c r="T24" s="1"/>
      <c r="U24" s="1">
        <f t="shared" si="31"/>
        <v>106.57792526169467</v>
      </c>
      <c r="V24" s="1">
        <f t="shared" si="31"/>
        <v>104.96473769466598</v>
      </c>
      <c r="W24" s="1">
        <f t="shared" si="31"/>
        <v>96.038433157107306</v>
      </c>
      <c r="X24" s="1">
        <f t="shared" si="31"/>
        <v>104.48078142455739</v>
      </c>
      <c r="Y24" s="1">
        <f t="shared" si="32"/>
        <v>32.887922767086501</v>
      </c>
      <c r="Z24" s="1">
        <f t="shared" si="33"/>
        <v>41.153106982703399</v>
      </c>
      <c r="AA24" s="1">
        <f t="shared" si="34"/>
        <v>41.417806307563495</v>
      </c>
      <c r="AB24" s="1">
        <f t="shared" si="35"/>
        <v>63.232145106436576</v>
      </c>
      <c r="AC24" s="1">
        <f t="shared" si="36"/>
        <v>102.27609174961817</v>
      </c>
      <c r="AD24" s="1">
        <f t="shared" si="36"/>
        <v>108.19111282872333</v>
      </c>
      <c r="AE24" s="1">
        <f t="shared" si="36"/>
        <v>105.55623980257651</v>
      </c>
      <c r="AF24" s="1">
        <f t="shared" si="36"/>
        <v>69.474611220035058</v>
      </c>
      <c r="AG24" s="1">
        <f t="shared" si="37"/>
        <v>19.037078029883784</v>
      </c>
      <c r="AH24" s="1">
        <f t="shared" si="38"/>
        <v>61.250934462995275</v>
      </c>
      <c r="AI24" s="1">
        <f t="shared" si="39"/>
        <v>59.198037063343442</v>
      </c>
      <c r="AJ24" s="1">
        <f t="shared" si="40"/>
        <v>72.191528545119709</v>
      </c>
      <c r="AK24" s="1">
        <f t="shared" si="41"/>
        <v>88.617770348775366</v>
      </c>
      <c r="AL24" s="1">
        <f t="shared" si="41"/>
        <v>81.6272908916511</v>
      </c>
      <c r="AM24" s="1">
        <f t="shared" si="41"/>
        <v>72.163257165082868</v>
      </c>
      <c r="AN24" s="1">
        <f t="shared" si="41"/>
        <v>72.485894678488606</v>
      </c>
      <c r="AO24" s="1">
        <f t="shared" si="42"/>
        <v>81.014204979379883</v>
      </c>
      <c r="AP24" s="1">
        <f t="shared" si="43"/>
        <v>64.540460769041573</v>
      </c>
      <c r="AQ24" s="1">
        <f t="shared" si="44"/>
        <v>63.09124767225326</v>
      </c>
      <c r="AR24" s="1">
        <f t="shared" si="45"/>
        <v>40.910787607316159</v>
      </c>
    </row>
    <row r="25" spans="1:44">
      <c r="A25" s="25"/>
      <c r="P25" s="27"/>
      <c r="Q25" s="3" t="s">
        <v>29</v>
      </c>
      <c r="R25" s="1">
        <f t="shared" si="30"/>
        <v>102.51896813353567</v>
      </c>
      <c r="S25" s="1">
        <f t="shared" si="30"/>
        <v>45.76631259484067</v>
      </c>
      <c r="T25" s="1"/>
      <c r="U25" s="1">
        <f t="shared" si="31"/>
        <v>104.91096477576502</v>
      </c>
      <c r="V25" s="1">
        <f t="shared" si="31"/>
        <v>104.48078142455739</v>
      </c>
      <c r="W25" s="1">
        <f t="shared" si="31"/>
        <v>96.737481102819729</v>
      </c>
      <c r="X25" s="1">
        <f t="shared" si="31"/>
        <v>106.68547109949658</v>
      </c>
      <c r="Y25" s="1">
        <f t="shared" si="32"/>
        <v>37.695799501310653</v>
      </c>
      <c r="Z25" s="1">
        <f t="shared" si="33"/>
        <v>40.743113388853303</v>
      </c>
      <c r="AA25" s="1">
        <f t="shared" si="34"/>
        <v>48.897571867150432</v>
      </c>
      <c r="AB25" s="1">
        <f t="shared" si="35"/>
        <v>64.189444514422462</v>
      </c>
      <c r="AC25" s="1">
        <f t="shared" si="36"/>
        <v>96.845026940621636</v>
      </c>
      <c r="AD25" s="1">
        <f t="shared" si="36"/>
        <v>107.81470239641664</v>
      </c>
      <c r="AE25" s="1">
        <f t="shared" si="36"/>
        <v>103.88927931664686</v>
      </c>
      <c r="AF25" s="1">
        <f t="shared" si="36"/>
        <v>68.076515328610213</v>
      </c>
      <c r="AG25" s="1">
        <f t="shared" si="37"/>
        <v>17.598229109020476</v>
      </c>
      <c r="AH25" s="1">
        <f t="shared" si="38"/>
        <v>59.656117617742346</v>
      </c>
      <c r="AI25" s="1">
        <f t="shared" si="39"/>
        <v>49.848259830825853</v>
      </c>
      <c r="AJ25" s="1">
        <f t="shared" si="40"/>
        <v>63.661917223999218</v>
      </c>
      <c r="AK25" s="1">
        <f t="shared" si="41"/>
        <v>88.295132835369643</v>
      </c>
      <c r="AL25" s="1">
        <f t="shared" si="41"/>
        <v>81.519745053849206</v>
      </c>
      <c r="AM25" s="1">
        <f t="shared" si="41"/>
        <v>72.324575921785723</v>
      </c>
      <c r="AN25" s="1">
        <f t="shared" si="41"/>
        <v>71.464209219370431</v>
      </c>
      <c r="AO25" s="1">
        <f t="shared" si="42"/>
        <v>81.441881777913551</v>
      </c>
      <c r="AP25" s="1">
        <f t="shared" si="43"/>
        <v>67.098466836107235</v>
      </c>
      <c r="AQ25" s="1">
        <f t="shared" si="44"/>
        <v>60.782122905027926</v>
      </c>
      <c r="AR25" s="1">
        <f t="shared" si="45"/>
        <v>40.537513997760357</v>
      </c>
    </row>
    <row r="26" spans="1:44">
      <c r="A26" s="25"/>
      <c r="P26" s="27"/>
      <c r="Q26" s="3" t="s">
        <v>30</v>
      </c>
      <c r="R26" s="1">
        <f t="shared" si="30"/>
        <v>98.573596358118365</v>
      </c>
      <c r="S26" s="1">
        <f t="shared" si="30"/>
        <v>45.280728376327772</v>
      </c>
      <c r="T26" s="1"/>
      <c r="U26" s="1">
        <f t="shared" si="31"/>
        <v>104.58832726235929</v>
      </c>
      <c r="V26" s="1">
        <f t="shared" si="31"/>
        <v>104.05059807334973</v>
      </c>
      <c r="W26" s="1">
        <f t="shared" si="31"/>
        <v>95.124293535791054</v>
      </c>
      <c r="X26" s="1">
        <f t="shared" si="31"/>
        <v>108.40620450432716</v>
      </c>
      <c r="Y26" s="1">
        <f t="shared" si="32"/>
        <v>31.916117895275235</v>
      </c>
      <c r="Z26" s="1">
        <f t="shared" si="33"/>
        <v>40.743113388853303</v>
      </c>
      <c r="AA26" s="1">
        <f t="shared" si="34"/>
        <v>49.009210159084574</v>
      </c>
      <c r="AB26" s="1">
        <f t="shared" si="35"/>
        <v>63.1817609270689</v>
      </c>
      <c r="AC26" s="1">
        <f t="shared" si="36"/>
        <v>94.425245590078617</v>
      </c>
      <c r="AD26" s="1">
        <f t="shared" si="36"/>
        <v>107.70715655861474</v>
      </c>
      <c r="AE26" s="1">
        <f t="shared" si="36"/>
        <v>103.4590959654392</v>
      </c>
      <c r="AF26" s="1">
        <f t="shared" si="36"/>
        <v>66.893511112789184</v>
      </c>
      <c r="AG26" s="1">
        <f t="shared" si="37"/>
        <v>19.867183176535693</v>
      </c>
      <c r="AH26" s="1">
        <f t="shared" si="38"/>
        <v>60.40368801395465</v>
      </c>
      <c r="AI26" s="1">
        <f t="shared" si="39"/>
        <v>61.109317492090142</v>
      </c>
      <c r="AJ26" s="1">
        <f t="shared" si="40"/>
        <v>70.718232044198885</v>
      </c>
      <c r="AK26" s="1">
        <f t="shared" si="41"/>
        <v>88.133814078666774</v>
      </c>
      <c r="AL26" s="1">
        <f t="shared" si="41"/>
        <v>82.111247161759707</v>
      </c>
      <c r="AM26" s="1">
        <f t="shared" si="41"/>
        <v>72.647213435191475</v>
      </c>
      <c r="AN26" s="1">
        <f t="shared" si="41"/>
        <v>72.270803002884776</v>
      </c>
      <c r="AO26" s="1">
        <f t="shared" si="42"/>
        <v>82.052848632961656</v>
      </c>
      <c r="AP26" s="1">
        <f t="shared" si="43"/>
        <v>66.376977945396405</v>
      </c>
      <c r="AQ26" s="1">
        <f t="shared" si="44"/>
        <v>64.878957169459966</v>
      </c>
      <c r="AR26" s="1">
        <f t="shared" si="45"/>
        <v>40.089585666293395</v>
      </c>
    </row>
    <row r="27" spans="1:44">
      <c r="A27" s="25"/>
      <c r="P27" s="27"/>
      <c r="Q27" s="3" t="s">
        <v>31</v>
      </c>
      <c r="R27" s="1">
        <f t="shared" si="30"/>
        <v>105.12898330804251</v>
      </c>
      <c r="S27" s="1">
        <f t="shared" si="30"/>
        <v>47.405159332321702</v>
      </c>
      <c r="T27" s="1"/>
      <c r="U27" s="1">
        <f t="shared" si="31"/>
        <v>104.74964601906215</v>
      </c>
      <c r="V27" s="1">
        <f t="shared" si="31"/>
        <v>103.29777720873636</v>
      </c>
      <c r="W27" s="1">
        <f t="shared" si="31"/>
        <v>96.683708183918768</v>
      </c>
      <c r="X27" s="1">
        <f t="shared" si="31"/>
        <v>106.90056277510041</v>
      </c>
      <c r="Y27" s="1">
        <f t="shared" si="32"/>
        <v>31.404641646953515</v>
      </c>
      <c r="Z27" s="1">
        <f t="shared" si="33"/>
        <v>41.61434977578476</v>
      </c>
      <c r="AA27" s="1">
        <f t="shared" si="34"/>
        <v>53.809656712252306</v>
      </c>
      <c r="AB27" s="1">
        <f t="shared" si="35"/>
        <v>65.197128101776045</v>
      </c>
      <c r="AC27" s="1">
        <f t="shared" si="36"/>
        <v>97.113891535126413</v>
      </c>
      <c r="AD27" s="1">
        <f t="shared" si="36"/>
        <v>106.84678985619944</v>
      </c>
      <c r="AE27" s="1">
        <f t="shared" si="36"/>
        <v>104.42700850565643</v>
      </c>
      <c r="AF27" s="1">
        <f t="shared" si="36"/>
        <v>67.915196571907344</v>
      </c>
      <c r="AG27" s="1">
        <f t="shared" si="37"/>
        <v>18.539014941892642</v>
      </c>
      <c r="AH27" s="1">
        <f t="shared" si="38"/>
        <v>60.951906304510352</v>
      </c>
      <c r="AI27" s="1">
        <f t="shared" si="39"/>
        <v>59.353005746755336</v>
      </c>
      <c r="AJ27" s="1">
        <f t="shared" si="40"/>
        <v>69.089851701075901</v>
      </c>
      <c r="AK27" s="1">
        <f t="shared" si="41"/>
        <v>87.864949484161997</v>
      </c>
      <c r="AL27" s="1">
        <f t="shared" si="41"/>
        <v>82.326338837363537</v>
      </c>
      <c r="AM27" s="1">
        <f t="shared" si="41"/>
        <v>72.270803002884776</v>
      </c>
      <c r="AN27" s="1">
        <f t="shared" si="41"/>
        <v>72.163257165082868</v>
      </c>
      <c r="AO27" s="1">
        <f t="shared" si="42"/>
        <v>81.136398350389499</v>
      </c>
      <c r="AP27" s="1">
        <f t="shared" si="43"/>
        <v>68.279085020906777</v>
      </c>
      <c r="AQ27" s="1">
        <f t="shared" si="44"/>
        <v>64.729981378026068</v>
      </c>
      <c r="AR27" s="1">
        <f t="shared" si="45"/>
        <v>41.657334826427771</v>
      </c>
    </row>
    <row r="28" spans="1:44" s="21" customFormat="1">
      <c r="A28" s="25"/>
      <c r="P28" s="27"/>
      <c r="Q28" s="20" t="s">
        <v>32</v>
      </c>
      <c r="R28" s="13">
        <f>AVERAGE(R20:R27)</f>
        <v>100</v>
      </c>
      <c r="S28" s="13">
        <f>AVERAGE(S20:S27)</f>
        <v>45.341426403641883</v>
      </c>
      <c r="T28" s="13"/>
      <c r="U28" s="13">
        <f t="shared" ref="U28:AR28" si="46">AVERAGE(U20:U27)</f>
        <v>105.13277806623148</v>
      </c>
      <c r="V28" s="13">
        <f t="shared" si="46"/>
        <v>104.92440800549028</v>
      </c>
      <c r="W28" s="13">
        <f t="shared" si="46"/>
        <v>96.334184211062549</v>
      </c>
      <c r="X28" s="13">
        <f t="shared" si="46"/>
        <v>106.7258007886723</v>
      </c>
      <c r="Y28" s="13">
        <f t="shared" si="46"/>
        <v>32.939070391918669</v>
      </c>
      <c r="Z28" s="13">
        <f t="shared" si="46"/>
        <v>40.986547085201799</v>
      </c>
      <c r="AA28" s="13">
        <f t="shared" si="46"/>
        <v>49.651130337705844</v>
      </c>
      <c r="AB28" s="13">
        <f t="shared" si="46"/>
        <v>64.189444514422476</v>
      </c>
      <c r="AC28" s="13">
        <f t="shared" si="46"/>
        <v>97.16766445402736</v>
      </c>
      <c r="AD28" s="13">
        <f t="shared" si="46"/>
        <v>107.89536177476808</v>
      </c>
      <c r="AE28" s="13">
        <f t="shared" si="46"/>
        <v>104.09764937738807</v>
      </c>
      <c r="AF28" s="13">
        <f t="shared" si="46"/>
        <v>69.346900537645297</v>
      </c>
      <c r="AG28" s="13">
        <f t="shared" si="46"/>
        <v>18.746541228555618</v>
      </c>
      <c r="AH28" s="13">
        <f t="shared" si="46"/>
        <v>60.727635185646648</v>
      </c>
      <c r="AI28" s="13">
        <f t="shared" si="46"/>
        <v>59.785626654613544</v>
      </c>
      <c r="AJ28" s="13">
        <f t="shared" si="46"/>
        <v>68.159348647862743</v>
      </c>
      <c r="AK28" s="13">
        <f t="shared" si="46"/>
        <v>88.012825011139626</v>
      </c>
      <c r="AL28" s="13">
        <f t="shared" si="46"/>
        <v>81.983536479369945</v>
      </c>
      <c r="AM28" s="13">
        <f t="shared" si="46"/>
        <v>72.190143624533349</v>
      </c>
      <c r="AN28" s="13">
        <f t="shared" si="46"/>
        <v>72.02882486783048</v>
      </c>
      <c r="AO28" s="13">
        <f t="shared" si="46"/>
        <v>81.34259966396823</v>
      </c>
      <c r="AP28" s="13">
        <f t="shared" si="46"/>
        <v>68.262687546117888</v>
      </c>
      <c r="AQ28" s="13">
        <f t="shared" si="46"/>
        <v>64.292364990689009</v>
      </c>
      <c r="AR28" s="13">
        <f t="shared" si="46"/>
        <v>40.88279208659948</v>
      </c>
    </row>
    <row r="30" spans="1:44">
      <c r="P30" s="27" t="s">
        <v>33</v>
      </c>
      <c r="Q30" s="3" t="s">
        <v>24</v>
      </c>
      <c r="R30" s="1">
        <f>100-R20</f>
        <v>6.4036418816388476</v>
      </c>
      <c r="S30" s="1">
        <f>100-S20</f>
        <v>55.447647951441574</v>
      </c>
      <c r="T30" s="1"/>
      <c r="U30" s="1">
        <f t="shared" ref="U30:AR30" si="47">100-U20</f>
        <v>-4.9109647757650237</v>
      </c>
      <c r="V30" s="1">
        <f t="shared" si="47"/>
        <v>-8.1373399098224013</v>
      </c>
      <c r="W30" s="1">
        <f t="shared" si="47"/>
        <v>3.3162918160812325</v>
      </c>
      <c r="X30" s="1">
        <f t="shared" si="47"/>
        <v>-7.1156544507042128</v>
      </c>
      <c r="Y30" s="1">
        <f t="shared" si="47"/>
        <v>67.725848730899571</v>
      </c>
      <c r="Z30" s="1">
        <f t="shared" si="47"/>
        <v>58.949391415759123</v>
      </c>
      <c r="AA30" s="1">
        <f t="shared" si="47"/>
        <v>50.544236673178894</v>
      </c>
      <c r="AB30" s="1">
        <f t="shared" si="47"/>
        <v>35.357097871268422</v>
      </c>
      <c r="AC30" s="1">
        <f t="shared" si="47"/>
        <v>4.875706464208946</v>
      </c>
      <c r="AD30" s="1">
        <f t="shared" si="47"/>
        <v>-8.8901607744357563</v>
      </c>
      <c r="AE30" s="1">
        <f t="shared" si="47"/>
        <v>-3.0826855331325334</v>
      </c>
      <c r="AF30" s="1">
        <f t="shared" si="47"/>
        <v>25.685826078878904</v>
      </c>
      <c r="AG30" s="1">
        <f t="shared" si="47"/>
        <v>81.405644714997237</v>
      </c>
      <c r="AH30" s="1">
        <f t="shared" si="47"/>
        <v>40.294044355843504</v>
      </c>
      <c r="AI30" s="1">
        <f t="shared" si="47"/>
        <v>40.130431975205006</v>
      </c>
      <c r="AJ30" s="1">
        <f t="shared" si="47"/>
        <v>33.003780168653691</v>
      </c>
      <c r="AK30" s="1">
        <f t="shared" si="47"/>
        <v>11.919958840234173</v>
      </c>
      <c r="AL30" s="1">
        <f t="shared" si="47"/>
        <v>17.673661162636463</v>
      </c>
      <c r="AM30" s="1">
        <f t="shared" si="47"/>
        <v>28.374472023926685</v>
      </c>
      <c r="AN30" s="1">
        <f t="shared" si="47"/>
        <v>28.266926186124778</v>
      </c>
      <c r="AO30" s="1">
        <f t="shared" si="47"/>
        <v>18.802504964105694</v>
      </c>
      <c r="AP30" s="1">
        <f t="shared" si="47"/>
        <v>31.589735180782156</v>
      </c>
      <c r="AQ30" s="1">
        <f t="shared" si="47"/>
        <v>36.610800744878958</v>
      </c>
      <c r="AR30" s="1">
        <f t="shared" si="47"/>
        <v>58.865248226950357</v>
      </c>
    </row>
    <row r="31" spans="1:44">
      <c r="P31" s="27"/>
      <c r="Q31" s="3" t="s">
        <v>25</v>
      </c>
      <c r="R31" s="1">
        <f t="shared" ref="R31:S37" si="48">100-R21</f>
        <v>-7.4962063732928641</v>
      </c>
      <c r="S31" s="1">
        <f t="shared" si="48"/>
        <v>56.661608497723826</v>
      </c>
      <c r="T31" s="1"/>
      <c r="U31" s="1">
        <f t="shared" ref="U31:AR31" si="49">100-U21</f>
        <v>-6.3628335860908436</v>
      </c>
      <c r="V31" s="1">
        <f t="shared" si="49"/>
        <v>-9.266571206742455</v>
      </c>
      <c r="W31" s="1">
        <f t="shared" si="49"/>
        <v>7.7794440848605717</v>
      </c>
      <c r="X31" s="1">
        <f t="shared" si="49"/>
        <v>-0.87799585819333004</v>
      </c>
      <c r="Y31" s="1">
        <f t="shared" si="49"/>
        <v>72.840611214116748</v>
      </c>
      <c r="Z31" s="1">
        <f t="shared" si="49"/>
        <v>58.744394618834079</v>
      </c>
      <c r="AA31" s="1">
        <f t="shared" si="49"/>
        <v>29.779514373430089</v>
      </c>
      <c r="AB31" s="1">
        <f t="shared" si="49"/>
        <v>23.516815719863956</v>
      </c>
      <c r="AC31" s="1">
        <f t="shared" si="49"/>
        <v>-4.6958731001612222</v>
      </c>
      <c r="AD31" s="1">
        <f t="shared" si="49"/>
        <v>-4.9109647757650237</v>
      </c>
      <c r="AE31" s="1">
        <f t="shared" si="49"/>
        <v>0.41255419542960681</v>
      </c>
      <c r="AF31" s="1">
        <f t="shared" si="49"/>
        <v>28.15938034832287</v>
      </c>
      <c r="AG31" s="1">
        <f t="shared" si="49"/>
        <v>82.23574986164914</v>
      </c>
      <c r="AH31" s="1">
        <f t="shared" si="49"/>
        <v>30.475953152255158</v>
      </c>
      <c r="AI31" s="1">
        <f t="shared" si="49"/>
        <v>32.227029121198427</v>
      </c>
      <c r="AJ31" s="1">
        <f t="shared" si="49"/>
        <v>36.880876223708448</v>
      </c>
      <c r="AK31" s="1">
        <f t="shared" si="49"/>
        <v>9.2313128951863774</v>
      </c>
      <c r="AL31" s="1">
        <f t="shared" si="49"/>
        <v>10.844500462215066</v>
      </c>
      <c r="AM31" s="1">
        <f t="shared" si="49"/>
        <v>26.815057375798972</v>
      </c>
      <c r="AN31" s="1">
        <f t="shared" si="49"/>
        <v>25.416961484374127</v>
      </c>
      <c r="AO31" s="1">
        <f t="shared" si="49"/>
        <v>8.1105850007637059</v>
      </c>
      <c r="AP31" s="1">
        <f t="shared" si="49"/>
        <v>38.345494793801748</v>
      </c>
      <c r="AQ31" s="1">
        <f t="shared" si="49"/>
        <v>35.642458100558656</v>
      </c>
      <c r="AR31" s="1">
        <f t="shared" si="49"/>
        <v>61.702127659574465</v>
      </c>
    </row>
    <row r="32" spans="1:44">
      <c r="P32" s="27"/>
      <c r="Q32" s="3" t="s">
        <v>26</v>
      </c>
      <c r="R32" s="1">
        <f t="shared" si="48"/>
        <v>4.4006069802731389</v>
      </c>
      <c r="S32" s="1">
        <f t="shared" si="48"/>
        <v>52.230652503793621</v>
      </c>
      <c r="T32" s="1"/>
      <c r="U32" s="1">
        <f t="shared" ref="U32:AR32" si="50">100-U22</f>
        <v>-13.568404718818954</v>
      </c>
      <c r="V32" s="1">
        <f t="shared" si="50"/>
        <v>-7.5996107208128052</v>
      </c>
      <c r="W32" s="1">
        <f t="shared" si="50"/>
        <v>2.8861084648735869</v>
      </c>
      <c r="X32" s="1">
        <f t="shared" si="50"/>
        <v>-2.3836375874200826</v>
      </c>
      <c r="Y32" s="1">
        <f t="shared" si="50"/>
        <v>67.009781983249155</v>
      </c>
      <c r="Z32" s="1">
        <f t="shared" si="50"/>
        <v>54.23446508648302</v>
      </c>
      <c r="AA32" s="1">
        <f t="shared" si="50"/>
        <v>49.204577169969298</v>
      </c>
      <c r="AB32" s="1">
        <f t="shared" si="50"/>
        <v>36.969391611034141</v>
      </c>
      <c r="AC32" s="1">
        <f t="shared" si="50"/>
        <v>4.0691126806946158</v>
      </c>
      <c r="AD32" s="1">
        <f t="shared" si="50"/>
        <v>-10.449575422563484</v>
      </c>
      <c r="AE32" s="1">
        <f t="shared" si="50"/>
        <v>-9.481662882346285</v>
      </c>
      <c r="AF32" s="1">
        <f t="shared" si="50"/>
        <v>28.428244942827646</v>
      </c>
      <c r="AG32" s="1">
        <f t="shared" si="50"/>
        <v>79.856115107913666</v>
      </c>
      <c r="AH32" s="1">
        <f t="shared" si="50"/>
        <v>39.94517817094443</v>
      </c>
      <c r="AI32" s="1">
        <f t="shared" si="50"/>
        <v>37.960870407438499</v>
      </c>
      <c r="AJ32" s="1">
        <f t="shared" si="50"/>
        <v>36.105457012697492</v>
      </c>
      <c r="AK32" s="1">
        <f t="shared" si="50"/>
        <v>9.4464045707902073</v>
      </c>
      <c r="AL32" s="1">
        <f t="shared" si="50"/>
        <v>17.834979919339332</v>
      </c>
      <c r="AM32" s="1">
        <f t="shared" si="50"/>
        <v>26.492419862393234</v>
      </c>
      <c r="AN32" s="1">
        <f t="shared" si="50"/>
        <v>29.718794996450598</v>
      </c>
      <c r="AO32" s="1">
        <f t="shared" si="50"/>
        <v>14.831220406292957</v>
      </c>
      <c r="AP32" s="1">
        <f t="shared" si="50"/>
        <v>33.885381651225714</v>
      </c>
      <c r="AQ32" s="1">
        <f t="shared" si="50"/>
        <v>41.824953445065169</v>
      </c>
      <c r="AR32" s="1">
        <f t="shared" si="50"/>
        <v>50.503919372900342</v>
      </c>
    </row>
    <row r="33" spans="16:44">
      <c r="P33" s="27"/>
      <c r="Q33" s="3" t="s">
        <v>27</v>
      </c>
      <c r="R33" s="1">
        <f t="shared" si="48"/>
        <v>0.81942336874053012</v>
      </c>
      <c r="S33" s="1">
        <f t="shared" si="48"/>
        <v>55.144157814871015</v>
      </c>
      <c r="T33" s="1"/>
      <c r="U33" s="1">
        <f t="shared" ref="U33:AR33" si="51">100-U23</f>
        <v>4.6068418697041693</v>
      </c>
      <c r="V33" s="1">
        <f t="shared" si="51"/>
        <v>2.4021521947649802</v>
      </c>
      <c r="W33" s="1">
        <f t="shared" si="51"/>
        <v>-7.1402074678999838E-2</v>
      </c>
      <c r="X33" s="1">
        <f t="shared" si="51"/>
        <v>-16.956098609579143</v>
      </c>
      <c r="Y33" s="1">
        <f t="shared" si="51"/>
        <v>62.815676747011068</v>
      </c>
      <c r="Z33" s="1">
        <f t="shared" si="51"/>
        <v>64.433055733504162</v>
      </c>
      <c r="AA33" s="1">
        <f t="shared" si="51"/>
        <v>66.396874127825839</v>
      </c>
      <c r="AB33" s="1">
        <f t="shared" si="51"/>
        <v>46.441617332157705</v>
      </c>
      <c r="AC33" s="1">
        <f t="shared" si="51"/>
        <v>9.0699941384835086</v>
      </c>
      <c r="AD33" s="1">
        <f t="shared" si="51"/>
        <v>-8.352431585426217</v>
      </c>
      <c r="AE33" s="1">
        <f t="shared" si="51"/>
        <v>-3.2977772087363633</v>
      </c>
      <c r="AF33" s="1">
        <f t="shared" si="51"/>
        <v>35.311178562150005</v>
      </c>
      <c r="AG33" s="1">
        <f t="shared" si="51"/>
        <v>81.571665744327618</v>
      </c>
      <c r="AH33" s="1">
        <f t="shared" si="51"/>
        <v>45.7263892349863</v>
      </c>
      <c r="AI33" s="1">
        <f t="shared" si="51"/>
        <v>40.905275392264485</v>
      </c>
      <c r="AJ33" s="1">
        <f t="shared" si="51"/>
        <v>24.396626926432106</v>
      </c>
      <c r="AK33" s="1">
        <f t="shared" si="51"/>
        <v>18.211390351646031</v>
      </c>
      <c r="AL33" s="1">
        <f t="shared" si="51"/>
        <v>25.363188565473166</v>
      </c>
      <c r="AM33" s="1">
        <f t="shared" si="51"/>
        <v>30.20275126655919</v>
      </c>
      <c r="AN33" s="1">
        <f t="shared" si="51"/>
        <v>28.750882456233384</v>
      </c>
      <c r="AO33" s="1">
        <f t="shared" si="51"/>
        <v>33.160226057736367</v>
      </c>
      <c r="AP33" s="1">
        <f t="shared" si="51"/>
        <v>16.372878576699193</v>
      </c>
      <c r="AQ33" s="1">
        <f t="shared" si="51"/>
        <v>25.065176908752335</v>
      </c>
      <c r="AR33" s="1">
        <f t="shared" si="51"/>
        <v>65.061590145576702</v>
      </c>
    </row>
    <row r="34" spans="16:44">
      <c r="P34" s="27"/>
      <c r="Q34" s="3" t="s">
        <v>28</v>
      </c>
      <c r="R34" s="1">
        <f t="shared" si="48"/>
        <v>2.0940819423368708</v>
      </c>
      <c r="S34" s="1">
        <f t="shared" si="48"/>
        <v>56.236722306525039</v>
      </c>
      <c r="T34" s="1"/>
      <c r="U34" s="1">
        <f t="shared" ref="U34:AR34" si="52">100-U24</f>
        <v>-6.5779252616946735</v>
      </c>
      <c r="V34" s="1">
        <f t="shared" si="52"/>
        <v>-4.9647376946659847</v>
      </c>
      <c r="W34" s="1">
        <f t="shared" si="52"/>
        <v>3.9615668428926938</v>
      </c>
      <c r="X34" s="1">
        <f t="shared" si="52"/>
        <v>-4.4807814245573923</v>
      </c>
      <c r="Y34" s="1">
        <f t="shared" si="52"/>
        <v>67.112077232913492</v>
      </c>
      <c r="Z34" s="1">
        <f t="shared" si="52"/>
        <v>58.846893017296601</v>
      </c>
      <c r="AA34" s="1">
        <f t="shared" si="52"/>
        <v>58.582193692436505</v>
      </c>
      <c r="AB34" s="1">
        <f t="shared" si="52"/>
        <v>36.767854893563424</v>
      </c>
      <c r="AC34" s="1">
        <f t="shared" si="52"/>
        <v>-2.2760917496181747</v>
      </c>
      <c r="AD34" s="1">
        <f t="shared" si="52"/>
        <v>-8.1911128287233339</v>
      </c>
      <c r="AE34" s="1">
        <f t="shared" si="52"/>
        <v>-5.5562398025765134</v>
      </c>
      <c r="AF34" s="1">
        <f t="shared" si="52"/>
        <v>30.525388779964942</v>
      </c>
      <c r="AG34" s="1">
        <f t="shared" si="52"/>
        <v>80.962921970116213</v>
      </c>
      <c r="AH34" s="1">
        <f t="shared" si="52"/>
        <v>38.749065537004725</v>
      </c>
      <c r="AI34" s="1">
        <f t="shared" si="52"/>
        <v>40.801962936656558</v>
      </c>
      <c r="AJ34" s="1">
        <f t="shared" si="52"/>
        <v>27.808471454880291</v>
      </c>
      <c r="AK34" s="1">
        <f t="shared" si="52"/>
        <v>11.382229651224634</v>
      </c>
      <c r="AL34" s="1">
        <f t="shared" si="52"/>
        <v>18.3727091083489</v>
      </c>
      <c r="AM34" s="1">
        <f t="shared" si="52"/>
        <v>27.836742834917132</v>
      </c>
      <c r="AN34" s="1">
        <f t="shared" si="52"/>
        <v>27.514105321511394</v>
      </c>
      <c r="AO34" s="1">
        <f t="shared" si="52"/>
        <v>18.985795020620117</v>
      </c>
      <c r="AP34" s="1">
        <f t="shared" si="52"/>
        <v>35.459539230958427</v>
      </c>
      <c r="AQ34" s="1">
        <f t="shared" si="52"/>
        <v>36.90875232774674</v>
      </c>
      <c r="AR34" s="1">
        <f t="shared" si="52"/>
        <v>59.089212392683841</v>
      </c>
    </row>
    <row r="35" spans="16:44">
      <c r="P35" s="27"/>
      <c r="Q35" s="3" t="s">
        <v>29</v>
      </c>
      <c r="R35" s="1">
        <f t="shared" si="48"/>
        <v>-2.5189681335356653</v>
      </c>
      <c r="S35" s="1">
        <f t="shared" si="48"/>
        <v>54.23368740515933</v>
      </c>
      <c r="T35" s="1"/>
      <c r="U35" s="1">
        <f t="shared" ref="U35:AR35" si="53">100-U25</f>
        <v>-4.9109647757650237</v>
      </c>
      <c r="V35" s="1">
        <f t="shared" si="53"/>
        <v>-4.4807814245573923</v>
      </c>
      <c r="W35" s="1">
        <f t="shared" si="53"/>
        <v>3.2625188971802714</v>
      </c>
      <c r="X35" s="1">
        <f t="shared" si="53"/>
        <v>-6.6854710994965814</v>
      </c>
      <c r="Y35" s="1">
        <f t="shared" si="53"/>
        <v>62.304200498689347</v>
      </c>
      <c r="Z35" s="1">
        <f t="shared" si="53"/>
        <v>59.256886611146697</v>
      </c>
      <c r="AA35" s="1">
        <f t="shared" si="53"/>
        <v>51.102428132849568</v>
      </c>
      <c r="AB35" s="1">
        <f t="shared" si="53"/>
        <v>35.810555485577538</v>
      </c>
      <c r="AC35" s="1">
        <f t="shared" si="53"/>
        <v>3.1549730593783636</v>
      </c>
      <c r="AD35" s="1">
        <f t="shared" si="53"/>
        <v>-7.8147023964166351</v>
      </c>
      <c r="AE35" s="1">
        <f t="shared" si="53"/>
        <v>-3.8892793166468635</v>
      </c>
      <c r="AF35" s="1">
        <f t="shared" si="53"/>
        <v>31.923484671389787</v>
      </c>
      <c r="AG35" s="1">
        <f t="shared" si="53"/>
        <v>82.40177089097952</v>
      </c>
      <c r="AH35" s="1">
        <f t="shared" si="53"/>
        <v>40.343882382257654</v>
      </c>
      <c r="AI35" s="1">
        <f t="shared" si="53"/>
        <v>50.151740169174147</v>
      </c>
      <c r="AJ35" s="1">
        <f t="shared" si="53"/>
        <v>36.338082776000782</v>
      </c>
      <c r="AK35" s="1">
        <f t="shared" si="53"/>
        <v>11.704867164630357</v>
      </c>
      <c r="AL35" s="1">
        <f t="shared" si="53"/>
        <v>18.480254946150794</v>
      </c>
      <c r="AM35" s="1">
        <f t="shared" si="53"/>
        <v>27.675424078214277</v>
      </c>
      <c r="AN35" s="1">
        <f t="shared" si="53"/>
        <v>28.535790780629569</v>
      </c>
      <c r="AO35" s="1">
        <f t="shared" si="53"/>
        <v>18.558118222086449</v>
      </c>
      <c r="AP35" s="1">
        <f t="shared" si="53"/>
        <v>32.901533163892765</v>
      </c>
      <c r="AQ35" s="1">
        <f t="shared" si="53"/>
        <v>39.217877094972074</v>
      </c>
      <c r="AR35" s="1">
        <f t="shared" si="53"/>
        <v>59.462486002239643</v>
      </c>
    </row>
    <row r="36" spans="16:44">
      <c r="P36" s="27"/>
      <c r="Q36" s="3" t="s">
        <v>30</v>
      </c>
      <c r="R36" s="1">
        <f t="shared" si="48"/>
        <v>1.4264036418816346</v>
      </c>
      <c r="S36" s="1">
        <f t="shared" si="48"/>
        <v>54.719271623672228</v>
      </c>
      <c r="T36" s="1"/>
      <c r="U36" s="1">
        <f t="shared" ref="U36:AR36" si="54">100-U26</f>
        <v>-4.5883272623592859</v>
      </c>
      <c r="V36" s="1">
        <f t="shared" si="54"/>
        <v>-4.0505980733497324</v>
      </c>
      <c r="W36" s="1">
        <f t="shared" si="54"/>
        <v>4.875706464208946</v>
      </c>
      <c r="X36" s="1">
        <f t="shared" si="54"/>
        <v>-8.4062045043271638</v>
      </c>
      <c r="Y36" s="1">
        <f t="shared" si="54"/>
        <v>68.083882104724765</v>
      </c>
      <c r="Z36" s="1">
        <f t="shared" si="54"/>
        <v>59.256886611146697</v>
      </c>
      <c r="AA36" s="1">
        <f t="shared" si="54"/>
        <v>50.990789840915426</v>
      </c>
      <c r="AB36" s="1">
        <f t="shared" si="54"/>
        <v>36.8182390729311</v>
      </c>
      <c r="AC36" s="1">
        <f t="shared" si="54"/>
        <v>5.5747544099213826</v>
      </c>
      <c r="AD36" s="1">
        <f t="shared" si="54"/>
        <v>-7.7071565586147415</v>
      </c>
      <c r="AE36" s="1">
        <f t="shared" si="54"/>
        <v>-3.4590959654392037</v>
      </c>
      <c r="AF36" s="1">
        <f t="shared" si="54"/>
        <v>33.106488887210816</v>
      </c>
      <c r="AG36" s="1">
        <f t="shared" si="54"/>
        <v>80.13281682346431</v>
      </c>
      <c r="AH36" s="1">
        <f t="shared" si="54"/>
        <v>39.59631198604535</v>
      </c>
      <c r="AI36" s="1">
        <f t="shared" si="54"/>
        <v>38.890682507909858</v>
      </c>
      <c r="AJ36" s="1">
        <f t="shared" si="54"/>
        <v>29.281767955801115</v>
      </c>
      <c r="AK36" s="1">
        <f t="shared" si="54"/>
        <v>11.866185921333226</v>
      </c>
      <c r="AL36" s="1">
        <f t="shared" si="54"/>
        <v>17.888752838240293</v>
      </c>
      <c r="AM36" s="1">
        <f t="shared" si="54"/>
        <v>27.352786564808525</v>
      </c>
      <c r="AN36" s="1">
        <f t="shared" si="54"/>
        <v>27.729196997115224</v>
      </c>
      <c r="AO36" s="1">
        <f t="shared" si="54"/>
        <v>17.947151367038344</v>
      </c>
      <c r="AP36" s="1">
        <f t="shared" si="54"/>
        <v>33.623022054603595</v>
      </c>
      <c r="AQ36" s="1">
        <f t="shared" si="54"/>
        <v>35.121042830540034</v>
      </c>
      <c r="AR36" s="1">
        <f t="shared" si="54"/>
        <v>59.910414333706605</v>
      </c>
    </row>
    <row r="37" spans="16:44">
      <c r="P37" s="27"/>
      <c r="Q37" s="3" t="s">
        <v>31</v>
      </c>
      <c r="R37" s="1">
        <f t="shared" si="48"/>
        <v>-5.1289833080425069</v>
      </c>
      <c r="S37" s="1">
        <f t="shared" si="48"/>
        <v>52.594840667678298</v>
      </c>
      <c r="T37" s="1"/>
      <c r="U37" s="1">
        <f t="shared" ref="U37:AR37" si="55">100-U27</f>
        <v>-4.7496460190621548</v>
      </c>
      <c r="V37" s="1">
        <f t="shared" si="55"/>
        <v>-3.2977772087363633</v>
      </c>
      <c r="W37" s="1">
        <f t="shared" si="55"/>
        <v>3.3162918160812325</v>
      </c>
      <c r="X37" s="1">
        <f t="shared" si="55"/>
        <v>-6.9005627751004113</v>
      </c>
      <c r="Y37" s="1">
        <f t="shared" si="55"/>
        <v>68.595358353046493</v>
      </c>
      <c r="Z37" s="1">
        <f t="shared" si="55"/>
        <v>58.38565022421524</v>
      </c>
      <c r="AA37" s="1">
        <f t="shared" si="55"/>
        <v>46.190343287747694</v>
      </c>
      <c r="AB37" s="1">
        <f t="shared" si="55"/>
        <v>34.802871898223955</v>
      </c>
      <c r="AC37" s="1">
        <f t="shared" si="55"/>
        <v>2.8861084648735869</v>
      </c>
      <c r="AD37" s="1">
        <f t="shared" si="55"/>
        <v>-6.846789856199436</v>
      </c>
      <c r="AE37" s="1">
        <f t="shared" si="55"/>
        <v>-4.4270085056564312</v>
      </c>
      <c r="AF37" s="1">
        <f t="shared" si="55"/>
        <v>32.084803428092656</v>
      </c>
      <c r="AG37" s="1">
        <f t="shared" si="55"/>
        <v>81.460985058107354</v>
      </c>
      <c r="AH37" s="1">
        <f t="shared" si="55"/>
        <v>39.048093695489648</v>
      </c>
      <c r="AI37" s="1">
        <f t="shared" si="55"/>
        <v>40.646994253244664</v>
      </c>
      <c r="AJ37" s="1">
        <f t="shared" si="55"/>
        <v>30.910148298924099</v>
      </c>
      <c r="AK37" s="1">
        <f t="shared" si="55"/>
        <v>12.135050515838003</v>
      </c>
      <c r="AL37" s="1">
        <f t="shared" si="55"/>
        <v>17.673661162636463</v>
      </c>
      <c r="AM37" s="1">
        <f t="shared" si="55"/>
        <v>27.729196997115224</v>
      </c>
      <c r="AN37" s="1">
        <f t="shared" si="55"/>
        <v>27.836742834917132</v>
      </c>
      <c r="AO37" s="1">
        <f t="shared" si="55"/>
        <v>18.863601649610501</v>
      </c>
      <c r="AP37" s="1">
        <f t="shared" si="55"/>
        <v>31.720914979093223</v>
      </c>
      <c r="AQ37" s="1">
        <f t="shared" si="55"/>
        <v>35.270018621973932</v>
      </c>
      <c r="AR37" s="1">
        <f t="shared" si="55"/>
        <v>58.342665173572229</v>
      </c>
    </row>
    <row r="38" spans="16:44" s="21" customFormat="1">
      <c r="P38" s="27"/>
      <c r="Q38" s="20" t="s">
        <v>34</v>
      </c>
      <c r="R38" s="13">
        <f>AVERAGE(R30:R37)</f>
        <v>-1.7763568394002505E-15</v>
      </c>
      <c r="S38" s="13">
        <f>AVERAGE(S30:S37)</f>
        <v>54.658573596358117</v>
      </c>
      <c r="T38" s="13"/>
      <c r="U38" s="13">
        <f t="shared" ref="U38:AR38" si="56">AVERAGE(U30:U37)</f>
        <v>-5.1327780662314737</v>
      </c>
      <c r="V38" s="13">
        <f t="shared" si="56"/>
        <v>-4.9244080054902692</v>
      </c>
      <c r="W38" s="13">
        <f t="shared" si="56"/>
        <v>3.6658157889374419</v>
      </c>
      <c r="X38" s="13">
        <f t="shared" si="56"/>
        <v>-6.7258007886722897</v>
      </c>
      <c r="Y38" s="13">
        <f t="shared" si="56"/>
        <v>67.060929608081324</v>
      </c>
      <c r="Z38" s="13">
        <f t="shared" si="56"/>
        <v>59.013452914798201</v>
      </c>
      <c r="AA38" s="13">
        <f t="shared" si="56"/>
        <v>50.348869662294156</v>
      </c>
      <c r="AB38" s="13">
        <f t="shared" si="56"/>
        <v>35.810555485577531</v>
      </c>
      <c r="AC38" s="13">
        <f t="shared" si="56"/>
        <v>2.8323355459726258</v>
      </c>
      <c r="AD38" s="13">
        <f t="shared" si="56"/>
        <v>-7.8953617747680784</v>
      </c>
      <c r="AE38" s="13">
        <f t="shared" si="56"/>
        <v>-4.0976493773880733</v>
      </c>
      <c r="AF38" s="13">
        <f t="shared" si="56"/>
        <v>30.653099462354703</v>
      </c>
      <c r="AG38" s="13">
        <f t="shared" si="56"/>
        <v>81.253458771444372</v>
      </c>
      <c r="AH38" s="13">
        <f t="shared" si="56"/>
        <v>39.272364814353345</v>
      </c>
      <c r="AI38" s="13">
        <f t="shared" si="56"/>
        <v>40.214373345386456</v>
      </c>
      <c r="AJ38" s="13">
        <f t="shared" si="56"/>
        <v>31.84065135213725</v>
      </c>
      <c r="AK38" s="13">
        <f t="shared" si="56"/>
        <v>11.987174988860376</v>
      </c>
      <c r="AL38" s="13">
        <f t="shared" si="56"/>
        <v>18.016463520630062</v>
      </c>
      <c r="AM38" s="13">
        <f t="shared" si="56"/>
        <v>27.809856375466655</v>
      </c>
      <c r="AN38" s="13">
        <f t="shared" si="56"/>
        <v>27.971175132169527</v>
      </c>
      <c r="AO38" s="13">
        <f t="shared" si="56"/>
        <v>18.657400336031767</v>
      </c>
      <c r="AP38" s="13">
        <f t="shared" si="56"/>
        <v>31.737312453882097</v>
      </c>
      <c r="AQ38" s="13">
        <f t="shared" si="56"/>
        <v>35.707635009310991</v>
      </c>
      <c r="AR38" s="13">
        <f t="shared" si="56"/>
        <v>59.117207913400527</v>
      </c>
    </row>
    <row r="40" spans="16:44">
      <c r="P40" s="27" t="s">
        <v>35</v>
      </c>
      <c r="Q40" s="3" t="s">
        <v>24</v>
      </c>
      <c r="S40" s="14">
        <f>(S30-$S$38)/$S$38*100</f>
        <v>1.4436424208772856</v>
      </c>
      <c r="Y40" s="14">
        <f>($S$38-Y30)/$S$38*100</f>
        <v>-23.907091376076675</v>
      </c>
      <c r="Z40" s="14">
        <f t="shared" ref="Z40:AB40" si="57">($S$38-Z30)/$S$38*100</f>
        <v>-7.8502191643122252</v>
      </c>
      <c r="AA40" s="14">
        <f t="shared" si="57"/>
        <v>7.5273404563439987</v>
      </c>
      <c r="AB40" s="14">
        <f t="shared" si="57"/>
        <v>35.312805393764876</v>
      </c>
      <c r="AG40" s="14">
        <f>($S$38-AG30)/$S$38*100</f>
        <v>-48.934813623495785</v>
      </c>
      <c r="AH40" s="14">
        <f t="shared" ref="AH40:AJ40" si="58">($S$38-AH30)/$S$38*100</f>
        <v>26.280468543862106</v>
      </c>
      <c r="AI40" s="14">
        <f t="shared" si="58"/>
        <v>26.579803798833705</v>
      </c>
      <c r="AJ40" s="14">
        <f t="shared" si="58"/>
        <v>39.618292251130534</v>
      </c>
      <c r="AO40" s="14">
        <f>($S$38-AO30)/$S$38*100</f>
        <v>65.600081145625623</v>
      </c>
      <c r="AP40" s="14">
        <f t="shared" ref="AP40:AR40" si="59">($S$38-AP30)/$S$38*100</f>
        <v>42.205342909118713</v>
      </c>
      <c r="AQ40" s="14">
        <f t="shared" si="59"/>
        <v>33.019106910396353</v>
      </c>
      <c r="AR40" s="14">
        <f t="shared" si="59"/>
        <v>-7.6962759066082338</v>
      </c>
    </row>
    <row r="41" spans="16:44">
      <c r="P41" s="27"/>
      <c r="Q41" s="3" t="s">
        <v>25</v>
      </c>
      <c r="S41" s="14">
        <f t="shared" ref="S41:S47" si="60">(S31-$S$38)/$S$38*100</f>
        <v>3.664630760688512</v>
      </c>
      <c r="Y41" s="14">
        <f t="shared" ref="Y41:AB47" si="61">($S$38-Y31)/$S$38*100</f>
        <v>-33.264749556088113</v>
      </c>
      <c r="Z41" s="14">
        <f t="shared" si="61"/>
        <v>-7.4751694997547444</v>
      </c>
      <c r="AA41" s="14">
        <f t="shared" si="61"/>
        <v>45.517212737117077</v>
      </c>
      <c r="AB41" s="14">
        <f t="shared" si="61"/>
        <v>56.9750650766509</v>
      </c>
      <c r="AG41" s="14">
        <f t="shared" ref="AG41:AJ41" si="62">($S$38-AG31)/$S$38*100</f>
        <v>-50.453523483694575</v>
      </c>
      <c r="AH41" s="14">
        <f t="shared" si="62"/>
        <v>44.243050729216691</v>
      </c>
      <c r="AI41" s="14">
        <f t="shared" si="62"/>
        <v>41.03938869830715</v>
      </c>
      <c r="AJ41" s="14">
        <f t="shared" si="62"/>
        <v>32.524993249794925</v>
      </c>
      <c r="AO41" s="14">
        <f t="shared" ref="AO41:AR41" si="63">($S$38-AO31)/$S$38*100</f>
        <v>85.161367252905933</v>
      </c>
      <c r="AP41" s="14">
        <f t="shared" si="63"/>
        <v>29.845416243433228</v>
      </c>
      <c r="AQ41" s="14">
        <f t="shared" si="63"/>
        <v>34.790727683875197</v>
      </c>
      <c r="AR41" s="14">
        <f t="shared" si="63"/>
        <v>-12.886457878011031</v>
      </c>
    </row>
    <row r="42" spans="16:44">
      <c r="P42" s="27"/>
      <c r="Q42" s="3" t="s">
        <v>26</v>
      </c>
      <c r="S42" s="14">
        <f t="shared" si="60"/>
        <v>-4.4419766796224396</v>
      </c>
      <c r="Y42" s="14">
        <f t="shared" si="61"/>
        <v>-22.597019230875055</v>
      </c>
      <c r="Z42" s="14">
        <f t="shared" si="61"/>
        <v>0.77592312050996404</v>
      </c>
      <c r="AA42" s="14">
        <f t="shared" si="61"/>
        <v>9.9782999583293517</v>
      </c>
      <c r="AB42" s="14">
        <f t="shared" si="61"/>
        <v>32.363050883754866</v>
      </c>
      <c r="AG42" s="14">
        <f t="shared" ref="AG42:AJ42" si="64">($S$38-AG32)/$S$38*100</f>
        <v>-46.099888551124671</v>
      </c>
      <c r="AH42" s="14">
        <f t="shared" si="64"/>
        <v>26.918732885473677</v>
      </c>
      <c r="AI42" s="14">
        <f t="shared" si="64"/>
        <v>30.549101614375431</v>
      </c>
      <c r="AJ42" s="14">
        <f t="shared" si="64"/>
        <v>33.943653050062053</v>
      </c>
      <c r="AO42" s="14">
        <f t="shared" ref="AO42:AR42" si="65">($S$38-AO32)/$S$38*100</f>
        <v>72.865701699758304</v>
      </c>
      <c r="AP42" s="14">
        <f t="shared" si="65"/>
        <v>38.005367828545957</v>
      </c>
      <c r="AQ42" s="14">
        <f t="shared" si="65"/>
        <v>23.479610437818025</v>
      </c>
      <c r="AR42" s="14">
        <f t="shared" si="65"/>
        <v>7.6011025354210835</v>
      </c>
    </row>
    <row r="43" spans="16:44">
      <c r="P43" s="27"/>
      <c r="Q43" s="3" t="s">
        <v>27</v>
      </c>
      <c r="S43" s="14">
        <f t="shared" si="60"/>
        <v>0.88839533592448539</v>
      </c>
      <c r="Y43" s="14">
        <f t="shared" si="61"/>
        <v>-14.923739523265672</v>
      </c>
      <c r="Z43" s="14">
        <f t="shared" si="61"/>
        <v>-17.882797691224997</v>
      </c>
      <c r="AA43" s="14">
        <f t="shared" si="61"/>
        <v>-21.475680317149443</v>
      </c>
      <c r="AB43" s="14">
        <f t="shared" si="61"/>
        <v>15.033243137446062</v>
      </c>
      <c r="AG43" s="14">
        <f t="shared" ref="AG43:AJ43" si="66">($S$38-AG33)/$S$38*100</f>
        <v>-49.238555595535537</v>
      </c>
      <c r="AH43" s="14">
        <f t="shared" si="66"/>
        <v>16.341780938767428</v>
      </c>
      <c r="AI43" s="14">
        <f t="shared" si="66"/>
        <v>25.162197436140211</v>
      </c>
      <c r="AJ43" s="14">
        <f t="shared" si="66"/>
        <v>55.365416034095617</v>
      </c>
      <c r="AO43" s="14">
        <f t="shared" ref="AO43:AR43" si="67">($S$38-AO33)/$S$38*100</f>
        <v>39.33206837299204</v>
      </c>
      <c r="AP43" s="14">
        <f t="shared" si="67"/>
        <v>70.045177728915135</v>
      </c>
      <c r="AQ43" s="14">
        <f t="shared" si="67"/>
        <v>54.142277671105532</v>
      </c>
      <c r="AR43" s="14">
        <f t="shared" si="67"/>
        <v>-19.032726002040665</v>
      </c>
    </row>
    <row r="44" spans="16:44">
      <c r="P44" s="27"/>
      <c r="Q44" s="3" t="s">
        <v>28</v>
      </c>
      <c r="S44" s="14">
        <f t="shared" si="60"/>
        <v>2.887284841754584</v>
      </c>
      <c r="Y44" s="14">
        <f t="shared" si="61"/>
        <v>-22.78417239447527</v>
      </c>
      <c r="Z44" s="14">
        <f t="shared" si="61"/>
        <v>-7.6626943320334844</v>
      </c>
      <c r="AA44" s="14">
        <f t="shared" si="61"/>
        <v>-7.1784165555681776</v>
      </c>
      <c r="AB44" s="14">
        <f t="shared" si="61"/>
        <v>32.731770197506115</v>
      </c>
      <c r="AG44" s="14">
        <f t="shared" ref="AG44:AJ44" si="68">($S$38-AG34)/$S$38*100</f>
        <v>-48.124835031389743</v>
      </c>
      <c r="AH44" s="14">
        <f t="shared" si="68"/>
        <v>29.10706777099913</v>
      </c>
      <c r="AI44" s="14">
        <f t="shared" si="68"/>
        <v>25.351211617832668</v>
      </c>
      <c r="AJ44" s="14">
        <f t="shared" si="68"/>
        <v>49.123312912920284</v>
      </c>
      <c r="AO44" s="14">
        <f t="shared" ref="AO44:AR44" si="69">($S$38-AO34)/$S$38*100</f>
        <v>65.264744812357975</v>
      </c>
      <c r="AP44" s="14">
        <f t="shared" si="69"/>
        <v>35.125384916153237</v>
      </c>
      <c r="AQ44" s="14">
        <f t="shared" si="69"/>
        <v>32.473992826249024</v>
      </c>
      <c r="AR44" s="14">
        <f t="shared" si="69"/>
        <v>-8.1060271148768788</v>
      </c>
    </row>
    <row r="45" spans="16:44">
      <c r="P45" s="27"/>
      <c r="Q45" s="3" t="s">
        <v>29</v>
      </c>
      <c r="S45" s="14">
        <f t="shared" si="60"/>
        <v>-0.77734591893392802</v>
      </c>
      <c r="Y45" s="14">
        <f t="shared" si="61"/>
        <v>-13.987973705264523</v>
      </c>
      <c r="Z45" s="14">
        <f t="shared" si="61"/>
        <v>-8.4127936611484575</v>
      </c>
      <c r="AA45" s="14">
        <f t="shared" si="61"/>
        <v>6.5061073305167527</v>
      </c>
      <c r="AB45" s="14">
        <f t="shared" si="61"/>
        <v>34.483186937824541</v>
      </c>
      <c r="AG45" s="14">
        <f t="shared" ref="AG45:AJ45" si="70">($S$38-AG35)/$S$38*100</f>
        <v>-50.757265455734327</v>
      </c>
      <c r="AH45" s="14">
        <f t="shared" si="70"/>
        <v>26.189287923631888</v>
      </c>
      <c r="AI45" s="14">
        <f t="shared" si="70"/>
        <v>8.2454281746647311</v>
      </c>
      <c r="AJ45" s="14">
        <f t="shared" si="70"/>
        <v>33.518055109981908</v>
      </c>
      <c r="AO45" s="14">
        <f t="shared" ref="AO45:AR45" si="71">($S$38-AO35)/$S$38*100</f>
        <v>66.047196256649158</v>
      </c>
      <c r="AP45" s="14">
        <f t="shared" si="71"/>
        <v>39.805357148791416</v>
      </c>
      <c r="AQ45" s="14">
        <f t="shared" si="71"/>
        <v>28.249358674107171</v>
      </c>
      <c r="AR45" s="14">
        <f t="shared" si="71"/>
        <v>-8.7889457953246133</v>
      </c>
    </row>
    <row r="46" spans="16:44">
      <c r="P46" s="27"/>
      <c r="Q46" s="3" t="s">
        <v>30</v>
      </c>
      <c r="S46" s="14">
        <f t="shared" si="60"/>
        <v>0.11104941699055743</v>
      </c>
      <c r="Y46" s="14">
        <f t="shared" si="61"/>
        <v>-24.562127448677458</v>
      </c>
      <c r="Z46" s="14">
        <f t="shared" si="61"/>
        <v>-8.4127936611484575</v>
      </c>
      <c r="AA46" s="14">
        <f t="shared" si="61"/>
        <v>6.7103539556822147</v>
      </c>
      <c r="AB46" s="14">
        <f t="shared" si="61"/>
        <v>32.639590369068308</v>
      </c>
      <c r="AG46" s="14">
        <f t="shared" ref="AG46:AJ46" si="72">($S$38-AG36)/$S$38*100</f>
        <v>-46.606125171190953</v>
      </c>
      <c r="AH46" s="14">
        <f t="shared" si="72"/>
        <v>27.556997227085269</v>
      </c>
      <c r="AI46" s="14">
        <f t="shared" si="72"/>
        <v>28.847973979143259</v>
      </c>
      <c r="AJ46" s="14">
        <f t="shared" si="72"/>
        <v>46.427859292412727</v>
      </c>
      <c r="AO46" s="14">
        <f t="shared" ref="AO46:AR46" si="73">($S$38-AO36)/$S$38*100</f>
        <v>67.164984034208032</v>
      </c>
      <c r="AP46" s="14">
        <f t="shared" si="73"/>
        <v>38.485364980611408</v>
      </c>
      <c r="AQ46" s="14">
        <f t="shared" si="73"/>
        <v>35.744677331133026</v>
      </c>
      <c r="AR46" s="14">
        <f t="shared" si="73"/>
        <v>-9.6084482118618926</v>
      </c>
    </row>
    <row r="47" spans="16:44">
      <c r="P47" s="27"/>
      <c r="Q47" s="3" t="s">
        <v>31</v>
      </c>
      <c r="S47" s="14">
        <f t="shared" si="60"/>
        <v>-3.7756801776790692</v>
      </c>
      <c r="Y47" s="14">
        <f t="shared" si="61"/>
        <v>-25.497893266678624</v>
      </c>
      <c r="Z47" s="14">
        <f t="shared" si="61"/>
        <v>-6.8188325867791351</v>
      </c>
      <c r="AA47" s="14">
        <f t="shared" si="61"/>
        <v>15.492958837796413</v>
      </c>
      <c r="AB47" s="14">
        <f t="shared" si="61"/>
        <v>36.326783506580824</v>
      </c>
      <c r="AG47" s="14">
        <f t="shared" ref="AG47:AJ47" si="74">($S$38-AG37)/$S$38*100</f>
        <v>-49.036060947509021</v>
      </c>
      <c r="AH47" s="14">
        <f t="shared" si="74"/>
        <v>28.559984049617771</v>
      </c>
      <c r="AI47" s="14">
        <f t="shared" si="74"/>
        <v>25.634732890371364</v>
      </c>
      <c r="AJ47" s="14">
        <f t="shared" si="74"/>
        <v>43.448673711851796</v>
      </c>
      <c r="AO47" s="14">
        <f t="shared" ref="AO47:AR47" si="75">($S$38-AO37)/$S$38*100</f>
        <v>65.488302367869736</v>
      </c>
      <c r="AP47" s="14">
        <f t="shared" si="75"/>
        <v>41.965344333085966</v>
      </c>
      <c r="AQ47" s="14">
        <f t="shared" si="75"/>
        <v>35.472120289059347</v>
      </c>
      <c r="AR47" s="14">
        <f t="shared" si="75"/>
        <v>-6.7401897539813991</v>
      </c>
    </row>
    <row r="48" spans="16:44" s="21" customFormat="1">
      <c r="P48" s="27"/>
      <c r="Q48" s="22" t="s">
        <v>21</v>
      </c>
      <c r="S48" s="24">
        <f>AVERAGE(S40:S47)</f>
        <v>-1.5543122344752192E-15</v>
      </c>
      <c r="Y48" s="12">
        <f>AVERAGE(Y40:Y47)</f>
        <v>-22.690595812675173</v>
      </c>
      <c r="Z48" s="12">
        <f t="shared" ref="Z48:AB48" si="76">AVERAGE(Z40:Z47)</f>
        <v>-7.9674221844864421</v>
      </c>
      <c r="AA48" s="12">
        <f t="shared" si="76"/>
        <v>7.8847720503835248</v>
      </c>
      <c r="AB48" s="12">
        <f t="shared" si="76"/>
        <v>34.483186937824563</v>
      </c>
      <c r="AG48" s="12">
        <f>AVERAGE(AG40:AG47)</f>
        <v>-48.656383482459333</v>
      </c>
      <c r="AH48" s="12">
        <f t="shared" ref="AH48" si="77">AVERAGE(AH40:AH47)</f>
        <v>28.149671258581748</v>
      </c>
      <c r="AI48" s="12">
        <f t="shared" ref="AI48" si="78">AVERAGE(AI40:AI47)</f>
        <v>26.426229776208565</v>
      </c>
      <c r="AJ48" s="12">
        <f t="shared" ref="AJ48" si="79">AVERAGE(AJ40:AJ47)</f>
        <v>41.74628195153123</v>
      </c>
      <c r="AO48" s="12">
        <f>AVERAGE(AO40:AO47)</f>
        <v>65.865555742795863</v>
      </c>
      <c r="AP48" s="12">
        <f t="shared" ref="AP48" si="80">AVERAGE(AP40:AP47)</f>
        <v>41.93534451108188</v>
      </c>
      <c r="AQ48" s="12">
        <f t="shared" ref="AQ48" si="81">AVERAGE(AQ40:AQ47)</f>
        <v>34.671483977967959</v>
      </c>
      <c r="AR48" s="12">
        <f t="shared" ref="AR48" si="82">AVERAGE(AR40:AR47)</f>
        <v>-8.1572460159104541</v>
      </c>
    </row>
    <row r="49" spans="16:44">
      <c r="P49" s="27"/>
      <c r="Q49" s="23" t="s">
        <v>5</v>
      </c>
      <c r="S49" s="14">
        <f>STDEV(S40:S47)</f>
        <v>2.909167734666799</v>
      </c>
      <c r="Y49" s="14">
        <f>STDEV(Y40:Y47)</f>
        <v>6.1033168947358574</v>
      </c>
      <c r="Z49" s="14">
        <f t="shared" ref="Z49:AB49" si="83">STDEV(Z40:Z47)</f>
        <v>5.0260128538302355</v>
      </c>
      <c r="AA49" s="14">
        <f t="shared" si="83"/>
        <v>19.163997134336718</v>
      </c>
      <c r="AB49" s="14">
        <f t="shared" si="83"/>
        <v>11.334103385893304</v>
      </c>
      <c r="AG49" s="14">
        <f>STDEV(AG40:AG47)</f>
        <v>1.6572692329129328</v>
      </c>
      <c r="AH49" s="14">
        <f t="shared" ref="AH49:AJ49" si="84">STDEV(AH40:AH47)</f>
        <v>7.6411629131188326</v>
      </c>
      <c r="AI49" s="14">
        <f t="shared" si="84"/>
        <v>9.026566914502169</v>
      </c>
      <c r="AJ49" s="14">
        <f t="shared" si="84"/>
        <v>8.3054366298247295</v>
      </c>
      <c r="AO49" s="14">
        <f>STDEV(AO40:AO47)</f>
        <v>12.69224518617324</v>
      </c>
      <c r="AP49" s="14">
        <f t="shared" ref="AP49:AR49" si="85">STDEV(AP40:AP47)</f>
        <v>12.039591589594103</v>
      </c>
      <c r="AQ49" s="14">
        <f t="shared" si="85"/>
        <v>8.9040908148250164</v>
      </c>
      <c r="AR49" s="14">
        <f t="shared" si="85"/>
        <v>7.4994786154240272</v>
      </c>
    </row>
    <row r="50" spans="16:44">
      <c r="P50" s="27"/>
      <c r="Q50" s="23" t="s">
        <v>7</v>
      </c>
      <c r="S50" s="1">
        <f>S49/SQRT(8)</f>
        <v>1.0285461163960001</v>
      </c>
      <c r="Y50" s="1">
        <f>Y49/SQRT(8)</f>
        <v>2.1578483819990733</v>
      </c>
      <c r="Z50" s="1">
        <f t="shared" ref="Z50:AB50" si="86">Z49/SQRT(8)</f>
        <v>1.7769638856370558</v>
      </c>
      <c r="AA50" s="1">
        <f t="shared" si="86"/>
        <v>6.7754961641645286</v>
      </c>
      <c r="AB50" s="1">
        <f t="shared" si="86"/>
        <v>4.0072106814172814</v>
      </c>
      <c r="AG50" s="1">
        <f>AG49/SQRT(8)</f>
        <v>0.58593315642228128</v>
      </c>
      <c r="AH50" s="1">
        <f t="shared" ref="AH50" si="87">AH49/SQRT(8)</f>
        <v>2.7015590560087399</v>
      </c>
      <c r="AI50" s="1">
        <f t="shared" ref="AI50" si="88">AI49/SQRT(8)</f>
        <v>3.1913733380393072</v>
      </c>
      <c r="AJ50" s="1">
        <f t="shared" ref="AJ50" si="89">AJ49/SQRT(8)</f>
        <v>2.9364152808321058</v>
      </c>
      <c r="AO50" s="1">
        <f>AO49/SQRT(8)</f>
        <v>4.487386319812706</v>
      </c>
      <c r="AP50" s="1">
        <f t="shared" ref="AP50" si="90">AP49/SQRT(8)</f>
        <v>4.2566384278592571</v>
      </c>
      <c r="AQ50" s="1">
        <f t="shared" ref="AQ50" si="91">AQ49/SQRT(8)</f>
        <v>3.1480714977318098</v>
      </c>
      <c r="AR50" s="1">
        <f t="shared" ref="AR50" si="92">AR49/SQRT(8)</f>
        <v>2.6514660921649149</v>
      </c>
    </row>
  </sheetData>
  <mergeCells count="10">
    <mergeCell ref="E2:O2"/>
    <mergeCell ref="P20:P28"/>
    <mergeCell ref="P30:P38"/>
    <mergeCell ref="P40:P50"/>
    <mergeCell ref="U1:X1"/>
    <mergeCell ref="Y1:AB1"/>
    <mergeCell ref="AC1:AF1"/>
    <mergeCell ref="AG1:AJ1"/>
    <mergeCell ref="AK1:AN1"/>
    <mergeCell ref="AO1:AR1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Pimz</dc:creator>
  <cp:lastModifiedBy>Ploenthip Puthongking</cp:lastModifiedBy>
  <cp:lastPrinted>2020-03-09T17:03:50Z</cp:lastPrinted>
  <dcterms:created xsi:type="dcterms:W3CDTF">2018-12-17T15:40:52Z</dcterms:created>
  <dcterms:modified xsi:type="dcterms:W3CDTF">2023-11-10T04:28:11Z</dcterms:modified>
</cp:coreProperties>
</file>