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-2020\0  MS-2020 ++\1-Submit MS-2020 ++\01 5-FU pim-ทุนพี่อ้ง RPS\0-PeeJ\Raw data\"/>
    </mc:Choice>
  </mc:AlternateContent>
  <xr:revisionPtr revIDLastSave="0" documentId="8_{0A790D9D-CB86-424C-9E42-0DB40861FEEB}" xr6:coauthVersionLast="47" xr6:coauthVersionMax="47" xr10:uidLastSave="{00000000-0000-0000-0000-000000000000}"/>
  <bookViews>
    <workbookView xWindow="-110" yWindow="-110" windowWidth="19420" windowHeight="10420" tabRatio="602" firstSheet="1" activeTab="1" xr2:uid="{00000000-000D-0000-FFFF-FFFF00000000}"/>
  </bookViews>
  <sheets>
    <sheet name="_xltb_storage_" sheetId="4" state="veryHidden" r:id="rId1"/>
    <sheet name="5-FU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2" l="1"/>
  <c r="S24" i="2" s="1"/>
  <c r="N12" i="2"/>
  <c r="Q11" i="2"/>
  <c r="I11" i="2"/>
  <c r="AA11" i="2"/>
  <c r="AB11" i="2"/>
  <c r="E11" i="2"/>
  <c r="D12" i="2"/>
  <c r="C12" i="2"/>
  <c r="B12" i="2"/>
  <c r="B11" i="2"/>
  <c r="C11" i="2"/>
  <c r="D23" i="2" s="1"/>
  <c r="D11" i="2"/>
  <c r="E12" i="2"/>
  <c r="F12" i="2"/>
  <c r="G12" i="2"/>
  <c r="H12" i="2"/>
  <c r="I12" i="2"/>
  <c r="J12" i="2"/>
  <c r="K12" i="2"/>
  <c r="L12" i="2"/>
  <c r="M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F11" i="2"/>
  <c r="J24" i="2" s="1"/>
  <c r="G11" i="2"/>
  <c r="H11" i="2"/>
  <c r="L21" i="2" s="1"/>
  <c r="J11" i="2"/>
  <c r="J14" i="2" s="1"/>
  <c r="K11" i="2"/>
  <c r="L11" i="2"/>
  <c r="M11" i="2"/>
  <c r="Q22" i="2" s="1"/>
  <c r="P11" i="2"/>
  <c r="T22" i="2" s="1"/>
  <c r="R11" i="2"/>
  <c r="S11" i="2"/>
  <c r="T11" i="2"/>
  <c r="U11" i="2"/>
  <c r="Y22" i="2" s="1"/>
  <c r="V11" i="2"/>
  <c r="Z21" i="2" s="1"/>
  <c r="W11" i="2"/>
  <c r="AA21" i="2" s="1"/>
  <c r="X11" i="2"/>
  <c r="AB21" i="2" s="1"/>
  <c r="Y11" i="2"/>
  <c r="Z11" i="2"/>
  <c r="D14" i="2" l="1"/>
  <c r="J15" i="2"/>
  <c r="I21" i="2"/>
  <c r="I17" i="2"/>
  <c r="K18" i="2"/>
  <c r="K19" i="2"/>
  <c r="K24" i="2"/>
  <c r="K21" i="2"/>
  <c r="D22" i="2"/>
  <c r="K22" i="2"/>
  <c r="D21" i="2"/>
  <c r="D20" i="2"/>
  <c r="D24" i="2"/>
  <c r="AB18" i="2"/>
  <c r="AB22" i="2"/>
  <c r="AA23" i="2"/>
  <c r="AA22" i="2"/>
  <c r="AA19" i="2"/>
  <c r="Z23" i="2"/>
  <c r="Z24" i="2"/>
  <c r="Y21" i="2"/>
  <c r="Y24" i="2"/>
  <c r="Y23" i="2"/>
  <c r="Y14" i="2"/>
  <c r="T21" i="2"/>
  <c r="T24" i="2"/>
  <c r="T23" i="2"/>
  <c r="T17" i="2"/>
  <c r="S22" i="2"/>
  <c r="S21" i="2"/>
  <c r="S18" i="2"/>
  <c r="S23" i="2"/>
  <c r="N11" i="2"/>
  <c r="Q21" i="2"/>
  <c r="Q24" i="2"/>
  <c r="Q23" i="2"/>
  <c r="L24" i="2"/>
  <c r="L23" i="2"/>
  <c r="L17" i="2"/>
  <c r="L22" i="2"/>
  <c r="K23" i="2"/>
  <c r="J23" i="2"/>
  <c r="J21" i="2"/>
  <c r="J22" i="2"/>
  <c r="I24" i="2"/>
  <c r="I23" i="2"/>
  <c r="I22" i="2"/>
  <c r="AB20" i="2"/>
  <c r="AA24" i="2"/>
  <c r="AB24" i="2"/>
  <c r="AB23" i="2"/>
  <c r="Z22" i="2"/>
  <c r="R22" i="2" l="1"/>
  <c r="R23" i="2"/>
  <c r="R24" i="2"/>
  <c r="R21" i="2"/>
  <c r="AB14" i="2" l="1"/>
  <c r="T14" i="2"/>
  <c r="L14" i="2"/>
  <c r="K14" i="2"/>
  <c r="D17" i="2"/>
  <c r="L15" i="2" l="1"/>
  <c r="I18" i="2"/>
  <c r="K17" i="2"/>
  <c r="I14" i="2"/>
  <c r="I15" i="2" s="1"/>
  <c r="D18" i="2"/>
  <c r="I19" i="2"/>
  <c r="I20" i="2"/>
  <c r="R17" i="2"/>
  <c r="R20" i="2"/>
  <c r="R19" i="2"/>
  <c r="R18" i="2"/>
  <c r="Z17" i="2"/>
  <c r="Z20" i="2"/>
  <c r="Z19" i="2"/>
  <c r="Z18" i="2"/>
  <c r="D19" i="2"/>
  <c r="J17" i="2"/>
  <c r="J18" i="2"/>
  <c r="J19" i="2"/>
  <c r="J20" i="2"/>
  <c r="S20" i="2"/>
  <c r="S19" i="2"/>
  <c r="S17" i="2"/>
  <c r="AA18" i="2"/>
  <c r="AA20" i="2"/>
  <c r="AA17" i="2"/>
  <c r="Q18" i="2"/>
  <c r="Q19" i="2"/>
  <c r="Q20" i="2"/>
  <c r="Q17" i="2"/>
  <c r="K20" i="2"/>
  <c r="T20" i="2"/>
  <c r="T18" i="2"/>
  <c r="T19" i="2"/>
  <c r="AB17" i="2"/>
  <c r="AB19" i="2"/>
  <c r="L20" i="2"/>
  <c r="L19" i="2"/>
  <c r="L18" i="2"/>
  <c r="Q14" i="2"/>
  <c r="Y18" i="2"/>
  <c r="Y19" i="2"/>
  <c r="Y20" i="2"/>
  <c r="Y17" i="2"/>
  <c r="R14" i="2"/>
  <c r="Z14" i="2"/>
  <c r="S14" i="2"/>
  <c r="AA14" i="2"/>
  <c r="D25" i="2" l="1"/>
  <c r="D30" i="2" s="1"/>
  <c r="K25" i="2"/>
  <c r="I25" i="2"/>
  <c r="S15" i="2"/>
  <c r="Z15" i="2"/>
  <c r="Y15" i="2"/>
  <c r="AA15" i="2"/>
  <c r="AB15" i="2"/>
  <c r="R15" i="2"/>
  <c r="D15" i="2"/>
  <c r="K15" i="2"/>
  <c r="T15" i="2"/>
  <c r="I28" i="2"/>
  <c r="Z25" i="2"/>
  <c r="AA25" i="2"/>
  <c r="Y25" i="2"/>
  <c r="S25" i="2"/>
  <c r="J25" i="2"/>
  <c r="AB25" i="2"/>
  <c r="L25" i="2"/>
  <c r="R25" i="2"/>
  <c r="Q25" i="2"/>
  <c r="T25" i="2"/>
  <c r="Q15" i="2"/>
  <c r="D34" i="2" l="1"/>
  <c r="D32" i="2"/>
  <c r="D31" i="2"/>
  <c r="D33" i="2"/>
  <c r="I27" i="2"/>
  <c r="I32" i="2"/>
  <c r="AA33" i="2"/>
  <c r="S31" i="2"/>
  <c r="R31" i="2"/>
  <c r="S34" i="2"/>
  <c r="I31" i="2"/>
  <c r="J31" i="2"/>
  <c r="L31" i="2"/>
  <c r="R32" i="2"/>
  <c r="K32" i="2"/>
  <c r="Q32" i="2"/>
  <c r="I33" i="2"/>
  <c r="J33" i="2"/>
  <c r="K33" i="2"/>
  <c r="L33" i="2"/>
  <c r="Q34" i="2"/>
  <c r="I34" i="2"/>
  <c r="J34" i="2"/>
  <c r="K34" i="2"/>
  <c r="L34" i="2"/>
  <c r="Y32" i="2"/>
  <c r="T32" i="2"/>
  <c r="Y33" i="2"/>
  <c r="T33" i="2"/>
  <c r="T34" i="2"/>
  <c r="K31" i="2"/>
  <c r="Q31" i="2"/>
  <c r="J32" i="2"/>
  <c r="L32" i="2"/>
  <c r="AA32" i="2"/>
  <c r="S32" i="2"/>
  <c r="Y31" i="2"/>
  <c r="R33" i="2"/>
  <c r="Z34" i="2"/>
  <c r="R34" i="2"/>
  <c r="S33" i="2"/>
  <c r="Z31" i="2"/>
  <c r="T31" i="2"/>
  <c r="AB32" i="2"/>
  <c r="Q33" i="2"/>
  <c r="Y34" i="2"/>
  <c r="Z33" i="2"/>
  <c r="AB31" i="2"/>
  <c r="AA31" i="2"/>
  <c r="AB33" i="2"/>
  <c r="AB34" i="2"/>
  <c r="AA34" i="2"/>
  <c r="AB30" i="2"/>
  <c r="Z32" i="2"/>
  <c r="I29" i="2"/>
  <c r="D29" i="2"/>
  <c r="J27" i="2"/>
  <c r="D27" i="2"/>
  <c r="D28" i="2"/>
  <c r="Z27" i="2"/>
  <c r="AA30" i="2"/>
  <c r="Q28" i="2"/>
  <c r="J29" i="2"/>
  <c r="S28" i="2"/>
  <c r="L30" i="2"/>
  <c r="Q27" i="2"/>
  <c r="S29" i="2"/>
  <c r="S27" i="2"/>
  <c r="K29" i="2"/>
  <c r="AA28" i="2"/>
  <c r="R30" i="2"/>
  <c r="Y30" i="2"/>
  <c r="Y28" i="2"/>
  <c r="J30" i="2"/>
  <c r="R28" i="2"/>
  <c r="T29" i="2"/>
  <c r="S30" i="2"/>
  <c r="K30" i="2"/>
  <c r="AA29" i="2"/>
  <c r="T27" i="2"/>
  <c r="Y27" i="2"/>
  <c r="AA27" i="2"/>
  <c r="AB28" i="2"/>
  <c r="AB27" i="2"/>
  <c r="Q30" i="2"/>
  <c r="T30" i="2"/>
  <c r="L28" i="2"/>
  <c r="Z28" i="2"/>
  <c r="AB29" i="2"/>
  <c r="K28" i="2"/>
  <c r="Q29" i="2"/>
  <c r="Z30" i="2"/>
  <c r="I30" i="2"/>
  <c r="R29" i="2"/>
  <c r="J28" i="2"/>
  <c r="Y29" i="2"/>
  <c r="T28" i="2"/>
  <c r="L29" i="2"/>
  <c r="Z29" i="2"/>
  <c r="R27" i="2"/>
  <c r="L27" i="2"/>
  <c r="K27" i="2"/>
  <c r="I35" i="2" l="1"/>
  <c r="L36" i="2"/>
  <c r="L37" i="2" s="1"/>
  <c r="AB35" i="2"/>
  <c r="AB36" i="2"/>
  <c r="AB37" i="2" s="1"/>
  <c r="S36" i="2"/>
  <c r="S37" i="2" s="1"/>
  <c r="AA36" i="2"/>
  <c r="AA37" i="2" s="1"/>
  <c r="Z36" i="2"/>
  <c r="Z37" i="2" s="1"/>
  <c r="D36" i="2"/>
  <c r="D37" i="2" s="1"/>
  <c r="Y36" i="2"/>
  <c r="Y37" i="2" s="1"/>
  <c r="Q36" i="2"/>
  <c r="Q37" i="2" s="1"/>
  <c r="J36" i="2"/>
  <c r="J37" i="2" s="1"/>
  <c r="K35" i="2"/>
  <c r="K36" i="2"/>
  <c r="K37" i="2" s="1"/>
  <c r="R36" i="2"/>
  <c r="R37" i="2" s="1"/>
  <c r="T36" i="2"/>
  <c r="T37" i="2" s="1"/>
  <c r="I36" i="2"/>
  <c r="I37" i="2" s="1"/>
  <c r="S35" i="2"/>
  <c r="AA35" i="2"/>
  <c r="Z35" i="2"/>
  <c r="L35" i="2"/>
  <c r="Y35" i="2"/>
  <c r="Q35" i="2"/>
  <c r="J35" i="2"/>
  <c r="R35" i="2"/>
  <c r="T35" i="2"/>
  <c r="D35" i="2"/>
</calcChain>
</file>

<file path=xl/sharedStrings.xml><?xml version="1.0" encoding="utf-8"?>
<sst xmlns="http://schemas.openxmlformats.org/spreadsheetml/2006/main" count="47" uniqueCount="46">
  <si>
    <t>Melatonin</t>
  </si>
  <si>
    <t>Blank</t>
  </si>
  <si>
    <t>4-EBM</t>
  </si>
  <si>
    <t>DMSO</t>
  </si>
  <si>
    <t>4-BrBnMLT</t>
  </si>
  <si>
    <t>Average</t>
  </si>
  <si>
    <t>SD</t>
  </si>
  <si>
    <t>ROS</t>
  </si>
  <si>
    <t>substract</t>
  </si>
  <si>
    <t>DMSO + 5-FU</t>
  </si>
  <si>
    <t>Melatonin + 5-FU</t>
  </si>
  <si>
    <t>4-EBM + 5-FU</t>
  </si>
  <si>
    <t>4-BrBnMLT + 5-FU</t>
  </si>
  <si>
    <t>Average ROS</t>
  </si>
  <si>
    <t>SE</t>
  </si>
  <si>
    <t>XL Toolbox Settings</t>
  </si>
  <si>
    <t>export_preset</t>
  </si>
  <si>
    <t>&lt;?xml version="1.0" encoding="utf-16"?&gt;_x000D_
&lt;Preset xmlns:xsd="http://www.w3.org/2001/XMLSchema" xmlns:xsi="http://www.w3.org/2001/XMLSchema-instance"&gt;_x000D_
  &lt;Name&gt;Tiff, 300 dpi, RGB, Transparent canvas&lt;/Name&gt;_x000D_
  &lt;Dpi&gt;300&lt;/Dpi&gt;_x000D_
  &lt;FileType&gt;Tiff&lt;/FileType&gt;_x000D_
  &lt;ColorSpace&gt;Rgb&lt;/ColorSpace&gt;_x000D_
  &lt;Transparency&gt;TransparentCanvas&lt;/Transparency&gt;_x000D_
  &lt;UseColorProfile&gt;false&lt;/UseColorProfile&gt;_x000D_
  &lt;ColorProfile&gt;sRGB Color Space Profile&lt;/ColorProfile&gt;_x000D_
&lt;/Preset&gt;</t>
  </si>
  <si>
    <t>export_path</t>
  </si>
  <si>
    <t>C:\Users\Pim\My Works\Ph.D\Experiments\+รวมไฟล์เล่มธีสีส+\4 Part Chemoprotective 5-FU\4 Effect of drug on ROS against 5-FU\กราฟ.tif</t>
  </si>
  <si>
    <t>substract1</t>
  </si>
  <si>
    <t>substract2</t>
  </si>
  <si>
    <t>substract3</t>
  </si>
  <si>
    <t>substract4</t>
  </si>
  <si>
    <t>ROS1</t>
  </si>
  <si>
    <t>ROS2</t>
  </si>
  <si>
    <t>ROS3</t>
  </si>
  <si>
    <t>ROS4</t>
  </si>
  <si>
    <t>Control</t>
  </si>
  <si>
    <t>n1</t>
  </si>
  <si>
    <t>n2</t>
  </si>
  <si>
    <t>n3</t>
  </si>
  <si>
    <t>n4</t>
  </si>
  <si>
    <t>n5</t>
  </si>
  <si>
    <t>n6</t>
  </si>
  <si>
    <t>n7</t>
  </si>
  <si>
    <t>n8</t>
  </si>
  <si>
    <t>ROS5</t>
  </si>
  <si>
    <t>ROS6</t>
  </si>
  <si>
    <t>ROS7</t>
  </si>
  <si>
    <t>ROS8</t>
  </si>
  <si>
    <t>substract5</t>
  </si>
  <si>
    <t>substract6</t>
  </si>
  <si>
    <t>substract7</t>
  </si>
  <si>
    <t>substract8</t>
  </si>
  <si>
    <t>Avg substract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</si>
</sst>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22"/>
      <scheme val="minor"/>
    </font>
    <font>
      <sz val="11"/>
      <name val="Calibri"/>
      <family val="2"/>
      <charset val="22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0" fillId="0" borderId="0" xfId="0" applyAlignment="1">
      <alignment wrapText="1"/>
    </xf>
    <xf numFmtId="165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5" fontId="0" fillId="0" borderId="2" xfId="0" applyNumberFormat="1" applyBorder="1"/>
    <xf numFmtId="0" fontId="0" fillId="0" borderId="2" xfId="0" applyBorder="1"/>
    <xf numFmtId="0" fontId="3" fillId="0" borderId="0" xfId="0" applyFont="1"/>
    <xf numFmtId="0" fontId="3" fillId="0" borderId="1" xfId="0" applyFont="1" applyBorder="1"/>
    <xf numFmtId="2" fontId="3" fillId="0" borderId="1" xfId="0" applyNumberFormat="1" applyFont="1" applyBorder="1"/>
    <xf numFmtId="0" fontId="4" fillId="0" borderId="1" xfId="0" applyFont="1" applyBorder="1"/>
    <xf numFmtId="2" fontId="4" fillId="0" borderId="1" xfId="0" applyNumberFormat="1" applyFont="1" applyBorder="1"/>
    <xf numFmtId="0" fontId="4" fillId="0" borderId="0" xfId="0" applyFont="1"/>
    <xf numFmtId="2" fontId="4" fillId="0" borderId="0" xfId="0" applyNumberFormat="1" applyFont="1"/>
    <xf numFmtId="2" fontId="4" fillId="5" borderId="0" xfId="0" applyNumberFormat="1" applyFont="1" applyFill="1"/>
    <xf numFmtId="164" fontId="4" fillId="0" borderId="0" xfId="0" applyNumberFormat="1" applyFont="1"/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483646146485"/>
          <c:y val="4.6675277777777781E-2"/>
          <c:w val="0.8717594272765844"/>
          <c:h val="0.755737499999999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'5-FU'!$I$2:$L$2</c:f>
              <c:strCache>
                <c:ptCount val="4"/>
                <c:pt idx="0">
                  <c:v>Melatonin + 5-FU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chemeClr val="tx1"/>
              </a:solidFill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'5-FU'!$I$37:$L$37</c:f>
                <c:numCache>
                  <c:formatCode>General</c:formatCode>
                  <c:ptCount val="4"/>
                  <c:pt idx="0">
                    <c:v>3.1386871119179287</c:v>
                  </c:pt>
                  <c:pt idx="1">
                    <c:v>4.2339772781527873</c:v>
                  </c:pt>
                  <c:pt idx="2">
                    <c:v>3.7471935297908918</c:v>
                  </c:pt>
                  <c:pt idx="3">
                    <c:v>2.5861980335771944</c:v>
                  </c:pt>
                </c:numCache>
              </c:numRef>
            </c:plus>
            <c:minus>
              <c:numRef>
                <c:f>'5-FU'!$I$37:$L$37</c:f>
                <c:numCache>
                  <c:formatCode>General</c:formatCode>
                  <c:ptCount val="4"/>
                  <c:pt idx="0">
                    <c:v>3.1386871119179287</c:v>
                  </c:pt>
                  <c:pt idx="1">
                    <c:v>4.2339772781527873</c:v>
                  </c:pt>
                  <c:pt idx="2">
                    <c:v>3.7471935297908918</c:v>
                  </c:pt>
                  <c:pt idx="3">
                    <c:v>2.5861980335771944</c:v>
                  </c:pt>
                </c:numCache>
              </c:numRef>
            </c:minus>
            <c:spPr>
              <a:ln w="12700"/>
            </c:spPr>
          </c:errBars>
          <c:cat>
            <c:numRef>
              <c:f>'5-FU'!$I$1:$L$1</c:f>
              <c:numCache>
                <c:formatCode>General</c:formatCode>
                <c:ptCount val="4"/>
                <c:pt idx="0">
                  <c:v>12.5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'5-FU'!$I$35:$L$35</c:f>
              <c:numCache>
                <c:formatCode>0.00</c:formatCode>
                <c:ptCount val="4"/>
                <c:pt idx="0">
                  <c:v>49.570425434088136</c:v>
                </c:pt>
                <c:pt idx="1">
                  <c:v>45.89960304373259</c:v>
                </c:pt>
                <c:pt idx="2">
                  <c:v>45.50264677632515</c:v>
                </c:pt>
                <c:pt idx="3">
                  <c:v>44.941836719136752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3-4F51-8A3A-FAAF23299BF5}"/>
            </c:ext>
          </c:extLst>
        </c:ser>
        <c:ser>
          <c:idx val="2"/>
          <c:order val="1"/>
          <c:tx>
            <c:strRef>
              <c:f>'5-FU'!$Y$2:$AB$2</c:f>
              <c:strCache>
                <c:ptCount val="4"/>
                <c:pt idx="0">
                  <c:v>4-BrBnMLT + 5-FU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12700">
              <a:solidFill>
                <a:schemeClr val="tx1"/>
              </a:solidFill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'5-FU'!$Y$37:$AB$37</c:f>
                <c:numCache>
                  <c:formatCode>General</c:formatCode>
                  <c:ptCount val="4"/>
                  <c:pt idx="0">
                    <c:v>3.6533672281639267</c:v>
                  </c:pt>
                  <c:pt idx="1">
                    <c:v>4.5267938700870811</c:v>
                  </c:pt>
                  <c:pt idx="2">
                    <c:v>4.0633716944810336</c:v>
                  </c:pt>
                  <c:pt idx="3">
                    <c:v>4.2300796978763131</c:v>
                  </c:pt>
                </c:numCache>
              </c:numRef>
            </c:plus>
            <c:minus>
              <c:numRef>
                <c:f>'5-FU'!$Y$37:$AB$37</c:f>
                <c:numCache>
                  <c:formatCode>General</c:formatCode>
                  <c:ptCount val="4"/>
                  <c:pt idx="0">
                    <c:v>3.6533672281639267</c:v>
                  </c:pt>
                  <c:pt idx="1">
                    <c:v>4.5267938700870811</c:v>
                  </c:pt>
                  <c:pt idx="2">
                    <c:v>4.0633716944810336</c:v>
                  </c:pt>
                  <c:pt idx="3">
                    <c:v>4.2300796978763131</c:v>
                  </c:pt>
                </c:numCache>
              </c:numRef>
            </c:minus>
            <c:spPr>
              <a:ln w="12700"/>
            </c:spPr>
          </c:errBars>
          <c:cat>
            <c:numRef>
              <c:f>'5-FU'!$I$1:$L$1</c:f>
              <c:numCache>
                <c:formatCode>General</c:formatCode>
                <c:ptCount val="4"/>
                <c:pt idx="0">
                  <c:v>12.5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'5-FU'!$Y$35:$AB$35</c:f>
              <c:numCache>
                <c:formatCode>0.00</c:formatCode>
                <c:ptCount val="4"/>
                <c:pt idx="0">
                  <c:v>44.154824980561393</c:v>
                </c:pt>
                <c:pt idx="1">
                  <c:v>39.60455227874715</c:v>
                </c:pt>
                <c:pt idx="2">
                  <c:v>37.622338679845519</c:v>
                </c:pt>
                <c:pt idx="3">
                  <c:v>37.504463451056111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63-4F51-8A3A-FAAF23299BF5}"/>
            </c:ext>
          </c:extLst>
        </c:ser>
        <c:ser>
          <c:idx val="1"/>
          <c:order val="2"/>
          <c:tx>
            <c:strRef>
              <c:f>'5-FU'!$Q$2:$T$2</c:f>
              <c:strCache>
                <c:ptCount val="4"/>
                <c:pt idx="0">
                  <c:v>4-EBM + 5-FU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'5-FU'!$Q$37:$T$37</c:f>
                <c:numCache>
                  <c:formatCode>General</c:formatCode>
                  <c:ptCount val="4"/>
                  <c:pt idx="0">
                    <c:v>3.0388700840805032</c:v>
                  </c:pt>
                  <c:pt idx="1">
                    <c:v>2.0278008940895242</c:v>
                  </c:pt>
                  <c:pt idx="2">
                    <c:v>3.836462898174541</c:v>
                  </c:pt>
                  <c:pt idx="3">
                    <c:v>3.3729873814864932</c:v>
                  </c:pt>
                </c:numCache>
              </c:numRef>
            </c:plus>
            <c:minus>
              <c:numRef>
                <c:f>'5-FU'!$Q$37:$T$37</c:f>
                <c:numCache>
                  <c:formatCode>General</c:formatCode>
                  <c:ptCount val="4"/>
                  <c:pt idx="0">
                    <c:v>3.0388700840805032</c:v>
                  </c:pt>
                  <c:pt idx="1">
                    <c:v>2.0278008940895242</c:v>
                  </c:pt>
                  <c:pt idx="2">
                    <c:v>3.836462898174541</c:v>
                  </c:pt>
                  <c:pt idx="3">
                    <c:v>3.3729873814864932</c:v>
                  </c:pt>
                </c:numCache>
              </c:numRef>
            </c:minus>
            <c:spPr>
              <a:ln w="12700"/>
            </c:spPr>
          </c:errBars>
          <c:cat>
            <c:numRef>
              <c:f>'5-FU'!$I$1:$L$1</c:f>
              <c:numCache>
                <c:formatCode>General</c:formatCode>
                <c:ptCount val="4"/>
                <c:pt idx="0">
                  <c:v>12.5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'5-FU'!$Q$35:$T$35</c:f>
              <c:numCache>
                <c:formatCode>0.00</c:formatCode>
                <c:ptCount val="4"/>
                <c:pt idx="0">
                  <c:v>44.804302245246227</c:v>
                </c:pt>
                <c:pt idx="1">
                  <c:v>40.974841783197846</c:v>
                </c:pt>
                <c:pt idx="2">
                  <c:v>37.091619303934316</c:v>
                </c:pt>
                <c:pt idx="3">
                  <c:v>37.218401374381884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63-4F51-8A3A-FAAF23299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40416"/>
        <c:axId val="172724736"/>
      </c:barChart>
      <c:catAx>
        <c:axId val="33340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Concentrations (µM)</a:t>
                </a:r>
              </a:p>
            </c:rich>
          </c:tx>
          <c:layout>
            <c:manualLayout>
              <c:xMode val="edge"/>
              <c:yMode val="edge"/>
              <c:x val="0.41963563812980165"/>
              <c:y val="0.8724572222222222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72724736"/>
        <c:crosses val="autoZero"/>
        <c:auto val="1"/>
        <c:lblAlgn val="ctr"/>
        <c:lblOffset val="100"/>
        <c:noMultiLvlLbl val="0"/>
      </c:catAx>
      <c:valAx>
        <c:axId val="1727247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%ROS levels (of control)</a:t>
                </a:r>
              </a:p>
            </c:rich>
          </c:tx>
          <c:layout>
            <c:manualLayout>
              <c:xMode val="edge"/>
              <c:yMode val="edge"/>
              <c:x val="1.0759689082685592E-2"/>
              <c:y val="0.192402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333404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026433388402893"/>
          <c:y val="0.94284123931623931"/>
          <c:w val="0.85619081150863496"/>
          <c:h val="4.6304059829059829E-2"/>
        </c:manualLayout>
      </c:layout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483646146485"/>
          <c:y val="4.6675277777777781E-2"/>
          <c:w val="0.8717594272765844"/>
          <c:h val="0.755737499999999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'5-FU'!$I$2:$L$2</c:f>
              <c:strCache>
                <c:ptCount val="4"/>
                <c:pt idx="0">
                  <c:v>Melatonin + 5-FU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chemeClr val="tx1"/>
              </a:solidFill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DF2-46C1-A2BB-5E7F61DE7102}"/>
                </c:ext>
              </c:extLst>
            </c:dLbl>
            <c:dLbl>
              <c:idx val="2"/>
              <c:layout>
                <c:manualLayout>
                  <c:x val="-8.3219187809661035E-17"/>
                  <c:y val="-3.59470723232451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DF2-46C1-A2BB-5E7F61DE710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DF2-46C1-A2BB-5E7F61DE710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FDF2-46C1-A2BB-5E7F61DE71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plus"/>
            <c:errValType val="cust"/>
            <c:noEndCap val="0"/>
            <c:plus>
              <c:numRef>
                <c:f>('5-FU'!$C$37,'5-FU'!$I$37:$L$37)</c:f>
                <c:numCache>
                  <c:formatCode>General</c:formatCode>
                  <c:ptCount val="5"/>
                  <c:pt idx="1">
                    <c:v>3.1386871119179287</c:v>
                  </c:pt>
                  <c:pt idx="2">
                    <c:v>4.2339772781527873</c:v>
                  </c:pt>
                  <c:pt idx="3">
                    <c:v>3.7471935297908918</c:v>
                  </c:pt>
                  <c:pt idx="4">
                    <c:v>2.5861980335771944</c:v>
                  </c:pt>
                </c:numCache>
              </c:numRef>
            </c:plus>
            <c:minus>
              <c:numRef>
                <c:f>('5-FU'!$C$37,'5-FU'!$I$37:$L$37)</c:f>
                <c:numCache>
                  <c:formatCode>General</c:formatCode>
                  <c:ptCount val="5"/>
                  <c:pt idx="1">
                    <c:v>3.1386871119179287</c:v>
                  </c:pt>
                  <c:pt idx="2">
                    <c:v>4.2339772781527873</c:v>
                  </c:pt>
                  <c:pt idx="3">
                    <c:v>3.7471935297908918</c:v>
                  </c:pt>
                  <c:pt idx="4">
                    <c:v>2.5861980335771944</c:v>
                  </c:pt>
                </c:numCache>
              </c:numRef>
            </c:minus>
            <c:spPr>
              <a:ln w="12700"/>
            </c:spPr>
          </c:errBars>
          <c:cat>
            <c:strRef>
              <c:f>('5-FU'!$D$1,'5-FU'!$I$1:$L$1)</c:f>
              <c:strCache>
                <c:ptCount val="5"/>
                <c:pt idx="0">
                  <c:v>Control</c:v>
                </c:pt>
                <c:pt idx="1">
                  <c:v>12.5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strCache>
            </c:strRef>
          </c:cat>
          <c:val>
            <c:numRef>
              <c:f>('5-FU'!$C$35,'5-FU'!$I$35:$L$35)</c:f>
              <c:numCache>
                <c:formatCode>0.00</c:formatCode>
                <c:ptCount val="5"/>
                <c:pt idx="1">
                  <c:v>49.570425434088136</c:v>
                </c:pt>
                <c:pt idx="2">
                  <c:v>45.89960304373259</c:v>
                </c:pt>
                <c:pt idx="3">
                  <c:v>45.50264677632515</c:v>
                </c:pt>
                <c:pt idx="4">
                  <c:v>44.941836719136752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B-4A0B-91E3-EA876353541A}"/>
            </c:ext>
          </c:extLst>
        </c:ser>
        <c:ser>
          <c:idx val="2"/>
          <c:order val="1"/>
          <c:tx>
            <c:strRef>
              <c:f>'5-FU'!$Y$2:$AB$2</c:f>
              <c:strCache>
                <c:ptCount val="4"/>
                <c:pt idx="0">
                  <c:v>4-BrBnMLT + 5-FU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12700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A7B-4A0B-91E3-EA876353541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7B-4A0B-91E3-EA876353541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DF2-46C1-A2BB-5E7F61DE7102}"/>
                </c:ext>
              </c:extLst>
            </c:dLbl>
            <c:dLbl>
              <c:idx val="2"/>
              <c:layout>
                <c:manualLayout>
                  <c:x val="0"/>
                  <c:y val="-3.59470723232451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DF2-46C1-A2BB-5E7F61DE710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FDF2-46C1-A2BB-5E7F61DE710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FDF2-46C1-A2BB-5E7F61DE71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plus"/>
            <c:errValType val="cust"/>
            <c:noEndCap val="0"/>
            <c:plus>
              <c:numRef>
                <c:f>('5-FU'!$D$37,'5-FU'!$Y$37:$AB$37)</c:f>
                <c:numCache>
                  <c:formatCode>General</c:formatCode>
                  <c:ptCount val="5"/>
                  <c:pt idx="0">
                    <c:v>3.2212664353746034</c:v>
                  </c:pt>
                  <c:pt idx="1">
                    <c:v>3.6533672281639267</c:v>
                  </c:pt>
                  <c:pt idx="2">
                    <c:v>4.5267938700870811</c:v>
                  </c:pt>
                  <c:pt idx="3">
                    <c:v>4.0633716944810336</c:v>
                  </c:pt>
                  <c:pt idx="4">
                    <c:v>4.2300796978763131</c:v>
                  </c:pt>
                </c:numCache>
              </c:numRef>
            </c:plus>
            <c:minus>
              <c:numRef>
                <c:f>('5-FU'!$D$37,'5-FU'!$Y$37:$AB$37)</c:f>
                <c:numCache>
                  <c:formatCode>General</c:formatCode>
                  <c:ptCount val="5"/>
                  <c:pt idx="0">
                    <c:v>3.2212664353746034</c:v>
                  </c:pt>
                  <c:pt idx="1">
                    <c:v>3.6533672281639267</c:v>
                  </c:pt>
                  <c:pt idx="2">
                    <c:v>4.5267938700870811</c:v>
                  </c:pt>
                  <c:pt idx="3">
                    <c:v>4.0633716944810336</c:v>
                  </c:pt>
                  <c:pt idx="4">
                    <c:v>4.2300796978763131</c:v>
                  </c:pt>
                </c:numCache>
              </c:numRef>
            </c:minus>
            <c:spPr>
              <a:ln w="12700"/>
            </c:spPr>
          </c:errBars>
          <c:cat>
            <c:strRef>
              <c:f>('5-FU'!$D$1,'5-FU'!$I$1:$L$1)</c:f>
              <c:strCache>
                <c:ptCount val="5"/>
                <c:pt idx="0">
                  <c:v>Control</c:v>
                </c:pt>
                <c:pt idx="1">
                  <c:v>12.5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strCache>
            </c:strRef>
          </c:cat>
          <c:val>
            <c:numRef>
              <c:f>('5-FU'!$D$35,'5-FU'!$Y$35:$AB$35)</c:f>
              <c:numCache>
                <c:formatCode>0.00</c:formatCode>
                <c:ptCount val="5"/>
                <c:pt idx="0">
                  <c:v>100.00481450900433</c:v>
                </c:pt>
                <c:pt idx="1">
                  <c:v>44.154824980561393</c:v>
                </c:pt>
                <c:pt idx="2">
                  <c:v>39.60455227874715</c:v>
                </c:pt>
                <c:pt idx="3">
                  <c:v>37.622338679845519</c:v>
                </c:pt>
                <c:pt idx="4">
                  <c:v>37.504463451056111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7B-4A0B-91E3-EA876353541A}"/>
            </c:ext>
          </c:extLst>
        </c:ser>
        <c:ser>
          <c:idx val="1"/>
          <c:order val="2"/>
          <c:tx>
            <c:strRef>
              <c:f>'5-FU'!$Q$2:$T$2</c:f>
              <c:strCache>
                <c:ptCount val="4"/>
                <c:pt idx="0">
                  <c:v>4-EBM + 5-FU</c:v>
                </c:pt>
              </c:strCache>
            </c:strRef>
          </c:tx>
          <c:spPr>
            <a:pattFill prst="dotGrid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FDF2-46C1-A2BB-5E7F61DE710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FDF2-46C1-A2BB-5E7F61DE710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FDF2-46C1-A2BB-5E7F61DE710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FDF2-46C1-A2BB-5E7F61DE71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plus"/>
            <c:errValType val="cust"/>
            <c:noEndCap val="0"/>
            <c:plus>
              <c:numRef>
                <c:f>('5-FU'!$C$37,'5-FU'!$Q$37:$T$37)</c:f>
                <c:numCache>
                  <c:formatCode>General</c:formatCode>
                  <c:ptCount val="5"/>
                  <c:pt idx="1">
                    <c:v>3.0388700840805032</c:v>
                  </c:pt>
                  <c:pt idx="2">
                    <c:v>2.0278008940895242</c:v>
                  </c:pt>
                  <c:pt idx="3">
                    <c:v>3.836462898174541</c:v>
                  </c:pt>
                  <c:pt idx="4">
                    <c:v>3.3729873814864932</c:v>
                  </c:pt>
                </c:numCache>
              </c:numRef>
            </c:plus>
            <c:minus>
              <c:numRef>
                <c:f>('5-FU'!$C$37,'5-FU'!$Q$37:$T$37)</c:f>
                <c:numCache>
                  <c:formatCode>General</c:formatCode>
                  <c:ptCount val="5"/>
                  <c:pt idx="1">
                    <c:v>3.0388700840805032</c:v>
                  </c:pt>
                  <c:pt idx="2">
                    <c:v>2.0278008940895242</c:v>
                  </c:pt>
                  <c:pt idx="3">
                    <c:v>3.836462898174541</c:v>
                  </c:pt>
                  <c:pt idx="4">
                    <c:v>3.3729873814864932</c:v>
                  </c:pt>
                </c:numCache>
              </c:numRef>
            </c:minus>
            <c:spPr>
              <a:ln w="12700"/>
            </c:spPr>
          </c:errBars>
          <c:cat>
            <c:strRef>
              <c:f>('5-FU'!$D$1,'5-FU'!$I$1:$L$1)</c:f>
              <c:strCache>
                <c:ptCount val="5"/>
                <c:pt idx="0">
                  <c:v>Control</c:v>
                </c:pt>
                <c:pt idx="1">
                  <c:v>12.5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strCache>
            </c:strRef>
          </c:cat>
          <c:val>
            <c:numRef>
              <c:f>('5-FU'!$C$35,'5-FU'!$Q$35:$T$35)</c:f>
              <c:numCache>
                <c:formatCode>0.00</c:formatCode>
                <c:ptCount val="5"/>
                <c:pt idx="1">
                  <c:v>44.804302245246227</c:v>
                </c:pt>
                <c:pt idx="2">
                  <c:v>40.974841783197846</c:v>
                </c:pt>
                <c:pt idx="3">
                  <c:v>37.091619303934316</c:v>
                </c:pt>
                <c:pt idx="4">
                  <c:v>37.218401374381884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7B-4A0B-91E3-EA8763535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40416"/>
        <c:axId val="172724736"/>
      </c:barChart>
      <c:catAx>
        <c:axId val="33340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Concentrations (µM)</a:t>
                </a:r>
              </a:p>
            </c:rich>
          </c:tx>
          <c:layout>
            <c:manualLayout>
              <c:xMode val="edge"/>
              <c:yMode val="edge"/>
              <c:x val="0.41963563812980165"/>
              <c:y val="0.8724572222222222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72724736"/>
        <c:crosses val="autoZero"/>
        <c:auto val="1"/>
        <c:lblAlgn val="ctr"/>
        <c:lblOffset val="100"/>
        <c:noMultiLvlLbl val="0"/>
      </c:catAx>
      <c:valAx>
        <c:axId val="1727247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%ROS levels (of control)</a:t>
                </a:r>
              </a:p>
            </c:rich>
          </c:tx>
          <c:layout>
            <c:manualLayout>
              <c:xMode val="edge"/>
              <c:yMode val="edge"/>
              <c:x val="1.0759689082685592E-2"/>
              <c:y val="0.192402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33340416"/>
        <c:crosses val="autoZero"/>
        <c:crossBetween val="between"/>
      </c:valAx>
    </c:plotArea>
    <c:legend>
      <c:legendPos val="b"/>
      <c:legendEntry>
        <c:idx val="2"/>
        <c:txPr>
          <a:bodyPr/>
          <a:lstStyle/>
          <a:p>
            <a:pPr>
              <a:defRPr sz="1200"/>
            </a:pPr>
            <a:endParaRPr lang="en-US"/>
          </a:p>
        </c:txPr>
      </c:legendEntry>
      <c:layout>
        <c:manualLayout>
          <c:xMode val="edge"/>
          <c:yMode val="edge"/>
          <c:x val="0.10026433388402893"/>
          <c:y val="0.94284111111111113"/>
          <c:w val="0.85619081150863496"/>
          <c:h val="5.6887500000000008E-2"/>
        </c:manualLayout>
      </c:layout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483646146485"/>
          <c:y val="4.6675277777777781E-2"/>
          <c:w val="0.8717594272765844"/>
          <c:h val="0.755737499999999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'5-FU'!$I$2:$L$2</c:f>
              <c:strCache>
                <c:ptCount val="4"/>
                <c:pt idx="0">
                  <c:v>Melatonin + 5-FU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F30-43AD-BDCA-3E9547AD0374}"/>
                </c:ext>
              </c:extLst>
            </c:dLbl>
            <c:dLbl>
              <c:idx val="2"/>
              <c:layout>
                <c:manualLayout>
                  <c:x val="-8.4077907592871519E-17"/>
                  <c:y val="-1.05833333333333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F30-43AD-BDCA-3E9547AD037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DF30-43AD-BDCA-3E9547AD037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DF30-43AD-BDCA-3E9547AD03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plus"/>
            <c:errValType val="cust"/>
            <c:noEndCap val="0"/>
            <c:plus>
              <c:numRef>
                <c:f>('5-FU'!$C$37,'5-FU'!$I$37:$L$37)</c:f>
                <c:numCache>
                  <c:formatCode>General</c:formatCode>
                  <c:ptCount val="5"/>
                  <c:pt idx="1">
                    <c:v>3.1386871119179287</c:v>
                  </c:pt>
                  <c:pt idx="2">
                    <c:v>4.2339772781527873</c:v>
                  </c:pt>
                  <c:pt idx="3">
                    <c:v>3.7471935297908918</c:v>
                  </c:pt>
                  <c:pt idx="4">
                    <c:v>2.5861980335771944</c:v>
                  </c:pt>
                </c:numCache>
              </c:numRef>
            </c:plus>
            <c:minus>
              <c:numRef>
                <c:f>('5-FU'!$C$37,'5-FU'!$I$37:$L$37)</c:f>
                <c:numCache>
                  <c:formatCode>General</c:formatCode>
                  <c:ptCount val="5"/>
                  <c:pt idx="1">
                    <c:v>3.1386871119179287</c:v>
                  </c:pt>
                  <c:pt idx="2">
                    <c:v>4.2339772781527873</c:v>
                  </c:pt>
                  <c:pt idx="3">
                    <c:v>3.7471935297908918</c:v>
                  </c:pt>
                  <c:pt idx="4">
                    <c:v>2.5861980335771944</c:v>
                  </c:pt>
                </c:numCache>
              </c:numRef>
            </c:minus>
            <c:spPr>
              <a:solidFill>
                <a:schemeClr val="tx1"/>
              </a:solidFill>
              <a:ln w="12700" cap="flat" cmpd="sng" algn="ctr">
                <a:solidFill>
                  <a:schemeClr val="tx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errBars>
          <c:cat>
            <c:strRef>
              <c:f>('5-FU'!$D$1,'5-FU'!$I$1:$L$1)</c:f>
              <c:strCache>
                <c:ptCount val="5"/>
                <c:pt idx="0">
                  <c:v>Control</c:v>
                </c:pt>
                <c:pt idx="1">
                  <c:v>12.5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strCache>
            </c:strRef>
          </c:cat>
          <c:val>
            <c:numRef>
              <c:f>('5-FU'!$C$35,'5-FU'!$I$35:$L$35)</c:f>
              <c:numCache>
                <c:formatCode>0.00</c:formatCode>
                <c:ptCount val="5"/>
                <c:pt idx="1">
                  <c:v>49.570425434088136</c:v>
                </c:pt>
                <c:pt idx="2">
                  <c:v>45.89960304373259</c:v>
                </c:pt>
                <c:pt idx="3">
                  <c:v>45.50264677632515</c:v>
                </c:pt>
                <c:pt idx="4">
                  <c:v>44.941836719136752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3-4D83-A835-1AF88532522B}"/>
            </c:ext>
          </c:extLst>
        </c:ser>
        <c:ser>
          <c:idx val="2"/>
          <c:order val="1"/>
          <c:tx>
            <c:strRef>
              <c:f>'5-FU'!$Y$2:$AB$2</c:f>
              <c:strCache>
                <c:ptCount val="4"/>
                <c:pt idx="0">
                  <c:v>4-BrBnMLT + 5-FU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7D3-4D83-A835-1AF88532522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D3-4D83-A835-1AF88532522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F30-43AD-BDCA-3E9547AD037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F30-43AD-BDCA-3E9547AD037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DF30-43AD-BDCA-3E9547AD037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DF30-43AD-BDCA-3E9547AD03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plus"/>
            <c:errValType val="cust"/>
            <c:noEndCap val="0"/>
            <c:plus>
              <c:numRef>
                <c:f>('5-FU'!$D$37,'5-FU'!$Y$37:$AB$37)</c:f>
                <c:numCache>
                  <c:formatCode>General</c:formatCode>
                  <c:ptCount val="5"/>
                  <c:pt idx="0">
                    <c:v>3.2212664353746034</c:v>
                  </c:pt>
                  <c:pt idx="1">
                    <c:v>3.6533672281639267</c:v>
                  </c:pt>
                  <c:pt idx="2">
                    <c:v>4.5267938700870811</c:v>
                  </c:pt>
                  <c:pt idx="3">
                    <c:v>4.0633716944810336</c:v>
                  </c:pt>
                  <c:pt idx="4">
                    <c:v>4.2300796978763131</c:v>
                  </c:pt>
                </c:numCache>
              </c:numRef>
            </c:plus>
            <c:minus>
              <c:numRef>
                <c:f>('5-FU'!$D$37,'5-FU'!$Y$37:$AB$37)</c:f>
                <c:numCache>
                  <c:formatCode>General</c:formatCode>
                  <c:ptCount val="5"/>
                  <c:pt idx="0">
                    <c:v>3.2212664353746034</c:v>
                  </c:pt>
                  <c:pt idx="1">
                    <c:v>3.6533672281639267</c:v>
                  </c:pt>
                  <c:pt idx="2">
                    <c:v>4.5267938700870811</c:v>
                  </c:pt>
                  <c:pt idx="3">
                    <c:v>4.0633716944810336</c:v>
                  </c:pt>
                  <c:pt idx="4">
                    <c:v>4.2300796978763131</c:v>
                  </c:pt>
                </c:numCache>
              </c:numRef>
            </c:minus>
            <c:spPr>
              <a:solidFill>
                <a:schemeClr val="tx1"/>
              </a:solidFill>
              <a:ln w="12700" cap="flat" cmpd="sng" algn="ctr">
                <a:solidFill>
                  <a:schemeClr val="tx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errBars>
          <c:cat>
            <c:strRef>
              <c:f>('5-FU'!$D$1,'5-FU'!$I$1:$L$1)</c:f>
              <c:strCache>
                <c:ptCount val="5"/>
                <c:pt idx="0">
                  <c:v>Control</c:v>
                </c:pt>
                <c:pt idx="1">
                  <c:v>12.5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strCache>
            </c:strRef>
          </c:cat>
          <c:val>
            <c:numRef>
              <c:f>('5-FU'!$D$35,'5-FU'!$Y$35:$AB$35)</c:f>
              <c:numCache>
                <c:formatCode>0.00</c:formatCode>
                <c:ptCount val="5"/>
                <c:pt idx="0">
                  <c:v>100.00481450900433</c:v>
                </c:pt>
                <c:pt idx="1">
                  <c:v>44.154824980561393</c:v>
                </c:pt>
                <c:pt idx="2">
                  <c:v>39.60455227874715</c:v>
                </c:pt>
                <c:pt idx="3">
                  <c:v>37.622338679845519</c:v>
                </c:pt>
                <c:pt idx="4">
                  <c:v>37.504463451056111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D3-4D83-A835-1AF88532522B}"/>
            </c:ext>
          </c:extLst>
        </c:ser>
        <c:ser>
          <c:idx val="1"/>
          <c:order val="2"/>
          <c:tx>
            <c:strRef>
              <c:f>'5-FU'!$Q$2:$T$2</c:f>
              <c:strCache>
                <c:ptCount val="4"/>
                <c:pt idx="0">
                  <c:v>4-EBM + 5-FU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F30-43AD-BDCA-3E9547AD037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F30-43AD-BDCA-3E9547AD037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DF30-43AD-BDCA-3E9547AD037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DF30-43AD-BDCA-3E9547AD03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plus"/>
            <c:errValType val="cust"/>
            <c:noEndCap val="0"/>
            <c:plus>
              <c:numRef>
                <c:f>('5-FU'!$C$37,'5-FU'!$Q$37:$T$37)</c:f>
                <c:numCache>
                  <c:formatCode>General</c:formatCode>
                  <c:ptCount val="5"/>
                  <c:pt idx="1">
                    <c:v>3.0388700840805032</c:v>
                  </c:pt>
                  <c:pt idx="2">
                    <c:v>2.0278008940895242</c:v>
                  </c:pt>
                  <c:pt idx="3">
                    <c:v>3.836462898174541</c:v>
                  </c:pt>
                  <c:pt idx="4">
                    <c:v>3.3729873814864932</c:v>
                  </c:pt>
                </c:numCache>
              </c:numRef>
            </c:plus>
            <c:minus>
              <c:numRef>
                <c:f>('5-FU'!$C$37,'5-FU'!$Q$37:$T$37)</c:f>
                <c:numCache>
                  <c:formatCode>General</c:formatCode>
                  <c:ptCount val="5"/>
                  <c:pt idx="1">
                    <c:v>3.0388700840805032</c:v>
                  </c:pt>
                  <c:pt idx="2">
                    <c:v>2.0278008940895242</c:v>
                  </c:pt>
                  <c:pt idx="3">
                    <c:v>3.836462898174541</c:v>
                  </c:pt>
                  <c:pt idx="4">
                    <c:v>3.3729873814864932</c:v>
                  </c:pt>
                </c:numCache>
              </c:numRef>
            </c:minus>
            <c:spPr>
              <a:solidFill>
                <a:schemeClr val="tx1"/>
              </a:solidFill>
              <a:ln w="12700" cap="flat" cmpd="sng" algn="ctr">
                <a:solidFill>
                  <a:schemeClr val="tx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errBars>
          <c:cat>
            <c:strRef>
              <c:f>('5-FU'!$D$1,'5-FU'!$I$1:$L$1)</c:f>
              <c:strCache>
                <c:ptCount val="5"/>
                <c:pt idx="0">
                  <c:v>Control</c:v>
                </c:pt>
                <c:pt idx="1">
                  <c:v>12.5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strCache>
            </c:strRef>
          </c:cat>
          <c:val>
            <c:numRef>
              <c:f>('5-FU'!$C$35,'5-FU'!$Q$35:$T$35)</c:f>
              <c:numCache>
                <c:formatCode>0.00</c:formatCode>
                <c:ptCount val="5"/>
                <c:pt idx="1">
                  <c:v>44.804302245246227</c:v>
                </c:pt>
                <c:pt idx="2">
                  <c:v>40.974841783197846</c:v>
                </c:pt>
                <c:pt idx="3">
                  <c:v>37.091619303934316</c:v>
                </c:pt>
                <c:pt idx="4">
                  <c:v>37.218401374381884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D3-4D83-A835-1AF885325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40416"/>
        <c:axId val="172724736"/>
      </c:barChart>
      <c:catAx>
        <c:axId val="33340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Concentrations (µM)</a:t>
                </a:r>
              </a:p>
            </c:rich>
          </c:tx>
          <c:layout>
            <c:manualLayout>
              <c:xMode val="edge"/>
              <c:yMode val="edge"/>
              <c:x val="0.41963563812980165"/>
              <c:y val="0.872457222222222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2724736"/>
        <c:crosses val="autoZero"/>
        <c:auto val="1"/>
        <c:lblAlgn val="ctr"/>
        <c:lblOffset val="100"/>
        <c:noMultiLvlLbl val="0"/>
      </c:catAx>
      <c:valAx>
        <c:axId val="1727247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ROS levels (% of control)</a:t>
                </a:r>
              </a:p>
            </c:rich>
          </c:tx>
          <c:layout>
            <c:manualLayout>
              <c:xMode val="edge"/>
              <c:yMode val="edge"/>
              <c:x val="1.0759689082685592E-2"/>
              <c:y val="0.19240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3404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10026433388402893"/>
          <c:y val="0.94284111111111113"/>
          <c:w val="0.85619081150863496"/>
          <c:h val="5.6887500000000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92795</xdr:colOff>
      <xdr:row>38</xdr:row>
      <xdr:rowOff>2470</xdr:rowOff>
    </xdr:from>
    <xdr:to>
      <xdr:col>9</xdr:col>
      <xdr:colOff>39718</xdr:colOff>
      <xdr:row>57</xdr:row>
      <xdr:rowOff>124081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343318</xdr:colOff>
      <xdr:row>37</xdr:row>
      <xdr:rowOff>164034</xdr:rowOff>
    </xdr:from>
    <xdr:to>
      <xdr:col>8</xdr:col>
      <xdr:colOff>415873</xdr:colOff>
      <xdr:row>40</xdr:row>
      <xdr:rowOff>41228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A42B8B83-D269-467D-BCD7-9465CD44E521}"/>
            </a:ext>
          </a:extLst>
        </xdr:cNvPr>
        <xdr:cNvGrpSpPr/>
      </xdr:nvGrpSpPr>
      <xdr:grpSpPr>
        <a:xfrm>
          <a:off x="1062985" y="6820951"/>
          <a:ext cx="4369388" cy="416944"/>
          <a:chOff x="2842953" y="5961659"/>
          <a:chExt cx="5503767" cy="421749"/>
        </a:xfrm>
      </xdr:grpSpPr>
      <xdr:sp macro="" textlink="">
        <xdr:nvSpPr>
          <xdr:cNvPr id="5" name="Left Brace 4">
            <a:extLst>
              <a:ext uri="{FF2B5EF4-FFF2-40B4-BE49-F238E27FC236}">
                <a16:creationId xmlns:a16="http://schemas.microsoft.com/office/drawing/2014/main" id="{7F1BC16C-4EEB-468A-BC7E-B2EEB0062779}"/>
              </a:ext>
            </a:extLst>
          </xdr:cNvPr>
          <xdr:cNvSpPr/>
        </xdr:nvSpPr>
        <xdr:spPr>
          <a:xfrm rot="5400000">
            <a:off x="5470540" y="3507227"/>
            <a:ext cx="248594" cy="5503767"/>
          </a:xfrm>
          <a:prstGeom prst="leftBrac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183EF19-8FE3-4A21-97D8-95003492EDDA}"/>
              </a:ext>
            </a:extLst>
          </xdr:cNvPr>
          <xdr:cNvSpPr txBox="1"/>
        </xdr:nvSpPr>
        <xdr:spPr>
          <a:xfrm>
            <a:off x="5433456" y="5961659"/>
            <a:ext cx="284436" cy="2398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000" b="1">
                <a:latin typeface="Arial" panose="020B0604020202020204" pitchFamily="34" charset="0"/>
                <a:cs typeface="Arial" panose="020B0604020202020204" pitchFamily="34" charset="0"/>
              </a:rPr>
              <a:t>**</a:t>
            </a:r>
          </a:p>
        </xdr:txBody>
      </xdr:sp>
    </xdr:grpSp>
    <xdr:clientData/>
  </xdr:twoCellAnchor>
  <xdr:twoCellAnchor>
    <xdr:from>
      <xdr:col>9</xdr:col>
      <xdr:colOff>186972</xdr:colOff>
      <xdr:row>37</xdr:row>
      <xdr:rowOff>186972</xdr:rowOff>
    </xdr:from>
    <xdr:to>
      <xdr:col>18</xdr:col>
      <xdr:colOff>264422</xdr:colOff>
      <xdr:row>57</xdr:row>
      <xdr:rowOff>111027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BAC8E05-603A-445B-8E52-52E6971D87F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396875</xdr:colOff>
      <xdr:row>38</xdr:row>
      <xdr:rowOff>31750</xdr:rowOff>
    </xdr:from>
    <xdr:to>
      <xdr:col>27</xdr:col>
      <xdr:colOff>474325</xdr:colOff>
      <xdr:row>57</xdr:row>
      <xdr:rowOff>146305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69C3441-2249-49EE-B310-87D908E4F04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4FB18-D308-4C1E-8DC5-FE445347665F}">
  <dimension ref="A1:C3"/>
  <sheetViews>
    <sheetView workbookViewId="0"/>
  </sheetViews>
  <sheetFormatPr defaultRowHeight="14.5"/>
  <sheetData>
    <row r="1" spans="1:3">
      <c r="A1" t="s">
        <v>15</v>
      </c>
    </row>
    <row r="2" spans="1:3" ht="409.5">
      <c r="B2" t="s">
        <v>16</v>
      </c>
      <c r="C2" s="6" t="s">
        <v>17</v>
      </c>
    </row>
    <row r="3" spans="1:3">
      <c r="B3" t="s">
        <v>18</v>
      </c>
      <c r="C3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7"/>
  <sheetViews>
    <sheetView tabSelected="1" zoomScale="60" zoomScaleNormal="60" workbookViewId="0">
      <selection activeCell="AD46" sqref="AD46"/>
    </sheetView>
  </sheetViews>
  <sheetFormatPr defaultRowHeight="14.5"/>
  <cols>
    <col min="1" max="1" width="10.36328125" customWidth="1"/>
  </cols>
  <sheetData>
    <row r="1" spans="1:28">
      <c r="A1" s="8"/>
      <c r="B1" s="8"/>
      <c r="C1" s="8"/>
      <c r="D1" s="8" t="s">
        <v>28</v>
      </c>
      <c r="E1" s="8">
        <v>12.5</v>
      </c>
      <c r="F1" s="8">
        <v>25</v>
      </c>
      <c r="G1" s="8">
        <v>50</v>
      </c>
      <c r="H1" s="8">
        <v>100</v>
      </c>
      <c r="I1" s="9">
        <v>12.5</v>
      </c>
      <c r="J1" s="9">
        <v>25</v>
      </c>
      <c r="K1" s="9">
        <v>50</v>
      </c>
      <c r="L1" s="9">
        <v>100</v>
      </c>
      <c r="M1" s="8">
        <v>12.5</v>
      </c>
      <c r="N1" s="8">
        <v>25</v>
      </c>
      <c r="O1" s="8">
        <v>50</v>
      </c>
      <c r="P1" s="8">
        <v>100</v>
      </c>
      <c r="Q1" s="10">
        <v>12.5</v>
      </c>
      <c r="R1" s="10">
        <v>25</v>
      </c>
      <c r="S1" s="10">
        <v>50</v>
      </c>
      <c r="T1" s="10">
        <v>100</v>
      </c>
      <c r="U1" s="8">
        <v>12.5</v>
      </c>
      <c r="V1" s="8">
        <v>25</v>
      </c>
      <c r="W1" s="8">
        <v>50</v>
      </c>
      <c r="X1" s="8">
        <v>100</v>
      </c>
      <c r="Y1" s="11">
        <v>12.5</v>
      </c>
      <c r="Z1" s="11">
        <v>25</v>
      </c>
      <c r="AA1" s="11">
        <v>50</v>
      </c>
      <c r="AB1" s="11">
        <v>100</v>
      </c>
    </row>
    <row r="2" spans="1:28">
      <c r="A2" s="8"/>
      <c r="B2" s="8" t="s">
        <v>1</v>
      </c>
      <c r="C2" s="8" t="s">
        <v>3</v>
      </c>
      <c r="D2" s="8" t="s">
        <v>9</v>
      </c>
      <c r="E2" s="24" t="s">
        <v>0</v>
      </c>
      <c r="F2" s="24"/>
      <c r="G2" s="24"/>
      <c r="H2" s="24"/>
      <c r="I2" s="25" t="s">
        <v>10</v>
      </c>
      <c r="J2" s="25"/>
      <c r="K2" s="25"/>
      <c r="L2" s="25"/>
      <c r="M2" s="26" t="s">
        <v>2</v>
      </c>
      <c r="N2" s="26"/>
      <c r="O2" s="26"/>
      <c r="P2" s="26"/>
      <c r="Q2" s="27" t="s">
        <v>11</v>
      </c>
      <c r="R2" s="27"/>
      <c r="S2" s="27"/>
      <c r="T2" s="27"/>
      <c r="U2" s="24" t="s">
        <v>4</v>
      </c>
      <c r="V2" s="24"/>
      <c r="W2" s="24"/>
      <c r="X2" s="24"/>
      <c r="Y2" s="23" t="s">
        <v>12</v>
      </c>
      <c r="Z2" s="23"/>
      <c r="AA2" s="23"/>
      <c r="AB2" s="23"/>
    </row>
    <row r="3" spans="1:28">
      <c r="A3" s="8" t="s">
        <v>29</v>
      </c>
      <c r="B3" s="8">
        <v>238.99799999999999</v>
      </c>
      <c r="C3" s="8">
        <v>232.83099999999999</v>
      </c>
      <c r="D3" s="8">
        <v>290.10399999999998</v>
      </c>
      <c r="E3" s="8">
        <v>190.834</v>
      </c>
      <c r="F3" s="8">
        <v>194.32400000000001</v>
      </c>
      <c r="G3" s="8">
        <v>184.297</v>
      </c>
      <c r="H3" s="8">
        <v>197.60599999999999</v>
      </c>
      <c r="I3" s="12">
        <v>222.56</v>
      </c>
      <c r="J3" s="13">
        <v>208.75700000000001</v>
      </c>
      <c r="K3" s="13">
        <v>210.26900000000001</v>
      </c>
      <c r="L3" s="13">
        <v>218.18799999999999</v>
      </c>
      <c r="M3" s="13">
        <v>200.071</v>
      </c>
      <c r="N3" s="13">
        <v>212.982</v>
      </c>
      <c r="O3" s="13">
        <v>222.846</v>
      </c>
      <c r="P3" s="13">
        <v>203.523</v>
      </c>
      <c r="Q3" s="12">
        <v>232.4</v>
      </c>
      <c r="R3" s="13">
        <v>230.87299999999999</v>
      </c>
      <c r="S3" s="13">
        <v>242.19900000000001</v>
      </c>
      <c r="T3" s="13">
        <v>230.94900000000001</v>
      </c>
      <c r="U3" s="8">
        <v>229.17500000000001</v>
      </c>
      <c r="V3" s="8">
        <v>219.71100000000001</v>
      </c>
      <c r="W3" s="8">
        <v>221.88900000000001</v>
      </c>
      <c r="X3" s="8">
        <v>214.381</v>
      </c>
      <c r="Y3" s="13">
        <v>271.58800000000002</v>
      </c>
      <c r="Z3" s="13">
        <v>250.60300000000001</v>
      </c>
      <c r="AA3" s="13">
        <v>266.14299999999997</v>
      </c>
      <c r="AB3" s="13">
        <v>250.34200000000001</v>
      </c>
    </row>
    <row r="4" spans="1:28">
      <c r="A4" s="8" t="s">
        <v>30</v>
      </c>
      <c r="B4" s="8">
        <v>232.71600000000001</v>
      </c>
      <c r="C4" s="8">
        <v>236.017</v>
      </c>
      <c r="D4" s="8">
        <v>296.15199999999999</v>
      </c>
      <c r="E4" s="8">
        <v>204.59700000000001</v>
      </c>
      <c r="F4" s="8">
        <v>191.392</v>
      </c>
      <c r="G4" s="8">
        <v>201.24700000000001</v>
      </c>
      <c r="H4" s="8">
        <v>195.048</v>
      </c>
      <c r="I4" s="7">
        <v>214.08</v>
      </c>
      <c r="J4" s="7">
        <v>207.73</v>
      </c>
      <c r="K4" s="8">
        <v>218.61199999999999</v>
      </c>
      <c r="L4" s="7">
        <v>209.71</v>
      </c>
      <c r="M4" s="8">
        <v>215.11600000000001</v>
      </c>
      <c r="N4" s="8">
        <v>213.56899999999999</v>
      </c>
      <c r="O4" s="8">
        <v>233.40600000000001</v>
      </c>
      <c r="P4" s="8">
        <v>219.11699999999999</v>
      </c>
      <c r="Q4" s="7">
        <v>242.3</v>
      </c>
      <c r="R4" s="8">
        <v>236.32599999999999</v>
      </c>
      <c r="S4" s="8">
        <v>249.36600000000001</v>
      </c>
      <c r="T4" s="8">
        <v>231.76400000000001</v>
      </c>
      <c r="U4" s="7">
        <v>264.81</v>
      </c>
      <c r="V4" s="8">
        <v>241.006</v>
      </c>
      <c r="W4" s="7">
        <v>272.24</v>
      </c>
      <c r="X4" s="8">
        <v>246.37899999999999</v>
      </c>
      <c r="Y4" s="8">
        <v>266.45699999999999</v>
      </c>
      <c r="Z4" s="8">
        <v>255.52</v>
      </c>
      <c r="AA4" s="8">
        <v>270.19299999999998</v>
      </c>
      <c r="AB4" s="8">
        <v>252.67699999999999</v>
      </c>
    </row>
    <row r="5" spans="1:28">
      <c r="A5" s="8" t="s">
        <v>31</v>
      </c>
      <c r="B5" s="8">
        <v>227.203</v>
      </c>
      <c r="C5" s="8">
        <v>256.30399999999997</v>
      </c>
      <c r="D5" s="8">
        <v>299.15300000000002</v>
      </c>
      <c r="E5" s="8">
        <v>187.46600000000001</v>
      </c>
      <c r="F5" s="8">
        <v>183.56700000000001</v>
      </c>
      <c r="G5" s="8">
        <v>181.55199999999999</v>
      </c>
      <c r="H5" s="8">
        <v>184.41800000000001</v>
      </c>
      <c r="I5" s="8">
        <v>220.148</v>
      </c>
      <c r="J5" s="8">
        <v>219.22200000000001</v>
      </c>
      <c r="K5" s="8">
        <v>206.50200000000001</v>
      </c>
      <c r="L5" s="8">
        <v>218.35400000000001</v>
      </c>
      <c r="M5" s="8">
        <v>225.75399999999999</v>
      </c>
      <c r="N5" s="8">
        <v>212.35599999999999</v>
      </c>
      <c r="O5" s="8">
        <v>218.756</v>
      </c>
      <c r="P5" s="8">
        <v>209.959</v>
      </c>
      <c r="Q5" s="8">
        <v>234.74299999999999</v>
      </c>
      <c r="R5" s="8">
        <v>233.39400000000001</v>
      </c>
      <c r="S5" s="8">
        <v>247.815</v>
      </c>
      <c r="T5" s="8">
        <v>222.81899999999999</v>
      </c>
      <c r="U5" s="8">
        <v>252.886</v>
      </c>
      <c r="V5" s="8">
        <v>232.56100000000001</v>
      </c>
      <c r="W5" s="8">
        <v>259.21699999999998</v>
      </c>
      <c r="X5" s="8">
        <v>241.93799999999999</v>
      </c>
      <c r="Y5" s="8">
        <v>274.089</v>
      </c>
      <c r="Z5" s="8">
        <v>256.52499999999998</v>
      </c>
      <c r="AA5" s="8">
        <v>268.05099999999999</v>
      </c>
      <c r="AB5" s="8">
        <v>251.36500000000001</v>
      </c>
    </row>
    <row r="6" spans="1:28">
      <c r="A6" s="8" t="s">
        <v>32</v>
      </c>
      <c r="B6" s="8">
        <v>242.87799999999999</v>
      </c>
      <c r="C6" s="8">
        <v>250.09299999999999</v>
      </c>
      <c r="D6" s="8">
        <v>297.55099999999999</v>
      </c>
      <c r="E6" s="8">
        <v>191.959</v>
      </c>
      <c r="F6" s="8">
        <v>187.221</v>
      </c>
      <c r="G6" s="8">
        <v>185.80100000000002</v>
      </c>
      <c r="H6" s="7">
        <v>194.42433333333335</v>
      </c>
      <c r="I6" s="8">
        <v>223.36500000000001</v>
      </c>
      <c r="J6" s="8">
        <v>218.672</v>
      </c>
      <c r="K6" s="8">
        <v>215.256</v>
      </c>
      <c r="L6" s="7">
        <v>216.52</v>
      </c>
      <c r="M6" s="7">
        <v>215.91400000000002</v>
      </c>
      <c r="N6" s="8">
        <v>216.23709999999997</v>
      </c>
      <c r="O6" s="8">
        <v>226.32266666666666</v>
      </c>
      <c r="P6" s="8">
        <v>211.37863333333331</v>
      </c>
      <c r="Q6" s="8">
        <v>238.21100000000001</v>
      </c>
      <c r="R6" s="8">
        <v>236.39099999999999</v>
      </c>
      <c r="S6" s="8">
        <v>237.66399999999999</v>
      </c>
      <c r="T6" s="8">
        <v>235.23599999999999</v>
      </c>
      <c r="U6" s="7">
        <v>250.98050000000001</v>
      </c>
      <c r="V6" s="7">
        <v>233.82466666666667</v>
      </c>
      <c r="W6" s="7">
        <v>253.84733333333332</v>
      </c>
      <c r="X6" s="8">
        <v>236.66466666666665</v>
      </c>
      <c r="Y6" s="8">
        <v>275.40699999999998</v>
      </c>
      <c r="Z6" s="8">
        <v>243.98599999999999</v>
      </c>
      <c r="AA6" s="8">
        <v>278.22300000000001</v>
      </c>
      <c r="AB6" s="7">
        <v>260.44</v>
      </c>
    </row>
    <row r="7" spans="1:28">
      <c r="A7" s="8" t="s">
        <v>33</v>
      </c>
      <c r="B7" s="8">
        <v>230.14500000000001</v>
      </c>
      <c r="C7" s="8">
        <v>253.40600000000001</v>
      </c>
      <c r="D7" s="7">
        <v>291.39</v>
      </c>
      <c r="E7" s="8">
        <v>194.63900000000001</v>
      </c>
      <c r="F7" s="8">
        <v>190.30099999999999</v>
      </c>
      <c r="G7" s="8">
        <v>192.26300000000001</v>
      </c>
      <c r="H7" s="7">
        <v>188.09033333333335</v>
      </c>
      <c r="I7" s="7">
        <v>219.32</v>
      </c>
      <c r="J7" s="7">
        <v>210.541</v>
      </c>
      <c r="K7" s="7">
        <v>213.631</v>
      </c>
      <c r="L7" s="7">
        <v>215.19</v>
      </c>
      <c r="M7" s="7">
        <v>209.38000000000002</v>
      </c>
      <c r="N7" s="8">
        <v>211.66899999999995</v>
      </c>
      <c r="O7" s="8">
        <v>226.00266666666667</v>
      </c>
      <c r="P7" s="8">
        <v>208.85403333333329</v>
      </c>
      <c r="Q7" s="7">
        <v>233.905</v>
      </c>
      <c r="R7" s="7">
        <v>236.04300000000001</v>
      </c>
      <c r="S7" s="7">
        <v>246.17</v>
      </c>
      <c r="T7" s="7">
        <v>228.98</v>
      </c>
      <c r="U7" s="7">
        <v>246.93349999999998</v>
      </c>
      <c r="V7" s="7">
        <v>228.36066666666667</v>
      </c>
      <c r="W7" s="7">
        <v>248.38333333333333</v>
      </c>
      <c r="X7" s="8">
        <v>231.80066666666667</v>
      </c>
      <c r="Y7" s="7">
        <v>266.88099999999997</v>
      </c>
      <c r="Z7" s="8">
        <v>256.16500000000002</v>
      </c>
      <c r="AA7" s="7">
        <v>274.61</v>
      </c>
      <c r="AB7" s="8">
        <v>257.01100000000002</v>
      </c>
    </row>
    <row r="8" spans="1:28">
      <c r="A8" s="8" t="s">
        <v>34</v>
      </c>
      <c r="B8" s="8">
        <v>237.239</v>
      </c>
      <c r="C8" s="8">
        <v>239.90100000000001</v>
      </c>
      <c r="D8" s="7">
        <v>298.93</v>
      </c>
      <c r="E8" s="8">
        <v>193.02800000000002</v>
      </c>
      <c r="F8" s="7">
        <v>188.59</v>
      </c>
      <c r="G8" s="8">
        <v>190.20500000000001</v>
      </c>
      <c r="H8" s="7">
        <v>193.74453333333335</v>
      </c>
      <c r="I8" s="7">
        <v>220.72499999999999</v>
      </c>
      <c r="J8" s="7">
        <v>212.732</v>
      </c>
      <c r="K8" s="7">
        <v>209.64</v>
      </c>
      <c r="L8" s="7">
        <v>216.23</v>
      </c>
      <c r="M8" s="7">
        <v>216.77</v>
      </c>
      <c r="N8" s="8">
        <v>209.70089999999996</v>
      </c>
      <c r="O8" s="8">
        <v>221.91066666666666</v>
      </c>
      <c r="P8" s="8">
        <v>212.83173333333329</v>
      </c>
      <c r="Q8" s="7">
        <v>236.911</v>
      </c>
      <c r="R8" s="7">
        <v>235.55</v>
      </c>
      <c r="S8" s="7">
        <v>241.08500000000001</v>
      </c>
      <c r="T8" s="8">
        <v>230.66800000000001</v>
      </c>
      <c r="U8" s="7">
        <v>249.45</v>
      </c>
      <c r="V8" s="7">
        <v>232.61766666666668</v>
      </c>
      <c r="W8" s="7">
        <v>252.64033333333333</v>
      </c>
      <c r="X8" s="8">
        <v>236.09566666666666</v>
      </c>
      <c r="Y8" s="7">
        <v>276.19099999999997</v>
      </c>
      <c r="Z8" s="8">
        <v>246.62100000000001</v>
      </c>
      <c r="AA8" s="7">
        <v>266.60500000000002</v>
      </c>
      <c r="AB8" s="8">
        <v>258.71199999999999</v>
      </c>
    </row>
    <row r="9" spans="1:28">
      <c r="A9" s="8" t="s">
        <v>35</v>
      </c>
      <c r="B9" s="8">
        <v>235.65299999999999</v>
      </c>
      <c r="C9" s="8">
        <v>243.02099999999999</v>
      </c>
      <c r="D9" s="7">
        <v>295.38</v>
      </c>
      <c r="E9" s="7">
        <v>195.57</v>
      </c>
      <c r="F9" s="8">
        <v>190.93199999999999</v>
      </c>
      <c r="G9" s="8">
        <v>186.85900000000001</v>
      </c>
      <c r="H9" s="7">
        <v>190.97013333333334</v>
      </c>
      <c r="I9" s="7">
        <v>216.86</v>
      </c>
      <c r="J9" s="7">
        <v>216.63900000000001</v>
      </c>
      <c r="K9" s="7">
        <v>211.679</v>
      </c>
      <c r="L9" s="7">
        <v>215.39</v>
      </c>
      <c r="M9" s="7">
        <v>210.52400000000003</v>
      </c>
      <c r="N9" s="8">
        <v>216.20299999999997</v>
      </c>
      <c r="O9" s="8">
        <v>227.09466666666668</v>
      </c>
      <c r="P9" s="8">
        <v>212.3663333333333</v>
      </c>
      <c r="Q9" s="7">
        <v>238.85300000000001</v>
      </c>
      <c r="R9" s="7">
        <v>233.06200000000001</v>
      </c>
      <c r="S9" s="7">
        <v>242.655</v>
      </c>
      <c r="T9" s="8">
        <v>229.828</v>
      </c>
      <c r="U9" s="7">
        <v>247.16399999999999</v>
      </c>
      <c r="V9" s="7">
        <v>229.02966666666669</v>
      </c>
      <c r="W9" s="7">
        <v>249.05233333333334</v>
      </c>
      <c r="X9" s="8">
        <v>231.43166666666667</v>
      </c>
      <c r="Y9" s="7">
        <v>269.983</v>
      </c>
      <c r="Z9" s="8">
        <v>254.19200000000001</v>
      </c>
      <c r="AA9" s="7">
        <v>272.69</v>
      </c>
      <c r="AB9" s="8">
        <v>250.411</v>
      </c>
    </row>
    <row r="10" spans="1:28">
      <c r="A10" s="8" t="s">
        <v>36</v>
      </c>
      <c r="B10" s="8">
        <v>238.75899999999999</v>
      </c>
      <c r="C10" s="8">
        <v>238.916</v>
      </c>
      <c r="D10" s="7">
        <v>297.24</v>
      </c>
      <c r="E10" s="8">
        <v>196.29900000000001</v>
      </c>
      <c r="F10" s="8">
        <v>191.761</v>
      </c>
      <c r="G10" s="8">
        <v>190.03200000000001</v>
      </c>
      <c r="H10" s="7">
        <v>194.55733333333333</v>
      </c>
      <c r="I10" s="7">
        <v>223.255</v>
      </c>
      <c r="J10" s="7">
        <v>214.46700000000001</v>
      </c>
      <c r="K10" s="7">
        <v>215.69</v>
      </c>
      <c r="L10" s="7">
        <v>215.97</v>
      </c>
      <c r="M10" s="7">
        <v>215.64700000000002</v>
      </c>
      <c r="N10" s="8">
        <v>211.03499999999997</v>
      </c>
      <c r="O10" s="8">
        <v>223.68266666666668</v>
      </c>
      <c r="P10" s="8">
        <v>208.90093333333331</v>
      </c>
      <c r="Q10" s="7">
        <v>237.97499999999999</v>
      </c>
      <c r="R10" s="7">
        <v>232.327</v>
      </c>
      <c r="S10" s="7">
        <v>247.15</v>
      </c>
      <c r="T10" s="8">
        <v>231.29599999999999</v>
      </c>
      <c r="U10" s="7">
        <v>250.25700000000001</v>
      </c>
      <c r="V10" s="7">
        <v>231.63066666666668</v>
      </c>
      <c r="W10" s="7">
        <v>251.65333333333334</v>
      </c>
      <c r="X10" s="8">
        <v>235.17066666666665</v>
      </c>
      <c r="Y10" s="7">
        <v>274.48399999999998</v>
      </c>
      <c r="Z10" s="8">
        <v>249.65100000000001</v>
      </c>
      <c r="AA10" s="7">
        <v>268.69499999999999</v>
      </c>
      <c r="AB10" s="8">
        <v>248.70099999999999</v>
      </c>
    </row>
    <row r="11" spans="1:28" s="19" customFormat="1">
      <c r="A11" s="17" t="s">
        <v>5</v>
      </c>
      <c r="B11" s="18">
        <f t="shared" ref="B11:AB11" si="0">AVERAGE(B3:B10)</f>
        <v>235.44887500000002</v>
      </c>
      <c r="C11" s="18">
        <f t="shared" si="0"/>
        <v>243.81112499999998</v>
      </c>
      <c r="D11" s="18">
        <f t="shared" si="0"/>
        <v>295.73749999999995</v>
      </c>
      <c r="E11" s="18">
        <f t="shared" si="0"/>
        <v>194.29900000000001</v>
      </c>
      <c r="F11" s="18">
        <f t="shared" si="0"/>
        <v>189.761</v>
      </c>
      <c r="G11" s="18">
        <f t="shared" si="0"/>
        <v>189.03199999999998</v>
      </c>
      <c r="H11" s="18">
        <f t="shared" si="0"/>
        <v>192.35733333333334</v>
      </c>
      <c r="I11" s="18">
        <f t="shared" si="0"/>
        <v>220.03912500000001</v>
      </c>
      <c r="J11" s="18">
        <f t="shared" si="0"/>
        <v>213.59500000000003</v>
      </c>
      <c r="K11" s="18">
        <f t="shared" si="0"/>
        <v>212.659875</v>
      </c>
      <c r="L11" s="18">
        <f t="shared" si="0"/>
        <v>215.69399999999999</v>
      </c>
      <c r="M11" s="18">
        <f t="shared" si="0"/>
        <v>213.64700000000002</v>
      </c>
      <c r="N11" s="18">
        <f t="shared" si="0"/>
        <v>212.96899999999999</v>
      </c>
      <c r="O11" s="18">
        <f t="shared" si="0"/>
        <v>225.00266666666667</v>
      </c>
      <c r="P11" s="18">
        <f t="shared" si="0"/>
        <v>210.8663333333333</v>
      </c>
      <c r="Q11" s="18">
        <f t="shared" si="0"/>
        <v>236.91225</v>
      </c>
      <c r="R11" s="18">
        <f t="shared" si="0"/>
        <v>234.24575000000002</v>
      </c>
      <c r="S11" s="18">
        <f t="shared" si="0"/>
        <v>244.26300000000003</v>
      </c>
      <c r="T11" s="18">
        <f t="shared" si="0"/>
        <v>230.19250000000002</v>
      </c>
      <c r="U11" s="18">
        <f t="shared" si="0"/>
        <v>248.95699999999999</v>
      </c>
      <c r="V11" s="18">
        <f t="shared" si="0"/>
        <v>231.0926666666667</v>
      </c>
      <c r="W11" s="18">
        <f t="shared" si="0"/>
        <v>251.11533333333335</v>
      </c>
      <c r="X11" s="18">
        <f t="shared" si="0"/>
        <v>234.23266666666666</v>
      </c>
      <c r="Y11" s="18">
        <f t="shared" si="0"/>
        <v>271.88499999999999</v>
      </c>
      <c r="Z11" s="18">
        <f t="shared" si="0"/>
        <v>251.65787500000002</v>
      </c>
      <c r="AA11" s="18">
        <f t="shared" si="0"/>
        <v>270.65125</v>
      </c>
      <c r="AB11" s="18">
        <f t="shared" si="0"/>
        <v>253.70737500000001</v>
      </c>
    </row>
    <row r="12" spans="1:28" s="14" customFormat="1">
      <c r="A12" s="15" t="s">
        <v>6</v>
      </c>
      <c r="B12" s="16">
        <f t="shared" ref="B12:AB12" si="1">STDEV(B3:B10)</f>
        <v>5.1490009970728368</v>
      </c>
      <c r="C12" s="16">
        <f t="shared" si="1"/>
        <v>8.5254464388759601</v>
      </c>
      <c r="D12" s="16">
        <f t="shared" si="1"/>
        <v>3.3453737779634993</v>
      </c>
      <c r="E12" s="16">
        <f t="shared" si="1"/>
        <v>5.0365379265636712</v>
      </c>
      <c r="F12" s="16">
        <f t="shared" si="1"/>
        <v>3.2805149421568367</v>
      </c>
      <c r="G12" s="16">
        <f t="shared" si="1"/>
        <v>6.0421546535274091</v>
      </c>
      <c r="H12" s="16">
        <f t="shared" si="1"/>
        <v>4.2926786234016516</v>
      </c>
      <c r="I12" s="16">
        <f t="shared" si="1"/>
        <v>3.25961287962236</v>
      </c>
      <c r="J12" s="16">
        <f t="shared" si="1"/>
        <v>4.3971018377368294</v>
      </c>
      <c r="K12" s="16">
        <f t="shared" si="1"/>
        <v>3.8915635285099168</v>
      </c>
      <c r="L12" s="16">
        <f t="shared" si="1"/>
        <v>2.6858377783158391</v>
      </c>
      <c r="M12" s="16">
        <f t="shared" si="1"/>
        <v>7.3668952754874928</v>
      </c>
      <c r="N12" s="16">
        <f t="shared" si="1"/>
        <v>2.3295004130254475</v>
      </c>
      <c r="O12" s="16">
        <f t="shared" si="1"/>
        <v>4.3541407987383822</v>
      </c>
      <c r="P12" s="16">
        <f t="shared" si="1"/>
        <v>4.4257153669800982</v>
      </c>
      <c r="Q12" s="16">
        <f t="shared" si="1"/>
        <v>3.1559501512449271</v>
      </c>
      <c r="R12" s="16">
        <f t="shared" si="1"/>
        <v>2.1059269930365589</v>
      </c>
      <c r="S12" s="16">
        <f t="shared" si="1"/>
        <v>3.9842722224839466</v>
      </c>
      <c r="T12" s="16">
        <f t="shared" si="1"/>
        <v>3.5029401528267274</v>
      </c>
      <c r="U12" s="16">
        <f t="shared" si="1"/>
        <v>9.7937237664887054</v>
      </c>
      <c r="V12" s="16">
        <f t="shared" si="1"/>
        <v>5.9972756036942831</v>
      </c>
      <c r="W12" s="16">
        <f t="shared" si="1"/>
        <v>14.080715234809967</v>
      </c>
      <c r="X12" s="16">
        <f t="shared" si="1"/>
        <v>9.4492607924540533</v>
      </c>
      <c r="Y12" s="16">
        <f t="shared" si="1"/>
        <v>3.7941223340470014</v>
      </c>
      <c r="Z12" s="16">
        <f t="shared" si="1"/>
        <v>4.7011999209168485</v>
      </c>
      <c r="AA12" s="16">
        <f t="shared" si="1"/>
        <v>4.2199232474401462</v>
      </c>
      <c r="AB12" s="16">
        <f t="shared" si="1"/>
        <v>4.3930540934362661</v>
      </c>
    </row>
    <row r="13" spans="1:28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>
      <c r="A14" t="s">
        <v>8</v>
      </c>
      <c r="D14" s="1">
        <f>D11-C11</f>
        <v>51.926374999999979</v>
      </c>
      <c r="I14" s="1">
        <f>I11-E11</f>
        <v>25.740125000000006</v>
      </c>
      <c r="J14" s="1">
        <f>J11-F11</f>
        <v>23.834000000000032</v>
      </c>
      <c r="K14" s="1">
        <f>K11-G11</f>
        <v>23.627875000000017</v>
      </c>
      <c r="L14" s="1">
        <f>L11-H11</f>
        <v>23.336666666666645</v>
      </c>
      <c r="N14" s="1"/>
      <c r="Q14" s="1">
        <f>Q11-M11</f>
        <v>23.26524999999998</v>
      </c>
      <c r="R14" s="1">
        <f>R11-N11</f>
        <v>21.276750000000021</v>
      </c>
      <c r="S14" s="1">
        <f>S11-O11</f>
        <v>19.260333333333364</v>
      </c>
      <c r="T14" s="1">
        <f>T11-P11</f>
        <v>19.326166666666722</v>
      </c>
      <c r="Y14" s="1">
        <f>Y11-U11</f>
        <v>22.927999999999997</v>
      </c>
      <c r="Z14" s="1">
        <f>Z11-V11</f>
        <v>20.565208333333317</v>
      </c>
      <c r="AA14" s="1">
        <f>AA11-W11</f>
        <v>19.535916666666651</v>
      </c>
      <c r="AB14" s="1">
        <f>AB11-X11</f>
        <v>19.474708333333353</v>
      </c>
    </row>
    <row r="15" spans="1:28" s="3" customFormat="1">
      <c r="A15" s="3" t="s">
        <v>7</v>
      </c>
      <c r="D15" s="3">
        <f>D14/$D$14*100</f>
        <v>100</v>
      </c>
      <c r="I15" s="2">
        <f>I14/$D$14*100</f>
        <v>49.5704254340882</v>
      </c>
      <c r="J15" s="2">
        <f>J14/$D$14*100</f>
        <v>45.899603043732675</v>
      </c>
      <c r="K15" s="2">
        <f>K14/$D$14*100</f>
        <v>45.502646776325186</v>
      </c>
      <c r="L15" s="2">
        <f>L14/$D$14*100</f>
        <v>44.941836719136766</v>
      </c>
      <c r="Q15" s="2">
        <f>Q14/$D$14*100</f>
        <v>44.804302245246255</v>
      </c>
      <c r="R15" s="2">
        <f t="shared" ref="R15:S15" si="2">R14/$D$14*100</f>
        <v>40.974841783197903</v>
      </c>
      <c r="S15" s="2">
        <f t="shared" si="2"/>
        <v>37.091619303934408</v>
      </c>
      <c r="T15" s="2">
        <f>T14/$D$14*100</f>
        <v>37.218401374381962</v>
      </c>
      <c r="Y15" s="2">
        <f>Y14/$D$14*100</f>
        <v>44.154824980561429</v>
      </c>
      <c r="Z15" s="2">
        <f t="shared" ref="Z15:AB15" si="3">Z14/$D$14*100</f>
        <v>39.604552278747221</v>
      </c>
      <c r="AA15" s="2">
        <f t="shared" si="3"/>
        <v>37.622338679845569</v>
      </c>
      <c r="AB15" s="2">
        <f t="shared" si="3"/>
        <v>37.504463451056161</v>
      </c>
    </row>
    <row r="16" spans="1:28" s="4" customFormat="1"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>
      <c r="A17" t="s">
        <v>20</v>
      </c>
      <c r="D17" s="1">
        <f t="shared" ref="D17:D24" si="4">D3-$C$11</f>
        <v>46.292875000000009</v>
      </c>
      <c r="I17" s="1">
        <f t="shared" ref="I17:I24" si="5">I3-$E$11</f>
        <v>28.260999999999996</v>
      </c>
      <c r="J17" s="1">
        <f t="shared" ref="J17:J24" si="6">J3-$F$11</f>
        <v>18.996000000000009</v>
      </c>
      <c r="K17" s="1">
        <f t="shared" ref="K17:K24" si="7">K3-$G$11</f>
        <v>21.237000000000023</v>
      </c>
      <c r="L17" s="1">
        <f t="shared" ref="L17:L24" si="8">L3-$H$11</f>
        <v>25.830666666666644</v>
      </c>
      <c r="Q17" s="1">
        <f t="shared" ref="Q17:Q24" si="9">Q3-$M$11</f>
        <v>18.752999999999986</v>
      </c>
      <c r="R17" s="1">
        <f t="shared" ref="R17:R24" si="10">R3-$N$11</f>
        <v>17.903999999999996</v>
      </c>
      <c r="S17" s="1">
        <f t="shared" ref="S17:S24" si="11">S3-$O$11</f>
        <v>17.196333333333342</v>
      </c>
      <c r="T17" s="1">
        <f t="shared" ref="T17:T24" si="12">T3-$P$11</f>
        <v>20.082666666666711</v>
      </c>
      <c r="Y17" s="1">
        <f t="shared" ref="Y17:Y24" si="13">Y3-$U$11</f>
        <v>22.631000000000029</v>
      </c>
      <c r="Z17" s="1">
        <f t="shared" ref="Z17:Z24" si="14">Z3-$V$11</f>
        <v>19.510333333333307</v>
      </c>
      <c r="AA17" s="1">
        <f t="shared" ref="AA17:AA24" si="15">AA3-$W$11</f>
        <v>15.027666666666619</v>
      </c>
      <c r="AB17" s="1">
        <f t="shared" ref="AB17:AB24" si="16">AB3-$X$11</f>
        <v>16.109333333333353</v>
      </c>
    </row>
    <row r="18" spans="1:28">
      <c r="A18" t="s">
        <v>21</v>
      </c>
      <c r="D18" s="1">
        <f t="shared" si="4"/>
        <v>52.340875000000011</v>
      </c>
      <c r="I18" s="1">
        <f t="shared" si="5"/>
        <v>19.781000000000006</v>
      </c>
      <c r="J18" s="1">
        <f t="shared" si="6"/>
        <v>17.968999999999994</v>
      </c>
      <c r="K18" s="1">
        <f t="shared" si="7"/>
        <v>29.580000000000013</v>
      </c>
      <c r="L18" s="1">
        <f t="shared" si="8"/>
        <v>17.352666666666664</v>
      </c>
      <c r="Q18" s="1">
        <f t="shared" si="9"/>
        <v>28.652999999999992</v>
      </c>
      <c r="R18" s="1">
        <f t="shared" si="10"/>
        <v>23.356999999999999</v>
      </c>
      <c r="S18" s="1">
        <f t="shared" si="11"/>
        <v>24.363333333333344</v>
      </c>
      <c r="T18" s="1">
        <f t="shared" si="12"/>
        <v>20.897666666666709</v>
      </c>
      <c r="Y18" s="1">
        <f t="shared" si="13"/>
        <v>17.5</v>
      </c>
      <c r="Z18" s="1">
        <f t="shared" si="14"/>
        <v>24.427333333333308</v>
      </c>
      <c r="AA18" s="1">
        <f t="shared" si="15"/>
        <v>19.07766666666663</v>
      </c>
      <c r="AB18" s="1">
        <f t="shared" si="16"/>
        <v>18.444333333333333</v>
      </c>
    </row>
    <row r="19" spans="1:28">
      <c r="A19" t="s">
        <v>22</v>
      </c>
      <c r="D19" s="1">
        <f t="shared" si="4"/>
        <v>55.341875000000044</v>
      </c>
      <c r="I19" s="1">
        <f t="shared" si="5"/>
        <v>25.84899999999999</v>
      </c>
      <c r="J19" s="1">
        <f t="shared" si="6"/>
        <v>29.461000000000013</v>
      </c>
      <c r="K19" s="1">
        <f t="shared" si="7"/>
        <v>17.470000000000027</v>
      </c>
      <c r="L19" s="1">
        <f t="shared" si="8"/>
        <v>25.99666666666667</v>
      </c>
      <c r="Q19" s="1">
        <f t="shared" si="9"/>
        <v>21.095999999999975</v>
      </c>
      <c r="R19" s="1">
        <f t="shared" si="10"/>
        <v>20.425000000000011</v>
      </c>
      <c r="S19" s="1">
        <f t="shared" si="11"/>
        <v>22.812333333333328</v>
      </c>
      <c r="T19" s="1">
        <f t="shared" si="12"/>
        <v>11.952666666666687</v>
      </c>
      <c r="Y19" s="1">
        <f t="shared" si="13"/>
        <v>25.132000000000005</v>
      </c>
      <c r="Z19" s="1">
        <f t="shared" si="14"/>
        <v>25.432333333333276</v>
      </c>
      <c r="AA19" s="1">
        <f t="shared" si="15"/>
        <v>16.935666666666634</v>
      </c>
      <c r="AB19" s="1">
        <f t="shared" si="16"/>
        <v>17.132333333333349</v>
      </c>
    </row>
    <row r="20" spans="1:28">
      <c r="A20" t="s">
        <v>23</v>
      </c>
      <c r="D20" s="1">
        <f t="shared" si="4"/>
        <v>53.739875000000012</v>
      </c>
      <c r="I20" s="1">
        <f t="shared" si="5"/>
        <v>29.066000000000003</v>
      </c>
      <c r="J20" s="1">
        <f t="shared" si="6"/>
        <v>28.911000000000001</v>
      </c>
      <c r="K20" s="1">
        <f t="shared" si="7"/>
        <v>26.224000000000018</v>
      </c>
      <c r="L20" s="1">
        <f t="shared" si="8"/>
        <v>24.162666666666667</v>
      </c>
      <c r="Q20" s="1">
        <f t="shared" si="9"/>
        <v>24.563999999999993</v>
      </c>
      <c r="R20" s="1">
        <f t="shared" si="10"/>
        <v>23.421999999999997</v>
      </c>
      <c r="S20" s="1">
        <f t="shared" si="11"/>
        <v>12.661333333333317</v>
      </c>
      <c r="T20" s="1">
        <f t="shared" si="12"/>
        <v>24.369666666666689</v>
      </c>
      <c r="Y20" s="1">
        <f t="shared" si="13"/>
        <v>26.449999999999989</v>
      </c>
      <c r="Z20" s="1">
        <f t="shared" si="14"/>
        <v>12.893333333333288</v>
      </c>
      <c r="AA20" s="1">
        <f t="shared" si="15"/>
        <v>27.10766666666666</v>
      </c>
      <c r="AB20" s="1">
        <f t="shared" si="16"/>
        <v>26.207333333333338</v>
      </c>
    </row>
    <row r="21" spans="1:28">
      <c r="A21" t="s">
        <v>41</v>
      </c>
      <c r="D21" s="1">
        <f t="shared" si="4"/>
        <v>47.578875000000011</v>
      </c>
      <c r="I21" s="1">
        <f t="shared" si="5"/>
        <v>25.020999999999987</v>
      </c>
      <c r="J21" s="1">
        <f t="shared" si="6"/>
        <v>20.78</v>
      </c>
      <c r="K21" s="1">
        <f t="shared" si="7"/>
        <v>24.599000000000018</v>
      </c>
      <c r="L21" s="1">
        <f t="shared" si="8"/>
        <v>22.832666666666654</v>
      </c>
      <c r="Q21" s="1">
        <f t="shared" si="9"/>
        <v>20.257999999999981</v>
      </c>
      <c r="R21" s="1">
        <f t="shared" si="10"/>
        <v>23.074000000000012</v>
      </c>
      <c r="S21" s="1">
        <f t="shared" si="11"/>
        <v>21.167333333333318</v>
      </c>
      <c r="T21" s="1">
        <f t="shared" si="12"/>
        <v>18.113666666666688</v>
      </c>
      <c r="Y21" s="1">
        <f t="shared" si="13"/>
        <v>17.923999999999978</v>
      </c>
      <c r="Z21" s="1">
        <f t="shared" si="14"/>
        <v>25.072333333333319</v>
      </c>
      <c r="AA21" s="1">
        <f t="shared" si="15"/>
        <v>23.49466666666666</v>
      </c>
      <c r="AB21" s="1">
        <f t="shared" si="16"/>
        <v>22.778333333333364</v>
      </c>
    </row>
    <row r="22" spans="1:28">
      <c r="A22" t="s">
        <v>42</v>
      </c>
      <c r="D22" s="1">
        <f t="shared" si="4"/>
        <v>55.118875000000031</v>
      </c>
      <c r="I22" s="1">
        <f t="shared" si="5"/>
        <v>26.425999999999988</v>
      </c>
      <c r="J22" s="1">
        <f t="shared" si="6"/>
        <v>22.971000000000004</v>
      </c>
      <c r="K22" s="1">
        <f t="shared" si="7"/>
        <v>20.608000000000004</v>
      </c>
      <c r="L22" s="1">
        <f t="shared" si="8"/>
        <v>23.872666666666646</v>
      </c>
      <c r="Q22" s="1">
        <f t="shared" si="9"/>
        <v>23.263999999999982</v>
      </c>
      <c r="R22" s="1">
        <f t="shared" si="10"/>
        <v>22.581000000000017</v>
      </c>
      <c r="S22" s="1">
        <f t="shared" si="11"/>
        <v>16.082333333333338</v>
      </c>
      <c r="T22" s="1">
        <f t="shared" si="12"/>
        <v>19.801666666666705</v>
      </c>
      <c r="Y22" s="1">
        <f t="shared" si="13"/>
        <v>27.23399999999998</v>
      </c>
      <c r="Z22" s="1">
        <f t="shared" si="14"/>
        <v>15.528333333333308</v>
      </c>
      <c r="AA22" s="1">
        <f t="shared" si="15"/>
        <v>15.489666666666665</v>
      </c>
      <c r="AB22" s="1">
        <f t="shared" si="16"/>
        <v>24.479333333333329</v>
      </c>
    </row>
    <row r="23" spans="1:28">
      <c r="A23" t="s">
        <v>43</v>
      </c>
      <c r="D23" s="1">
        <f t="shared" si="4"/>
        <v>51.56887500000002</v>
      </c>
      <c r="I23" s="1">
        <f t="shared" si="5"/>
        <v>22.561000000000007</v>
      </c>
      <c r="J23" s="1">
        <f t="shared" si="6"/>
        <v>26.878000000000014</v>
      </c>
      <c r="K23" s="1">
        <f t="shared" si="7"/>
        <v>22.64700000000002</v>
      </c>
      <c r="L23" s="1">
        <f t="shared" si="8"/>
        <v>23.032666666666643</v>
      </c>
      <c r="Q23" s="1">
        <f t="shared" si="9"/>
        <v>25.205999999999989</v>
      </c>
      <c r="R23" s="1">
        <f t="shared" si="10"/>
        <v>20.093000000000018</v>
      </c>
      <c r="S23" s="1">
        <f t="shared" si="11"/>
        <v>17.652333333333331</v>
      </c>
      <c r="T23" s="1">
        <f t="shared" si="12"/>
        <v>18.961666666666702</v>
      </c>
      <c r="Y23" s="1">
        <f t="shared" si="13"/>
        <v>21.02600000000001</v>
      </c>
      <c r="Z23" s="1">
        <f t="shared" si="14"/>
        <v>23.099333333333306</v>
      </c>
      <c r="AA23" s="1">
        <f t="shared" si="15"/>
        <v>21.574666666666644</v>
      </c>
      <c r="AB23" s="1">
        <f t="shared" si="16"/>
        <v>16.178333333333342</v>
      </c>
    </row>
    <row r="24" spans="1:28">
      <c r="A24" t="s">
        <v>44</v>
      </c>
      <c r="D24" s="1">
        <f t="shared" si="4"/>
        <v>53.428875000000033</v>
      </c>
      <c r="I24" s="1">
        <f t="shared" si="5"/>
        <v>28.955999999999989</v>
      </c>
      <c r="J24" s="1">
        <f t="shared" si="6"/>
        <v>24.706000000000017</v>
      </c>
      <c r="K24" s="1">
        <f t="shared" si="7"/>
        <v>26.658000000000015</v>
      </c>
      <c r="L24" s="1">
        <f t="shared" si="8"/>
        <v>23.612666666666655</v>
      </c>
      <c r="Q24" s="1">
        <f t="shared" si="9"/>
        <v>24.327999999999975</v>
      </c>
      <c r="R24" s="1">
        <f t="shared" si="10"/>
        <v>19.358000000000004</v>
      </c>
      <c r="S24" s="1">
        <f t="shared" si="11"/>
        <v>22.147333333333336</v>
      </c>
      <c r="T24" s="1">
        <f t="shared" si="12"/>
        <v>20.429666666666691</v>
      </c>
      <c r="Y24" s="1">
        <f t="shared" si="13"/>
        <v>25.526999999999987</v>
      </c>
      <c r="Z24" s="1">
        <f t="shared" si="14"/>
        <v>18.558333333333309</v>
      </c>
      <c r="AA24" s="1">
        <f t="shared" si="15"/>
        <v>17.57966666666664</v>
      </c>
      <c r="AB24" s="1">
        <f t="shared" si="16"/>
        <v>14.468333333333334</v>
      </c>
    </row>
    <row r="25" spans="1:28" s="19" customFormat="1">
      <c r="A25" s="19" t="s">
        <v>45</v>
      </c>
      <c r="D25" s="20">
        <f>AVERAGE(D17:D24)</f>
        <v>51.926375000000021</v>
      </c>
      <c r="E25" s="20"/>
      <c r="F25" s="20"/>
      <c r="G25" s="20"/>
      <c r="H25" s="20"/>
      <c r="I25" s="20">
        <f>AVERAGE(I17:I24)</f>
        <v>25.740124999999995</v>
      </c>
      <c r="J25" s="20">
        <f>AVERAGE(J17:J24)</f>
        <v>23.834000000000007</v>
      </c>
      <c r="K25" s="20">
        <f>AVERAGE(K17:K24)</f>
        <v>23.627875000000017</v>
      </c>
      <c r="L25" s="20">
        <f>AVERAGE(L17:L24)</f>
        <v>23.336666666666655</v>
      </c>
      <c r="M25" s="20"/>
      <c r="N25" s="20"/>
      <c r="O25" s="20"/>
      <c r="P25" s="20"/>
      <c r="Q25" s="20">
        <f>AVERAGE(Q17:Q24)</f>
        <v>23.265249999999984</v>
      </c>
      <c r="R25" s="20">
        <f>AVERAGE(R17:R24)</f>
        <v>21.276750000000007</v>
      </c>
      <c r="S25" s="20">
        <f>AVERAGE(S17:S24)</f>
        <v>19.260333333333332</v>
      </c>
      <c r="T25" s="20">
        <f>AVERAGE(T17:T24)</f>
        <v>19.326166666666698</v>
      </c>
      <c r="Y25" s="20">
        <f>AVERAGE(Y17:Y24)</f>
        <v>22.927999999999997</v>
      </c>
      <c r="Z25" s="20">
        <f>AVERAGE(Z17:Z24)</f>
        <v>20.565208333333302</v>
      </c>
      <c r="AA25" s="20">
        <f>AVERAGE(AA17:AA24)</f>
        <v>19.535916666666644</v>
      </c>
      <c r="AB25" s="20">
        <f>AVERAGE(AB17:AB24)</f>
        <v>19.474708333333343</v>
      </c>
    </row>
    <row r="27" spans="1:28">
      <c r="A27" t="s">
        <v>24</v>
      </c>
      <c r="D27" s="1">
        <f t="shared" ref="D27:D34" si="17">D17/$D$25*100</f>
        <v>89.150985409630451</v>
      </c>
      <c r="I27" s="1">
        <f t="shared" ref="I27:L34" si="18">I17/$D$25*100</f>
        <v>54.425135588609805</v>
      </c>
      <c r="J27" s="1">
        <f t="shared" si="18"/>
        <v>36.582565218542598</v>
      </c>
      <c r="K27" s="1">
        <f t="shared" si="18"/>
        <v>40.898291090028934</v>
      </c>
      <c r="L27" s="1">
        <f t="shared" si="18"/>
        <v>49.744790901861784</v>
      </c>
      <c r="M27" s="1"/>
      <c r="N27" s="1"/>
      <c r="O27" s="1"/>
      <c r="P27" s="1"/>
      <c r="Q27" s="1">
        <f t="shared" ref="Q27:T34" si="19">Q17/$D$25*100</f>
        <v>36.114594943321151</v>
      </c>
      <c r="R27" s="1">
        <f t="shared" si="19"/>
        <v>34.479587685448848</v>
      </c>
      <c r="S27" s="1">
        <f t="shared" si="19"/>
        <v>33.116760669954978</v>
      </c>
      <c r="T27" s="1">
        <f t="shared" si="19"/>
        <v>38.675271799093821</v>
      </c>
      <c r="U27" s="1"/>
      <c r="V27" s="1"/>
      <c r="W27" s="1"/>
      <c r="X27" s="1"/>
      <c r="Y27" s="1">
        <f t="shared" ref="Y27:AB34" si="20">Y17/$D$25*100</f>
        <v>43.582861310846404</v>
      </c>
      <c r="Z27" s="1">
        <f t="shared" si="20"/>
        <v>37.573070204367816</v>
      </c>
      <c r="AA27" s="1">
        <f t="shared" si="20"/>
        <v>28.940334592327332</v>
      </c>
      <c r="AB27" s="1">
        <f t="shared" si="20"/>
        <v>31.023412154869938</v>
      </c>
    </row>
    <row r="28" spans="1:28">
      <c r="A28" t="s">
        <v>25</v>
      </c>
      <c r="D28" s="1">
        <f t="shared" si="17"/>
        <v>100.79824559291879</v>
      </c>
      <c r="I28" s="1">
        <f t="shared" si="18"/>
        <v>38.094321045903932</v>
      </c>
      <c r="J28" s="1">
        <f t="shared" si="18"/>
        <v>34.604764919561568</v>
      </c>
      <c r="K28" s="1">
        <f t="shared" si="18"/>
        <v>56.965270539297229</v>
      </c>
      <c r="L28" s="1">
        <f t="shared" si="18"/>
        <v>33.417827966359404</v>
      </c>
      <c r="M28" s="1"/>
      <c r="N28" s="1"/>
      <c r="O28" s="1"/>
      <c r="P28" s="1"/>
      <c r="Q28" s="1">
        <f t="shared" si="19"/>
        <v>55.180050600489594</v>
      </c>
      <c r="R28" s="1">
        <f t="shared" si="19"/>
        <v>44.980994725705365</v>
      </c>
      <c r="S28" s="1">
        <f t="shared" si="19"/>
        <v>46.918995083583894</v>
      </c>
      <c r="T28" s="1">
        <f t="shared" si="19"/>
        <v>40.244801734507178</v>
      </c>
      <c r="U28" s="1"/>
      <c r="V28" s="1"/>
      <c r="W28" s="1"/>
      <c r="X28" s="1"/>
      <c r="Y28" s="1">
        <f t="shared" si="20"/>
        <v>33.70156303034824</v>
      </c>
      <c r="Z28" s="1">
        <f t="shared" si="20"/>
        <v>47.042246514094813</v>
      </c>
      <c r="AA28" s="1">
        <f t="shared" si="20"/>
        <v>36.73983917935081</v>
      </c>
      <c r="AB28" s="1">
        <f t="shared" si="20"/>
        <v>35.52016356491923</v>
      </c>
    </row>
    <row r="29" spans="1:28">
      <c r="A29" t="s">
        <v>26</v>
      </c>
      <c r="D29" s="1">
        <f t="shared" si="17"/>
        <v>106.57758220172315</v>
      </c>
      <c r="I29" s="1">
        <f t="shared" si="18"/>
        <v>49.780097301226938</v>
      </c>
      <c r="J29" s="1">
        <f t="shared" si="18"/>
        <v>56.736099910690861</v>
      </c>
      <c r="K29" s="1">
        <f t="shared" si="18"/>
        <v>33.643788922296267</v>
      </c>
      <c r="L29" s="1">
        <f t="shared" si="18"/>
        <v>50.064474299749705</v>
      </c>
      <c r="M29" s="1"/>
      <c r="N29" s="1"/>
      <c r="O29" s="1"/>
      <c r="P29" s="1"/>
      <c r="Q29" s="1">
        <f t="shared" si="19"/>
        <v>40.626752782184326</v>
      </c>
      <c r="R29" s="1">
        <f t="shared" si="19"/>
        <v>39.334538565420758</v>
      </c>
      <c r="S29" s="1">
        <f t="shared" si="19"/>
        <v>43.932073697294136</v>
      </c>
      <c r="T29" s="1">
        <f t="shared" si="19"/>
        <v>23.018488516994847</v>
      </c>
      <c r="U29" s="1"/>
      <c r="V29" s="1"/>
      <c r="W29" s="1"/>
      <c r="X29" s="1"/>
      <c r="Y29" s="1">
        <f t="shared" si="20"/>
        <v>48.39929611878356</v>
      </c>
      <c r="Z29" s="1">
        <f t="shared" si="20"/>
        <v>48.977679133837604</v>
      </c>
      <c r="AA29" s="1">
        <f t="shared" si="20"/>
        <v>32.614767864436189</v>
      </c>
      <c r="AB29" s="1">
        <f t="shared" si="20"/>
        <v>32.993509239444009</v>
      </c>
    </row>
    <row r="30" spans="1:28">
      <c r="A30" t="s">
        <v>27</v>
      </c>
      <c r="D30" s="1">
        <f t="shared" si="17"/>
        <v>103.49244483174493</v>
      </c>
      <c r="I30" s="1">
        <f t="shared" si="18"/>
        <v>55.975407488005835</v>
      </c>
      <c r="J30" s="1">
        <f t="shared" si="18"/>
        <v>55.676907929737041</v>
      </c>
      <c r="K30" s="1">
        <f t="shared" si="18"/>
        <v>50.502273651877317</v>
      </c>
      <c r="L30" s="1">
        <f t="shared" si="18"/>
        <v>46.532550494169215</v>
      </c>
      <c r="M30" s="1"/>
      <c r="N30" s="1"/>
      <c r="O30" s="1"/>
      <c r="P30" s="1"/>
      <c r="Q30" s="1">
        <f t="shared" si="19"/>
        <v>47.305439672998517</v>
      </c>
      <c r="R30" s="1">
        <f t="shared" si="19"/>
        <v>45.106171959818084</v>
      </c>
      <c r="S30" s="1">
        <f t="shared" si="19"/>
        <v>24.3832413360904</v>
      </c>
      <c r="T30" s="1">
        <f t="shared" si="19"/>
        <v>46.931191839728228</v>
      </c>
      <c r="U30" s="1"/>
      <c r="V30" s="1"/>
      <c r="W30" s="1"/>
      <c r="X30" s="1"/>
      <c r="Y30" s="1">
        <f t="shared" si="20"/>
        <v>50.937505265869177</v>
      </c>
      <c r="Z30" s="1">
        <f t="shared" si="20"/>
        <v>24.830027771692677</v>
      </c>
      <c r="AA30" s="1">
        <f t="shared" si="20"/>
        <v>52.204042101276372</v>
      </c>
      <c r="AB30" s="1">
        <f t="shared" si="20"/>
        <v>50.470176925181718</v>
      </c>
    </row>
    <row r="31" spans="1:28">
      <c r="A31" t="s">
        <v>37</v>
      </c>
      <c r="D31" s="1">
        <f t="shared" si="17"/>
        <v>91.627568841460601</v>
      </c>
      <c r="I31" s="1">
        <f t="shared" si="18"/>
        <v>48.185531918991025</v>
      </c>
      <c r="J31" s="1">
        <f t="shared" si="18"/>
        <v>40.018198844036377</v>
      </c>
      <c r="K31" s="1">
        <f t="shared" si="18"/>
        <v>47.372842799059264</v>
      </c>
      <c r="L31" s="1">
        <f t="shared" si="18"/>
        <v>43.971231703862721</v>
      </c>
      <c r="M31" s="1"/>
      <c r="N31" s="1"/>
      <c r="O31" s="1"/>
      <c r="P31" s="1"/>
      <c r="Q31" s="1">
        <f t="shared" si="19"/>
        <v>39.012929363931093</v>
      </c>
      <c r="R31" s="1">
        <f t="shared" si="19"/>
        <v>44.435992306414619</v>
      </c>
      <c r="S31" s="1">
        <f t="shared" si="19"/>
        <v>40.764126772441386</v>
      </c>
      <c r="T31" s="1">
        <f t="shared" si="19"/>
        <v>34.883364507279161</v>
      </c>
      <c r="U31" s="1"/>
      <c r="V31" s="1"/>
      <c r="W31" s="1"/>
      <c r="X31" s="1"/>
      <c r="Y31" s="1">
        <f t="shared" si="20"/>
        <v>34.518103757483502</v>
      </c>
      <c r="Z31" s="1">
        <f t="shared" si="20"/>
        <v>48.284389837213375</v>
      </c>
      <c r="AA31" s="1">
        <f t="shared" si="20"/>
        <v>45.246113688210762</v>
      </c>
      <c r="AB31" s="1">
        <f t="shared" si="20"/>
        <v>43.86659637483524</v>
      </c>
    </row>
    <row r="32" spans="1:28">
      <c r="A32" t="s">
        <v>38</v>
      </c>
      <c r="D32" s="1">
        <f t="shared" si="17"/>
        <v>106.14812799853641</v>
      </c>
      <c r="I32" s="1">
        <f t="shared" si="18"/>
        <v>50.891285979427558</v>
      </c>
      <c r="J32" s="1">
        <f t="shared" si="18"/>
        <v>44.23763453543598</v>
      </c>
      <c r="K32" s="1">
        <f t="shared" si="18"/>
        <v>39.686960624538095</v>
      </c>
      <c r="L32" s="1">
        <f t="shared" si="18"/>
        <v>45.974067449666258</v>
      </c>
      <c r="M32" s="1"/>
      <c r="N32" s="1"/>
      <c r="O32" s="1"/>
      <c r="P32" s="1"/>
      <c r="Q32" s="1">
        <f t="shared" si="19"/>
        <v>44.801894990744053</v>
      </c>
      <c r="R32" s="1">
        <f t="shared" si="19"/>
        <v>43.486571130759671</v>
      </c>
      <c r="S32" s="1">
        <f t="shared" si="19"/>
        <v>30.971415457623092</v>
      </c>
      <c r="T32" s="1">
        <f t="shared" si="19"/>
        <v>38.134120987006497</v>
      </c>
      <c r="U32" s="1"/>
      <c r="V32" s="1"/>
      <c r="W32" s="1"/>
      <c r="X32" s="1"/>
      <c r="Y32" s="1">
        <f t="shared" si="20"/>
        <v>52.447335289628768</v>
      </c>
      <c r="Z32" s="1">
        <f t="shared" si="20"/>
        <v>29.904520262262292</v>
      </c>
      <c r="AA32" s="1">
        <f t="shared" si="20"/>
        <v>29.830055856328613</v>
      </c>
      <c r="AB32" s="1">
        <f t="shared" si="20"/>
        <v>47.142388301385026</v>
      </c>
    </row>
    <row r="33" spans="1:28">
      <c r="A33" t="s">
        <v>39</v>
      </c>
      <c r="D33" s="1">
        <f t="shared" si="17"/>
        <v>99.311525212380019</v>
      </c>
      <c r="I33" s="1">
        <f t="shared" si="18"/>
        <v>43.448055058724968</v>
      </c>
      <c r="J33" s="1">
        <f t="shared" si="18"/>
        <v>51.761749207411455</v>
      </c>
      <c r="K33" s="1">
        <f t="shared" si="18"/>
        <v>43.613674168474134</v>
      </c>
      <c r="L33" s="1">
        <f t="shared" si="18"/>
        <v>44.356392424209531</v>
      </c>
      <c r="M33" s="1"/>
      <c r="N33" s="1"/>
      <c r="O33" s="1"/>
      <c r="P33" s="1"/>
      <c r="Q33" s="1">
        <f t="shared" si="19"/>
        <v>48.541805585311856</v>
      </c>
      <c r="R33" s="1">
        <f t="shared" si="19"/>
        <v>38.695171769645022</v>
      </c>
      <c r="S33" s="1">
        <f t="shared" si="19"/>
        <v>33.994927112345749</v>
      </c>
      <c r="T33" s="1">
        <f t="shared" si="19"/>
        <v>36.516445961549778</v>
      </c>
      <c r="U33" s="1"/>
      <c r="V33" s="1"/>
      <c r="W33" s="1"/>
      <c r="X33" s="1"/>
      <c r="Y33" s="1">
        <f t="shared" si="20"/>
        <v>40.491946530062997</v>
      </c>
      <c r="Z33" s="1">
        <f t="shared" si="20"/>
        <v>44.484779330991806</v>
      </c>
      <c r="AA33" s="1">
        <f t="shared" si="20"/>
        <v>41.548570772881092</v>
      </c>
      <c r="AB33" s="1">
        <f t="shared" si="20"/>
        <v>31.156292603389581</v>
      </c>
    </row>
    <row r="34" spans="1:28">
      <c r="A34" t="s">
        <v>40</v>
      </c>
      <c r="D34" s="1">
        <f t="shared" si="17"/>
        <v>102.89351991160565</v>
      </c>
      <c r="I34" s="1">
        <f t="shared" si="18"/>
        <v>55.763569091815043</v>
      </c>
      <c r="J34" s="1">
        <f t="shared" si="18"/>
        <v>47.578903784444812</v>
      </c>
      <c r="K34" s="1">
        <f t="shared" si="18"/>
        <v>51.338072415029941</v>
      </c>
      <c r="L34" s="1">
        <f t="shared" si="18"/>
        <v>45.473358513215381</v>
      </c>
      <c r="M34" s="1"/>
      <c r="N34" s="1"/>
      <c r="O34" s="1"/>
      <c r="P34" s="1"/>
      <c r="Q34" s="1">
        <f t="shared" si="19"/>
        <v>46.85095002298921</v>
      </c>
      <c r="R34" s="1">
        <f t="shared" si="19"/>
        <v>37.279706122370364</v>
      </c>
      <c r="S34" s="1">
        <f t="shared" si="19"/>
        <v>42.651414302140914</v>
      </c>
      <c r="T34" s="1">
        <f t="shared" si="19"/>
        <v>39.343525648895543</v>
      </c>
      <c r="U34" s="1"/>
      <c r="V34" s="1"/>
      <c r="W34" s="1"/>
      <c r="X34" s="1"/>
      <c r="Y34" s="1">
        <f t="shared" si="20"/>
        <v>49.159988541468522</v>
      </c>
      <c r="Z34" s="1">
        <f t="shared" si="20"/>
        <v>35.739705175516875</v>
      </c>
      <c r="AA34" s="1">
        <f t="shared" si="20"/>
        <v>33.854985383953014</v>
      </c>
      <c r="AB34" s="1">
        <f t="shared" si="20"/>
        <v>27.863168444424108</v>
      </c>
    </row>
    <row r="35" spans="1:28" s="19" customFormat="1">
      <c r="A35" s="19" t="s">
        <v>13</v>
      </c>
      <c r="D35" s="21">
        <f>AVERAGE(D27:D30)</f>
        <v>100.00481450900433</v>
      </c>
      <c r="I35" s="21">
        <f>AVERAGE(I27:I34)</f>
        <v>49.570425434088136</v>
      </c>
      <c r="J35" s="21">
        <f>AVERAGE(J27:J34)</f>
        <v>45.89960304373259</v>
      </c>
      <c r="K35" s="21">
        <f>AVERAGE(K27:K34)</f>
        <v>45.50264677632515</v>
      </c>
      <c r="L35" s="21">
        <f>AVERAGE(L27:L34)</f>
        <v>44.941836719136752</v>
      </c>
      <c r="M35" s="20"/>
      <c r="N35" s="20"/>
      <c r="O35" s="20"/>
      <c r="P35" s="20"/>
      <c r="Q35" s="21">
        <f>AVERAGE(Q27:Q34)</f>
        <v>44.804302245246227</v>
      </c>
      <c r="R35" s="21">
        <f>AVERAGE(R27:R34)</f>
        <v>40.974841783197846</v>
      </c>
      <c r="S35" s="21">
        <f>AVERAGE(S27:S34)</f>
        <v>37.091619303934316</v>
      </c>
      <c r="T35" s="21">
        <f>AVERAGE(T27:T34)</f>
        <v>37.218401374381884</v>
      </c>
      <c r="U35" s="20"/>
      <c r="V35" s="20"/>
      <c r="W35" s="20"/>
      <c r="X35" s="20"/>
      <c r="Y35" s="21">
        <f>AVERAGE(Y27:Y34)</f>
        <v>44.154824980561393</v>
      </c>
      <c r="Z35" s="21">
        <f>AVERAGE(Z27:Z34)</f>
        <v>39.60455227874715</v>
      </c>
      <c r="AA35" s="21">
        <f>AVERAGE(AA27:AA34)</f>
        <v>37.622338679845519</v>
      </c>
      <c r="AB35" s="21">
        <f>AVERAGE(AB27:AB34)</f>
        <v>37.504463451056111</v>
      </c>
    </row>
    <row r="36" spans="1:28" s="19" customFormat="1">
      <c r="A36" s="19" t="s">
        <v>6</v>
      </c>
      <c r="D36" s="20">
        <f>STDEV(D27:D34)</f>
        <v>6.4425328707492069</v>
      </c>
      <c r="I36" s="20">
        <f>STDEV(I27:I34)</f>
        <v>6.2773742238358574</v>
      </c>
      <c r="J36" s="20">
        <f>STDEV(J27:J34)</f>
        <v>8.4679545563055747</v>
      </c>
      <c r="K36" s="20">
        <f>STDEV(K27:K34)</f>
        <v>7.4943870595817836</v>
      </c>
      <c r="L36" s="20">
        <f>STDEV(L27:L34)</f>
        <v>5.1723960671543887</v>
      </c>
      <c r="M36" s="20"/>
      <c r="N36" s="20"/>
      <c r="O36" s="20"/>
      <c r="P36" s="20"/>
      <c r="Q36" s="20">
        <f>STDEV(Q27:Q34)</f>
        <v>6.0777401681610064</v>
      </c>
      <c r="R36" s="20">
        <f>STDEV(R27:R34)</f>
        <v>4.0556017881790485</v>
      </c>
      <c r="S36" s="20">
        <f>STDEV(S27:S34)</f>
        <v>7.672925796349082</v>
      </c>
      <c r="T36" s="20">
        <f>STDEV(T27:T34)</f>
        <v>6.7459747629729865</v>
      </c>
      <c r="U36" s="20"/>
      <c r="V36" s="20"/>
      <c r="W36" s="20"/>
      <c r="X36" s="20"/>
      <c r="Y36" s="20">
        <f>STDEV(Y27:Y34)</f>
        <v>7.3067344563278533</v>
      </c>
      <c r="Z36" s="20">
        <f>STDEV(Z27:Z34)</f>
        <v>9.0535877401741622</v>
      </c>
      <c r="AA36" s="20">
        <f>STDEV(AA27:AA34)</f>
        <v>8.1267433889620673</v>
      </c>
      <c r="AB36" s="20">
        <f>STDEV(AB27:AB34)</f>
        <v>8.4601593957526262</v>
      </c>
    </row>
    <row r="37" spans="1:28" s="19" customFormat="1">
      <c r="A37" s="19" t="s">
        <v>14</v>
      </c>
      <c r="D37" s="22">
        <f>D36/SQRT(4)</f>
        <v>3.2212664353746034</v>
      </c>
      <c r="I37" s="22">
        <f>I36/SQRT(4)</f>
        <v>3.1386871119179287</v>
      </c>
      <c r="J37" s="22">
        <f t="shared" ref="J37:L37" si="21">J36/SQRT(4)</f>
        <v>4.2339772781527873</v>
      </c>
      <c r="K37" s="22">
        <f t="shared" si="21"/>
        <v>3.7471935297908918</v>
      </c>
      <c r="L37" s="22">
        <f t="shared" si="21"/>
        <v>2.5861980335771944</v>
      </c>
      <c r="Q37" s="22">
        <f>Q36/SQRT(4)</f>
        <v>3.0388700840805032</v>
      </c>
      <c r="R37" s="22">
        <f t="shared" ref="R37" si="22">R36/SQRT(4)</f>
        <v>2.0278008940895242</v>
      </c>
      <c r="S37" s="22">
        <f t="shared" ref="S37" si="23">S36/SQRT(4)</f>
        <v>3.836462898174541</v>
      </c>
      <c r="T37" s="22">
        <f t="shared" ref="T37" si="24">T36/SQRT(4)</f>
        <v>3.3729873814864932</v>
      </c>
      <c r="Y37" s="22">
        <f>Y36/SQRT(4)</f>
        <v>3.6533672281639267</v>
      </c>
      <c r="Z37" s="22">
        <f t="shared" ref="Z37" si="25">Z36/SQRT(4)</f>
        <v>4.5267938700870811</v>
      </c>
      <c r="AA37" s="22">
        <f t="shared" ref="AA37" si="26">AA36/SQRT(4)</f>
        <v>4.0633716944810336</v>
      </c>
      <c r="AB37" s="22">
        <f t="shared" ref="AB37" si="27">AB36/SQRT(4)</f>
        <v>4.2300796978763131</v>
      </c>
    </row>
  </sheetData>
  <mergeCells count="6">
    <mergeCell ref="Y2:AB2"/>
    <mergeCell ref="E2:H2"/>
    <mergeCell ref="I2:L2"/>
    <mergeCell ref="M2:P2"/>
    <mergeCell ref="Q2:T2"/>
    <mergeCell ref="U2:X2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5-FU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Ploenthip Puthongking</cp:lastModifiedBy>
  <cp:lastPrinted>2020-06-22T13:37:34Z</cp:lastPrinted>
  <dcterms:created xsi:type="dcterms:W3CDTF">2019-01-22T06:33:49Z</dcterms:created>
  <dcterms:modified xsi:type="dcterms:W3CDTF">2023-11-10T04:30:33Z</dcterms:modified>
</cp:coreProperties>
</file>