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 activeTab="2"/>
  </bookViews>
  <sheets>
    <sheet name="PANC-1" sheetId="1" r:id="rId1"/>
    <sheet name="BxPC3" sheetId="2" r:id="rId2"/>
    <sheet name="PaTu8988" sheetId="3" r:id="rId3"/>
  </sheets>
  <calcPr calcId="144525"/>
</workbook>
</file>

<file path=xl/sharedStrings.xml><?xml version="1.0" encoding="utf-8"?>
<sst xmlns="http://schemas.openxmlformats.org/spreadsheetml/2006/main" count="168" uniqueCount="32">
  <si>
    <t>原始数据</t>
  </si>
  <si>
    <t>数据处理</t>
  </si>
  <si>
    <t>Measurement count: 1   Filter: 450</t>
  </si>
  <si>
    <t>PANC-1-24h</t>
  </si>
  <si>
    <t>空白孔平均值</t>
  </si>
  <si>
    <t>A</t>
  </si>
  <si>
    <t>存活率</t>
  </si>
  <si>
    <t>B</t>
  </si>
  <si>
    <t>复孔1</t>
  </si>
  <si>
    <t>C</t>
  </si>
  <si>
    <t>复孔2</t>
  </si>
  <si>
    <t>D</t>
  </si>
  <si>
    <t>复孔3</t>
  </si>
  <si>
    <t>E</t>
  </si>
  <si>
    <t>复孔4</t>
  </si>
  <si>
    <t>F</t>
  </si>
  <si>
    <t>复孔5</t>
  </si>
  <si>
    <t>G</t>
  </si>
  <si>
    <t>复孔6</t>
  </si>
  <si>
    <t>H</t>
  </si>
  <si>
    <t>normalize</t>
  </si>
  <si>
    <t>Ave</t>
  </si>
  <si>
    <t>SD</t>
  </si>
  <si>
    <t>ttest</t>
  </si>
  <si>
    <t>*</t>
  </si>
  <si>
    <t>**</t>
  </si>
  <si>
    <t>***</t>
  </si>
  <si>
    <t>PANC-1-48h</t>
  </si>
  <si>
    <t>BxPC3-24h</t>
  </si>
  <si>
    <t>BxPC3-48h</t>
  </si>
  <si>
    <t>PaTu8988-24h</t>
  </si>
  <si>
    <t>PaTu8988-48h</t>
  </si>
</sst>
</file>

<file path=xl/styles.xml><?xml version="1.0" encoding="utf-8"?>
<styleSheet xmlns="http://schemas.openxmlformats.org/spreadsheetml/2006/main">
  <numFmts count="8">
    <numFmt numFmtId="176" formatCode="0.000_ "/>
    <numFmt numFmtId="43" formatCode="_ * #,##0.00_ ;_ * \-#,##0.00_ ;_ * &quot;-&quot;??_ ;_ @_ "/>
    <numFmt numFmtId="177" formatCode="0.000%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000_ "/>
    <numFmt numFmtId="179" formatCode="0.00000_);[Red]\(0.00000\)"/>
  </numFmts>
  <fonts count="22">
    <font>
      <sz val="11"/>
      <color theme="1"/>
      <name val="宋体"/>
      <charset val="134"/>
      <scheme val="minor"/>
    </font>
    <font>
      <sz val="10"/>
      <color rgb="FF000000"/>
      <name val="Arial"/>
      <charset val="134"/>
    </font>
    <font>
      <sz val="10"/>
      <name val="Arial"/>
      <charset val="0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6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2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8" fillId="11" borderId="1" applyNumberFormat="0" applyAlignment="0" applyProtection="0">
      <alignment vertical="center"/>
    </xf>
    <xf numFmtId="0" fontId="19" fillId="25" borderId="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>
      <alignment vertical="center"/>
    </xf>
    <xf numFmtId="176" fontId="0" fillId="0" borderId="0" xfId="0" applyNumberFormat="1" applyFill="1" applyBorder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/>
    <xf numFmtId="0" fontId="0" fillId="0" borderId="0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178" fontId="0" fillId="2" borderId="0" xfId="0" applyNumberFormat="1" applyFill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0" xfId="11" applyNumberFormat="1" applyAlignment="1">
      <alignment horizontal="center" vertical="center"/>
    </xf>
    <xf numFmtId="176" fontId="0" fillId="0" borderId="0" xfId="0" applyNumberFormat="1" applyFill="1">
      <alignment vertical="center"/>
    </xf>
    <xf numFmtId="177" fontId="0" fillId="0" borderId="0" xfId="11" applyNumberFormat="1">
      <alignment vertical="center"/>
    </xf>
    <xf numFmtId="0" fontId="0" fillId="0" borderId="0" xfId="0" applyFill="1" applyAlignment="1">
      <alignment vertical="center"/>
    </xf>
    <xf numFmtId="0" fontId="0" fillId="3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32"/>
  <sheetViews>
    <sheetView zoomScale="70" zoomScaleNormal="70" workbookViewId="0">
      <selection activeCell="H34" sqref="H34"/>
    </sheetView>
  </sheetViews>
  <sheetFormatPr defaultColWidth="9" defaultRowHeight="13.5"/>
  <cols>
    <col min="1" max="13" width="9" customWidth="1"/>
    <col min="14" max="14" width="12.625"/>
    <col min="15" max="15" width="11.75" style="1" customWidth="1"/>
    <col min="16" max="25" width="12.625"/>
    <col min="26" max="27" width="10.375"/>
  </cols>
  <sheetData>
    <row r="1" spans="1:15">
      <c r="A1" s="1" t="s">
        <v>0</v>
      </c>
      <c r="O1" s="1" t="s">
        <v>1</v>
      </c>
    </row>
    <row r="2" spans="1:15">
      <c r="A2" t="s">
        <v>2</v>
      </c>
      <c r="E2" t="s">
        <v>3</v>
      </c>
      <c r="O2" s="9" t="s">
        <v>4</v>
      </c>
    </row>
    <row r="3" spans="2:24">
      <c r="B3">
        <v>1</v>
      </c>
      <c r="C3">
        <v>0</v>
      </c>
      <c r="D3">
        <v>2.5</v>
      </c>
      <c r="E3">
        <v>5</v>
      </c>
      <c r="F3">
        <v>10</v>
      </c>
      <c r="G3">
        <v>20</v>
      </c>
      <c r="H3">
        <v>40</v>
      </c>
      <c r="I3">
        <v>60</v>
      </c>
      <c r="J3">
        <v>80</v>
      </c>
      <c r="K3">
        <v>100</v>
      </c>
      <c r="L3">
        <v>11</v>
      </c>
      <c r="M3">
        <v>12</v>
      </c>
      <c r="O3" s="10">
        <f>AVERAGE(M5:M10)</f>
        <v>0.0503333333333333</v>
      </c>
      <c r="P3" s="11"/>
      <c r="Q3" s="11"/>
      <c r="R3" s="11"/>
      <c r="S3" s="11"/>
      <c r="T3" s="11"/>
      <c r="U3" s="11"/>
      <c r="V3" s="11"/>
      <c r="W3" s="11"/>
      <c r="X3" s="11"/>
    </row>
    <row r="4" spans="1:24">
      <c r="A4" t="s">
        <v>5</v>
      </c>
      <c r="B4">
        <v>0.042</v>
      </c>
      <c r="C4">
        <v>0.045</v>
      </c>
      <c r="D4">
        <v>0.039</v>
      </c>
      <c r="E4">
        <v>0.04</v>
      </c>
      <c r="F4">
        <v>0.044</v>
      </c>
      <c r="G4">
        <v>0.041</v>
      </c>
      <c r="H4">
        <v>0.039</v>
      </c>
      <c r="I4">
        <v>0.043</v>
      </c>
      <c r="J4">
        <v>0.044</v>
      </c>
      <c r="K4">
        <v>0.045</v>
      </c>
      <c r="L4">
        <v>0.039</v>
      </c>
      <c r="M4">
        <v>0.044</v>
      </c>
      <c r="O4" s="1" t="s">
        <v>6</v>
      </c>
      <c r="P4">
        <v>0</v>
      </c>
      <c r="Q4">
        <v>2.5</v>
      </c>
      <c r="R4">
        <v>5</v>
      </c>
      <c r="S4">
        <v>10</v>
      </c>
      <c r="T4">
        <v>20</v>
      </c>
      <c r="U4">
        <v>40</v>
      </c>
      <c r="V4">
        <v>60</v>
      </c>
      <c r="W4">
        <v>80</v>
      </c>
      <c r="X4">
        <v>100</v>
      </c>
    </row>
    <row r="5" spans="1:27">
      <c r="A5" t="s">
        <v>7</v>
      </c>
      <c r="B5">
        <v>0.035</v>
      </c>
      <c r="C5">
        <v>1.921</v>
      </c>
      <c r="D5">
        <v>1.876</v>
      </c>
      <c r="E5">
        <v>1.796</v>
      </c>
      <c r="F5">
        <v>1.554</v>
      </c>
      <c r="G5">
        <v>1.267</v>
      </c>
      <c r="H5">
        <v>0.983</v>
      </c>
      <c r="I5">
        <v>0.783</v>
      </c>
      <c r="J5">
        <v>0.753</v>
      </c>
      <c r="K5">
        <v>0.377</v>
      </c>
      <c r="L5">
        <v>0.038</v>
      </c>
      <c r="M5">
        <v>0.048</v>
      </c>
      <c r="O5" s="1" t="s">
        <v>8</v>
      </c>
      <c r="P5" s="12">
        <f>(C5-$O$3)/($C$5-$O$3)</f>
        <v>1</v>
      </c>
      <c r="Q5" s="12">
        <f>(D5-$O$3)/($C$5-$O$3)</f>
        <v>0.975944404846757</v>
      </c>
      <c r="R5" s="12">
        <f t="shared" ref="Q5:Y5" si="0">(E5-$O$3)/($C$5-$O$3)</f>
        <v>0.933178902352103</v>
      </c>
      <c r="S5" s="12">
        <f t="shared" si="0"/>
        <v>0.803813257305773</v>
      </c>
      <c r="T5" s="12">
        <f t="shared" si="0"/>
        <v>0.650392017106201</v>
      </c>
      <c r="U5" s="12">
        <f t="shared" si="0"/>
        <v>0.498574483250178</v>
      </c>
      <c r="V5" s="12">
        <f t="shared" si="0"/>
        <v>0.391660727013542</v>
      </c>
      <c r="W5" s="12">
        <f t="shared" si="0"/>
        <v>0.375623663578047</v>
      </c>
      <c r="X5" s="12">
        <f t="shared" si="0"/>
        <v>0.174625801853172</v>
      </c>
      <c r="Y5" s="12"/>
      <c r="Z5" s="12"/>
      <c r="AA5" s="12"/>
    </row>
    <row r="6" spans="1:25">
      <c r="A6" t="s">
        <v>9</v>
      </c>
      <c r="B6">
        <v>0.039</v>
      </c>
      <c r="C6">
        <v>1.932</v>
      </c>
      <c r="D6">
        <v>1.881</v>
      </c>
      <c r="E6">
        <v>1.603</v>
      </c>
      <c r="F6">
        <v>1.648</v>
      </c>
      <c r="G6">
        <v>1.146</v>
      </c>
      <c r="H6">
        <v>0.887</v>
      </c>
      <c r="I6">
        <v>0.776</v>
      </c>
      <c r="J6">
        <v>0.739</v>
      </c>
      <c r="K6">
        <v>0.412</v>
      </c>
      <c r="L6">
        <v>0.043</v>
      </c>
      <c r="M6">
        <v>0.049</v>
      </c>
      <c r="O6" s="1" t="s">
        <v>10</v>
      </c>
      <c r="P6" s="12">
        <f>(C6-$O$3)/($C$5-$O$3)</f>
        <v>1.00588025659301</v>
      </c>
      <c r="Q6" s="12">
        <f>(D6-$O$3)/($C$5-$O$3)</f>
        <v>0.978617248752673</v>
      </c>
      <c r="R6" s="12">
        <f>(E6-$O$3)/($C$5-$O$3)</f>
        <v>0.830007127583749</v>
      </c>
      <c r="S6" s="12">
        <f>(F6-$O$3)/($C$5-$O$3)</f>
        <v>0.854062722736992</v>
      </c>
      <c r="T6" s="12">
        <f>(G6-$O$3)/($C$5-$O$3)</f>
        <v>0.585709194583036</v>
      </c>
      <c r="U6" s="12">
        <f>(H6-$O$3)/($C$5-$O$3)</f>
        <v>0.447255880256593</v>
      </c>
      <c r="V6" s="12">
        <f>(I6-$O$3)/($C$5-$O$3)</f>
        <v>0.38791874554526</v>
      </c>
      <c r="W6" s="12">
        <f>(J6-$O$3)/($C$5-$O$3)</f>
        <v>0.368139700641483</v>
      </c>
      <c r="X6" s="12">
        <f>(K6-$O$3)/($C$5-$O$3)</f>
        <v>0.193335709194583</v>
      </c>
      <c r="Y6" s="12"/>
    </row>
    <row r="7" spans="1:25">
      <c r="A7" t="s">
        <v>11</v>
      </c>
      <c r="B7">
        <v>0.038</v>
      </c>
      <c r="C7">
        <v>1.997</v>
      </c>
      <c r="D7">
        <v>1.865</v>
      </c>
      <c r="E7">
        <v>1.714</v>
      </c>
      <c r="F7">
        <v>1.539</v>
      </c>
      <c r="G7">
        <v>1.201</v>
      </c>
      <c r="H7">
        <v>0.975</v>
      </c>
      <c r="I7">
        <v>0.691</v>
      </c>
      <c r="J7">
        <v>0.632</v>
      </c>
      <c r="K7">
        <v>0.385</v>
      </c>
      <c r="L7">
        <v>0.04</v>
      </c>
      <c r="M7">
        <v>0.047</v>
      </c>
      <c r="O7" s="1" t="s">
        <v>12</v>
      </c>
      <c r="P7" s="12">
        <f>(C7-$O$3)/($C$5-$O$3)</f>
        <v>1.04062722736992</v>
      </c>
      <c r="Q7" s="12">
        <f t="shared" ref="Q7:Y7" si="1">(D7-$O$3)/($C$5-$O$3)</f>
        <v>0.970064148253742</v>
      </c>
      <c r="R7" s="12">
        <f t="shared" si="1"/>
        <v>0.889344262295082</v>
      </c>
      <c r="S7" s="12">
        <f t="shared" si="1"/>
        <v>0.795794725588026</v>
      </c>
      <c r="T7" s="12">
        <f t="shared" si="1"/>
        <v>0.615110477548111</v>
      </c>
      <c r="U7" s="12">
        <f t="shared" si="1"/>
        <v>0.494297933000713</v>
      </c>
      <c r="V7" s="12">
        <f t="shared" si="1"/>
        <v>0.34248039914469</v>
      </c>
      <c r="W7" s="12">
        <f t="shared" si="1"/>
        <v>0.310940841054882</v>
      </c>
      <c r="X7" s="12">
        <f t="shared" si="1"/>
        <v>0.178902352102637</v>
      </c>
      <c r="Y7" s="12"/>
    </row>
    <row r="8" spans="1:25">
      <c r="A8" t="s">
        <v>13</v>
      </c>
      <c r="B8">
        <v>0.043</v>
      </c>
      <c r="C8">
        <v>2.115</v>
      </c>
      <c r="D8">
        <v>1.871</v>
      </c>
      <c r="E8">
        <v>1.631</v>
      </c>
      <c r="F8">
        <v>1.424</v>
      </c>
      <c r="G8">
        <v>1.163</v>
      </c>
      <c r="H8">
        <v>0.996</v>
      </c>
      <c r="I8">
        <v>0.783</v>
      </c>
      <c r="J8">
        <v>0.748</v>
      </c>
      <c r="K8">
        <v>0.397</v>
      </c>
      <c r="L8">
        <v>0.037</v>
      </c>
      <c r="M8">
        <v>0.051</v>
      </c>
      <c r="O8" s="1" t="s">
        <v>14</v>
      </c>
      <c r="P8" s="12">
        <f>(C8-$O$3)/($C$5-$O$3)</f>
        <v>1.10370634354954</v>
      </c>
      <c r="Q8" s="12">
        <f t="shared" ref="Q8:Y8" si="2">(D8-$O$3)/($C$5-$O$3)</f>
        <v>0.973271560940841</v>
      </c>
      <c r="R8" s="12">
        <f t="shared" si="2"/>
        <v>0.844975053456878</v>
      </c>
      <c r="S8" s="12">
        <f t="shared" si="2"/>
        <v>0.73431931575196</v>
      </c>
      <c r="T8" s="12">
        <f t="shared" si="2"/>
        <v>0.59479686386315</v>
      </c>
      <c r="U8" s="12">
        <f t="shared" si="2"/>
        <v>0.505523877405559</v>
      </c>
      <c r="V8" s="12">
        <f t="shared" si="2"/>
        <v>0.391660727013542</v>
      </c>
      <c r="W8" s="12">
        <f t="shared" si="2"/>
        <v>0.372950819672131</v>
      </c>
      <c r="X8" s="12">
        <f t="shared" si="2"/>
        <v>0.185317177476835</v>
      </c>
      <c r="Y8" s="12"/>
    </row>
    <row r="9" spans="1:25">
      <c r="A9" t="s">
        <v>15</v>
      </c>
      <c r="B9">
        <v>0.043</v>
      </c>
      <c r="C9">
        <v>1.968</v>
      </c>
      <c r="D9">
        <v>1.847</v>
      </c>
      <c r="E9">
        <v>1.735</v>
      </c>
      <c r="F9">
        <v>1.562</v>
      </c>
      <c r="G9">
        <v>1.225</v>
      </c>
      <c r="H9">
        <v>0.987</v>
      </c>
      <c r="I9">
        <v>0.898</v>
      </c>
      <c r="J9">
        <v>0.732</v>
      </c>
      <c r="K9">
        <v>0.475</v>
      </c>
      <c r="L9">
        <v>0.037</v>
      </c>
      <c r="M9">
        <v>0.053</v>
      </c>
      <c r="O9" s="1" t="s">
        <v>16</v>
      </c>
      <c r="P9" s="12">
        <f>(C9-$O$3)/($C$5-$O$3)</f>
        <v>1.02512473271561</v>
      </c>
      <c r="Q9" s="12">
        <f>(D9-$O$3)/($C$5-$O$3)</f>
        <v>0.960441910192445</v>
      </c>
      <c r="R9" s="12">
        <f>(E9-$O$3)/($C$5-$O$3)</f>
        <v>0.900570206699929</v>
      </c>
      <c r="S9" s="12">
        <f>(F9-$O$3)/($C$5-$O$3)</f>
        <v>0.808089807555239</v>
      </c>
      <c r="T9" s="12">
        <f>(G9-$O$3)/($C$5-$O$3)</f>
        <v>0.627940128296507</v>
      </c>
      <c r="U9" s="12">
        <f>(H9-$O$3)/($C$5-$O$3)</f>
        <v>0.500712758374911</v>
      </c>
      <c r="V9" s="12">
        <f>(I9-$O$3)/($C$5-$O$3)</f>
        <v>0.453136136849608</v>
      </c>
      <c r="W9" s="12">
        <f>(J9-$O$3)/($C$5-$O$3)</f>
        <v>0.3643977191732</v>
      </c>
      <c r="X9" s="12">
        <f>(K9-$O$3)/($C$5-$O$3)</f>
        <v>0.227013542409123</v>
      </c>
      <c r="Y9" s="12"/>
    </row>
    <row r="10" spans="1:25">
      <c r="A10" t="s">
        <v>17</v>
      </c>
      <c r="B10">
        <v>0.039</v>
      </c>
      <c r="C10">
        <v>1.904</v>
      </c>
      <c r="D10">
        <v>1.756</v>
      </c>
      <c r="E10">
        <v>1.754</v>
      </c>
      <c r="F10">
        <v>1.668</v>
      </c>
      <c r="G10">
        <v>1.254</v>
      </c>
      <c r="H10">
        <v>0.878</v>
      </c>
      <c r="I10">
        <v>0.784</v>
      </c>
      <c r="J10">
        <v>0.647</v>
      </c>
      <c r="K10">
        <v>0.512</v>
      </c>
      <c r="L10">
        <v>0.038</v>
      </c>
      <c r="M10">
        <v>0.054</v>
      </c>
      <c r="O10" s="1" t="s">
        <v>18</v>
      </c>
      <c r="P10" s="12">
        <f>(C10-$O$3)/($C$5-$O$3)</f>
        <v>0.990912330719886</v>
      </c>
      <c r="Q10" s="12">
        <f>(D10-$O$3)/($C$5-$O$3)</f>
        <v>0.911796151104775</v>
      </c>
      <c r="R10" s="12">
        <f t="shared" ref="Q10:Y10" si="3">(E10-$O$3)/($C$5-$O$3)</f>
        <v>0.910727013542409</v>
      </c>
      <c r="S10" s="12">
        <f t="shared" si="3"/>
        <v>0.864754098360656</v>
      </c>
      <c r="T10" s="12">
        <f t="shared" si="3"/>
        <v>0.64344262295082</v>
      </c>
      <c r="U10" s="12">
        <f t="shared" si="3"/>
        <v>0.442444761225944</v>
      </c>
      <c r="V10" s="12">
        <f t="shared" si="3"/>
        <v>0.392195295794726</v>
      </c>
      <c r="W10" s="12">
        <f t="shared" si="3"/>
        <v>0.31895937277263</v>
      </c>
      <c r="X10" s="12">
        <f t="shared" si="3"/>
        <v>0.246792587312901</v>
      </c>
      <c r="Y10" s="12"/>
    </row>
    <row r="11" spans="1:16">
      <c r="A11" t="s">
        <v>19</v>
      </c>
      <c r="B11">
        <v>0.042</v>
      </c>
      <c r="C11">
        <v>0.039</v>
      </c>
      <c r="D11">
        <v>0.037</v>
      </c>
      <c r="E11">
        <v>0.037</v>
      </c>
      <c r="F11">
        <v>0.037</v>
      </c>
      <c r="G11">
        <v>0.043</v>
      </c>
      <c r="H11">
        <v>0.041</v>
      </c>
      <c r="I11">
        <v>0.043</v>
      </c>
      <c r="J11">
        <v>0.043</v>
      </c>
      <c r="K11">
        <v>0.039</v>
      </c>
      <c r="L11">
        <v>0.04</v>
      </c>
      <c r="M11">
        <v>0.044</v>
      </c>
      <c r="P11">
        <f>AVERAGE(P5:P10)</f>
        <v>1.02770848182466</v>
      </c>
    </row>
    <row r="12" spans="2:9">
      <c r="B12" s="2"/>
      <c r="C12" s="2"/>
      <c r="D12" s="2"/>
      <c r="E12" s="3"/>
      <c r="F12" s="2"/>
      <c r="G12" s="4"/>
      <c r="H12" s="2"/>
      <c r="I12" s="13"/>
    </row>
    <row r="13" spans="15:24">
      <c r="O13" s="1" t="s">
        <v>20</v>
      </c>
      <c r="P13" s="14">
        <f>P5/$P$11</f>
        <v>0.973038578240139</v>
      </c>
      <c r="Q13" s="14">
        <f t="shared" ref="Q13:X13" si="4">Q5/$P$11</f>
        <v>0.949631556133507</v>
      </c>
      <c r="R13" s="14">
        <f t="shared" si="4"/>
        <v>0.908019072388383</v>
      </c>
      <c r="S13" s="14">
        <f t="shared" si="4"/>
        <v>0.782141309059385</v>
      </c>
      <c r="T13" s="14">
        <f t="shared" si="4"/>
        <v>0.632856523623754</v>
      </c>
      <c r="U13" s="14">
        <f t="shared" si="4"/>
        <v>0.485132206328565</v>
      </c>
      <c r="V13" s="14">
        <f t="shared" si="4"/>
        <v>0.381100996965756</v>
      </c>
      <c r="W13" s="14"/>
      <c r="X13" s="14"/>
    </row>
    <row r="14" spans="3:24">
      <c r="C14" s="5"/>
      <c r="D14" s="5"/>
      <c r="E14" s="5"/>
      <c r="F14" s="5"/>
      <c r="G14" s="5"/>
      <c r="H14" s="5"/>
      <c r="I14" s="5"/>
      <c r="J14" s="5"/>
      <c r="K14" s="7"/>
      <c r="L14" s="5"/>
      <c r="M14" s="5"/>
      <c r="N14" s="5"/>
      <c r="P14" s="14">
        <f t="shared" ref="P13:P18" si="5">P6/$P$11</f>
        <v>0.978760294755093</v>
      </c>
      <c r="Q14" s="14">
        <f t="shared" ref="Q14:X14" si="6">Q6/$P$11</f>
        <v>0.952232336367577</v>
      </c>
      <c r="R14" s="14">
        <f t="shared" si="6"/>
        <v>0.807628955353273</v>
      </c>
      <c r="S14" s="14">
        <f t="shared" si="6"/>
        <v>0.831035977459905</v>
      </c>
      <c r="T14" s="14">
        <f t="shared" si="6"/>
        <v>0.569917641959255</v>
      </c>
      <c r="U14" s="14">
        <f t="shared" si="6"/>
        <v>0.435197225834417</v>
      </c>
      <c r="V14" s="14">
        <f t="shared" si="6"/>
        <v>0.377459904638058</v>
      </c>
      <c r="W14" s="14"/>
      <c r="X14" s="14"/>
    </row>
    <row r="15" spans="3:24">
      <c r="C15" s="5"/>
      <c r="D15" s="2"/>
      <c r="E15" s="2"/>
      <c r="F15" s="2"/>
      <c r="G15" s="6"/>
      <c r="H15" s="2"/>
      <c r="K15" s="7"/>
      <c r="P15" s="14">
        <f t="shared" si="5"/>
        <v>1.01257043779801</v>
      </c>
      <c r="Q15" s="14">
        <f t="shared" ref="Q15:X15" si="7">Q7/$P$11</f>
        <v>0.943909839618554</v>
      </c>
      <c r="R15" s="14">
        <f t="shared" si="7"/>
        <v>0.865366276549633</v>
      </c>
      <c r="S15" s="14">
        <f t="shared" si="7"/>
        <v>0.774338968357175</v>
      </c>
      <c r="T15" s="14">
        <f t="shared" si="7"/>
        <v>0.598526224534028</v>
      </c>
      <c r="U15" s="14">
        <f t="shared" si="7"/>
        <v>0.480970957954054</v>
      </c>
      <c r="V15" s="14">
        <f t="shared" si="7"/>
        <v>0.333246640658865</v>
      </c>
      <c r="W15" s="14"/>
      <c r="X15" s="14"/>
    </row>
    <row r="16" spans="3:24">
      <c r="C16" s="5"/>
      <c r="D16" s="2"/>
      <c r="E16" s="2"/>
      <c r="F16" s="2"/>
      <c r="G16" s="4"/>
      <c r="H16" s="2"/>
      <c r="K16" s="7"/>
      <c r="P16" s="14">
        <f t="shared" si="5"/>
        <v>1.07394885132206</v>
      </c>
      <c r="Q16" s="14">
        <f t="shared" ref="Q16:X16" si="8">Q8/$P$11</f>
        <v>0.947030775899437</v>
      </c>
      <c r="R16" s="14">
        <f t="shared" si="8"/>
        <v>0.822193324664066</v>
      </c>
      <c r="S16" s="14">
        <f t="shared" si="8"/>
        <v>0.714521022973559</v>
      </c>
      <c r="T16" s="14">
        <f t="shared" si="8"/>
        <v>0.578760294755093</v>
      </c>
      <c r="U16" s="14">
        <f t="shared" si="8"/>
        <v>0.491894234937148</v>
      </c>
      <c r="V16" s="14">
        <f t="shared" si="8"/>
        <v>0.381100996965756</v>
      </c>
      <c r="W16" s="14"/>
      <c r="X16" s="14"/>
    </row>
    <row r="17" spans="3:24">
      <c r="C17" s="5"/>
      <c r="D17" s="2"/>
      <c r="E17" s="2"/>
      <c r="F17" s="2"/>
      <c r="G17" s="4"/>
      <c r="H17" s="2"/>
      <c r="K17" s="7"/>
      <c r="P17" s="14">
        <f t="shared" si="5"/>
        <v>0.997485912440399</v>
      </c>
      <c r="Q17" s="14">
        <f t="shared" ref="Q17:X17" si="9">Q9/$P$11</f>
        <v>0.9345470307759</v>
      </c>
      <c r="R17" s="14">
        <f t="shared" si="9"/>
        <v>0.876289553532727</v>
      </c>
      <c r="S17" s="14">
        <f t="shared" si="9"/>
        <v>0.786302557433897</v>
      </c>
      <c r="T17" s="14">
        <f t="shared" si="9"/>
        <v>0.611009969657565</v>
      </c>
      <c r="U17" s="14">
        <f t="shared" si="9"/>
        <v>0.487212830515821</v>
      </c>
      <c r="V17" s="14">
        <f t="shared" si="9"/>
        <v>0.440918942349372</v>
      </c>
      <c r="W17" s="14"/>
      <c r="X17" s="14"/>
    </row>
    <row r="18" spans="3:24">
      <c r="C18" s="5"/>
      <c r="D18" s="2"/>
      <c r="E18" s="2"/>
      <c r="F18" s="2"/>
      <c r="G18" s="4"/>
      <c r="H18" s="2"/>
      <c r="K18" s="7"/>
      <c r="P18" s="14">
        <f t="shared" si="5"/>
        <v>0.9641959254443</v>
      </c>
      <c r="Q18" s="14">
        <f t="shared" ref="Q18:X18" si="10">Q10/$P$11</f>
        <v>0.887212830515821</v>
      </c>
      <c r="R18" s="14">
        <f t="shared" si="10"/>
        <v>0.886172518422193</v>
      </c>
      <c r="S18" s="14">
        <f t="shared" si="10"/>
        <v>0.841439098396185</v>
      </c>
      <c r="T18" s="14">
        <f t="shared" si="10"/>
        <v>0.626094495015171</v>
      </c>
      <c r="U18" s="14">
        <f t="shared" si="10"/>
        <v>0.430515821413091</v>
      </c>
      <c r="V18" s="14">
        <f t="shared" si="10"/>
        <v>0.38162115301257</v>
      </c>
      <c r="W18" s="14"/>
      <c r="X18" s="14"/>
    </row>
    <row r="19" spans="1:12">
      <c r="A19" s="7"/>
      <c r="C19" s="5"/>
      <c r="D19" s="2"/>
      <c r="E19" s="2"/>
      <c r="F19" s="2"/>
      <c r="G19" s="4"/>
      <c r="H19" s="2"/>
      <c r="I19"/>
      <c r="J19"/>
      <c r="K19" s="7"/>
      <c r="L19" s="7"/>
    </row>
    <row r="20" spans="1:24">
      <c r="A20" s="7"/>
      <c r="C20" s="5"/>
      <c r="D20" s="2"/>
      <c r="E20" s="2"/>
      <c r="F20" s="2"/>
      <c r="G20" s="4"/>
      <c r="H20" s="2"/>
      <c r="K20" s="7"/>
      <c r="L20" s="7"/>
      <c r="O20" s="1" t="s">
        <v>21</v>
      </c>
      <c r="P20" s="14">
        <f>AVERAGE(P13:P18)</f>
        <v>1</v>
      </c>
      <c r="Q20" s="14">
        <f t="shared" ref="Q20:X20" si="11">AVERAGE(Q13:Q18)</f>
        <v>0.935760728218466</v>
      </c>
      <c r="R20" s="14">
        <f t="shared" si="11"/>
        <v>0.860944950151712</v>
      </c>
      <c r="S20" s="14">
        <f t="shared" si="11"/>
        <v>0.788296488946684</v>
      </c>
      <c r="T20" s="14">
        <f t="shared" si="11"/>
        <v>0.602860858257478</v>
      </c>
      <c r="U20" s="14">
        <f t="shared" si="11"/>
        <v>0.468487212830516</v>
      </c>
      <c r="V20" s="14">
        <f t="shared" si="11"/>
        <v>0.382574772431729</v>
      </c>
      <c r="W20" s="14"/>
      <c r="X20" s="14"/>
    </row>
    <row r="21" spans="1:24">
      <c r="A21" s="7"/>
      <c r="C21" s="5"/>
      <c r="D21" s="2"/>
      <c r="E21" s="2"/>
      <c r="F21" s="2"/>
      <c r="G21" s="4"/>
      <c r="H21" s="2"/>
      <c r="K21" s="7"/>
      <c r="L21" s="7"/>
      <c r="O21" s="1" t="s">
        <v>22</v>
      </c>
      <c r="P21" s="14">
        <f>STDEVA(P13:P18)</f>
        <v>0.0402311925041685</v>
      </c>
      <c r="Q21" s="14">
        <f t="shared" ref="Q21:X21" si="12">STDEVA(Q13:Q18)</f>
        <v>0.0245581235693508</v>
      </c>
      <c r="R21" s="14">
        <f t="shared" si="12"/>
        <v>0.0386049010995091</v>
      </c>
      <c r="S21" s="14">
        <f t="shared" si="12"/>
        <v>0.0454539207997615</v>
      </c>
      <c r="T21" s="14">
        <f t="shared" si="12"/>
        <v>0.0252619537846363</v>
      </c>
      <c r="U21" s="14">
        <f t="shared" si="12"/>
        <v>0.0278621138567476</v>
      </c>
      <c r="V21" s="14">
        <f t="shared" si="12"/>
        <v>0.034259953410276</v>
      </c>
      <c r="W21" s="14"/>
      <c r="X21" s="14"/>
    </row>
    <row r="22" spans="3:12">
      <c r="C22" s="5"/>
      <c r="D22" s="2"/>
      <c r="E22" s="2"/>
      <c r="F22" s="2"/>
      <c r="G22" s="4"/>
      <c r="H22" s="2"/>
      <c r="K22" s="7"/>
      <c r="L22" s="7"/>
    </row>
    <row r="23" spans="3:22">
      <c r="C23" s="5"/>
      <c r="D23" s="2"/>
      <c r="E23" s="2"/>
      <c r="F23" s="2"/>
      <c r="G23" s="4"/>
      <c r="H23" s="2"/>
      <c r="L23" s="7"/>
      <c r="O23" s="1" t="s">
        <v>23</v>
      </c>
      <c r="Q23">
        <f>TTEST(P13:P18,Q13:Q18,2,2)</f>
        <v>0.00751073296954063</v>
      </c>
      <c r="R23">
        <f>TTEST(P13:P18,R13:R18,2,2)</f>
        <v>0.000114349665160355</v>
      </c>
      <c r="S23">
        <f>TTEST(P13:P18,S13:S18,2,2)</f>
        <v>6.59504001139997e-6</v>
      </c>
      <c r="T23">
        <f>TTEST(P13:P18,T13:T18,2,2)</f>
        <v>1.70366088322851e-9</v>
      </c>
      <c r="U23">
        <f>TTEST(P13:P18,U13:U18,2,2)</f>
        <v>1.29917189708888e-10</v>
      </c>
      <c r="V23">
        <f>TTEST(P13:P18,V13:V18,2,2)</f>
        <v>6.31176934218499e-11</v>
      </c>
    </row>
    <row r="24" spans="3:22">
      <c r="C24" s="5"/>
      <c r="D24" s="2"/>
      <c r="E24" s="2"/>
      <c r="F24" s="2"/>
      <c r="G24" s="4"/>
      <c r="H24" s="2"/>
      <c r="L24" s="7"/>
      <c r="S24" s="1" t="s">
        <v>24</v>
      </c>
      <c r="T24" s="1" t="s">
        <v>25</v>
      </c>
      <c r="U24" s="1" t="s">
        <v>26</v>
      </c>
      <c r="V24" s="1" t="s">
        <v>26</v>
      </c>
    </row>
    <row r="25" spans="3:12">
      <c r="C25" s="5"/>
      <c r="D25" s="2"/>
      <c r="E25" s="2"/>
      <c r="F25" s="2"/>
      <c r="G25" s="4"/>
      <c r="H25" s="2"/>
      <c r="L25" s="7"/>
    </row>
    <row r="26" spans="3:24">
      <c r="C26" s="5"/>
      <c r="D26" s="2"/>
      <c r="E26" s="2"/>
      <c r="F26" s="2"/>
      <c r="G26" s="4"/>
      <c r="H26" s="2"/>
      <c r="L26" s="7"/>
      <c r="P26">
        <f>P5*100</f>
        <v>100</v>
      </c>
      <c r="Q26">
        <f t="shared" ref="Q26:Y26" si="13">Q5*100</f>
        <v>97.5944404846757</v>
      </c>
      <c r="R26">
        <f t="shared" si="13"/>
        <v>93.3178902352103</v>
      </c>
      <c r="S26">
        <f t="shared" si="13"/>
        <v>80.3813257305773</v>
      </c>
      <c r="T26">
        <f t="shared" si="13"/>
        <v>65.0392017106201</v>
      </c>
      <c r="U26">
        <f t="shared" si="13"/>
        <v>49.8574483250178</v>
      </c>
      <c r="V26">
        <f t="shared" si="13"/>
        <v>39.1660727013542</v>
      </c>
      <c r="W26">
        <f t="shared" si="13"/>
        <v>37.5623663578047</v>
      </c>
      <c r="X26">
        <f t="shared" si="13"/>
        <v>17.4625801853172</v>
      </c>
    </row>
    <row r="27" spans="3:24">
      <c r="C27" s="5"/>
      <c r="D27" s="2"/>
      <c r="E27" s="2"/>
      <c r="F27" s="2"/>
      <c r="G27" s="4"/>
      <c r="H27" s="2"/>
      <c r="L27" s="7"/>
      <c r="P27">
        <f t="shared" ref="P27:P33" si="14">P6*100</f>
        <v>100.588025659301</v>
      </c>
      <c r="Q27">
        <f t="shared" ref="Q27:Q32" si="15">Q6*100</f>
        <v>97.8617248752673</v>
      </c>
      <c r="R27">
        <f t="shared" ref="R27:R32" si="16">R6*100</f>
        <v>83.0007127583749</v>
      </c>
      <c r="S27">
        <f t="shared" ref="S27:S32" si="17">S6*100</f>
        <v>85.4062722736992</v>
      </c>
      <c r="T27">
        <f t="shared" ref="T27:T32" si="18">T6*100</f>
        <v>58.5709194583036</v>
      </c>
      <c r="U27">
        <f t="shared" ref="U27:U32" si="19">U6*100</f>
        <v>44.7255880256593</v>
      </c>
      <c r="V27">
        <f t="shared" ref="V27:V32" si="20">V6*100</f>
        <v>38.791874554526</v>
      </c>
      <c r="W27">
        <f>W6*100</f>
        <v>36.8139700641483</v>
      </c>
      <c r="X27">
        <f>X6*100</f>
        <v>19.3335709194583</v>
      </c>
    </row>
    <row r="28" spans="2:24">
      <c r="B28" s="8"/>
      <c r="C28" s="5"/>
      <c r="D28" s="2"/>
      <c r="E28" s="2"/>
      <c r="F28" s="2"/>
      <c r="G28" s="4"/>
      <c r="H28" s="2"/>
      <c r="P28">
        <f t="shared" si="14"/>
        <v>104.062722736992</v>
      </c>
      <c r="Q28">
        <f t="shared" si="15"/>
        <v>97.0064148253742</v>
      </c>
      <c r="R28">
        <f t="shared" si="16"/>
        <v>88.9344262295082</v>
      </c>
      <c r="S28">
        <f t="shared" si="17"/>
        <v>79.5794725588025</v>
      </c>
      <c r="T28">
        <f t="shared" si="18"/>
        <v>61.5110477548111</v>
      </c>
      <c r="U28">
        <f t="shared" si="19"/>
        <v>49.4297933000713</v>
      </c>
      <c r="V28">
        <f t="shared" si="20"/>
        <v>34.248039914469</v>
      </c>
      <c r="W28">
        <f>W7*100</f>
        <v>31.0940841054882</v>
      </c>
      <c r="X28">
        <f>X7*100</f>
        <v>17.8902352102637</v>
      </c>
    </row>
    <row r="29" spans="2:24">
      <c r="B29" s="8"/>
      <c r="C29" s="4"/>
      <c r="D29" s="2"/>
      <c r="E29" s="2"/>
      <c r="F29" s="2"/>
      <c r="G29" s="4"/>
      <c r="H29" s="2"/>
      <c r="P29">
        <f t="shared" si="14"/>
        <v>110.370634354954</v>
      </c>
      <c r="Q29">
        <f t="shared" si="15"/>
        <v>97.3271560940841</v>
      </c>
      <c r="R29">
        <f t="shared" si="16"/>
        <v>84.4975053456878</v>
      </c>
      <c r="S29">
        <f t="shared" si="17"/>
        <v>73.431931575196</v>
      </c>
      <c r="T29">
        <f t="shared" si="18"/>
        <v>59.479686386315</v>
      </c>
      <c r="U29">
        <f t="shared" si="19"/>
        <v>50.552387740556</v>
      </c>
      <c r="V29">
        <f t="shared" si="20"/>
        <v>39.1660727013542</v>
      </c>
      <c r="W29">
        <f>W8*100</f>
        <v>37.2950819672131</v>
      </c>
      <c r="X29">
        <f>X8*100</f>
        <v>18.5317177476835</v>
      </c>
    </row>
    <row r="30" spans="2:24">
      <c r="B30" s="8"/>
      <c r="C30" s="4"/>
      <c r="D30" s="2"/>
      <c r="E30" s="2"/>
      <c r="F30" s="2"/>
      <c r="G30" s="4"/>
      <c r="H30" s="2"/>
      <c r="P30">
        <f t="shared" si="14"/>
        <v>102.512473271561</v>
      </c>
      <c r="Q30">
        <f t="shared" si="15"/>
        <v>96.0441910192445</v>
      </c>
      <c r="R30">
        <f t="shared" si="16"/>
        <v>90.0570206699929</v>
      </c>
      <c r="S30">
        <f t="shared" si="17"/>
        <v>80.8089807555239</v>
      </c>
      <c r="T30">
        <f t="shared" si="18"/>
        <v>62.7940128296507</v>
      </c>
      <c r="U30">
        <f t="shared" si="19"/>
        <v>50.0712758374911</v>
      </c>
      <c r="V30">
        <f t="shared" si="20"/>
        <v>45.3136136849608</v>
      </c>
      <c r="W30">
        <f>W9*100</f>
        <v>36.43977191732</v>
      </c>
      <c r="X30">
        <f>X9*100</f>
        <v>22.7013542409123</v>
      </c>
    </row>
    <row r="31" spans="2:24">
      <c r="B31" s="8"/>
      <c r="C31" s="4"/>
      <c r="D31" s="2"/>
      <c r="E31" s="2"/>
      <c r="F31" s="2"/>
      <c r="G31" s="4"/>
      <c r="H31" s="2"/>
      <c r="K31" s="15"/>
      <c r="P31">
        <f t="shared" si="14"/>
        <v>99.0912330719886</v>
      </c>
      <c r="Q31">
        <f t="shared" si="15"/>
        <v>91.1796151104775</v>
      </c>
      <c r="R31">
        <f t="shared" si="16"/>
        <v>91.0727013542409</v>
      </c>
      <c r="S31">
        <f t="shared" si="17"/>
        <v>86.4754098360656</v>
      </c>
      <c r="T31">
        <f t="shared" si="18"/>
        <v>64.344262295082</v>
      </c>
      <c r="U31">
        <f t="shared" si="19"/>
        <v>44.2444761225944</v>
      </c>
      <c r="V31">
        <f t="shared" si="20"/>
        <v>39.2195295794726</v>
      </c>
      <c r="W31">
        <f>W10*100</f>
        <v>31.895937277263</v>
      </c>
      <c r="X31">
        <f>X10*100</f>
        <v>24.6792587312901</v>
      </c>
    </row>
    <row r="32" spans="2:24">
      <c r="B32" s="8"/>
      <c r="C32" s="4"/>
      <c r="D32" s="2"/>
      <c r="E32" s="2"/>
      <c r="F32" s="2"/>
      <c r="G32" s="4"/>
      <c r="H32" s="2"/>
      <c r="K32" s="15"/>
      <c r="P32" s="16">
        <f>AVERAGE(P26:P31)</f>
        <v>102.770848182466</v>
      </c>
      <c r="Q32" s="16">
        <f t="shared" ref="Q32:X32" si="21">AVERAGE(Q26:Q31)</f>
        <v>96.1689237348539</v>
      </c>
      <c r="R32" s="16">
        <f t="shared" si="21"/>
        <v>88.4800427655025</v>
      </c>
      <c r="S32" s="16">
        <f t="shared" si="21"/>
        <v>81.0138987883108</v>
      </c>
      <c r="T32" s="16">
        <f t="shared" si="21"/>
        <v>61.9565217391304</v>
      </c>
      <c r="U32" s="16">
        <f t="shared" si="21"/>
        <v>48.1468282252316</v>
      </c>
      <c r="V32" s="16">
        <f t="shared" si="21"/>
        <v>39.3175338560228</v>
      </c>
      <c r="W32" s="16">
        <f t="shared" si="21"/>
        <v>35.1835352815396</v>
      </c>
      <c r="X32" s="16">
        <f t="shared" si="21"/>
        <v>20.0997861724875</v>
      </c>
    </row>
    <row r="33" spans="2:24">
      <c r="B33" s="8"/>
      <c r="C33" s="4"/>
      <c r="D33" s="2"/>
      <c r="E33" s="2"/>
      <c r="F33" s="2"/>
      <c r="G33" s="4"/>
      <c r="H33" s="2"/>
      <c r="K33" s="15"/>
      <c r="S33" s="7"/>
      <c r="T33" s="7"/>
      <c r="U33" s="7"/>
      <c r="V33" s="7"/>
      <c r="W33" s="7"/>
      <c r="X33" s="7"/>
    </row>
    <row r="34" spans="1:15">
      <c r="A34" s="1" t="s">
        <v>0</v>
      </c>
      <c r="O34" s="1" t="s">
        <v>1</v>
      </c>
    </row>
    <row r="35" spans="1:15">
      <c r="A35" t="s">
        <v>2</v>
      </c>
      <c r="E35" t="s">
        <v>27</v>
      </c>
      <c r="O35" s="9" t="s">
        <v>4</v>
      </c>
    </row>
    <row r="36" spans="2:24">
      <c r="B36">
        <v>1</v>
      </c>
      <c r="C36">
        <v>0</v>
      </c>
      <c r="D36">
        <v>2.5</v>
      </c>
      <c r="E36">
        <v>5</v>
      </c>
      <c r="F36">
        <v>10</v>
      </c>
      <c r="G36">
        <v>20</v>
      </c>
      <c r="H36">
        <v>40</v>
      </c>
      <c r="I36">
        <v>60</v>
      </c>
      <c r="J36">
        <v>80</v>
      </c>
      <c r="K36">
        <v>100</v>
      </c>
      <c r="L36">
        <v>11</v>
      </c>
      <c r="M36">
        <v>12</v>
      </c>
      <c r="O36" s="10">
        <f>AVERAGE(M38:M43)</f>
        <v>0.042</v>
      </c>
      <c r="P36" s="11"/>
      <c r="Q36" s="11"/>
      <c r="R36" s="11"/>
      <c r="S36" s="11"/>
      <c r="T36" s="11"/>
      <c r="U36" s="11"/>
      <c r="V36" s="11"/>
      <c r="W36" s="11"/>
      <c r="X36" s="11"/>
    </row>
    <row r="37" spans="1:24">
      <c r="A37" t="s">
        <v>5</v>
      </c>
      <c r="B37">
        <v>0.039</v>
      </c>
      <c r="C37">
        <v>0.043</v>
      </c>
      <c r="D37">
        <v>0.035</v>
      </c>
      <c r="E37">
        <v>0.04</v>
      </c>
      <c r="F37">
        <v>0.037</v>
      </c>
      <c r="G37">
        <v>0.043</v>
      </c>
      <c r="H37">
        <v>0.039</v>
      </c>
      <c r="I37">
        <v>0.045</v>
      </c>
      <c r="J37">
        <v>0.045</v>
      </c>
      <c r="K37">
        <v>0.044</v>
      </c>
      <c r="L37">
        <v>0.037</v>
      </c>
      <c r="M37">
        <v>0.042</v>
      </c>
      <c r="O37" s="1" t="s">
        <v>6</v>
      </c>
      <c r="P37">
        <v>0</v>
      </c>
      <c r="Q37">
        <v>2.5</v>
      </c>
      <c r="R37">
        <v>5</v>
      </c>
      <c r="S37">
        <v>10</v>
      </c>
      <c r="T37">
        <v>20</v>
      </c>
      <c r="U37">
        <v>40</v>
      </c>
      <c r="V37">
        <v>60</v>
      </c>
      <c r="W37">
        <v>80</v>
      </c>
      <c r="X37">
        <v>100</v>
      </c>
    </row>
    <row r="38" spans="1:24">
      <c r="A38" t="s">
        <v>7</v>
      </c>
      <c r="B38" s="5">
        <v>0.038</v>
      </c>
      <c r="C38">
        <v>2.794</v>
      </c>
      <c r="D38">
        <v>2.569</v>
      </c>
      <c r="E38">
        <v>2.134</v>
      </c>
      <c r="F38">
        <v>1.662</v>
      </c>
      <c r="G38">
        <v>1.275</v>
      </c>
      <c r="H38">
        <v>0.786</v>
      </c>
      <c r="I38">
        <v>0.457</v>
      </c>
      <c r="J38">
        <v>0.356</v>
      </c>
      <c r="K38">
        <v>0.192</v>
      </c>
      <c r="L38">
        <v>0.04</v>
      </c>
      <c r="M38">
        <v>0.045</v>
      </c>
      <c r="O38" s="1" t="s">
        <v>8</v>
      </c>
      <c r="P38" s="12">
        <f>(C38-$O$36)/($C$38-$O$36)</f>
        <v>1</v>
      </c>
      <c r="Q38" s="12">
        <f t="shared" ref="Q38:W38" si="22">(D38-$O$36)/($C$38-$O$36)</f>
        <v>0.918241279069767</v>
      </c>
      <c r="R38" s="12">
        <f t="shared" si="22"/>
        <v>0.760174418604651</v>
      </c>
      <c r="S38" s="12">
        <f t="shared" si="22"/>
        <v>0.588662790697674</v>
      </c>
      <c r="T38" s="12">
        <f t="shared" si="22"/>
        <v>0.448037790697674</v>
      </c>
      <c r="U38" s="12">
        <f t="shared" si="22"/>
        <v>0.270348837209302</v>
      </c>
      <c r="V38" s="12">
        <f t="shared" si="22"/>
        <v>0.150799418604651</v>
      </c>
      <c r="W38" s="12">
        <f t="shared" si="22"/>
        <v>0.114098837209302</v>
      </c>
      <c r="X38" s="12">
        <f>(K38-$O$36)/($C$38-$O$36)</f>
        <v>0.0545058139534884</v>
      </c>
    </row>
    <row r="39" spans="1:25">
      <c r="A39" t="s">
        <v>9</v>
      </c>
      <c r="B39" s="5">
        <v>0.039</v>
      </c>
      <c r="C39">
        <v>2.565</v>
      </c>
      <c r="D39">
        <v>2.452</v>
      </c>
      <c r="E39">
        <v>2.311</v>
      </c>
      <c r="F39">
        <v>1.661</v>
      </c>
      <c r="G39">
        <v>1.281</v>
      </c>
      <c r="H39">
        <v>0.781</v>
      </c>
      <c r="I39">
        <v>0.453</v>
      </c>
      <c r="J39">
        <v>0.342</v>
      </c>
      <c r="K39">
        <v>0.194</v>
      </c>
      <c r="L39">
        <v>0.04</v>
      </c>
      <c r="M39">
        <v>0.044</v>
      </c>
      <c r="O39" s="1" t="s">
        <v>10</v>
      </c>
      <c r="P39" s="12">
        <f>(C39-$O$36)/($C$38-$O$36)</f>
        <v>0.916787790697674</v>
      </c>
      <c r="Q39" s="12">
        <f>(D39-$O$36)/($C$38-$O$36)</f>
        <v>0.875726744186046</v>
      </c>
      <c r="R39" s="12">
        <f>(E39-$O$36)/($C$38-$O$36)</f>
        <v>0.824491279069767</v>
      </c>
      <c r="S39" s="12">
        <f>(F39-$O$36)/($C$38-$O$36)</f>
        <v>0.588299418604651</v>
      </c>
      <c r="T39" s="12">
        <f>(G39-$O$36)/($C$38-$O$36)</f>
        <v>0.450218023255814</v>
      </c>
      <c r="U39" s="12">
        <f>(H39-$O$36)/($C$38-$O$36)</f>
        <v>0.268531976744186</v>
      </c>
      <c r="V39" s="12">
        <f>(I39-$O$36)/($C$38-$O$36)</f>
        <v>0.149345930232558</v>
      </c>
      <c r="W39" s="12">
        <f>(J39-$O$36)/($C$38-$O$36)</f>
        <v>0.109011627906977</v>
      </c>
      <c r="X39" s="12">
        <f>(K39-$O$36)/($C$38-$O$36)</f>
        <v>0.0552325581395349</v>
      </c>
      <c r="Y39" s="12"/>
    </row>
    <row r="40" spans="1:25">
      <c r="A40" t="s">
        <v>11</v>
      </c>
      <c r="B40" s="5">
        <v>0.04</v>
      </c>
      <c r="C40">
        <v>2.768</v>
      </c>
      <c r="D40">
        <v>2.484</v>
      </c>
      <c r="E40">
        <v>2.204</v>
      </c>
      <c r="F40">
        <v>1.659</v>
      </c>
      <c r="G40">
        <v>1.284</v>
      </c>
      <c r="H40">
        <v>0.812</v>
      </c>
      <c r="I40">
        <v>0.512</v>
      </c>
      <c r="J40">
        <v>0.381</v>
      </c>
      <c r="K40">
        <v>0.189</v>
      </c>
      <c r="L40">
        <v>0.038</v>
      </c>
      <c r="M40">
        <v>0.042</v>
      </c>
      <c r="O40" s="1" t="s">
        <v>12</v>
      </c>
      <c r="P40" s="12">
        <f>(C40-$O$36)/($C$38-$O$36)</f>
        <v>0.990552325581395</v>
      </c>
      <c r="Q40" s="12">
        <f>(D40-$O$36)/($C$38-$O$36)</f>
        <v>0.887354651162791</v>
      </c>
      <c r="R40" s="12">
        <f>(E40-$O$36)/($C$38-$O$36)</f>
        <v>0.785610465116279</v>
      </c>
      <c r="S40" s="12">
        <f>(F40-$O$36)/($C$38-$O$36)</f>
        <v>0.587572674418605</v>
      </c>
      <c r="T40" s="12">
        <f>(G40-$O$36)/($C$38-$O$36)</f>
        <v>0.451308139534884</v>
      </c>
      <c r="U40" s="12">
        <f>(H40-$O$36)/($C$38-$O$36)</f>
        <v>0.279796511627907</v>
      </c>
      <c r="V40" s="12">
        <f>(I40-$O$36)/($C$38-$O$36)</f>
        <v>0.17078488372093</v>
      </c>
      <c r="W40" s="12">
        <f>(J40-$O$36)/($C$38-$O$36)</f>
        <v>0.123183139534884</v>
      </c>
      <c r="X40" s="12">
        <f>(K40-$O$36)/($C$38-$O$36)</f>
        <v>0.0534156976744186</v>
      </c>
      <c r="Y40" s="12"/>
    </row>
    <row r="41" spans="1:25">
      <c r="A41" t="s">
        <v>13</v>
      </c>
      <c r="B41" s="5">
        <v>0.042</v>
      </c>
      <c r="C41">
        <v>2.587</v>
      </c>
      <c r="D41">
        <v>2.543</v>
      </c>
      <c r="E41">
        <v>2.028</v>
      </c>
      <c r="F41">
        <v>1.656</v>
      </c>
      <c r="G41">
        <v>1.315</v>
      </c>
      <c r="H41">
        <v>0.697</v>
      </c>
      <c r="I41">
        <v>0.532</v>
      </c>
      <c r="J41">
        <v>0.452</v>
      </c>
      <c r="K41">
        <v>0.175</v>
      </c>
      <c r="L41">
        <v>0.037</v>
      </c>
      <c r="M41">
        <v>0.041</v>
      </c>
      <c r="O41" s="1" t="s">
        <v>14</v>
      </c>
      <c r="P41" s="12">
        <f>(C41-$O$36)/($C$38-$O$36)</f>
        <v>0.924781976744186</v>
      </c>
      <c r="Q41" s="12">
        <f>(D41-$O$36)/($C$38-$O$36)</f>
        <v>0.908793604651163</v>
      </c>
      <c r="R41" s="12">
        <f>(E41-$O$36)/($C$38-$O$36)</f>
        <v>0.721656976744186</v>
      </c>
      <c r="S41" s="12">
        <f>(F41-$O$36)/($C$38-$O$36)</f>
        <v>0.586482558139535</v>
      </c>
      <c r="T41" s="12">
        <f>(G41-$O$36)/($C$38-$O$36)</f>
        <v>0.462572674418605</v>
      </c>
      <c r="U41" s="12">
        <f>(H41-$O$36)/($C$38-$O$36)</f>
        <v>0.238008720930233</v>
      </c>
      <c r="V41" s="12">
        <f>(I41-$O$36)/($C$38-$O$36)</f>
        <v>0.178052325581395</v>
      </c>
      <c r="W41" s="12">
        <f>(J41-$O$36)/($C$38-$O$36)</f>
        <v>0.148982558139535</v>
      </c>
      <c r="X41" s="12">
        <f>(K41-$O$36)/($C$38-$O$36)</f>
        <v>0.048328488372093</v>
      </c>
      <c r="Y41" s="12"/>
    </row>
    <row r="42" spans="1:25">
      <c r="A42" t="s">
        <v>15</v>
      </c>
      <c r="B42" s="5">
        <v>0.036</v>
      </c>
      <c r="C42">
        <v>2.846</v>
      </c>
      <c r="D42">
        <v>2.571</v>
      </c>
      <c r="E42">
        <v>2.315</v>
      </c>
      <c r="F42">
        <v>1.654</v>
      </c>
      <c r="G42">
        <v>1.279</v>
      </c>
      <c r="H42">
        <v>0.786</v>
      </c>
      <c r="I42">
        <v>0.445</v>
      </c>
      <c r="J42">
        <v>0.394</v>
      </c>
      <c r="K42">
        <v>0.168</v>
      </c>
      <c r="L42">
        <v>0.04</v>
      </c>
      <c r="M42">
        <v>0.042</v>
      </c>
      <c r="O42" s="1" t="s">
        <v>16</v>
      </c>
      <c r="P42" s="12">
        <f>(C42-$O$36)/($C$38-$O$36)</f>
        <v>1.01889534883721</v>
      </c>
      <c r="Q42" s="12">
        <f>(D42-$O$36)/($C$38-$O$36)</f>
        <v>0.918968023255814</v>
      </c>
      <c r="R42" s="12">
        <f>(E42-$O$36)/($C$38-$O$36)</f>
        <v>0.82594476744186</v>
      </c>
      <c r="S42" s="12">
        <f>(F42-$O$36)/($C$38-$O$36)</f>
        <v>0.585755813953488</v>
      </c>
      <c r="T42" s="12">
        <f>(G42-$O$36)/($C$38-$O$36)</f>
        <v>0.449491279069767</v>
      </c>
      <c r="U42" s="12">
        <f>(H42-$O$36)/($C$38-$O$36)</f>
        <v>0.270348837209302</v>
      </c>
      <c r="V42" s="12">
        <f>(I42-$O$36)/($C$38-$O$36)</f>
        <v>0.146438953488372</v>
      </c>
      <c r="W42" s="12">
        <f>(J42-$O$36)/($C$38-$O$36)</f>
        <v>0.127906976744186</v>
      </c>
      <c r="X42" s="12">
        <f>(K42-$O$36)/($C$38-$O$36)</f>
        <v>0.0457848837209302</v>
      </c>
      <c r="Y42" s="12"/>
    </row>
    <row r="43" spans="1:25">
      <c r="A43" t="s">
        <v>17</v>
      </c>
      <c r="B43" s="5">
        <v>0.036</v>
      </c>
      <c r="C43">
        <v>2.975</v>
      </c>
      <c r="D43">
        <v>2.465</v>
      </c>
      <c r="E43">
        <v>2.165</v>
      </c>
      <c r="F43">
        <v>1.587</v>
      </c>
      <c r="G43">
        <v>1.276</v>
      </c>
      <c r="H43">
        <v>0.649</v>
      </c>
      <c r="I43">
        <v>0.451</v>
      </c>
      <c r="J43">
        <v>0.385</v>
      </c>
      <c r="K43">
        <v>0.179</v>
      </c>
      <c r="L43">
        <v>0.04</v>
      </c>
      <c r="M43">
        <v>0.038</v>
      </c>
      <c r="O43" s="1" t="s">
        <v>18</v>
      </c>
      <c r="P43" s="12">
        <f>(C43-$O$36)/($C$38-$O$36)</f>
        <v>1.06577034883721</v>
      </c>
      <c r="Q43" s="12">
        <f>(D43-$O$36)/($C$38-$O$36)</f>
        <v>0.880450581395349</v>
      </c>
      <c r="R43" s="12">
        <f>(E43-$O$36)/($C$38-$O$36)</f>
        <v>0.771438953488372</v>
      </c>
      <c r="S43" s="12">
        <f>(F43-$O$36)/($C$38-$O$36)</f>
        <v>0.56140988372093</v>
      </c>
      <c r="T43" s="12">
        <f>(G43-$O$36)/($C$38-$O$36)</f>
        <v>0.448401162790698</v>
      </c>
      <c r="U43" s="12">
        <f>(H43-$O$36)/($C$38-$O$36)</f>
        <v>0.220566860465116</v>
      </c>
      <c r="V43" s="12">
        <f>(I43-$O$36)/($C$38-$O$36)</f>
        <v>0.148619186046512</v>
      </c>
      <c r="W43" s="12">
        <f>(J43-$O$36)/($C$38-$O$36)</f>
        <v>0.124636627906977</v>
      </c>
      <c r="X43" s="12">
        <f>(K43-$O$36)/($C$38-$O$36)</f>
        <v>0.049781976744186</v>
      </c>
      <c r="Y43" s="12"/>
    </row>
    <row r="44" spans="1:25">
      <c r="A44" t="s">
        <v>19</v>
      </c>
      <c r="B44">
        <v>0.04</v>
      </c>
      <c r="C44">
        <v>0.044</v>
      </c>
      <c r="D44">
        <v>0.041</v>
      </c>
      <c r="E44">
        <v>0.045</v>
      </c>
      <c r="F44">
        <v>0.04</v>
      </c>
      <c r="G44">
        <v>0.041</v>
      </c>
      <c r="H44">
        <v>0.037</v>
      </c>
      <c r="I44">
        <v>0.043</v>
      </c>
      <c r="J44">
        <v>0.043</v>
      </c>
      <c r="K44">
        <v>0.038</v>
      </c>
      <c r="L44">
        <v>0.042</v>
      </c>
      <c r="M44">
        <v>0.038</v>
      </c>
      <c r="P44">
        <f>AVERAGE(P38:P43)</f>
        <v>0.986131298449612</v>
      </c>
      <c r="Y44" s="12"/>
    </row>
    <row r="45" spans="2:9">
      <c r="B45" s="2"/>
      <c r="C45" s="2"/>
      <c r="D45" s="2"/>
      <c r="E45" s="3"/>
      <c r="F45" s="2"/>
      <c r="G45" s="4"/>
      <c r="H45" s="2"/>
      <c r="I45" s="13"/>
    </row>
    <row r="46" spans="15:24">
      <c r="O46" s="1" t="s">
        <v>20</v>
      </c>
      <c r="P46" s="14">
        <f t="shared" ref="P46:V46" si="23">P38/$P$11</f>
        <v>0.97303857824014</v>
      </c>
      <c r="Q46" s="14">
        <f t="shared" si="23"/>
        <v>0.893484188667454</v>
      </c>
      <c r="R46" s="14">
        <f t="shared" si="23"/>
        <v>0.739679035493595</v>
      </c>
      <c r="S46" s="14">
        <f t="shared" si="23"/>
        <v>0.572791604923338</v>
      </c>
      <c r="T46" s="14">
        <f t="shared" si="23"/>
        <v>0.435958054858319</v>
      </c>
      <c r="U46" s="14">
        <f t="shared" si="23"/>
        <v>0.263059848187015</v>
      </c>
      <c r="V46" s="14">
        <f t="shared" si="23"/>
        <v>0.146733651878509</v>
      </c>
      <c r="W46" s="14"/>
      <c r="X46" s="14"/>
    </row>
    <row r="47" spans="3:24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P47" s="14">
        <f t="shared" ref="P47:V47" si="24">P39/$P$11</f>
        <v>0.892069888408384</v>
      </c>
      <c r="Q47" s="14">
        <f t="shared" si="24"/>
        <v>0.852115906089657</v>
      </c>
      <c r="R47" s="14">
        <f t="shared" si="24"/>
        <v>0.802261821957441</v>
      </c>
      <c r="S47" s="14">
        <f t="shared" si="24"/>
        <v>0.572438029858571</v>
      </c>
      <c r="T47" s="14">
        <f t="shared" si="24"/>
        <v>0.438079505246923</v>
      </c>
      <c r="U47" s="14">
        <f t="shared" si="24"/>
        <v>0.261291972863177</v>
      </c>
      <c r="V47" s="14">
        <f t="shared" si="24"/>
        <v>0.14531935161944</v>
      </c>
      <c r="W47" s="14"/>
      <c r="X47" s="14"/>
    </row>
    <row r="48" spans="3:24">
      <c r="C48" s="5"/>
      <c r="D48" s="2"/>
      <c r="E48" s="2"/>
      <c r="F48" s="2"/>
      <c r="G48" s="6"/>
      <c r="H48" s="2"/>
      <c r="P48" s="14">
        <f t="shared" ref="P48:V48" si="25">P40/$P$11</f>
        <v>0.963845626556185</v>
      </c>
      <c r="Q48" s="14">
        <f t="shared" si="25"/>
        <v>0.863430308162217</v>
      </c>
      <c r="R48" s="14">
        <f t="shared" si="25"/>
        <v>0.764429290027319</v>
      </c>
      <c r="S48" s="14">
        <f t="shared" si="25"/>
        <v>0.571730879729036</v>
      </c>
      <c r="T48" s="14">
        <f t="shared" si="25"/>
        <v>0.439140230441226</v>
      </c>
      <c r="U48" s="14">
        <f t="shared" si="25"/>
        <v>0.272252799870969</v>
      </c>
      <c r="V48" s="14">
        <f t="shared" si="25"/>
        <v>0.166180280440722</v>
      </c>
      <c r="W48" s="14"/>
      <c r="X48" s="14"/>
    </row>
    <row r="49" spans="3:24">
      <c r="C49" s="5"/>
      <c r="D49" s="2"/>
      <c r="E49" s="2"/>
      <c r="F49" s="2"/>
      <c r="G49" s="4"/>
      <c r="H49" s="2"/>
      <c r="P49" s="14">
        <f t="shared" ref="P49:V49" si="26">P41/$P$11</f>
        <v>0.899848539833269</v>
      </c>
      <c r="Q49" s="14">
        <f t="shared" si="26"/>
        <v>0.884291236983499</v>
      </c>
      <c r="R49" s="14">
        <f t="shared" si="26"/>
        <v>0.702200078628241</v>
      </c>
      <c r="S49" s="14">
        <f t="shared" si="26"/>
        <v>0.570670154534733</v>
      </c>
      <c r="T49" s="14">
        <f t="shared" si="26"/>
        <v>0.450101057449018</v>
      </c>
      <c r="U49" s="14">
        <f t="shared" si="26"/>
        <v>0.231591667422708</v>
      </c>
      <c r="V49" s="14">
        <f t="shared" si="26"/>
        <v>0.173251781736071</v>
      </c>
      <c r="W49" s="14"/>
      <c r="X49" s="14"/>
    </row>
    <row r="50" spans="3:24">
      <c r="C50" s="5"/>
      <c r="D50" s="2"/>
      <c r="E50" s="2"/>
      <c r="F50" s="2"/>
      <c r="G50" s="4"/>
      <c r="H50" s="2"/>
      <c r="P50" s="14">
        <f t="shared" ref="P50:V50" si="27">P42/$P$11</f>
        <v>0.99142448160805</v>
      </c>
      <c r="Q50" s="14">
        <f t="shared" si="27"/>
        <v>0.894191338796989</v>
      </c>
      <c r="R50" s="14">
        <f t="shared" si="27"/>
        <v>0.803676122216511</v>
      </c>
      <c r="S50" s="14">
        <f t="shared" si="27"/>
        <v>0.569963004405198</v>
      </c>
      <c r="T50" s="14">
        <f t="shared" si="27"/>
        <v>0.437372355117388</v>
      </c>
      <c r="U50" s="14">
        <f t="shared" si="27"/>
        <v>0.263059848187015</v>
      </c>
      <c r="V50" s="14">
        <f t="shared" si="27"/>
        <v>0.1424907511013</v>
      </c>
      <c r="W50" s="14"/>
      <c r="X50" s="14"/>
    </row>
    <row r="51" spans="3:24">
      <c r="C51" s="5"/>
      <c r="D51" s="2"/>
      <c r="E51" s="2"/>
      <c r="F51" s="2"/>
      <c r="G51" s="4"/>
      <c r="H51" s="2"/>
      <c r="L51" s="7"/>
      <c r="P51" s="14">
        <f t="shared" ref="P51:V51" si="28">P43/$P$11</f>
        <v>1.03703566496306</v>
      </c>
      <c r="Q51" s="14">
        <f t="shared" si="28"/>
        <v>0.856712381931635</v>
      </c>
      <c r="R51" s="14">
        <f t="shared" si="28"/>
        <v>0.750639862501387</v>
      </c>
      <c r="S51" s="14">
        <f t="shared" si="28"/>
        <v>0.546273475065776</v>
      </c>
      <c r="T51" s="14">
        <f t="shared" si="28"/>
        <v>0.436311629923086</v>
      </c>
      <c r="U51" s="14">
        <f t="shared" si="28"/>
        <v>0.214620064313868</v>
      </c>
      <c r="V51" s="14">
        <f t="shared" si="28"/>
        <v>0.144612201489905</v>
      </c>
      <c r="W51" s="14"/>
      <c r="X51" s="14"/>
    </row>
    <row r="52" spans="1:12">
      <c r="A52" s="7"/>
      <c r="C52" s="5"/>
      <c r="D52" s="2"/>
      <c r="E52" s="2"/>
      <c r="F52" s="2"/>
      <c r="G52" s="4"/>
      <c r="H52" s="2"/>
      <c r="L52" s="7"/>
    </row>
    <row r="53" spans="1:24">
      <c r="A53" s="7"/>
      <c r="C53" s="5"/>
      <c r="D53" s="2"/>
      <c r="E53" s="2"/>
      <c r="F53" s="2"/>
      <c r="G53" s="4"/>
      <c r="H53" s="2"/>
      <c r="L53" s="7"/>
      <c r="O53" s="1" t="s">
        <v>21</v>
      </c>
      <c r="P53" s="14">
        <f t="shared" ref="P53:V53" si="29">AVERAGE(P46:P51)</f>
        <v>0.959543796601514</v>
      </c>
      <c r="Q53" s="14">
        <f t="shared" si="29"/>
        <v>0.874037560105242</v>
      </c>
      <c r="R53" s="14">
        <f t="shared" si="29"/>
        <v>0.760481035137416</v>
      </c>
      <c r="S53" s="14">
        <f t="shared" si="29"/>
        <v>0.567311191419442</v>
      </c>
      <c r="T53" s="14">
        <f t="shared" si="29"/>
        <v>0.439493805505993</v>
      </c>
      <c r="U53" s="14">
        <f t="shared" si="29"/>
        <v>0.250979366807459</v>
      </c>
      <c r="V53" s="14">
        <f t="shared" si="29"/>
        <v>0.153098003044324</v>
      </c>
      <c r="W53" s="14"/>
      <c r="X53" s="14"/>
    </row>
    <row r="54" spans="1:24">
      <c r="A54" s="7"/>
      <c r="B54"/>
      <c r="C54" s="5"/>
      <c r="D54" s="2"/>
      <c r="E54" s="2"/>
      <c r="F54" s="2"/>
      <c r="G54" s="4"/>
      <c r="H54" s="2"/>
      <c r="L54" s="7"/>
      <c r="O54" s="1" t="s">
        <v>22</v>
      </c>
      <c r="P54" s="14">
        <f t="shared" ref="P54:V54" si="30">STDEVA(P46:P51)</f>
        <v>0.0553863423211232</v>
      </c>
      <c r="Q54" s="14">
        <f t="shared" si="30"/>
        <v>0.0188823650786935</v>
      </c>
      <c r="R54" s="14">
        <f t="shared" si="30"/>
        <v>0.038867158814106</v>
      </c>
      <c r="S54" s="14">
        <f t="shared" si="30"/>
        <v>0.0103610163980875</v>
      </c>
      <c r="T54" s="14">
        <f t="shared" si="30"/>
        <v>0.00532479821526282</v>
      </c>
      <c r="U54" s="14">
        <f t="shared" si="30"/>
        <v>0.0225772745208345</v>
      </c>
      <c r="V54" s="14">
        <f t="shared" si="30"/>
        <v>0.0131366341426385</v>
      </c>
      <c r="W54" s="14"/>
      <c r="X54" s="14"/>
    </row>
    <row r="55" spans="3:12">
      <c r="C55" s="5"/>
      <c r="D55" s="2"/>
      <c r="E55" s="2"/>
      <c r="F55" s="2"/>
      <c r="G55" s="4"/>
      <c r="H55" s="2"/>
      <c r="L55" s="7"/>
    </row>
    <row r="56" spans="3:22">
      <c r="C56" s="5"/>
      <c r="D56" s="2"/>
      <c r="E56" s="2"/>
      <c r="F56" s="2"/>
      <c r="G56" s="4"/>
      <c r="H56" s="2"/>
      <c r="L56" s="7"/>
      <c r="O56" s="1" t="s">
        <v>23</v>
      </c>
      <c r="Q56">
        <f>TTEST(P46:P51,Q46:Q51,2,2)</f>
        <v>0.00501778886771234</v>
      </c>
      <c r="R56">
        <f>TTEST(P46:P51,R46:R51,2,2)</f>
        <v>2.9043612645797e-5</v>
      </c>
      <c r="S56">
        <f>TTEST(P46:P51,S46:S51,2,2)</f>
        <v>1.01460411611135e-8</v>
      </c>
      <c r="T56">
        <f>TTEST(P46:P51,T46:T51,2,2)</f>
        <v>5.70524801218823e-10</v>
      </c>
      <c r="U56">
        <f>TTEST(P46:P51,U46:U51,2,2)</f>
        <v>5.50649734946762e-11</v>
      </c>
      <c r="V56">
        <f>TTEST(P46:P51,V46:V51,2,2)</f>
        <v>9.35410995222335e-12</v>
      </c>
    </row>
    <row r="57" spans="3:22">
      <c r="C57" s="5"/>
      <c r="D57" s="2"/>
      <c r="E57" s="2"/>
      <c r="F57" s="2"/>
      <c r="G57" s="4"/>
      <c r="H57" s="2"/>
      <c r="L57" s="7"/>
      <c r="S57" s="1" t="s">
        <v>24</v>
      </c>
      <c r="T57" s="1" t="s">
        <v>25</v>
      </c>
      <c r="U57" s="1" t="s">
        <v>26</v>
      </c>
      <c r="V57" s="1" t="s">
        <v>26</v>
      </c>
    </row>
    <row r="58" spans="3:12">
      <c r="C58" s="5"/>
      <c r="D58" s="2"/>
      <c r="E58" s="2"/>
      <c r="F58" s="2"/>
      <c r="G58" s="4"/>
      <c r="H58" s="2"/>
      <c r="L58" s="7"/>
    </row>
    <row r="59" spans="3:24">
      <c r="C59" s="5"/>
      <c r="D59" s="2"/>
      <c r="E59" s="2"/>
      <c r="F59" s="2"/>
      <c r="G59" s="4"/>
      <c r="H59" s="2"/>
      <c r="L59" s="7"/>
      <c r="P59">
        <f t="shared" ref="P59:X59" si="31">P38*100</f>
        <v>100</v>
      </c>
      <c r="Q59">
        <f t="shared" si="31"/>
        <v>91.8241279069767</v>
      </c>
      <c r="R59">
        <f t="shared" si="31"/>
        <v>76.0174418604651</v>
      </c>
      <c r="S59">
        <f t="shared" si="31"/>
        <v>58.8662790697674</v>
      </c>
      <c r="T59">
        <f t="shared" si="31"/>
        <v>44.8037790697674</v>
      </c>
      <c r="U59">
        <f t="shared" si="31"/>
        <v>27.0348837209302</v>
      </c>
      <c r="V59">
        <f t="shared" si="31"/>
        <v>15.0799418604651</v>
      </c>
      <c r="W59">
        <f t="shared" si="31"/>
        <v>11.4098837209302</v>
      </c>
      <c r="X59">
        <f t="shared" si="31"/>
        <v>5.45058139534884</v>
      </c>
    </row>
    <row r="60" spans="3:24">
      <c r="C60" s="5"/>
      <c r="D60" s="2"/>
      <c r="E60" s="2"/>
      <c r="F60" s="2"/>
      <c r="G60" s="4"/>
      <c r="H60" s="2"/>
      <c r="L60" s="7"/>
      <c r="P60">
        <f t="shared" ref="P60:X60" si="32">P39*100</f>
        <v>91.6787790697674</v>
      </c>
      <c r="Q60">
        <f t="shared" si="32"/>
        <v>87.5726744186046</v>
      </c>
      <c r="R60">
        <f t="shared" si="32"/>
        <v>82.4491279069767</v>
      </c>
      <c r="S60">
        <f t="shared" si="32"/>
        <v>58.8299418604651</v>
      </c>
      <c r="T60">
        <f t="shared" si="32"/>
        <v>45.0218023255814</v>
      </c>
      <c r="U60">
        <f t="shared" si="32"/>
        <v>26.8531976744186</v>
      </c>
      <c r="V60">
        <f t="shared" si="32"/>
        <v>14.9345930232558</v>
      </c>
      <c r="W60">
        <f t="shared" si="32"/>
        <v>10.9011627906977</v>
      </c>
      <c r="X60">
        <f t="shared" si="32"/>
        <v>5.52325581395349</v>
      </c>
    </row>
    <row r="61" spans="2:24">
      <c r="B61" s="8"/>
      <c r="C61" s="5"/>
      <c r="D61" s="2"/>
      <c r="E61" s="2"/>
      <c r="F61" s="2"/>
      <c r="G61" s="4"/>
      <c r="H61" s="2"/>
      <c r="P61">
        <f t="shared" ref="P61:X61" si="33">P40*100</f>
        <v>99.0552325581395</v>
      </c>
      <c r="Q61">
        <f t="shared" si="33"/>
        <v>88.7354651162791</v>
      </c>
      <c r="R61">
        <f t="shared" si="33"/>
        <v>78.5610465116279</v>
      </c>
      <c r="S61">
        <f t="shared" si="33"/>
        <v>58.7572674418605</v>
      </c>
      <c r="T61">
        <f t="shared" si="33"/>
        <v>45.1308139534884</v>
      </c>
      <c r="U61">
        <f t="shared" si="33"/>
        <v>27.9796511627907</v>
      </c>
      <c r="V61">
        <f t="shared" si="33"/>
        <v>17.078488372093</v>
      </c>
      <c r="W61">
        <f t="shared" si="33"/>
        <v>12.3183139534884</v>
      </c>
      <c r="X61">
        <f t="shared" si="33"/>
        <v>5.34156976744186</v>
      </c>
    </row>
    <row r="62" spans="2:24">
      <c r="B62" s="8"/>
      <c r="C62" s="4"/>
      <c r="D62" s="2"/>
      <c r="E62" s="2"/>
      <c r="F62" s="2"/>
      <c r="G62" s="4"/>
      <c r="H62" s="2"/>
      <c r="P62">
        <f t="shared" ref="P62:X62" si="34">P41*100</f>
        <v>92.4781976744186</v>
      </c>
      <c r="Q62">
        <f t="shared" si="34"/>
        <v>90.8793604651163</v>
      </c>
      <c r="R62">
        <f t="shared" si="34"/>
        <v>72.1656976744186</v>
      </c>
      <c r="S62">
        <f t="shared" si="34"/>
        <v>58.6482558139535</v>
      </c>
      <c r="T62">
        <f t="shared" si="34"/>
        <v>46.2572674418605</v>
      </c>
      <c r="U62">
        <f t="shared" si="34"/>
        <v>23.8008720930233</v>
      </c>
      <c r="V62">
        <f t="shared" si="34"/>
        <v>17.8052325581395</v>
      </c>
      <c r="W62">
        <f t="shared" si="34"/>
        <v>14.8982558139535</v>
      </c>
      <c r="X62">
        <f t="shared" si="34"/>
        <v>4.8328488372093</v>
      </c>
    </row>
    <row r="63" spans="2:24">
      <c r="B63" s="8"/>
      <c r="C63" s="4"/>
      <c r="D63" s="2"/>
      <c r="E63" s="2"/>
      <c r="F63" s="2"/>
      <c r="G63" s="4"/>
      <c r="H63" s="2"/>
      <c r="P63">
        <f t="shared" ref="P63:X63" si="35">P42*100</f>
        <v>101.889534883721</v>
      </c>
      <c r="Q63">
        <f t="shared" si="35"/>
        <v>91.8968023255814</v>
      </c>
      <c r="R63">
        <f t="shared" si="35"/>
        <v>82.594476744186</v>
      </c>
      <c r="S63">
        <f t="shared" si="35"/>
        <v>58.5755813953488</v>
      </c>
      <c r="T63">
        <f t="shared" si="35"/>
        <v>44.9491279069767</v>
      </c>
      <c r="U63">
        <f t="shared" si="35"/>
        <v>27.0348837209302</v>
      </c>
      <c r="V63">
        <f t="shared" si="35"/>
        <v>14.6438953488372</v>
      </c>
      <c r="W63">
        <f t="shared" si="35"/>
        <v>12.7906976744186</v>
      </c>
      <c r="X63">
        <f t="shared" si="35"/>
        <v>4.57848837209302</v>
      </c>
    </row>
    <row r="64" spans="2:24">
      <c r="B64" s="8"/>
      <c r="C64" s="4"/>
      <c r="D64" s="2"/>
      <c r="E64" s="2"/>
      <c r="F64" s="2"/>
      <c r="G64" s="4"/>
      <c r="H64" s="2"/>
      <c r="K64" s="15"/>
      <c r="L64"/>
      <c r="P64">
        <f t="shared" ref="P64:X64" si="36">P43*100</f>
        <v>106.577034883721</v>
      </c>
      <c r="Q64">
        <f t="shared" si="36"/>
        <v>88.0450581395349</v>
      </c>
      <c r="R64">
        <f t="shared" si="36"/>
        <v>77.1438953488372</v>
      </c>
      <c r="S64">
        <f t="shared" si="36"/>
        <v>56.140988372093</v>
      </c>
      <c r="T64">
        <f t="shared" si="36"/>
        <v>44.8401162790698</v>
      </c>
      <c r="U64">
        <f t="shared" si="36"/>
        <v>22.0566860465116</v>
      </c>
      <c r="V64">
        <f t="shared" si="36"/>
        <v>14.8619186046512</v>
      </c>
      <c r="W64">
        <f t="shared" si="36"/>
        <v>12.4636627906977</v>
      </c>
      <c r="X64">
        <f t="shared" si="36"/>
        <v>4.9781976744186</v>
      </c>
    </row>
    <row r="65" spans="2:24">
      <c r="B65" s="8"/>
      <c r="C65" s="4"/>
      <c r="D65" s="2"/>
      <c r="E65" s="2"/>
      <c r="F65" s="2"/>
      <c r="G65" s="4"/>
      <c r="H65" s="2"/>
      <c r="K65" s="15"/>
      <c r="L65"/>
      <c r="P65" s="16">
        <f t="shared" ref="P65:X65" si="37">AVERAGE(P59:P64)</f>
        <v>98.6131298449612</v>
      </c>
      <c r="Q65" s="16">
        <f t="shared" si="37"/>
        <v>89.8255813953488</v>
      </c>
      <c r="R65" s="16">
        <f t="shared" si="37"/>
        <v>78.1552810077519</v>
      </c>
      <c r="S65" s="16">
        <f t="shared" si="37"/>
        <v>58.3030523255814</v>
      </c>
      <c r="T65" s="16">
        <f t="shared" si="37"/>
        <v>45.1671511627907</v>
      </c>
      <c r="U65" s="16">
        <f t="shared" si="37"/>
        <v>25.7933624031008</v>
      </c>
      <c r="V65" s="16">
        <f t="shared" si="37"/>
        <v>15.734011627907</v>
      </c>
      <c r="W65" s="16">
        <f t="shared" si="37"/>
        <v>12.4636627906977</v>
      </c>
      <c r="X65" s="16">
        <f t="shared" si="37"/>
        <v>5.11749031007752</v>
      </c>
    </row>
    <row r="66" spans="21:21">
      <c r="U66" s="7"/>
    </row>
    <row r="68" spans="15:16">
      <c r="O68"/>
      <c r="P68" s="7"/>
    </row>
    <row r="69" spans="15:16">
      <c r="O69"/>
      <c r="P69" s="7"/>
    </row>
    <row r="70" spans="15:16">
      <c r="O70"/>
      <c r="P70" s="7"/>
    </row>
    <row r="71" spans="15:16">
      <c r="O71"/>
      <c r="P71" s="7"/>
    </row>
    <row r="72" spans="15:16">
      <c r="O72"/>
      <c r="P72" s="7"/>
    </row>
    <row r="73" spans="15:16">
      <c r="O73"/>
      <c r="P73" s="7"/>
    </row>
    <row r="74" spans="15:16">
      <c r="O74"/>
      <c r="P74" s="7"/>
    </row>
    <row r="75" spans="15:16">
      <c r="O75"/>
      <c r="P75" s="7"/>
    </row>
    <row r="76" spans="15:16">
      <c r="O76"/>
      <c r="P76" s="7"/>
    </row>
    <row r="77" spans="15:15">
      <c r="O77"/>
    </row>
    <row r="78" spans="15:15">
      <c r="O78"/>
    </row>
    <row r="79" spans="15:15">
      <c r="O79"/>
    </row>
    <row r="80" spans="15:15">
      <c r="O80"/>
    </row>
    <row r="81" spans="15:15">
      <c r="O81"/>
    </row>
    <row r="82" spans="15:15">
      <c r="O82"/>
    </row>
    <row r="83" spans="15:15">
      <c r="O83"/>
    </row>
    <row r="84" spans="15:15">
      <c r="O84"/>
    </row>
    <row r="85" spans="15:15">
      <c r="O85"/>
    </row>
    <row r="86" spans="15:15">
      <c r="O86"/>
    </row>
    <row r="87" spans="15:15">
      <c r="O87"/>
    </row>
    <row r="88" spans="15:15">
      <c r="O88"/>
    </row>
    <row r="89" spans="15:15">
      <c r="O89"/>
    </row>
    <row r="90" spans="15:15">
      <c r="O90"/>
    </row>
    <row r="91" spans="15:15">
      <c r="O91"/>
    </row>
    <row r="92" spans="15:15">
      <c r="O92"/>
    </row>
    <row r="93" spans="15:15">
      <c r="O93"/>
    </row>
    <row r="94" spans="15:15">
      <c r="O94"/>
    </row>
    <row r="95" spans="15:15">
      <c r="O95"/>
    </row>
    <row r="96" spans="15:15">
      <c r="O96"/>
    </row>
    <row r="97" spans="15:15">
      <c r="O97"/>
    </row>
    <row r="98" spans="15:15">
      <c r="O98"/>
    </row>
    <row r="99" spans="15:15">
      <c r="O99"/>
    </row>
    <row r="100" spans="15:15">
      <c r="O100"/>
    </row>
    <row r="101" spans="15:15">
      <c r="O101"/>
    </row>
    <row r="102" spans="15:15">
      <c r="O102"/>
    </row>
    <row r="103" spans="15:15">
      <c r="O103"/>
    </row>
    <row r="104" spans="15:15">
      <c r="O104"/>
    </row>
    <row r="105" spans="15:15">
      <c r="O105"/>
    </row>
    <row r="106" spans="15:15">
      <c r="O106"/>
    </row>
    <row r="107" spans="15:15">
      <c r="O107"/>
    </row>
    <row r="108" spans="15:15">
      <c r="O108"/>
    </row>
    <row r="109" spans="15:15">
      <c r="O109"/>
    </row>
    <row r="110" spans="15:15">
      <c r="O110"/>
    </row>
    <row r="111" spans="15:15">
      <c r="O111"/>
    </row>
    <row r="112" spans="15:15">
      <c r="O112"/>
    </row>
    <row r="113" spans="15:15">
      <c r="O113"/>
    </row>
    <row r="114" spans="15:15">
      <c r="O114"/>
    </row>
    <row r="115" spans="15:15">
      <c r="O115"/>
    </row>
    <row r="116" spans="15:15">
      <c r="O116"/>
    </row>
    <row r="117" spans="15:15">
      <c r="O117"/>
    </row>
    <row r="118" spans="15:15">
      <c r="O118"/>
    </row>
    <row r="119" spans="15:15">
      <c r="O119"/>
    </row>
    <row r="120" spans="15:15">
      <c r="O120"/>
    </row>
    <row r="121" spans="15:15">
      <c r="O121"/>
    </row>
    <row r="122" spans="15:15">
      <c r="O122"/>
    </row>
    <row r="123" spans="15:15">
      <c r="O123"/>
    </row>
    <row r="124" spans="15:15">
      <c r="O124"/>
    </row>
    <row r="125" spans="15:15">
      <c r="O125"/>
    </row>
    <row r="126" spans="15:15">
      <c r="O126"/>
    </row>
    <row r="127" spans="15:15">
      <c r="O127"/>
    </row>
    <row r="128" spans="15:15">
      <c r="O128"/>
    </row>
    <row r="129" spans="15:15">
      <c r="O129"/>
    </row>
    <row r="130" spans="15:15">
      <c r="O130"/>
    </row>
    <row r="131" spans="15:15">
      <c r="O131"/>
    </row>
    <row r="132" spans="15:15">
      <c r="O132"/>
    </row>
  </sheetData>
  <pageMargins left="0.75" right="0.75" top="1" bottom="1" header="0.5" footer="0.5"/>
  <headerFooter/>
  <ignoredErrors>
    <ignoredError sqref="O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65"/>
  <sheetViews>
    <sheetView zoomScale="85" zoomScaleNormal="85" topLeftCell="A21" workbookViewId="0">
      <selection activeCell="H56" sqref="A56:H72"/>
    </sheetView>
  </sheetViews>
  <sheetFormatPr defaultColWidth="9" defaultRowHeight="13.5"/>
  <cols>
    <col min="4" max="4" width="10.375"/>
    <col min="15" max="15" width="9.375"/>
    <col min="16" max="16" width="12.625"/>
    <col min="17" max="17" width="13.3833333333333" customWidth="1"/>
    <col min="18" max="18" width="13.0916666666667" customWidth="1"/>
    <col min="19" max="19" width="12.7916666666667" customWidth="1"/>
    <col min="20" max="20" width="12.35" customWidth="1"/>
    <col min="21" max="22" width="11.7583333333333" customWidth="1"/>
    <col min="23" max="24" width="12.35" customWidth="1"/>
  </cols>
  <sheetData>
    <row r="1" spans="1:15">
      <c r="A1" s="1" t="s">
        <v>0</v>
      </c>
      <c r="O1" s="1" t="s">
        <v>1</v>
      </c>
    </row>
    <row r="2" spans="1:15">
      <c r="A2" t="s">
        <v>2</v>
      </c>
      <c r="E2" t="s">
        <v>28</v>
      </c>
      <c r="O2" s="9" t="s">
        <v>4</v>
      </c>
    </row>
    <row r="3" spans="2:24">
      <c r="B3">
        <v>1</v>
      </c>
      <c r="C3">
        <v>0</v>
      </c>
      <c r="D3">
        <v>2.5</v>
      </c>
      <c r="E3">
        <v>5</v>
      </c>
      <c r="F3">
        <v>10</v>
      </c>
      <c r="G3">
        <v>20</v>
      </c>
      <c r="H3">
        <v>40</v>
      </c>
      <c r="I3">
        <v>60</v>
      </c>
      <c r="J3">
        <v>80</v>
      </c>
      <c r="K3">
        <v>100</v>
      </c>
      <c r="L3">
        <v>11</v>
      </c>
      <c r="M3">
        <v>12</v>
      </c>
      <c r="O3" s="10">
        <f>AVERAGE(M5:M10)</f>
        <v>0.0391666666666667</v>
      </c>
      <c r="P3" s="11"/>
      <c r="Q3" s="11"/>
      <c r="R3" s="11"/>
      <c r="S3" s="11"/>
      <c r="T3" s="11"/>
      <c r="U3" s="11"/>
      <c r="V3" s="11"/>
      <c r="W3" s="11"/>
      <c r="X3" s="11"/>
    </row>
    <row r="4" spans="1:24">
      <c r="A4" t="s">
        <v>5</v>
      </c>
      <c r="B4">
        <v>0.038</v>
      </c>
      <c r="C4">
        <v>0.043</v>
      </c>
      <c r="D4">
        <v>0.039</v>
      </c>
      <c r="E4">
        <v>0.04</v>
      </c>
      <c r="F4">
        <v>0.043</v>
      </c>
      <c r="G4">
        <v>0.036</v>
      </c>
      <c r="H4">
        <v>0.045</v>
      </c>
      <c r="I4">
        <v>0.04</v>
      </c>
      <c r="J4">
        <v>0.045</v>
      </c>
      <c r="K4">
        <v>0.037</v>
      </c>
      <c r="L4">
        <v>0.04</v>
      </c>
      <c r="M4">
        <v>0.037</v>
      </c>
      <c r="O4" s="1" t="s">
        <v>6</v>
      </c>
      <c r="P4">
        <v>0</v>
      </c>
      <c r="Q4">
        <v>2.5</v>
      </c>
      <c r="R4">
        <v>5</v>
      </c>
      <c r="S4">
        <v>10</v>
      </c>
      <c r="T4">
        <v>20</v>
      </c>
      <c r="U4">
        <v>40</v>
      </c>
      <c r="V4">
        <v>60</v>
      </c>
      <c r="W4">
        <v>80</v>
      </c>
      <c r="X4">
        <v>100</v>
      </c>
    </row>
    <row r="5" spans="1:24">
      <c r="A5" t="s">
        <v>7</v>
      </c>
      <c r="B5">
        <v>0.042</v>
      </c>
      <c r="C5">
        <v>2.185</v>
      </c>
      <c r="D5">
        <v>2.075</v>
      </c>
      <c r="E5">
        <v>1.959</v>
      </c>
      <c r="F5">
        <v>1.761</v>
      </c>
      <c r="G5">
        <v>1.334</v>
      </c>
      <c r="H5">
        <v>1.041</v>
      </c>
      <c r="I5">
        <v>0.945</v>
      </c>
      <c r="J5">
        <v>0.776</v>
      </c>
      <c r="K5">
        <v>0.539</v>
      </c>
      <c r="L5" s="5">
        <v>0.04</v>
      </c>
      <c r="M5">
        <v>0.037</v>
      </c>
      <c r="O5" s="1" t="s">
        <v>8</v>
      </c>
      <c r="P5" s="12">
        <f>(C5-$O$3)/($C$5-$O$3)</f>
        <v>1</v>
      </c>
      <c r="Q5" s="12">
        <f>(D5-$O$3)/($C$5-$O$3)</f>
        <v>0.94873786407767</v>
      </c>
      <c r="R5" s="12">
        <f t="shared" ref="Q5:X5" si="0">(E5-$O$3)/($C$5-$O$3)</f>
        <v>0.894679611650485</v>
      </c>
      <c r="S5" s="12">
        <f t="shared" si="0"/>
        <v>0.802407766990291</v>
      </c>
      <c r="T5" s="12">
        <f t="shared" si="0"/>
        <v>0.603417475728155</v>
      </c>
      <c r="U5" s="12">
        <f t="shared" si="0"/>
        <v>0.466873786407767</v>
      </c>
      <c r="V5" s="12">
        <f t="shared" si="0"/>
        <v>0.422135922330097</v>
      </c>
      <c r="W5" s="12">
        <f t="shared" si="0"/>
        <v>0.343378640776699</v>
      </c>
      <c r="X5" s="12">
        <f t="shared" si="0"/>
        <v>0.232932038834951</v>
      </c>
    </row>
    <row r="6" spans="1:31">
      <c r="A6" t="s">
        <v>9</v>
      </c>
      <c r="B6">
        <v>0.039</v>
      </c>
      <c r="C6">
        <v>2.316</v>
      </c>
      <c r="D6">
        <v>2.135</v>
      </c>
      <c r="E6">
        <v>1.956</v>
      </c>
      <c r="F6">
        <v>1.759</v>
      </c>
      <c r="G6">
        <v>1.235</v>
      </c>
      <c r="H6">
        <v>1.043</v>
      </c>
      <c r="I6">
        <v>0.963</v>
      </c>
      <c r="J6">
        <v>0.761</v>
      </c>
      <c r="K6">
        <v>0.629</v>
      </c>
      <c r="L6" s="5">
        <v>0.04</v>
      </c>
      <c r="M6">
        <v>0.036</v>
      </c>
      <c r="O6" s="1" t="s">
        <v>10</v>
      </c>
      <c r="P6" s="12">
        <f>(C6-$O$3)/($C$5-$O$3)</f>
        <v>1.06104854368932</v>
      </c>
      <c r="Q6" s="12">
        <f>(D6-$O$3)/($C$5-$O$3)</f>
        <v>0.976699029126213</v>
      </c>
      <c r="R6" s="12">
        <f>(E6-$O$3)/($C$5-$O$3)</f>
        <v>0.893281553398058</v>
      </c>
      <c r="S6" s="12">
        <f>(F6-$O$3)/($C$5-$O$3)</f>
        <v>0.80147572815534</v>
      </c>
      <c r="T6" s="12">
        <f>(G6-$O$3)/($C$5-$O$3)</f>
        <v>0.557281553398058</v>
      </c>
      <c r="U6" s="12">
        <f>(H6-$O$3)/($C$5-$O$3)</f>
        <v>0.467805825242718</v>
      </c>
      <c r="V6" s="12">
        <f>(I6-$O$3)/($C$5-$O$3)</f>
        <v>0.43052427184466</v>
      </c>
      <c r="W6" s="12">
        <f>(J6-$O$3)/($C$5-$O$3)</f>
        <v>0.336388349514563</v>
      </c>
      <c r="X6" s="12">
        <f>(K6-$O$3)/($C$5-$O$3)</f>
        <v>0.274873786407767</v>
      </c>
      <c r="Z6">
        <v>99.5339805825243</v>
      </c>
      <c r="AA6">
        <v>102.330097087379</v>
      </c>
      <c r="AB6">
        <v>98.1359223300971</v>
      </c>
      <c r="AC6">
        <v>93.1029126213592</v>
      </c>
      <c r="AD6">
        <v>102.656310679612</v>
      </c>
      <c r="AE6">
        <v>99.673786407767</v>
      </c>
    </row>
    <row r="7" spans="1:24">
      <c r="A7" t="s">
        <v>11</v>
      </c>
      <c r="B7">
        <v>0.039</v>
      </c>
      <c r="C7">
        <v>2.245</v>
      </c>
      <c r="D7">
        <v>2.045</v>
      </c>
      <c r="E7">
        <v>1.978</v>
      </c>
      <c r="F7">
        <v>1.612</v>
      </c>
      <c r="G7">
        <v>1.496</v>
      </c>
      <c r="H7">
        <v>1.131</v>
      </c>
      <c r="I7">
        <v>0.745</v>
      </c>
      <c r="J7">
        <v>0.784</v>
      </c>
      <c r="K7">
        <v>0.542</v>
      </c>
      <c r="L7" s="5">
        <v>0.038</v>
      </c>
      <c r="M7">
        <v>0.036</v>
      </c>
      <c r="O7" s="1" t="s">
        <v>12</v>
      </c>
      <c r="P7" s="12">
        <f>(C7-$O$3)/($C$5-$O$3)</f>
        <v>1.02796116504854</v>
      </c>
      <c r="Q7" s="12">
        <f>(D7-$O$3)/($C$5-$O$3)</f>
        <v>0.934757281553398</v>
      </c>
      <c r="R7" s="12">
        <f>(E7-$O$3)/($C$5-$O$3)</f>
        <v>0.903533980582524</v>
      </c>
      <c r="S7" s="12">
        <f>(F7-$O$3)/($C$5-$O$3)</f>
        <v>0.732970873786408</v>
      </c>
      <c r="T7" s="12">
        <f>(G7-$O$3)/($C$5-$O$3)</f>
        <v>0.678912621359223</v>
      </c>
      <c r="U7" s="12">
        <f>(H7-$O$3)/($C$5-$O$3)</f>
        <v>0.508815533980583</v>
      </c>
      <c r="V7" s="12">
        <f>(I7-$O$3)/($C$5-$O$3)</f>
        <v>0.328932038834951</v>
      </c>
      <c r="W7" s="12">
        <f>(J7-$O$3)/($C$5-$O$3)</f>
        <v>0.347106796116505</v>
      </c>
      <c r="X7" s="12">
        <f>(K7-$O$3)/($C$5-$O$3)</f>
        <v>0.234330097087379</v>
      </c>
    </row>
    <row r="8" spans="1:24">
      <c r="A8" t="s">
        <v>13</v>
      </c>
      <c r="B8">
        <v>0.043</v>
      </c>
      <c r="C8">
        <v>2.264</v>
      </c>
      <c r="D8">
        <v>2.037</v>
      </c>
      <c r="E8">
        <v>1.856</v>
      </c>
      <c r="F8">
        <v>1.755</v>
      </c>
      <c r="G8">
        <v>1.414</v>
      </c>
      <c r="H8">
        <v>1.057</v>
      </c>
      <c r="I8">
        <v>0.823</v>
      </c>
      <c r="J8">
        <v>0.762</v>
      </c>
      <c r="K8">
        <v>0.537</v>
      </c>
      <c r="L8" s="5">
        <v>0.037</v>
      </c>
      <c r="M8">
        <v>0.04</v>
      </c>
      <c r="O8" s="1" t="s">
        <v>14</v>
      </c>
      <c r="P8" s="12">
        <f>(C8-$O$3)/($C$5-$O$3)</f>
        <v>1.03681553398058</v>
      </c>
      <c r="Q8" s="12">
        <f>(D8-$O$3)/($C$5-$O$3)</f>
        <v>0.931029126213592</v>
      </c>
      <c r="R8" s="12">
        <f>(E8-$O$3)/($C$5-$O$3)</f>
        <v>0.846679611650485</v>
      </c>
      <c r="S8" s="12">
        <f>(F8-$O$3)/($C$5-$O$3)</f>
        <v>0.799611650485437</v>
      </c>
      <c r="T8" s="12">
        <f>(G8-$O$3)/($C$5-$O$3)</f>
        <v>0.640699029126214</v>
      </c>
      <c r="U8" s="12">
        <f>(H8-$O$3)/($C$5-$O$3)</f>
        <v>0.474330097087379</v>
      </c>
      <c r="V8" s="12">
        <f>(I8-$O$3)/($C$5-$O$3)</f>
        <v>0.365281553398058</v>
      </c>
      <c r="W8" s="12">
        <f>(J8-$O$3)/($C$5-$O$3)</f>
        <v>0.336854368932039</v>
      </c>
      <c r="X8" s="12">
        <f>(K8-$O$3)/($C$5-$O$3)</f>
        <v>0.232</v>
      </c>
    </row>
    <row r="9" spans="1:24">
      <c r="A9" t="s">
        <v>15</v>
      </c>
      <c r="B9">
        <v>0.04</v>
      </c>
      <c r="C9">
        <v>2.154</v>
      </c>
      <c r="D9">
        <v>2.042</v>
      </c>
      <c r="E9">
        <v>1.948</v>
      </c>
      <c r="F9">
        <v>1.746</v>
      </c>
      <c r="G9">
        <v>1.565</v>
      </c>
      <c r="H9">
        <v>1.037</v>
      </c>
      <c r="I9">
        <v>0.962</v>
      </c>
      <c r="J9">
        <v>0.872</v>
      </c>
      <c r="K9">
        <v>0.446</v>
      </c>
      <c r="L9" s="5">
        <v>0.04</v>
      </c>
      <c r="M9">
        <v>0.041</v>
      </c>
      <c r="O9" s="1" t="s">
        <v>16</v>
      </c>
      <c r="P9" s="12">
        <f>(C9-$O$3)/($C$5-$O$3)</f>
        <v>0.985553398058252</v>
      </c>
      <c r="Q9" s="12">
        <f>(D9-$O$3)/($C$5-$O$3)</f>
        <v>0.933359223300971</v>
      </c>
      <c r="R9" s="12">
        <f>(E9-$O$3)/($C$5-$O$3)</f>
        <v>0.889553398058252</v>
      </c>
      <c r="S9" s="12">
        <f>(F9-$O$3)/($C$5-$O$3)</f>
        <v>0.795417475728155</v>
      </c>
      <c r="T9" s="12">
        <f>(G9-$O$3)/($C$5-$O$3)</f>
        <v>0.711067961165049</v>
      </c>
      <c r="U9" s="12">
        <f>(H9-$O$3)/($C$5-$O$3)</f>
        <v>0.465009708737864</v>
      </c>
      <c r="V9" s="12">
        <f>(I9-$O$3)/($C$5-$O$3)</f>
        <v>0.430058252427184</v>
      </c>
      <c r="W9" s="12">
        <f>(J9-$O$3)/($C$5-$O$3)</f>
        <v>0.388116504854369</v>
      </c>
      <c r="X9" s="12">
        <f>(K9-$O$3)/($C$5-$O$3)</f>
        <v>0.189592233009709</v>
      </c>
    </row>
    <row r="10" spans="1:24">
      <c r="A10" t="s">
        <v>17</v>
      </c>
      <c r="B10">
        <v>0.037</v>
      </c>
      <c r="C10">
        <v>2.497</v>
      </c>
      <c r="D10">
        <v>2.078</v>
      </c>
      <c r="E10">
        <v>1.975</v>
      </c>
      <c r="F10">
        <v>1.766</v>
      </c>
      <c r="G10">
        <v>1.531</v>
      </c>
      <c r="H10">
        <v>1.049</v>
      </c>
      <c r="I10">
        <v>0.975</v>
      </c>
      <c r="J10">
        <v>0.668</v>
      </c>
      <c r="K10">
        <v>0.538</v>
      </c>
      <c r="L10" s="5">
        <v>0.04</v>
      </c>
      <c r="M10">
        <v>0.045</v>
      </c>
      <c r="O10" s="1" t="s">
        <v>18</v>
      </c>
      <c r="P10" s="12">
        <f>(C10-$O$3)/($C$5-$O$3)</f>
        <v>1.14539805825243</v>
      </c>
      <c r="Q10" s="12">
        <f>(D10-$O$3)/($C$5-$O$3)</f>
        <v>0.950135922330097</v>
      </c>
      <c r="R10" s="12">
        <f>(E10-$O$3)/($C$5-$O$3)</f>
        <v>0.902135922330097</v>
      </c>
      <c r="S10" s="12">
        <f>(F10-$O$3)/($C$5-$O$3)</f>
        <v>0.80473786407767</v>
      </c>
      <c r="T10" s="12">
        <f>(G10-$O$3)/($C$5-$O$3)</f>
        <v>0.695223300970874</v>
      </c>
      <c r="U10" s="12">
        <f>(H10-$O$3)/($C$5-$O$3)</f>
        <v>0.470601941747573</v>
      </c>
      <c r="V10" s="12">
        <f>(I10-$O$3)/($C$5-$O$3)</f>
        <v>0.436116504854369</v>
      </c>
      <c r="W10" s="12">
        <f>(J10-$O$3)/($C$5-$O$3)</f>
        <v>0.29304854368932</v>
      </c>
      <c r="X10" s="12">
        <f>(K10-$O$3)/($C$5-$O$3)</f>
        <v>0.232466019417476</v>
      </c>
    </row>
    <row r="11" spans="1:16">
      <c r="A11" t="s">
        <v>19</v>
      </c>
      <c r="B11">
        <v>0.038</v>
      </c>
      <c r="C11">
        <v>0.04</v>
      </c>
      <c r="D11">
        <v>0.045</v>
      </c>
      <c r="E11">
        <v>0.037</v>
      </c>
      <c r="F11">
        <v>0.036</v>
      </c>
      <c r="G11">
        <v>0.044</v>
      </c>
      <c r="H11">
        <v>0.037</v>
      </c>
      <c r="I11">
        <v>0.044</v>
      </c>
      <c r="J11">
        <v>0.04</v>
      </c>
      <c r="K11">
        <v>0.042</v>
      </c>
      <c r="L11">
        <v>0.043</v>
      </c>
      <c r="M11">
        <v>0.042</v>
      </c>
      <c r="O11" s="1"/>
      <c r="P11">
        <f>AVERAGE(P5:P10)</f>
        <v>1.04279611650485</v>
      </c>
    </row>
    <row r="12" spans="2:15">
      <c r="B12" s="2"/>
      <c r="C12" s="2"/>
      <c r="D12" s="2"/>
      <c r="E12" s="3"/>
      <c r="F12" s="2"/>
      <c r="G12" s="4"/>
      <c r="H12" s="2"/>
      <c r="I12" s="13"/>
      <c r="O12" s="1"/>
    </row>
    <row r="13" spans="15:24">
      <c r="O13" s="1" t="s">
        <v>20</v>
      </c>
      <c r="P13" s="14">
        <f>P5/'PANC-1'!$P$11</f>
        <v>0.973038578240139</v>
      </c>
      <c r="Q13" s="14">
        <f>Q5/'PANC-1'!$P$11</f>
        <v>0.923158542384722</v>
      </c>
      <c r="R13" s="14">
        <f>R5/'PANC-1'!$P$11</f>
        <v>0.870557777300828</v>
      </c>
      <c r="S13" s="14">
        <f>S5/'PANC-1'!$P$11</f>
        <v>0.780773712761077</v>
      </c>
      <c r="T13" s="14">
        <f>T5/'PANC-1'!$P$11</f>
        <v>0.587148482667778</v>
      </c>
      <c r="U13" s="14">
        <f>U5/'PANC-1'!$P$11</f>
        <v>0.454286205343804</v>
      </c>
      <c r="V13" s="14">
        <f>V5/'PANC-1'!$P$11</f>
        <v>0.410754537688167</v>
      </c>
      <c r="W13" s="14"/>
      <c r="X13" s="14"/>
    </row>
    <row r="14" spans="3:24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O14" s="1"/>
      <c r="P14" s="14">
        <f>P6/'PANC-1'!$P$11</f>
        <v>1.03244116639523</v>
      </c>
      <c r="Q14" s="14">
        <f>Q6/'PANC-1'!$P$11</f>
        <v>0.950365834669495</v>
      </c>
      <c r="R14" s="14">
        <f>R6/'PANC-1'!$P$11</f>
        <v>0.869197412686589</v>
      </c>
      <c r="S14" s="14">
        <f>S6/'PANC-1'!$P$11</f>
        <v>0.779866803018252</v>
      </c>
      <c r="T14" s="14">
        <f>T6/'PANC-1'!$P$11</f>
        <v>0.542256450397903</v>
      </c>
      <c r="U14" s="14">
        <f>U6/'PANC-1'!$P$11</f>
        <v>0.45519311508663</v>
      </c>
      <c r="V14" s="14">
        <f>V6/'PANC-1'!$P$11</f>
        <v>0.418916725373599</v>
      </c>
      <c r="W14" s="14"/>
      <c r="X14" s="14"/>
    </row>
    <row r="15" spans="3:24">
      <c r="C15" s="5"/>
      <c r="D15" s="2"/>
      <c r="E15" s="2"/>
      <c r="F15" s="2"/>
      <c r="G15" s="6"/>
      <c r="H15" s="2"/>
      <c r="O15" s="1"/>
      <c r="P15" s="14">
        <f>P7/'PANC-1'!$P$11</f>
        <v>1.00024587052491</v>
      </c>
      <c r="Q15" s="14">
        <f>Q7/'PANC-1'!$P$11</f>
        <v>0.909554896242336</v>
      </c>
      <c r="R15" s="14">
        <f>R7/'PANC-1'!$P$11</f>
        <v>0.879173419857672</v>
      </c>
      <c r="S15" s="14">
        <f>S7/'PANC-1'!$P$11</f>
        <v>0.713208936920558</v>
      </c>
      <c r="T15" s="14">
        <f>T7/'PANC-1'!$P$11</f>
        <v>0.660608171836664</v>
      </c>
      <c r="U15" s="14">
        <f>U7/'PANC-1'!$P$11</f>
        <v>0.495097143770963</v>
      </c>
      <c r="V15" s="14">
        <f>V7/'PANC-1'!$P$11</f>
        <v>0.320063563405591</v>
      </c>
      <c r="W15" s="14"/>
      <c r="X15" s="14"/>
    </row>
    <row r="16" spans="3:24">
      <c r="C16" s="5"/>
      <c r="D16" s="2"/>
      <c r="E16" s="2"/>
      <c r="F16" s="2"/>
      <c r="G16" s="4"/>
      <c r="H16" s="2"/>
      <c r="O16" s="1"/>
      <c r="P16" s="14">
        <f>P8/'PANC-1'!$P$11</f>
        <v>1.00886151308176</v>
      </c>
      <c r="Q16" s="14">
        <f>Q8/'PANC-1'!$P$11</f>
        <v>0.905927257271032</v>
      </c>
      <c r="R16" s="14">
        <f>R8/'PANC-1'!$P$11</f>
        <v>0.823851925545301</v>
      </c>
      <c r="S16" s="14">
        <f>S8/'PANC-1'!$P$11</f>
        <v>0.7780529835326</v>
      </c>
      <c r="T16" s="14">
        <f>T8/'PANC-1'!$P$11</f>
        <v>0.623424872380808</v>
      </c>
      <c r="U16" s="14">
        <f>U8/'PANC-1'!$P$11</f>
        <v>0.46154148328641</v>
      </c>
      <c r="V16" s="14">
        <f>V8/'PANC-1'!$P$11</f>
        <v>0.355433043375796</v>
      </c>
      <c r="W16" s="14"/>
      <c r="X16" s="14"/>
    </row>
    <row r="17" spans="3:24">
      <c r="C17" s="5"/>
      <c r="D17" s="2"/>
      <c r="E17" s="2"/>
      <c r="F17" s="2"/>
      <c r="G17" s="4"/>
      <c r="H17" s="2"/>
      <c r="O17" s="1"/>
      <c r="P17" s="14">
        <f>P9/'PANC-1'!$P$11</f>
        <v>0.958981477226339</v>
      </c>
      <c r="Q17" s="14">
        <f>Q9/'PANC-1'!$P$11</f>
        <v>0.908194531628097</v>
      </c>
      <c r="R17" s="14">
        <f>R9/'PANC-1'!$P$11</f>
        <v>0.865569773715286</v>
      </c>
      <c r="S17" s="14">
        <f>S9/'PANC-1'!$P$11</f>
        <v>0.773971889689884</v>
      </c>
      <c r="T17" s="14">
        <f>T9/'PANC-1'!$P$11</f>
        <v>0.691896557964153</v>
      </c>
      <c r="U17" s="14">
        <f>U9/'PANC-1'!$P$11</f>
        <v>0.452472385858152</v>
      </c>
      <c r="V17" s="14">
        <f>V9/'PANC-1'!$P$11</f>
        <v>0.418463270502186</v>
      </c>
      <c r="W17" s="14"/>
      <c r="X17" s="14"/>
    </row>
    <row r="18" spans="3:24">
      <c r="C18" s="5"/>
      <c r="D18" s="2"/>
      <c r="E18" s="2"/>
      <c r="F18" s="2"/>
      <c r="G18" s="4"/>
      <c r="H18" s="2"/>
      <c r="K18" s="7"/>
      <c r="O18" s="1"/>
      <c r="P18" s="14">
        <f>P10/'PANC-1'!$P$11</f>
        <v>1.11451649812096</v>
      </c>
      <c r="Q18" s="14">
        <f>Q10/'PANC-1'!$P$11</f>
        <v>0.924518906998961</v>
      </c>
      <c r="R18" s="14">
        <f>R10/'PANC-1'!$P$11</f>
        <v>0.877813055243434</v>
      </c>
      <c r="S18" s="14">
        <f>S10/'PANC-1'!$P$11</f>
        <v>0.783040987118142</v>
      </c>
      <c r="T18" s="14">
        <f>T10/'PANC-1'!$P$11</f>
        <v>0.676479092336115</v>
      </c>
      <c r="U18" s="14">
        <f>U10/'PANC-1'!$P$11</f>
        <v>0.457913844315107</v>
      </c>
      <c r="V18" s="14">
        <f>V10/'PANC-1'!$P$11</f>
        <v>0.424358183830554</v>
      </c>
      <c r="W18" s="14"/>
      <c r="X18" s="14"/>
    </row>
    <row r="19" spans="1:15">
      <c r="A19" s="7"/>
      <c r="C19" s="5"/>
      <c r="D19" s="2"/>
      <c r="E19" s="2"/>
      <c r="F19" s="2"/>
      <c r="G19" s="4"/>
      <c r="H19" s="2"/>
      <c r="K19" s="7"/>
      <c r="O19" s="1"/>
    </row>
    <row r="20" spans="1:24">
      <c r="A20" s="7"/>
      <c r="C20" s="5"/>
      <c r="D20" s="2"/>
      <c r="E20" s="2"/>
      <c r="F20" s="2"/>
      <c r="G20" s="4"/>
      <c r="H20" s="2"/>
      <c r="J20" s="7"/>
      <c r="K20" s="7"/>
      <c r="O20" s="1" t="s">
        <v>21</v>
      </c>
      <c r="P20" s="14">
        <f t="shared" ref="P20:V20" si="1">AVERAGE(P13:P18)</f>
        <v>1.01468085059822</v>
      </c>
      <c r="Q20" s="14">
        <f t="shared" si="1"/>
        <v>0.92028666153244</v>
      </c>
      <c r="R20" s="14">
        <f t="shared" si="1"/>
        <v>0.864360560724852</v>
      </c>
      <c r="S20" s="14">
        <f t="shared" si="1"/>
        <v>0.768152552173419</v>
      </c>
      <c r="T20" s="14">
        <f t="shared" si="1"/>
        <v>0.630302271263903</v>
      </c>
      <c r="U20" s="14">
        <f t="shared" si="1"/>
        <v>0.462750696276844</v>
      </c>
      <c r="V20" s="14">
        <f t="shared" si="1"/>
        <v>0.391331554029316</v>
      </c>
      <c r="W20" s="14"/>
      <c r="X20" s="14"/>
    </row>
    <row r="21" spans="1:24">
      <c r="A21" s="7"/>
      <c r="C21" s="5"/>
      <c r="D21" s="2"/>
      <c r="E21" s="2"/>
      <c r="F21" s="2"/>
      <c r="G21" s="4"/>
      <c r="H21" s="2"/>
      <c r="J21" s="7"/>
      <c r="K21" s="7"/>
      <c r="O21" s="1" t="s">
        <v>22</v>
      </c>
      <c r="P21" s="14">
        <f t="shared" ref="P21:V21" si="2">STDEVA(P13:P18)</f>
        <v>0.0554280032357394</v>
      </c>
      <c r="Q21" s="14">
        <f t="shared" si="2"/>
        <v>0.0167242287746576</v>
      </c>
      <c r="R21" s="14">
        <f t="shared" si="2"/>
        <v>0.0205163483827739</v>
      </c>
      <c r="S21" s="14">
        <f t="shared" si="2"/>
        <v>0.0270882518809212</v>
      </c>
      <c r="T21" s="14">
        <f t="shared" si="2"/>
        <v>0.0574564482465421</v>
      </c>
      <c r="U21" s="14">
        <f t="shared" si="2"/>
        <v>0.0161589498650809</v>
      </c>
      <c r="V21" s="14">
        <f t="shared" si="2"/>
        <v>0.0432039624149959</v>
      </c>
      <c r="W21" s="14"/>
      <c r="X21" s="14"/>
    </row>
    <row r="22" spans="3:15">
      <c r="C22" s="5"/>
      <c r="D22" s="2"/>
      <c r="E22" s="2"/>
      <c r="F22" s="2"/>
      <c r="G22" s="4"/>
      <c r="H22" s="2"/>
      <c r="J22" s="7"/>
      <c r="K22" s="7"/>
      <c r="O22" s="1"/>
    </row>
    <row r="23" spans="3:22">
      <c r="C23" s="5"/>
      <c r="D23" s="2"/>
      <c r="E23" s="2"/>
      <c r="F23" s="2"/>
      <c r="G23" s="4"/>
      <c r="H23" s="2"/>
      <c r="J23" s="7"/>
      <c r="K23" s="7"/>
      <c r="O23" s="1" t="s">
        <v>23</v>
      </c>
      <c r="Q23">
        <f>TTEST(P13:P18,Q13:Q18,2,2)</f>
        <v>0.00254421859512283</v>
      </c>
      <c r="R23">
        <f>TTEST(P13:P18,R13:R18,2,2)</f>
        <v>9.75692711383039e-5</v>
      </c>
      <c r="S23">
        <f>TTEST(P13:P18,S13:S18,2,2)</f>
        <v>1.93334409592006e-6</v>
      </c>
      <c r="T23">
        <f>TTEST(P13:P18,T13:T18,2,2)</f>
        <v>3.43863682307001e-7</v>
      </c>
      <c r="U23">
        <f>TTEST(P13:P18,U13:U18,2,2)</f>
        <v>4.57030621465589e-10</v>
      </c>
      <c r="V23">
        <f>TTEST(P13:P18,V13:V18,2,2)</f>
        <v>9.53728514910467e-10</v>
      </c>
    </row>
    <row r="24" spans="3:22">
      <c r="C24" s="5"/>
      <c r="D24" s="2"/>
      <c r="E24" s="2"/>
      <c r="F24" s="2"/>
      <c r="G24" s="4"/>
      <c r="H24" s="2"/>
      <c r="J24" s="7"/>
      <c r="K24" s="7"/>
      <c r="O24" s="1"/>
      <c r="S24" s="1" t="s">
        <v>24</v>
      </c>
      <c r="T24" s="1" t="s">
        <v>25</v>
      </c>
      <c r="U24" s="1" t="s">
        <v>26</v>
      </c>
      <c r="V24" s="1" t="s">
        <v>26</v>
      </c>
    </row>
    <row r="25" spans="3:15">
      <c r="C25" s="5"/>
      <c r="D25" s="2"/>
      <c r="E25" s="2"/>
      <c r="F25" s="2"/>
      <c r="G25" s="4"/>
      <c r="H25" s="2"/>
      <c r="J25" s="7"/>
      <c r="K25" s="7"/>
      <c r="O25" s="1"/>
    </row>
    <row r="26" spans="3:24">
      <c r="C26" s="5"/>
      <c r="D26" s="2"/>
      <c r="E26" s="2"/>
      <c r="F26" s="2"/>
      <c r="G26" s="4"/>
      <c r="H26" s="2"/>
      <c r="J26" s="7"/>
      <c r="K26" s="7"/>
      <c r="O26" s="1"/>
      <c r="P26">
        <f t="shared" ref="P26:X26" si="3">P5*100</f>
        <v>100</v>
      </c>
      <c r="Q26">
        <f t="shared" si="3"/>
        <v>94.873786407767</v>
      </c>
      <c r="R26">
        <f t="shared" si="3"/>
        <v>89.4679611650485</v>
      </c>
      <c r="S26">
        <f t="shared" si="3"/>
        <v>80.2407766990291</v>
      </c>
      <c r="T26">
        <f t="shared" si="3"/>
        <v>60.3417475728155</v>
      </c>
      <c r="U26">
        <f t="shared" si="3"/>
        <v>46.6873786407767</v>
      </c>
      <c r="V26">
        <f t="shared" si="3"/>
        <v>42.2135922330097</v>
      </c>
      <c r="W26">
        <f t="shared" si="3"/>
        <v>34.3378640776699</v>
      </c>
      <c r="X26">
        <f t="shared" si="3"/>
        <v>23.2932038834951</v>
      </c>
    </row>
    <row r="27" spans="3:24">
      <c r="C27" s="5"/>
      <c r="D27" s="2"/>
      <c r="E27" s="2"/>
      <c r="F27" s="2"/>
      <c r="G27" s="4"/>
      <c r="H27" s="2"/>
      <c r="J27" s="7"/>
      <c r="O27" s="1"/>
      <c r="P27">
        <f t="shared" ref="P27:X27" si="4">P6*100</f>
        <v>106.104854368932</v>
      </c>
      <c r="Q27">
        <f t="shared" si="4"/>
        <v>97.6699029126213</v>
      </c>
      <c r="R27">
        <f t="shared" si="4"/>
        <v>89.3281553398058</v>
      </c>
      <c r="S27">
        <f t="shared" si="4"/>
        <v>80.147572815534</v>
      </c>
      <c r="T27">
        <f t="shared" si="4"/>
        <v>55.7281553398058</v>
      </c>
      <c r="U27">
        <f t="shared" si="4"/>
        <v>46.7805825242718</v>
      </c>
      <c r="V27">
        <f t="shared" si="4"/>
        <v>43.052427184466</v>
      </c>
      <c r="W27">
        <f t="shared" si="4"/>
        <v>33.6388349514563</v>
      </c>
      <c r="X27">
        <f t="shared" si="4"/>
        <v>27.4873786407767</v>
      </c>
    </row>
    <row r="28" spans="2:40">
      <c r="B28" s="8"/>
      <c r="C28" s="5"/>
      <c r="D28" s="2"/>
      <c r="E28" s="2"/>
      <c r="F28" s="2"/>
      <c r="G28" s="4"/>
      <c r="H28" s="2"/>
      <c r="J28" s="7"/>
      <c r="O28" s="1"/>
      <c r="P28">
        <f t="shared" ref="P28:X28" si="5">P7*100</f>
        <v>102.796116504854</v>
      </c>
      <c r="Q28">
        <f t="shared" si="5"/>
        <v>93.4757281553398</v>
      </c>
      <c r="R28">
        <f t="shared" si="5"/>
        <v>90.3533980582524</v>
      </c>
      <c r="S28">
        <f t="shared" si="5"/>
        <v>73.2970873786408</v>
      </c>
      <c r="T28">
        <f t="shared" si="5"/>
        <v>67.8912621359223</v>
      </c>
      <c r="U28">
        <f t="shared" si="5"/>
        <v>50.8815533980583</v>
      </c>
      <c r="V28">
        <f t="shared" si="5"/>
        <v>32.8932038834951</v>
      </c>
      <c r="W28">
        <f t="shared" si="5"/>
        <v>34.7106796116505</v>
      </c>
      <c r="X28">
        <f t="shared" si="5"/>
        <v>23.4330097087379</v>
      </c>
      <c r="AN28">
        <v>113.58218888015</v>
      </c>
    </row>
    <row r="29" spans="2:40">
      <c r="B29" s="8"/>
      <c r="C29" s="4"/>
      <c r="D29" s="2"/>
      <c r="E29" s="2"/>
      <c r="F29" s="2"/>
      <c r="G29" s="4"/>
      <c r="H29" s="2"/>
      <c r="O29" s="1"/>
      <c r="P29">
        <f t="shared" ref="P29:X29" si="6">P8*100</f>
        <v>103.681553398058</v>
      </c>
      <c r="Q29">
        <f t="shared" si="6"/>
        <v>93.1029126213592</v>
      </c>
      <c r="R29">
        <f t="shared" si="6"/>
        <v>84.6679611650485</v>
      </c>
      <c r="S29">
        <f t="shared" si="6"/>
        <v>79.9611650485437</v>
      </c>
      <c r="T29">
        <f t="shared" si="6"/>
        <v>64.0699029126214</v>
      </c>
      <c r="U29">
        <f t="shared" si="6"/>
        <v>47.4330097087379</v>
      </c>
      <c r="V29">
        <f t="shared" si="6"/>
        <v>36.5281553398058</v>
      </c>
      <c r="W29">
        <f t="shared" si="6"/>
        <v>33.6854368932039</v>
      </c>
      <c r="X29">
        <f t="shared" si="6"/>
        <v>23.2</v>
      </c>
      <c r="AN29">
        <v>92.2560348478432</v>
      </c>
    </row>
    <row r="30" spans="2:40">
      <c r="B30" s="8"/>
      <c r="C30" s="4"/>
      <c r="D30" s="2"/>
      <c r="E30" s="2"/>
      <c r="F30" s="2"/>
      <c r="G30" s="4"/>
      <c r="H30" s="2"/>
      <c r="O30" s="1"/>
      <c r="P30">
        <f t="shared" ref="P30:X30" si="7">P9*100</f>
        <v>98.5553398058252</v>
      </c>
      <c r="Q30">
        <f t="shared" si="7"/>
        <v>93.3359223300971</v>
      </c>
      <c r="R30">
        <f t="shared" si="7"/>
        <v>88.9553398058252</v>
      </c>
      <c r="S30">
        <f t="shared" si="7"/>
        <v>79.5417475728155</v>
      </c>
      <c r="T30">
        <f t="shared" si="7"/>
        <v>71.1067961165049</v>
      </c>
      <c r="U30">
        <f t="shared" si="7"/>
        <v>46.5009708737864</v>
      </c>
      <c r="V30">
        <f t="shared" si="7"/>
        <v>43.0058252427184</v>
      </c>
      <c r="W30">
        <f t="shared" si="7"/>
        <v>38.8116504854369</v>
      </c>
      <c r="X30">
        <f t="shared" si="7"/>
        <v>18.9592233009709</v>
      </c>
      <c r="AN30">
        <v>84.8327182527679</v>
      </c>
    </row>
    <row r="31" spans="2:40">
      <c r="B31" s="8"/>
      <c r="C31" s="4"/>
      <c r="D31" s="2"/>
      <c r="E31" s="2"/>
      <c r="F31" s="2"/>
      <c r="G31" s="4"/>
      <c r="H31" s="2"/>
      <c r="K31" s="15"/>
      <c r="O31" s="1"/>
      <c r="P31">
        <f t="shared" ref="P31:X31" si="8">P10*100</f>
        <v>114.539805825243</v>
      </c>
      <c r="Q31">
        <f t="shared" si="8"/>
        <v>95.0135922330097</v>
      </c>
      <c r="R31">
        <f t="shared" si="8"/>
        <v>90.2135922330097</v>
      </c>
      <c r="S31">
        <f t="shared" si="8"/>
        <v>80.473786407767</v>
      </c>
      <c r="T31">
        <f t="shared" si="8"/>
        <v>69.5223300970874</v>
      </c>
      <c r="U31">
        <f t="shared" si="8"/>
        <v>47.0601941747573</v>
      </c>
      <c r="V31">
        <f t="shared" si="8"/>
        <v>43.6116504854369</v>
      </c>
      <c r="W31">
        <f t="shared" si="8"/>
        <v>29.304854368932</v>
      </c>
      <c r="X31">
        <f t="shared" si="8"/>
        <v>23.2466019417476</v>
      </c>
      <c r="AN31">
        <v>58.3459374432815</v>
      </c>
    </row>
    <row r="32" spans="2:40">
      <c r="B32" s="8"/>
      <c r="C32" s="4"/>
      <c r="D32" s="2"/>
      <c r="E32" s="2"/>
      <c r="F32" s="2"/>
      <c r="G32" s="4"/>
      <c r="H32" s="2"/>
      <c r="K32" s="15"/>
      <c r="O32" s="1"/>
      <c r="P32" s="16">
        <f>AVERAGE(P26:P31)</f>
        <v>104.279611650485</v>
      </c>
      <c r="Q32" s="16">
        <f t="shared" ref="P32:X32" si="9">AVERAGE(Q26:Q31)</f>
        <v>94.578640776699</v>
      </c>
      <c r="R32" s="16">
        <f t="shared" si="9"/>
        <v>88.831067961165</v>
      </c>
      <c r="S32" s="16">
        <f t="shared" si="9"/>
        <v>78.9436893203883</v>
      </c>
      <c r="T32" s="16">
        <f t="shared" si="9"/>
        <v>64.7766990291262</v>
      </c>
      <c r="U32" s="16">
        <f t="shared" si="9"/>
        <v>47.5572815533981</v>
      </c>
      <c r="V32" s="16">
        <f t="shared" si="9"/>
        <v>40.2174757281553</v>
      </c>
      <c r="W32" s="16">
        <f t="shared" si="9"/>
        <v>34.0815533980583</v>
      </c>
      <c r="X32" s="16">
        <f t="shared" si="9"/>
        <v>23.2699029126214</v>
      </c>
      <c r="AN32">
        <v>45.2235464940408</v>
      </c>
    </row>
    <row r="33" spans="15:40">
      <c r="O33" s="1"/>
      <c r="AN33">
        <v>25.8696835864239</v>
      </c>
    </row>
    <row r="34" spans="1:40">
      <c r="A34" s="1" t="s">
        <v>0</v>
      </c>
      <c r="O34" s="1" t="s">
        <v>1</v>
      </c>
      <c r="AN34">
        <v>15.8206788069454</v>
      </c>
    </row>
    <row r="35" spans="1:40">
      <c r="A35" t="s">
        <v>2</v>
      </c>
      <c r="E35" t="s">
        <v>29</v>
      </c>
      <c r="O35" s="9" t="s">
        <v>4</v>
      </c>
      <c r="AN35">
        <v>12.5536935083792</v>
      </c>
    </row>
    <row r="36" spans="2:40">
      <c r="B36">
        <v>1</v>
      </c>
      <c r="C36">
        <v>0</v>
      </c>
      <c r="D36">
        <v>2.5</v>
      </c>
      <c r="E36">
        <v>5</v>
      </c>
      <c r="F36">
        <v>10</v>
      </c>
      <c r="G36">
        <v>20</v>
      </c>
      <c r="H36">
        <v>40</v>
      </c>
      <c r="I36">
        <v>60</v>
      </c>
      <c r="J36">
        <v>80</v>
      </c>
      <c r="K36">
        <v>100</v>
      </c>
      <c r="L36">
        <v>11</v>
      </c>
      <c r="M36">
        <v>12</v>
      </c>
      <c r="O36" s="10">
        <f>AVERAGE(M38:M43)</f>
        <v>0.04</v>
      </c>
      <c r="P36" s="11"/>
      <c r="Q36" s="11"/>
      <c r="R36" s="11"/>
      <c r="S36" s="11"/>
      <c r="T36" s="11"/>
      <c r="U36" s="11"/>
      <c r="V36" s="11"/>
      <c r="W36" s="11"/>
      <c r="X36" s="11"/>
      <c r="AN36">
        <v>5.21507653215561</v>
      </c>
    </row>
    <row r="37" spans="1:24">
      <c r="A37" t="s">
        <v>5</v>
      </c>
      <c r="B37">
        <v>0.041</v>
      </c>
      <c r="C37">
        <v>0.042</v>
      </c>
      <c r="D37">
        <v>0.038</v>
      </c>
      <c r="E37">
        <v>0.038</v>
      </c>
      <c r="F37">
        <v>0.04</v>
      </c>
      <c r="G37">
        <v>0.038</v>
      </c>
      <c r="H37">
        <v>0.043</v>
      </c>
      <c r="I37">
        <v>0.037</v>
      </c>
      <c r="J37">
        <v>0.041</v>
      </c>
      <c r="K37">
        <v>0.044</v>
      </c>
      <c r="L37">
        <v>0.038</v>
      </c>
      <c r="M37">
        <v>0.045</v>
      </c>
      <c r="O37" s="1" t="s">
        <v>6</v>
      </c>
      <c r="P37">
        <v>0</v>
      </c>
      <c r="Q37">
        <v>2.5</v>
      </c>
      <c r="R37">
        <v>5</v>
      </c>
      <c r="S37">
        <v>10</v>
      </c>
      <c r="T37">
        <v>20</v>
      </c>
      <c r="U37">
        <v>40</v>
      </c>
      <c r="V37">
        <v>60</v>
      </c>
      <c r="W37">
        <v>80</v>
      </c>
      <c r="X37">
        <v>100</v>
      </c>
    </row>
    <row r="38" spans="1:24">
      <c r="A38" t="s">
        <v>7</v>
      </c>
      <c r="B38">
        <v>0.039</v>
      </c>
      <c r="C38">
        <v>2.235</v>
      </c>
      <c r="D38">
        <v>1.987</v>
      </c>
      <c r="E38">
        <v>1.845</v>
      </c>
      <c r="F38">
        <v>1.384</v>
      </c>
      <c r="G38">
        <v>1.264</v>
      </c>
      <c r="H38">
        <v>0.724</v>
      </c>
      <c r="I38">
        <v>0.518</v>
      </c>
      <c r="J38">
        <v>0.354</v>
      </c>
      <c r="K38">
        <v>0.153</v>
      </c>
      <c r="L38" s="5">
        <v>0.038</v>
      </c>
      <c r="M38">
        <v>0.041</v>
      </c>
      <c r="O38" s="1" t="s">
        <v>8</v>
      </c>
      <c r="P38" s="12">
        <f>(C38-$O$36)/($C$38-$O$36)</f>
        <v>1</v>
      </c>
      <c r="Q38" s="12">
        <f t="shared" ref="Q38:X38" si="10">(D38-$O$36)/($C$38-$O$36)</f>
        <v>0.887015945330296</v>
      </c>
      <c r="R38" s="12">
        <f t="shared" si="10"/>
        <v>0.822323462414579</v>
      </c>
      <c r="S38" s="12">
        <f t="shared" si="10"/>
        <v>0.612300683371298</v>
      </c>
      <c r="T38" s="12">
        <f t="shared" si="10"/>
        <v>0.557630979498861</v>
      </c>
      <c r="U38" s="12">
        <f t="shared" si="10"/>
        <v>0.311617312072893</v>
      </c>
      <c r="V38" s="12">
        <f t="shared" si="10"/>
        <v>0.217767653758542</v>
      </c>
      <c r="W38" s="12">
        <f t="shared" si="10"/>
        <v>0.143052391799544</v>
      </c>
      <c r="X38" s="12">
        <f t="shared" si="10"/>
        <v>0.0514806378132118</v>
      </c>
    </row>
    <row r="39" spans="1:24">
      <c r="A39" t="s">
        <v>9</v>
      </c>
      <c r="B39">
        <v>0.04</v>
      </c>
      <c r="C39">
        <v>2.345</v>
      </c>
      <c r="D39">
        <v>1.968</v>
      </c>
      <c r="E39">
        <v>1.812</v>
      </c>
      <c r="F39">
        <v>1.348</v>
      </c>
      <c r="G39">
        <v>1.157</v>
      </c>
      <c r="H39">
        <v>0.719</v>
      </c>
      <c r="I39">
        <v>0.538</v>
      </c>
      <c r="J39">
        <v>0.386</v>
      </c>
      <c r="K39">
        <v>0.186</v>
      </c>
      <c r="L39" s="5">
        <v>0.043</v>
      </c>
      <c r="M39">
        <v>0.044</v>
      </c>
      <c r="O39" s="1" t="s">
        <v>10</v>
      </c>
      <c r="P39" s="12">
        <f>(C39-$O$36)/($C$38-$O$36)</f>
        <v>1.0501138952164</v>
      </c>
      <c r="Q39" s="12">
        <f>(D39-$O$36)/($C$38-$O$36)</f>
        <v>0.878359908883827</v>
      </c>
      <c r="R39" s="12">
        <f>(E39-$O$36)/($C$38-$O$36)</f>
        <v>0.807289293849658</v>
      </c>
      <c r="S39" s="12">
        <f>(F39-$O$36)/($C$38-$O$36)</f>
        <v>0.595899772209567</v>
      </c>
      <c r="T39" s="12">
        <f>(G39-$O$36)/($C$38-$O$36)</f>
        <v>0.508883826879271</v>
      </c>
      <c r="U39" s="12">
        <f>(H39-$O$36)/($C$38-$O$36)</f>
        <v>0.309339407744875</v>
      </c>
      <c r="V39" s="12">
        <f>(I39-$O$36)/($C$38-$O$36)</f>
        <v>0.226879271070615</v>
      </c>
      <c r="W39" s="12">
        <f>(J39-$O$36)/($C$38-$O$36)</f>
        <v>0.157630979498861</v>
      </c>
      <c r="X39" s="12">
        <f>(K39-$O$36)/($C$38-$O$36)</f>
        <v>0.0665148063781321</v>
      </c>
    </row>
    <row r="40" spans="1:24">
      <c r="A40" t="s">
        <v>11</v>
      </c>
      <c r="B40">
        <v>0.044</v>
      </c>
      <c r="C40">
        <v>2.456</v>
      </c>
      <c r="D40">
        <v>1.846</v>
      </c>
      <c r="E40">
        <v>1.765</v>
      </c>
      <c r="F40">
        <v>1.367</v>
      </c>
      <c r="G40">
        <v>1.132</v>
      </c>
      <c r="H40">
        <v>0.785</v>
      </c>
      <c r="I40">
        <v>0.507</v>
      </c>
      <c r="J40">
        <v>0.398</v>
      </c>
      <c r="K40">
        <v>0.207</v>
      </c>
      <c r="L40" s="5">
        <v>0.04</v>
      </c>
      <c r="M40">
        <v>0.035</v>
      </c>
      <c r="O40" s="1" t="s">
        <v>12</v>
      </c>
      <c r="P40" s="12">
        <f>(C40-$O$36)/($C$38-$O$36)</f>
        <v>1.10068337129841</v>
      </c>
      <c r="Q40" s="12">
        <f>(D40-$O$36)/($C$38-$O$36)</f>
        <v>0.822779043280182</v>
      </c>
      <c r="R40" s="12">
        <f>(E40-$O$36)/($C$38-$O$36)</f>
        <v>0.785876993166287</v>
      </c>
      <c r="S40" s="12">
        <f>(F40-$O$36)/($C$38-$O$36)</f>
        <v>0.604555808656036</v>
      </c>
      <c r="T40" s="12">
        <f>(G40-$O$36)/($C$38-$O$36)</f>
        <v>0.49749430523918</v>
      </c>
      <c r="U40" s="12">
        <f>(H40-$O$36)/($C$38-$O$36)</f>
        <v>0.339407744874715</v>
      </c>
      <c r="V40" s="12">
        <f>(I40-$O$36)/($C$38-$O$36)</f>
        <v>0.212756264236902</v>
      </c>
      <c r="W40" s="12">
        <f>(J40-$O$36)/($C$38-$O$36)</f>
        <v>0.163097949886105</v>
      </c>
      <c r="X40" s="12">
        <f>(K40-$O$36)/($C$38-$O$36)</f>
        <v>0.0760820045558087</v>
      </c>
    </row>
    <row r="41" spans="1:24">
      <c r="A41" t="s">
        <v>13</v>
      </c>
      <c r="B41">
        <v>0.04</v>
      </c>
      <c r="C41">
        <v>2.485</v>
      </c>
      <c r="D41">
        <v>2.153</v>
      </c>
      <c r="E41">
        <v>1.789</v>
      </c>
      <c r="F41">
        <v>1.448</v>
      </c>
      <c r="G41">
        <v>1.045</v>
      </c>
      <c r="H41">
        <v>0.729</v>
      </c>
      <c r="I41">
        <v>0.604</v>
      </c>
      <c r="J41">
        <v>0.312</v>
      </c>
      <c r="K41">
        <v>0.265</v>
      </c>
      <c r="L41" s="5">
        <v>0.037</v>
      </c>
      <c r="M41">
        <v>0.039</v>
      </c>
      <c r="O41" s="1" t="s">
        <v>14</v>
      </c>
      <c r="P41" s="12">
        <f>(C41-$O$36)/($C$38-$O$36)</f>
        <v>1.11389521640091</v>
      </c>
      <c r="Q41" s="12">
        <f>(D41-$O$36)/($C$38-$O$36)</f>
        <v>0.962642369020501</v>
      </c>
      <c r="R41" s="12">
        <f>(E41-$O$36)/($C$38-$O$36)</f>
        <v>0.796810933940775</v>
      </c>
      <c r="S41" s="12">
        <f>(F41-$O$36)/($C$38-$O$36)</f>
        <v>0.641457858769932</v>
      </c>
      <c r="T41" s="12">
        <f>(G41-$O$36)/($C$38-$O$36)</f>
        <v>0.457858769931663</v>
      </c>
      <c r="U41" s="12">
        <f>(H41-$O$36)/($C$38-$O$36)</f>
        <v>0.313895216400911</v>
      </c>
      <c r="V41" s="12">
        <f>(I41-$O$36)/($C$38-$O$36)</f>
        <v>0.256947608200456</v>
      </c>
      <c r="W41" s="12">
        <f>(J41-$O$36)/($C$38-$O$36)</f>
        <v>0.123917995444191</v>
      </c>
      <c r="X41" s="12">
        <f>(K41-$O$36)/($C$38-$O$36)</f>
        <v>0.10250569476082</v>
      </c>
    </row>
    <row r="42" spans="1:24">
      <c r="A42" t="s">
        <v>15</v>
      </c>
      <c r="B42">
        <v>0.04</v>
      </c>
      <c r="C42">
        <v>2.265</v>
      </c>
      <c r="D42">
        <v>2.135</v>
      </c>
      <c r="E42">
        <v>1.832</v>
      </c>
      <c r="F42">
        <v>1.268</v>
      </c>
      <c r="G42">
        <v>1.154</v>
      </c>
      <c r="H42">
        <v>0.626</v>
      </c>
      <c r="I42">
        <v>0.532</v>
      </c>
      <c r="J42">
        <v>0.432</v>
      </c>
      <c r="K42">
        <v>0.217</v>
      </c>
      <c r="L42" s="5">
        <v>0.037</v>
      </c>
      <c r="M42">
        <v>0.039</v>
      </c>
      <c r="O42" s="1" t="s">
        <v>16</v>
      </c>
      <c r="P42" s="12">
        <f>(C42-$O$36)/($C$38-$O$36)</f>
        <v>1.01366742596811</v>
      </c>
      <c r="Q42" s="12">
        <f>(D42-$O$36)/($C$38-$O$36)</f>
        <v>0.954441913439635</v>
      </c>
      <c r="R42" s="12">
        <f>(E42-$O$36)/($C$38-$O$36)</f>
        <v>0.816400911161731</v>
      </c>
      <c r="S42" s="12">
        <f>(F42-$O$36)/($C$38-$O$36)</f>
        <v>0.559453302961276</v>
      </c>
      <c r="T42" s="12">
        <f>(G42-$O$36)/($C$38-$O$36)</f>
        <v>0.50751708428246</v>
      </c>
      <c r="U42" s="12">
        <f>(H42-$O$36)/($C$38-$O$36)</f>
        <v>0.266970387243736</v>
      </c>
      <c r="V42" s="12">
        <f>(I42-$O$36)/($C$38-$O$36)</f>
        <v>0.224145785876993</v>
      </c>
      <c r="W42" s="12">
        <f>(J42-$O$36)/($C$38-$O$36)</f>
        <v>0.178587699316629</v>
      </c>
      <c r="X42" s="12">
        <f>(K42-$O$36)/($C$38-$O$36)</f>
        <v>0.0806378132118451</v>
      </c>
    </row>
    <row r="43" spans="1:24">
      <c r="A43" t="s">
        <v>17</v>
      </c>
      <c r="B43">
        <v>0.041</v>
      </c>
      <c r="C43">
        <v>2.156</v>
      </c>
      <c r="D43">
        <v>2.215</v>
      </c>
      <c r="E43">
        <v>1.801</v>
      </c>
      <c r="F43">
        <v>1.412</v>
      </c>
      <c r="G43">
        <v>1.065</v>
      </c>
      <c r="H43">
        <v>0.721</v>
      </c>
      <c r="I43">
        <v>0.582</v>
      </c>
      <c r="J43">
        <v>0.356</v>
      </c>
      <c r="K43">
        <v>0.234</v>
      </c>
      <c r="L43" s="5">
        <v>0.038</v>
      </c>
      <c r="M43">
        <v>0.042</v>
      </c>
      <c r="O43" s="1" t="s">
        <v>18</v>
      </c>
      <c r="P43" s="12">
        <f>(C43-$O$36)/($C$38-$O$36)</f>
        <v>0.964009111617312</v>
      </c>
      <c r="Q43" s="12">
        <f>(D43-$O$36)/($C$38-$O$36)</f>
        <v>0.990888382687927</v>
      </c>
      <c r="R43" s="12">
        <f>(E43-$O$36)/($C$38-$O$36)</f>
        <v>0.802277904328018</v>
      </c>
      <c r="S43" s="12">
        <f>(F43-$O$36)/($C$38-$O$36)</f>
        <v>0.6250569476082</v>
      </c>
      <c r="T43" s="12">
        <f>(G43-$O$36)/($C$38-$O$36)</f>
        <v>0.466970387243736</v>
      </c>
      <c r="U43" s="12">
        <f>(H43-$O$36)/($C$38-$O$36)</f>
        <v>0.310250569476082</v>
      </c>
      <c r="V43" s="12">
        <f>(I43-$O$36)/($C$38-$O$36)</f>
        <v>0.246924829157175</v>
      </c>
      <c r="W43" s="12">
        <f>(J43-$O$36)/($C$38-$O$36)</f>
        <v>0.143963553530752</v>
      </c>
      <c r="X43" s="12">
        <f>(K43-$O$36)/($C$38-$O$36)</f>
        <v>0.0883826879271071</v>
      </c>
    </row>
    <row r="44" spans="1:16">
      <c r="A44" t="s">
        <v>19</v>
      </c>
      <c r="B44">
        <v>0.041</v>
      </c>
      <c r="C44">
        <v>0.043</v>
      </c>
      <c r="D44">
        <v>0.045</v>
      </c>
      <c r="E44">
        <v>0.036</v>
      </c>
      <c r="F44">
        <v>0.039</v>
      </c>
      <c r="G44">
        <v>0.041</v>
      </c>
      <c r="H44">
        <v>0.042</v>
      </c>
      <c r="I44">
        <v>0.039</v>
      </c>
      <c r="J44">
        <v>0.038</v>
      </c>
      <c r="K44">
        <v>0.043</v>
      </c>
      <c r="L44">
        <v>0.042</v>
      </c>
      <c r="M44">
        <v>0.036</v>
      </c>
      <c r="O44" s="1"/>
      <c r="P44">
        <f>AVERAGE(P38:P43)</f>
        <v>1.04039483675019</v>
      </c>
    </row>
    <row r="45" spans="2:15">
      <c r="B45" s="2"/>
      <c r="C45" s="2"/>
      <c r="D45" s="2"/>
      <c r="E45" s="3"/>
      <c r="F45" s="2"/>
      <c r="G45" s="4"/>
      <c r="H45" s="2"/>
      <c r="I45" s="13"/>
      <c r="O45" s="1"/>
    </row>
    <row r="46" spans="11:24">
      <c r="K46" s="7"/>
      <c r="O46" s="1" t="s">
        <v>20</v>
      </c>
      <c r="P46" s="14">
        <f>P38/'PANC-1'!$P$11</f>
        <v>0.97303857824014</v>
      </c>
      <c r="Q46" s="14">
        <f>Q38/'PANC-1'!$P$11</f>
        <v>0.863100734320525</v>
      </c>
      <c r="R46" s="14">
        <f>R38/'PANC-1'!$P$11</f>
        <v>0.800152452721391</v>
      </c>
      <c r="S46" s="14">
        <f>S38/'PANC-1'!$P$11</f>
        <v>0.595792186403074</v>
      </c>
      <c r="T46" s="14">
        <f>T38/'PANC-1'!$P$11</f>
        <v>0.542596455474229</v>
      </c>
      <c r="U46" s="14">
        <f>U38/'PANC-1'!$P$11</f>
        <v>0.303215666294422</v>
      </c>
      <c r="V46" s="14">
        <f>V38/'PANC-1'!$P$11</f>
        <v>0.211896328199903</v>
      </c>
      <c r="W46" s="14"/>
      <c r="X46" s="14"/>
    </row>
    <row r="47" spans="3:24">
      <c r="C47" s="5"/>
      <c r="D47" s="5"/>
      <c r="E47" s="5"/>
      <c r="F47" s="5"/>
      <c r="G47" s="5"/>
      <c r="H47" s="5"/>
      <c r="I47" s="5"/>
      <c r="J47" s="5"/>
      <c r="K47" s="7"/>
      <c r="L47" s="5"/>
      <c r="M47" s="5"/>
      <c r="O47" s="1"/>
      <c r="P47" s="14">
        <f>P39/'PANC-1'!$P$11</f>
        <v>1.02180133159158</v>
      </c>
      <c r="Q47" s="14">
        <f>Q39/'PANC-1'!$P$11</f>
        <v>0.854678076923458</v>
      </c>
      <c r="R47" s="14">
        <f>R39/'PANC-1'!$P$11</f>
        <v>0.785523626715958</v>
      </c>
      <c r="S47" s="14">
        <f>S39/'PANC-1'!$P$11</f>
        <v>0.579833467124421</v>
      </c>
      <c r="T47" s="14">
        <f>T39/'PANC-1'!$P$11</f>
        <v>0.495163595396008</v>
      </c>
      <c r="U47" s="14">
        <f>U39/'PANC-1'!$P$11</f>
        <v>0.30099917750572</v>
      </c>
      <c r="V47" s="14">
        <f>V39/'PANC-1'!$P$11</f>
        <v>0.220762283354711</v>
      </c>
      <c r="W47" s="14"/>
      <c r="X47" s="14"/>
    </row>
    <row r="48" spans="3:24">
      <c r="C48" s="5"/>
      <c r="D48" s="2"/>
      <c r="E48" s="2"/>
      <c r="F48" s="2"/>
      <c r="G48" s="6"/>
      <c r="H48" s="2"/>
      <c r="K48" s="7"/>
      <c r="O48" s="1"/>
      <c r="P48" s="14">
        <f>P40/'PANC-1'!$P$11</f>
        <v>1.07100738270076</v>
      </c>
      <c r="Q48" s="14">
        <f>Q40/'PANC-1'!$P$11</f>
        <v>0.800595750479131</v>
      </c>
      <c r="R48" s="14">
        <f>R40/'PANC-1'!$P$11</f>
        <v>0.76468863210216</v>
      </c>
      <c r="S48" s="14">
        <f>S40/'PANC-1'!$P$11</f>
        <v>0.588256124521488</v>
      </c>
      <c r="T48" s="14">
        <f>T40/'PANC-1'!$P$11</f>
        <v>0.484081151452498</v>
      </c>
      <c r="U48" s="14">
        <f>U40/'PANC-1'!$P$11</f>
        <v>0.330256829516585</v>
      </c>
      <c r="V48" s="14">
        <f>V40/'PANC-1'!$P$11</f>
        <v>0.207020052864759</v>
      </c>
      <c r="W48" s="14"/>
      <c r="X48" s="14"/>
    </row>
    <row r="49" spans="3:24">
      <c r="C49" s="5"/>
      <c r="D49" s="2"/>
      <c r="E49" s="2"/>
      <c r="F49" s="2"/>
      <c r="G49" s="4"/>
      <c r="H49" s="2"/>
      <c r="I49"/>
      <c r="J49"/>
      <c r="K49" s="7"/>
      <c r="L49"/>
      <c r="M49"/>
      <c r="O49" s="1"/>
      <c r="P49" s="14">
        <f>P41/'PANC-1'!$P$11</f>
        <v>1.08386301767524</v>
      </c>
      <c r="Q49" s="14">
        <f>Q41/'PANC-1'!$P$11</f>
        <v>0.936688162105429</v>
      </c>
      <c r="R49" s="14">
        <f>R41/'PANC-1'!$P$11</f>
        <v>0.775327778287929</v>
      </c>
      <c r="S49" s="14">
        <f>S41/'PANC-1'!$P$11</f>
        <v>0.624163242898459</v>
      </c>
      <c r="T49" s="14">
        <f>T41/'PANC-1'!$P$11</f>
        <v>0.445514246529085</v>
      </c>
      <c r="U49" s="14">
        <f>U41/'PANC-1'!$P$11</f>
        <v>0.305432155083124</v>
      </c>
      <c r="V49" s="14">
        <f>V41/'PANC-1'!$P$11</f>
        <v>0.250019935365576</v>
      </c>
      <c r="W49" s="14"/>
      <c r="X49" s="14"/>
    </row>
    <row r="50" spans="3:24">
      <c r="C50" s="5"/>
      <c r="D50" s="2"/>
      <c r="E50" s="2"/>
      <c r="F50" s="2"/>
      <c r="G50" s="4"/>
      <c r="H50" s="2"/>
      <c r="I50"/>
      <c r="J50"/>
      <c r="K50" s="7"/>
      <c r="L50"/>
      <c r="M50"/>
      <c r="O50" s="1"/>
      <c r="P50" s="14">
        <f>P42/'PANC-1'!$P$11</f>
        <v>0.986337510972352</v>
      </c>
      <c r="Q50" s="14">
        <f>Q42/'PANC-1'!$P$11</f>
        <v>0.928708802466102</v>
      </c>
      <c r="R50" s="14">
        <f>R42/'PANC-1'!$P$11</f>
        <v>0.794389581870766</v>
      </c>
      <c r="S50" s="14">
        <f>S42/'PANC-1'!$P$11</f>
        <v>0.54436964650519</v>
      </c>
      <c r="T50" s="14">
        <f>T42/'PANC-1'!$P$11</f>
        <v>0.493833702122786</v>
      </c>
      <c r="U50" s="14">
        <f>U42/'PANC-1'!$P$11</f>
        <v>0.259772486035864</v>
      </c>
      <c r="V50" s="14">
        <f>V42/'PANC-1'!$P$11</f>
        <v>0.218102496808268</v>
      </c>
      <c r="W50" s="14"/>
      <c r="X50" s="14"/>
    </row>
    <row r="51" spans="3:24">
      <c r="C51" s="5"/>
      <c r="D51" s="2"/>
      <c r="E51" s="2"/>
      <c r="F51" s="2"/>
      <c r="G51" s="4"/>
      <c r="H51" s="2"/>
      <c r="I51"/>
      <c r="J51"/>
      <c r="K51" s="7"/>
      <c r="L51"/>
      <c r="M51"/>
      <c r="O51" s="1"/>
      <c r="P51" s="14">
        <f>P43/'PANC-1'!$P$11</f>
        <v>0.93801805537865</v>
      </c>
      <c r="Q51" s="14">
        <f>Q43/'PANC-1'!$P$11</f>
        <v>0.964172623085332</v>
      </c>
      <c r="R51" s="14">
        <f>R43/'PANC-1'!$P$11</f>
        <v>0.780647351380814</v>
      </c>
      <c r="S51" s="14">
        <f>S43/'PANC-1'!$P$11</f>
        <v>0.608204523619805</v>
      </c>
      <c r="T51" s="14">
        <f>T43/'PANC-1'!$P$11</f>
        <v>0.454380201683892</v>
      </c>
      <c r="U51" s="14">
        <f>U43/'PANC-1'!$P$11</f>
        <v>0.301885773021201</v>
      </c>
      <c r="V51" s="14">
        <f>V43/'PANC-1'!$P$11</f>
        <v>0.240267384695287</v>
      </c>
      <c r="W51" s="14"/>
      <c r="X51" s="14"/>
    </row>
    <row r="52" spans="1:15">
      <c r="A52" s="7"/>
      <c r="B52"/>
      <c r="C52" s="5"/>
      <c r="D52" s="2"/>
      <c r="E52" s="2"/>
      <c r="F52" s="2"/>
      <c r="G52" s="4"/>
      <c r="H52" s="2"/>
      <c r="I52"/>
      <c r="J52"/>
      <c r="K52" s="7"/>
      <c r="L52"/>
      <c r="M52"/>
      <c r="O52" s="1"/>
    </row>
    <row r="53" spans="1:24">
      <c r="A53" s="7"/>
      <c r="B53"/>
      <c r="C53" s="5"/>
      <c r="D53" s="2"/>
      <c r="E53" s="2"/>
      <c r="F53" s="2"/>
      <c r="G53" s="4"/>
      <c r="H53" s="2"/>
      <c r="I53"/>
      <c r="J53" s="7"/>
      <c r="K53" s="7"/>
      <c r="L53"/>
      <c r="M53"/>
      <c r="O53" s="1" t="s">
        <v>21</v>
      </c>
      <c r="P53" s="14">
        <f t="shared" ref="P53:V53" si="11">AVERAGE(P46:P51)</f>
        <v>1.01234431275979</v>
      </c>
      <c r="Q53" s="14">
        <f t="shared" si="11"/>
        <v>0.891324024896663</v>
      </c>
      <c r="R53" s="14">
        <f t="shared" si="11"/>
        <v>0.783454903846503</v>
      </c>
      <c r="S53" s="14">
        <f t="shared" si="11"/>
        <v>0.590103198512073</v>
      </c>
      <c r="T53" s="14">
        <f t="shared" si="11"/>
        <v>0.485928225443083</v>
      </c>
      <c r="U53" s="14">
        <f t="shared" si="11"/>
        <v>0.300260347909486</v>
      </c>
      <c r="V53" s="14">
        <f t="shared" si="11"/>
        <v>0.224678080214751</v>
      </c>
      <c r="W53" s="14"/>
      <c r="X53" s="14"/>
    </row>
    <row r="54" spans="1:24">
      <c r="A54" s="7"/>
      <c r="B54"/>
      <c r="C54" s="5"/>
      <c r="D54" s="2"/>
      <c r="E54" s="2"/>
      <c r="F54" s="2"/>
      <c r="G54" s="4"/>
      <c r="H54" s="2"/>
      <c r="I54"/>
      <c r="J54" s="7"/>
      <c r="K54" s="7"/>
      <c r="L54"/>
      <c r="M54"/>
      <c r="O54" s="1" t="s">
        <v>22</v>
      </c>
      <c r="P54" s="14">
        <f t="shared" ref="P54:V54" si="12">STDEVA(P46:P51)</f>
        <v>0.0572562715769983</v>
      </c>
      <c r="Q54" s="14">
        <f t="shared" si="12"/>
        <v>0.0618603980091451</v>
      </c>
      <c r="R54" s="14">
        <f t="shared" si="12"/>
        <v>0.0128744740638918</v>
      </c>
      <c r="S54" s="14">
        <f t="shared" si="12"/>
        <v>0.0272783651333794</v>
      </c>
      <c r="T54" s="14">
        <f t="shared" si="12"/>
        <v>0.034615187683044</v>
      </c>
      <c r="U54" s="14">
        <f t="shared" si="12"/>
        <v>0.022705617102674</v>
      </c>
      <c r="V54" s="14">
        <f t="shared" si="12"/>
        <v>0.0168462869102905</v>
      </c>
      <c r="W54" s="14"/>
      <c r="X54" s="14"/>
    </row>
    <row r="55" spans="3:15">
      <c r="C55" s="5"/>
      <c r="D55" s="2"/>
      <c r="E55" s="2"/>
      <c r="F55" s="2"/>
      <c r="G55" s="4"/>
      <c r="H55" s="2"/>
      <c r="I55"/>
      <c r="J55" s="7"/>
      <c r="K55"/>
      <c r="L55"/>
      <c r="M55"/>
      <c r="O55" s="1"/>
    </row>
    <row r="56" spans="3:22">
      <c r="C56" s="5"/>
      <c r="D56" s="2"/>
      <c r="E56" s="2"/>
      <c r="F56" s="2"/>
      <c r="G56" s="4"/>
      <c r="H56" s="2"/>
      <c r="I56"/>
      <c r="J56" s="7"/>
      <c r="K56"/>
      <c r="L56"/>
      <c r="M56"/>
      <c r="O56" s="1" t="s">
        <v>23</v>
      </c>
      <c r="Q56">
        <f>TTEST(P46:P51,Q46:Q51,2,2)</f>
        <v>0.00556775720148244</v>
      </c>
      <c r="R56">
        <f>TTEST(P46:P51,R46:R51,2,2)</f>
        <v>2.41183146692483e-6</v>
      </c>
      <c r="S56">
        <f>TTEST(P46:P51,S46:S51,2,2)</f>
        <v>1.56195693916274e-8</v>
      </c>
      <c r="T56">
        <f>TTEST(P46:P51,T46:T51,2,2)</f>
        <v>3.0821294303483e-9</v>
      </c>
      <c r="U56">
        <f>TTEST(P46:P51,U46:U51,2,2)</f>
        <v>7.01050354833543e-11</v>
      </c>
      <c r="V56">
        <f>TTEST(P46:P51,V46:V51,2,2)</f>
        <v>1.89008514771428e-11</v>
      </c>
    </row>
    <row r="57" spans="3:22">
      <c r="C57" s="5"/>
      <c r="D57" s="2"/>
      <c r="E57" s="2"/>
      <c r="F57" s="2"/>
      <c r="G57" s="4"/>
      <c r="H57" s="2"/>
      <c r="J57" s="7"/>
      <c r="O57" s="1"/>
      <c r="S57" s="1" t="s">
        <v>24</v>
      </c>
      <c r="T57" s="1" t="s">
        <v>25</v>
      </c>
      <c r="U57" s="1" t="s">
        <v>26</v>
      </c>
      <c r="V57" s="1" t="s">
        <v>26</v>
      </c>
    </row>
    <row r="58" spans="3:15">
      <c r="C58" s="5"/>
      <c r="D58" s="2"/>
      <c r="E58" s="2"/>
      <c r="F58" s="2"/>
      <c r="G58" s="4"/>
      <c r="H58" s="2"/>
      <c r="J58" s="7"/>
      <c r="O58" s="1"/>
    </row>
    <row r="59" spans="3:24">
      <c r="C59" s="5"/>
      <c r="D59" s="2"/>
      <c r="E59" s="2"/>
      <c r="F59" s="2"/>
      <c r="G59" s="4"/>
      <c r="H59" s="2"/>
      <c r="J59" s="7"/>
      <c r="O59" s="1"/>
      <c r="P59">
        <f t="shared" ref="P59:X59" si="13">P38*100</f>
        <v>100</v>
      </c>
      <c r="Q59">
        <f t="shared" si="13"/>
        <v>88.7015945330296</v>
      </c>
      <c r="R59">
        <f t="shared" si="13"/>
        <v>82.2323462414579</v>
      </c>
      <c r="S59">
        <f t="shared" si="13"/>
        <v>61.2300683371298</v>
      </c>
      <c r="T59">
        <f t="shared" si="13"/>
        <v>55.7630979498861</v>
      </c>
      <c r="U59">
        <f t="shared" si="13"/>
        <v>31.1617312072893</v>
      </c>
      <c r="V59">
        <f t="shared" si="13"/>
        <v>21.7767653758542</v>
      </c>
      <c r="W59">
        <f t="shared" si="13"/>
        <v>14.3052391799544</v>
      </c>
      <c r="X59">
        <f t="shared" si="13"/>
        <v>5.14806378132118</v>
      </c>
    </row>
    <row r="60" spans="3:24">
      <c r="C60" s="5"/>
      <c r="D60" s="2"/>
      <c r="E60" s="2"/>
      <c r="F60" s="2"/>
      <c r="G60" s="4"/>
      <c r="H60" s="2"/>
      <c r="J60" s="7"/>
      <c r="O60" s="1"/>
      <c r="P60">
        <f t="shared" ref="P60:X60" si="14">P39*100</f>
        <v>105.01138952164</v>
      </c>
      <c r="Q60">
        <f t="shared" si="14"/>
        <v>87.8359908883827</v>
      </c>
      <c r="R60">
        <f t="shared" si="14"/>
        <v>80.7289293849658</v>
      </c>
      <c r="S60">
        <f t="shared" si="14"/>
        <v>59.5899772209567</v>
      </c>
      <c r="T60">
        <f t="shared" si="14"/>
        <v>50.8883826879271</v>
      </c>
      <c r="U60">
        <f t="shared" si="14"/>
        <v>30.9339407744875</v>
      </c>
      <c r="V60">
        <f t="shared" si="14"/>
        <v>22.6879271070615</v>
      </c>
      <c r="W60">
        <f t="shared" si="14"/>
        <v>15.7630979498861</v>
      </c>
      <c r="X60">
        <f t="shared" si="14"/>
        <v>6.65148063781321</v>
      </c>
    </row>
    <row r="61" spans="2:24">
      <c r="B61" s="8"/>
      <c r="C61" s="5"/>
      <c r="D61" s="2"/>
      <c r="E61" s="2"/>
      <c r="F61" s="2"/>
      <c r="G61" s="4"/>
      <c r="H61" s="2"/>
      <c r="J61" s="7"/>
      <c r="O61" s="1"/>
      <c r="P61">
        <f t="shared" ref="P61:X61" si="15">P40*100</f>
        <v>110.068337129841</v>
      </c>
      <c r="Q61">
        <f t="shared" si="15"/>
        <v>82.2779043280182</v>
      </c>
      <c r="R61">
        <f t="shared" si="15"/>
        <v>78.5876993166287</v>
      </c>
      <c r="S61">
        <f t="shared" si="15"/>
        <v>60.4555808656036</v>
      </c>
      <c r="T61">
        <f t="shared" si="15"/>
        <v>49.749430523918</v>
      </c>
      <c r="U61">
        <f t="shared" si="15"/>
        <v>33.9407744874715</v>
      </c>
      <c r="V61">
        <f t="shared" si="15"/>
        <v>21.2756264236902</v>
      </c>
      <c r="W61">
        <f t="shared" si="15"/>
        <v>16.3097949886105</v>
      </c>
      <c r="X61">
        <f t="shared" si="15"/>
        <v>7.60820045558087</v>
      </c>
    </row>
    <row r="62" spans="2:24">
      <c r="B62" s="8"/>
      <c r="C62" s="4"/>
      <c r="D62" s="2"/>
      <c r="E62" s="2"/>
      <c r="F62" s="2"/>
      <c r="G62" s="4"/>
      <c r="H62" s="2"/>
      <c r="O62" s="1"/>
      <c r="P62">
        <f t="shared" ref="P62:X62" si="16">P41*100</f>
        <v>111.389521640091</v>
      </c>
      <c r="Q62">
        <f t="shared" si="16"/>
        <v>96.2642369020501</v>
      </c>
      <c r="R62">
        <f t="shared" si="16"/>
        <v>79.6810933940775</v>
      </c>
      <c r="S62">
        <f t="shared" si="16"/>
        <v>64.1457858769932</v>
      </c>
      <c r="T62">
        <f t="shared" si="16"/>
        <v>45.7858769931663</v>
      </c>
      <c r="U62">
        <f t="shared" si="16"/>
        <v>31.3895216400911</v>
      </c>
      <c r="V62">
        <f t="shared" si="16"/>
        <v>25.6947608200456</v>
      </c>
      <c r="W62">
        <f t="shared" si="16"/>
        <v>12.3917995444191</v>
      </c>
      <c r="X62">
        <f t="shared" si="16"/>
        <v>10.250569476082</v>
      </c>
    </row>
    <row r="63" spans="2:24">
      <c r="B63" s="8"/>
      <c r="C63" s="4"/>
      <c r="D63" s="2"/>
      <c r="E63" s="2"/>
      <c r="F63" s="2"/>
      <c r="G63" s="4"/>
      <c r="H63" s="2"/>
      <c r="O63" s="1"/>
      <c r="P63">
        <f t="shared" ref="P63:X63" si="17">P42*100</f>
        <v>101.366742596811</v>
      </c>
      <c r="Q63">
        <f t="shared" si="17"/>
        <v>95.4441913439636</v>
      </c>
      <c r="R63">
        <f t="shared" si="17"/>
        <v>81.6400911161731</v>
      </c>
      <c r="S63">
        <f t="shared" si="17"/>
        <v>55.9453302961276</v>
      </c>
      <c r="T63">
        <f t="shared" si="17"/>
        <v>50.751708428246</v>
      </c>
      <c r="U63">
        <f t="shared" si="17"/>
        <v>26.6970387243736</v>
      </c>
      <c r="V63">
        <f t="shared" si="17"/>
        <v>22.4145785876993</v>
      </c>
      <c r="W63">
        <f t="shared" si="17"/>
        <v>17.8587699316629</v>
      </c>
      <c r="X63">
        <f t="shared" si="17"/>
        <v>8.06378132118451</v>
      </c>
    </row>
    <row r="64" spans="2:24">
      <c r="B64" s="8"/>
      <c r="C64" s="4"/>
      <c r="D64" s="2"/>
      <c r="E64" s="2"/>
      <c r="F64" s="2"/>
      <c r="G64" s="4"/>
      <c r="H64" s="2"/>
      <c r="K64" s="15"/>
      <c r="O64" s="1"/>
      <c r="P64">
        <f t="shared" ref="P64:X64" si="18">P43*100</f>
        <v>96.4009111617312</v>
      </c>
      <c r="Q64">
        <f t="shared" si="18"/>
        <v>99.0888382687927</v>
      </c>
      <c r="R64">
        <f t="shared" si="18"/>
        <v>80.2277904328018</v>
      </c>
      <c r="S64">
        <f t="shared" si="18"/>
        <v>62.50569476082</v>
      </c>
      <c r="T64">
        <f t="shared" si="18"/>
        <v>46.6970387243736</v>
      </c>
      <c r="U64">
        <f t="shared" si="18"/>
        <v>31.0250569476082</v>
      </c>
      <c r="V64">
        <f t="shared" si="18"/>
        <v>24.6924829157175</v>
      </c>
      <c r="W64">
        <f t="shared" si="18"/>
        <v>14.3963553530752</v>
      </c>
      <c r="X64">
        <f t="shared" si="18"/>
        <v>8.83826879271071</v>
      </c>
    </row>
    <row r="65" spans="2:24">
      <c r="B65" s="8"/>
      <c r="C65" s="4"/>
      <c r="D65" s="2"/>
      <c r="E65" s="2"/>
      <c r="F65" s="2"/>
      <c r="G65" s="4"/>
      <c r="H65" s="2"/>
      <c r="K65" s="15"/>
      <c r="O65" s="1"/>
      <c r="P65" s="16">
        <f t="shared" ref="P65:X65" si="19">AVERAGE(P59:P64)</f>
        <v>104.039483675019</v>
      </c>
      <c r="Q65" s="16">
        <f t="shared" si="19"/>
        <v>91.6021260440395</v>
      </c>
      <c r="R65" s="16">
        <f t="shared" si="19"/>
        <v>80.5163249810175</v>
      </c>
      <c r="S65" s="16">
        <f t="shared" si="19"/>
        <v>60.6454062262718</v>
      </c>
      <c r="T65" s="16">
        <f t="shared" si="19"/>
        <v>49.9392558845862</v>
      </c>
      <c r="U65" s="16">
        <f t="shared" si="19"/>
        <v>30.8580106302202</v>
      </c>
      <c r="V65" s="16">
        <f t="shared" si="19"/>
        <v>23.0903568716781</v>
      </c>
      <c r="W65" s="16">
        <f t="shared" si="19"/>
        <v>15.1708428246014</v>
      </c>
      <c r="X65" s="16">
        <f t="shared" si="19"/>
        <v>7.76006074411541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66"/>
  <sheetViews>
    <sheetView tabSelected="1" zoomScale="115" zoomScaleNormal="115" topLeftCell="A37" workbookViewId="0">
      <selection activeCell="T61" sqref="T61"/>
    </sheetView>
  </sheetViews>
  <sheetFormatPr defaultColWidth="9" defaultRowHeight="13.5"/>
  <cols>
    <col min="15" max="15" width="9.375"/>
    <col min="16" max="16" width="12.625"/>
    <col min="17" max="24" width="9.375"/>
  </cols>
  <sheetData>
    <row r="1" spans="1:15">
      <c r="A1" s="1" t="s">
        <v>0</v>
      </c>
      <c r="O1" s="1" t="s">
        <v>1</v>
      </c>
    </row>
    <row r="2" spans="1:15">
      <c r="A2" t="s">
        <v>2</v>
      </c>
      <c r="E2" t="s">
        <v>30</v>
      </c>
      <c r="O2" s="9" t="s">
        <v>4</v>
      </c>
    </row>
    <row r="3" spans="2:24">
      <c r="B3">
        <v>1</v>
      </c>
      <c r="C3">
        <v>0</v>
      </c>
      <c r="D3">
        <v>2.5</v>
      </c>
      <c r="E3">
        <v>5</v>
      </c>
      <c r="F3">
        <v>10</v>
      </c>
      <c r="G3">
        <v>20</v>
      </c>
      <c r="H3">
        <v>40</v>
      </c>
      <c r="I3">
        <v>60</v>
      </c>
      <c r="J3">
        <v>80</v>
      </c>
      <c r="K3">
        <v>100</v>
      </c>
      <c r="L3">
        <v>11</v>
      </c>
      <c r="M3">
        <v>12</v>
      </c>
      <c r="O3" s="10">
        <f>AVERAGE(M5:M10)</f>
        <v>0.0378333333333333</v>
      </c>
      <c r="P3" s="11"/>
      <c r="Q3" s="11"/>
      <c r="R3" s="11"/>
      <c r="S3" s="11"/>
      <c r="T3" s="11"/>
      <c r="U3" s="11"/>
      <c r="V3" s="11"/>
      <c r="W3" s="11"/>
      <c r="X3" s="11"/>
    </row>
    <row r="4" spans="1:24">
      <c r="A4" t="s">
        <v>5</v>
      </c>
      <c r="B4">
        <v>0.038</v>
      </c>
      <c r="C4">
        <v>0.045</v>
      </c>
      <c r="D4">
        <v>0.042</v>
      </c>
      <c r="E4">
        <v>0.041</v>
      </c>
      <c r="F4">
        <v>0.043</v>
      </c>
      <c r="G4">
        <v>0.04</v>
      </c>
      <c r="H4">
        <v>0.041</v>
      </c>
      <c r="I4">
        <v>0.042</v>
      </c>
      <c r="J4">
        <v>0.04</v>
      </c>
      <c r="K4">
        <v>0.038</v>
      </c>
      <c r="L4">
        <v>0.04</v>
      </c>
      <c r="M4">
        <v>0.043</v>
      </c>
      <c r="O4" s="1" t="s">
        <v>6</v>
      </c>
      <c r="P4">
        <v>0</v>
      </c>
      <c r="Q4">
        <v>2.5</v>
      </c>
      <c r="R4">
        <v>5</v>
      </c>
      <c r="S4">
        <v>10</v>
      </c>
      <c r="T4">
        <v>20</v>
      </c>
      <c r="U4">
        <v>40</v>
      </c>
      <c r="V4">
        <v>60</v>
      </c>
      <c r="W4">
        <v>80</v>
      </c>
      <c r="X4">
        <v>100</v>
      </c>
    </row>
    <row r="5" spans="1:24">
      <c r="A5" t="s">
        <v>7</v>
      </c>
      <c r="B5">
        <v>0.04</v>
      </c>
      <c r="C5">
        <v>1.986</v>
      </c>
      <c r="D5">
        <v>1.876</v>
      </c>
      <c r="E5">
        <v>1.796</v>
      </c>
      <c r="F5">
        <v>1.644</v>
      </c>
      <c r="G5">
        <v>1.311</v>
      </c>
      <c r="H5">
        <v>1.107</v>
      </c>
      <c r="I5">
        <v>0.776</v>
      </c>
      <c r="J5">
        <v>0.723</v>
      </c>
      <c r="K5">
        <v>0.563</v>
      </c>
      <c r="L5">
        <v>0.038</v>
      </c>
      <c r="M5">
        <v>0.035</v>
      </c>
      <c r="O5" s="1" t="s">
        <v>8</v>
      </c>
      <c r="P5" s="12">
        <f>(C5-$O$3)/($C$5-$O$3)</f>
        <v>1</v>
      </c>
      <c r="Q5" s="12">
        <f>(D5-$O$3)/($C$5-$O$3)</f>
        <v>0.943536658396783</v>
      </c>
      <c r="R5" s="12">
        <f>(E5-$O$3)/($C$5-$O$3)</f>
        <v>0.90247240995808</v>
      </c>
      <c r="S5" s="12">
        <f>(F5-$O$3)/($C$5-$O$3)</f>
        <v>0.824450337924544</v>
      </c>
      <c r="T5" s="12">
        <f>(G5-$O$3)/($C$5-$O$3)</f>
        <v>0.653520403798443</v>
      </c>
      <c r="U5" s="12">
        <f>(H5-$O$3)/($C$5-$O$3)</f>
        <v>0.54880657027975</v>
      </c>
      <c r="V5" s="12">
        <f>(I5-$O$3)/($C$5-$O$3)</f>
        <v>0.378903242364616</v>
      </c>
      <c r="W5" s="12">
        <f>(J5-$O$3)/($C$5-$O$3)</f>
        <v>0.351698177773975</v>
      </c>
      <c r="X5" s="12">
        <f>(K5-$O$3)/($C$5-$O$3)</f>
        <v>0.269569680896569</v>
      </c>
    </row>
    <row r="6" spans="1:24">
      <c r="A6" t="s">
        <v>9</v>
      </c>
      <c r="B6">
        <v>0.035</v>
      </c>
      <c r="C6">
        <v>2.179</v>
      </c>
      <c r="D6">
        <v>1.881</v>
      </c>
      <c r="E6">
        <v>1.603</v>
      </c>
      <c r="F6">
        <v>1.659</v>
      </c>
      <c r="G6">
        <v>1.315</v>
      </c>
      <c r="H6">
        <v>1.101</v>
      </c>
      <c r="I6">
        <v>0.812</v>
      </c>
      <c r="J6">
        <v>0.682</v>
      </c>
      <c r="K6">
        <v>0.565</v>
      </c>
      <c r="L6">
        <v>0.043</v>
      </c>
      <c r="M6">
        <v>0.035</v>
      </c>
      <c r="O6" s="1" t="s">
        <v>10</v>
      </c>
      <c r="P6" s="12">
        <f>(C6-$O$3)/($C$5-$O$3)</f>
        <v>1.09906749935837</v>
      </c>
      <c r="Q6" s="12">
        <f>(D6-$O$3)/($C$5-$O$3)</f>
        <v>0.946103173924202</v>
      </c>
      <c r="R6" s="12">
        <f>(E6-$O$3)/($C$5-$O$3)</f>
        <v>0.803404910599709</v>
      </c>
      <c r="S6" s="12">
        <f>(F6-$O$3)/($C$5-$O$3)</f>
        <v>0.832149884506801</v>
      </c>
      <c r="T6" s="12">
        <f>(G6-$O$3)/($C$5-$O$3)</f>
        <v>0.655573616220378</v>
      </c>
      <c r="U6" s="12">
        <f>(H6-$O$3)/($C$5-$O$3)</f>
        <v>0.545726751646847</v>
      </c>
      <c r="V6" s="12">
        <f>(I6-$O$3)/($C$5-$O$3)</f>
        <v>0.397382154162033</v>
      </c>
      <c r="W6" s="12">
        <f>(J6-$O$3)/($C$5-$O$3)</f>
        <v>0.33065275044914</v>
      </c>
      <c r="X6" s="12">
        <f>(K6-$O$3)/($C$5-$O$3)</f>
        <v>0.270596287107537</v>
      </c>
    </row>
    <row r="7" spans="1:24">
      <c r="A7" t="s">
        <v>11</v>
      </c>
      <c r="B7">
        <v>0.038</v>
      </c>
      <c r="C7">
        <v>2.224</v>
      </c>
      <c r="D7">
        <v>1.965</v>
      </c>
      <c r="E7">
        <v>1.714</v>
      </c>
      <c r="F7">
        <v>1.652</v>
      </c>
      <c r="G7">
        <v>1.319</v>
      </c>
      <c r="H7">
        <v>1.056</v>
      </c>
      <c r="I7">
        <v>0.824</v>
      </c>
      <c r="J7">
        <v>0.688</v>
      </c>
      <c r="K7">
        <v>0.485</v>
      </c>
      <c r="L7">
        <v>0.04</v>
      </c>
      <c r="M7">
        <v>0.037</v>
      </c>
      <c r="O7" s="1" t="s">
        <v>12</v>
      </c>
      <c r="P7" s="12">
        <f>(C7-$O$3)/($C$5-$O$3)</f>
        <v>1.12216613910514</v>
      </c>
      <c r="Q7" s="12">
        <f>(D7-$O$3)/($C$5-$O$3)</f>
        <v>0.98922063478484</v>
      </c>
      <c r="R7" s="12">
        <f>(E7-$O$3)/($C$5-$O$3)</f>
        <v>0.86038155530841</v>
      </c>
      <c r="S7" s="12">
        <f>(F7-$O$3)/($C$5-$O$3)</f>
        <v>0.828556762768415</v>
      </c>
      <c r="T7" s="12">
        <f>(G7-$O$3)/($C$5-$O$3)</f>
        <v>0.657626828642313</v>
      </c>
      <c r="U7" s="12">
        <f>(H7-$O$3)/($C$5-$O$3)</f>
        <v>0.522628111900077</v>
      </c>
      <c r="V7" s="12">
        <f>(I7-$O$3)/($C$5-$O$3)</f>
        <v>0.403541791427838</v>
      </c>
      <c r="W7" s="12">
        <f>(J7-$O$3)/($C$5-$O$3)</f>
        <v>0.333732569082043</v>
      </c>
      <c r="X7" s="12">
        <f>(K7-$O$3)/($C$5-$O$3)</f>
        <v>0.229532038668834</v>
      </c>
    </row>
    <row r="8" spans="1:24">
      <c r="A8" t="s">
        <v>13</v>
      </c>
      <c r="B8">
        <v>0.04</v>
      </c>
      <c r="C8">
        <v>2.219</v>
      </c>
      <c r="D8">
        <v>1.892</v>
      </c>
      <c r="E8">
        <v>1.631</v>
      </c>
      <c r="F8">
        <v>1.621</v>
      </c>
      <c r="G8">
        <v>1.275</v>
      </c>
      <c r="H8">
        <v>1.042</v>
      </c>
      <c r="I8">
        <v>0.795</v>
      </c>
      <c r="J8">
        <v>0.694</v>
      </c>
      <c r="K8">
        <v>0.645</v>
      </c>
      <c r="L8">
        <v>0.037</v>
      </c>
      <c r="M8">
        <v>0.039</v>
      </c>
      <c r="O8" s="1" t="s">
        <v>14</v>
      </c>
      <c r="P8" s="12">
        <f>(C8-$O$3)/($C$5-$O$3)</f>
        <v>1.11959962357772</v>
      </c>
      <c r="Q8" s="12">
        <f>(D8-$O$3)/($C$5-$O$3)</f>
        <v>0.951749508084524</v>
      </c>
      <c r="R8" s="12">
        <f>(E8-$O$3)/($C$5-$O$3)</f>
        <v>0.817777397553255</v>
      </c>
      <c r="S8" s="12">
        <f>(F8-$O$3)/($C$5-$O$3)</f>
        <v>0.812644366498417</v>
      </c>
      <c r="T8" s="12">
        <f>(G8-$O$3)/($C$5-$O$3)</f>
        <v>0.635041492001027</v>
      </c>
      <c r="U8" s="12">
        <f>(H8-$O$3)/($C$5-$O$3)</f>
        <v>0.515441868423304</v>
      </c>
      <c r="V8" s="12">
        <f>(I8-$O$3)/($C$5-$O$3)</f>
        <v>0.388656001368808</v>
      </c>
      <c r="W8" s="12">
        <f>(J8-$O$3)/($C$5-$O$3)</f>
        <v>0.336812387714946</v>
      </c>
      <c r="X8" s="12">
        <f>(K8-$O$3)/($C$5-$O$3)</f>
        <v>0.31166053554624</v>
      </c>
    </row>
    <row r="9" spans="1:24">
      <c r="A9" t="s">
        <v>15</v>
      </c>
      <c r="B9">
        <v>0.041</v>
      </c>
      <c r="C9">
        <v>2.196</v>
      </c>
      <c r="D9">
        <v>1.976</v>
      </c>
      <c r="E9">
        <v>1.735</v>
      </c>
      <c r="F9">
        <v>1.712</v>
      </c>
      <c r="G9">
        <v>1.348</v>
      </c>
      <c r="H9">
        <v>1.081</v>
      </c>
      <c r="I9">
        <v>0.798</v>
      </c>
      <c r="J9">
        <v>0.698</v>
      </c>
      <c r="K9">
        <v>0.557</v>
      </c>
      <c r="L9">
        <v>0.037</v>
      </c>
      <c r="M9">
        <v>0.044</v>
      </c>
      <c r="O9" s="1" t="s">
        <v>16</v>
      </c>
      <c r="P9" s="12">
        <f>(C9-$O$3)/($C$5-$O$3)</f>
        <v>1.1077936521516</v>
      </c>
      <c r="Q9" s="12">
        <f>(D9-$O$3)/($C$5-$O$3)</f>
        <v>0.994866968945162</v>
      </c>
      <c r="R9" s="12">
        <f>(E9-$O$3)/($C$5-$O$3)</f>
        <v>0.871160920523569</v>
      </c>
      <c r="S9" s="12">
        <f>(F9-$O$3)/($C$5-$O$3)</f>
        <v>0.859354949097442</v>
      </c>
      <c r="T9" s="12">
        <f>(G9-$O$3)/($C$5-$O$3)</f>
        <v>0.672512618701343</v>
      </c>
      <c r="U9" s="12">
        <f>(H9-$O$3)/($C$5-$O$3)</f>
        <v>0.535460689537172</v>
      </c>
      <c r="V9" s="12">
        <f>(I9-$O$3)/($C$5-$O$3)</f>
        <v>0.39019591068526</v>
      </c>
      <c r="W9" s="12">
        <f>(J9-$O$3)/($C$5-$O$3)</f>
        <v>0.338865600136881</v>
      </c>
      <c r="X9" s="12">
        <f>(K9-$O$3)/($C$5-$O$3)</f>
        <v>0.266489862263667</v>
      </c>
    </row>
    <row r="10" spans="1:24">
      <c r="A10" t="s">
        <v>17</v>
      </c>
      <c r="B10">
        <v>0.035</v>
      </c>
      <c r="C10">
        <v>2.183</v>
      </c>
      <c r="D10">
        <v>1.912</v>
      </c>
      <c r="E10">
        <v>1.754</v>
      </c>
      <c r="F10">
        <v>1.648</v>
      </c>
      <c r="G10">
        <v>1.311</v>
      </c>
      <c r="H10">
        <v>0.978</v>
      </c>
      <c r="I10">
        <v>0.784</v>
      </c>
      <c r="J10">
        <v>0.724</v>
      </c>
      <c r="K10">
        <v>0.571</v>
      </c>
      <c r="L10">
        <v>0.038</v>
      </c>
      <c r="M10">
        <v>0.037</v>
      </c>
      <c r="O10" s="1" t="s">
        <v>18</v>
      </c>
      <c r="P10" s="12">
        <f>(C10-$O$3)/($C$5-$O$3)</f>
        <v>1.10112071178031</v>
      </c>
      <c r="Q10" s="12">
        <f>(D10-$O$3)/($C$5-$O$3)</f>
        <v>0.9620155701942</v>
      </c>
      <c r="R10" s="12">
        <f>(E10-$O$3)/($C$5-$O$3)</f>
        <v>0.880913679527761</v>
      </c>
      <c r="S10" s="12">
        <f>(F10-$O$3)/($C$5-$O$3)</f>
        <v>0.82650355034648</v>
      </c>
      <c r="T10" s="12">
        <f>(G10-$O$3)/($C$5-$O$3)</f>
        <v>0.653520403798443</v>
      </c>
      <c r="U10" s="12">
        <f>(H10-$O$3)/($C$5-$O$3)</f>
        <v>0.482590469672341</v>
      </c>
      <c r="V10" s="12">
        <f>(I10-$O$3)/($C$5-$O$3)</f>
        <v>0.383009667208487</v>
      </c>
      <c r="W10" s="12">
        <f>(J10-$O$3)/($C$5-$O$3)</f>
        <v>0.352211480879459</v>
      </c>
      <c r="X10" s="12">
        <f>(K10-$O$3)/($C$5-$O$3)</f>
        <v>0.27367610574044</v>
      </c>
    </row>
    <row r="11" spans="1:16">
      <c r="A11" t="s">
        <v>19</v>
      </c>
      <c r="B11">
        <v>0.043</v>
      </c>
      <c r="C11">
        <v>0.037</v>
      </c>
      <c r="D11">
        <v>0.041</v>
      </c>
      <c r="E11">
        <v>0.043</v>
      </c>
      <c r="F11">
        <v>0.038</v>
      </c>
      <c r="G11">
        <v>0.036</v>
      </c>
      <c r="H11">
        <v>0.039</v>
      </c>
      <c r="I11">
        <v>0.043</v>
      </c>
      <c r="J11">
        <v>0.041</v>
      </c>
      <c r="K11">
        <v>0.037</v>
      </c>
      <c r="L11">
        <v>0.043</v>
      </c>
      <c r="M11">
        <v>0.038</v>
      </c>
      <c r="O11" s="1"/>
      <c r="P11">
        <f>AVERAGE(P5:P10)</f>
        <v>1.09162460432886</v>
      </c>
    </row>
    <row r="12" spans="2:15">
      <c r="B12" s="2"/>
      <c r="C12" s="2"/>
      <c r="D12" s="2"/>
      <c r="E12" s="3"/>
      <c r="F12" s="2"/>
      <c r="G12" s="4"/>
      <c r="H12" s="2"/>
      <c r="I12" s="13"/>
      <c r="O12" s="1"/>
    </row>
    <row r="13" spans="15:24">
      <c r="O13" s="1" t="s">
        <v>20</v>
      </c>
      <c r="P13" s="14">
        <f t="shared" ref="P13:V13" si="0">P5/$P$11</f>
        <v>0.916065830721003</v>
      </c>
      <c r="Q13" s="14">
        <f t="shared" si="0"/>
        <v>0.864341692789968</v>
      </c>
      <c r="R13" s="14">
        <f t="shared" si="0"/>
        <v>0.826724137931034</v>
      </c>
      <c r="S13" s="14">
        <f t="shared" si="0"/>
        <v>0.755250783699059</v>
      </c>
      <c r="T13" s="14">
        <f t="shared" si="0"/>
        <v>0.598667711598746</v>
      </c>
      <c r="U13" s="14">
        <f t="shared" si="0"/>
        <v>0.502742946708464</v>
      </c>
      <c r="V13" s="14">
        <f t="shared" si="0"/>
        <v>0.347100313479624</v>
      </c>
      <c r="W13" s="14"/>
      <c r="X13" s="14"/>
    </row>
    <row r="14" spans="3:24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1"/>
      <c r="P14" s="14">
        <f t="shared" ref="P14:V14" si="1">P6/$P$11</f>
        <v>1.00681818181818</v>
      </c>
      <c r="Q14" s="14">
        <f t="shared" si="1"/>
        <v>0.866692789968652</v>
      </c>
      <c r="R14" s="14">
        <f t="shared" si="1"/>
        <v>0.735971786833856</v>
      </c>
      <c r="S14" s="14">
        <f t="shared" si="1"/>
        <v>0.76230407523511</v>
      </c>
      <c r="T14" s="14">
        <f t="shared" si="1"/>
        <v>0.600548589341693</v>
      </c>
      <c r="U14" s="14">
        <f t="shared" si="1"/>
        <v>0.499921630094044</v>
      </c>
      <c r="V14" s="14">
        <f t="shared" si="1"/>
        <v>0.364028213166144</v>
      </c>
      <c r="W14" s="14"/>
      <c r="X14" s="14"/>
    </row>
    <row r="15" spans="3:24">
      <c r="C15" s="5"/>
      <c r="D15" s="2"/>
      <c r="E15" s="2"/>
      <c r="F15" s="2"/>
      <c r="G15" s="6"/>
      <c r="H15" s="2"/>
      <c r="I15" s="7"/>
      <c r="L15" s="7"/>
      <c r="O15" s="1"/>
      <c r="P15" s="14">
        <f t="shared" ref="P15:V15" si="2">P7/$P$11</f>
        <v>1.02797805642633</v>
      </c>
      <c r="Q15" s="14">
        <f t="shared" si="2"/>
        <v>0.906191222570533</v>
      </c>
      <c r="R15" s="14">
        <f t="shared" si="2"/>
        <v>0.788166144200627</v>
      </c>
      <c r="S15" s="14">
        <f t="shared" si="2"/>
        <v>0.759012539184953</v>
      </c>
      <c r="T15" s="14">
        <f t="shared" si="2"/>
        <v>0.602429467084639</v>
      </c>
      <c r="U15" s="14">
        <f t="shared" si="2"/>
        <v>0.478761755485893</v>
      </c>
      <c r="V15" s="14">
        <f t="shared" si="2"/>
        <v>0.369670846394984</v>
      </c>
      <c r="W15" s="14"/>
      <c r="X15" s="14"/>
    </row>
    <row r="16" spans="3:24">
      <c r="C16" s="5"/>
      <c r="D16" s="2"/>
      <c r="E16" s="2"/>
      <c r="F16" s="2"/>
      <c r="G16" s="4"/>
      <c r="H16" s="2"/>
      <c r="I16" s="7"/>
      <c r="L16" s="7"/>
      <c r="O16" s="1"/>
      <c r="P16" s="14">
        <f t="shared" ref="P16:V16" si="3">P8/$P$11</f>
        <v>1.02562695924765</v>
      </c>
      <c r="Q16" s="14">
        <f t="shared" si="3"/>
        <v>0.871865203761755</v>
      </c>
      <c r="R16" s="14">
        <f t="shared" si="3"/>
        <v>0.749137931034483</v>
      </c>
      <c r="S16" s="14">
        <f t="shared" si="3"/>
        <v>0.744435736677116</v>
      </c>
      <c r="T16" s="14">
        <f t="shared" si="3"/>
        <v>0.581739811912226</v>
      </c>
      <c r="U16" s="14">
        <f t="shared" si="3"/>
        <v>0.47217868338558</v>
      </c>
      <c r="V16" s="14">
        <f t="shared" si="3"/>
        <v>0.356034482758621</v>
      </c>
      <c r="W16" s="14"/>
      <c r="X16" s="14"/>
    </row>
    <row r="17" spans="3:24">
      <c r="C17" s="5"/>
      <c r="D17" s="2"/>
      <c r="E17" s="2"/>
      <c r="F17" s="2"/>
      <c r="G17" s="4"/>
      <c r="H17" s="2"/>
      <c r="I17" s="7"/>
      <c r="L17" s="7"/>
      <c r="O17" s="1"/>
      <c r="P17" s="14">
        <f t="shared" ref="P17:V17" si="4">P9/$P$11</f>
        <v>1.01481191222571</v>
      </c>
      <c r="Q17" s="14">
        <f t="shared" si="4"/>
        <v>0.911363636363636</v>
      </c>
      <c r="R17" s="14">
        <f t="shared" si="4"/>
        <v>0.798040752351097</v>
      </c>
      <c r="S17" s="14">
        <f t="shared" si="4"/>
        <v>0.787225705329153</v>
      </c>
      <c r="T17" s="14">
        <f t="shared" si="4"/>
        <v>0.616065830721003</v>
      </c>
      <c r="U17" s="14">
        <f t="shared" si="4"/>
        <v>0.49051724137931</v>
      </c>
      <c r="V17" s="14">
        <f t="shared" si="4"/>
        <v>0.357445141065831</v>
      </c>
      <c r="W17" s="14"/>
      <c r="X17" s="14"/>
    </row>
    <row r="18" spans="3:24">
      <c r="C18" s="5"/>
      <c r="D18" s="2"/>
      <c r="E18" s="2"/>
      <c r="F18" s="2"/>
      <c r="G18" s="4"/>
      <c r="H18" s="2"/>
      <c r="I18" s="7"/>
      <c r="L18" s="7"/>
      <c r="O18" s="1"/>
      <c r="P18" s="14">
        <f t="shared" ref="P18:V18" si="5">P10/$P$11</f>
        <v>1.00869905956113</v>
      </c>
      <c r="Q18" s="14">
        <f t="shared" si="5"/>
        <v>0.881269592476489</v>
      </c>
      <c r="R18" s="14">
        <f t="shared" si="5"/>
        <v>0.806974921630094</v>
      </c>
      <c r="S18" s="14">
        <f t="shared" si="5"/>
        <v>0.757131661442006</v>
      </c>
      <c r="T18" s="14">
        <f t="shared" si="5"/>
        <v>0.598667711598746</v>
      </c>
      <c r="U18" s="14">
        <f t="shared" si="5"/>
        <v>0.442084639498432</v>
      </c>
      <c r="V18" s="14">
        <f t="shared" si="5"/>
        <v>0.350862068965517</v>
      </c>
      <c r="W18" s="14"/>
      <c r="X18" s="14"/>
    </row>
    <row r="19" spans="1:15">
      <c r="A19" s="7"/>
      <c r="C19" s="5"/>
      <c r="D19" s="2"/>
      <c r="E19" s="2"/>
      <c r="F19" s="2"/>
      <c r="G19" s="4"/>
      <c r="H19" s="2"/>
      <c r="I19" s="7"/>
      <c r="L19" s="7"/>
      <c r="O19" s="1"/>
    </row>
    <row r="20" spans="1:24">
      <c r="A20" s="7"/>
      <c r="C20" s="5"/>
      <c r="D20" s="2"/>
      <c r="E20" s="2"/>
      <c r="F20" s="2"/>
      <c r="G20" s="4"/>
      <c r="H20" s="2"/>
      <c r="I20" s="7"/>
      <c r="L20" s="7"/>
      <c r="O20" s="1" t="s">
        <v>21</v>
      </c>
      <c r="P20" s="14">
        <f t="shared" ref="P20:V20" si="6">AVERAGE(P13:P18)</f>
        <v>1</v>
      </c>
      <c r="Q20" s="14">
        <f t="shared" si="6"/>
        <v>0.883620689655172</v>
      </c>
      <c r="R20" s="14">
        <f t="shared" si="6"/>
        <v>0.784169278996865</v>
      </c>
      <c r="S20" s="14">
        <f t="shared" si="6"/>
        <v>0.7608934169279</v>
      </c>
      <c r="T20" s="14">
        <f t="shared" si="6"/>
        <v>0.599686520376175</v>
      </c>
      <c r="U20" s="14">
        <f t="shared" si="6"/>
        <v>0.481034482758621</v>
      </c>
      <c r="V20" s="14">
        <f t="shared" si="6"/>
        <v>0.357523510971787</v>
      </c>
      <c r="W20" s="14"/>
      <c r="X20" s="14"/>
    </row>
    <row r="21" spans="1:24">
      <c r="A21" s="7"/>
      <c r="C21" s="5"/>
      <c r="D21" s="2"/>
      <c r="E21" s="2"/>
      <c r="F21" s="2"/>
      <c r="G21" s="4"/>
      <c r="H21" s="2"/>
      <c r="I21" s="7"/>
      <c r="L21" s="7"/>
      <c r="O21" s="1" t="s">
        <v>22</v>
      </c>
      <c r="P21" s="14">
        <f t="shared" ref="P21:V21" si="7">STDEVA(P13:P18)</f>
        <v>0.0420143105109838</v>
      </c>
      <c r="Q21" s="14">
        <f t="shared" si="7"/>
        <v>0.0204012385046174</v>
      </c>
      <c r="R21" s="14">
        <f t="shared" si="7"/>
        <v>0.0348987095754576</v>
      </c>
      <c r="S21" s="14">
        <f t="shared" si="7"/>
        <v>0.0142531570097177</v>
      </c>
      <c r="T21" s="14">
        <f t="shared" si="7"/>
        <v>0.0109609216241966</v>
      </c>
      <c r="U21" s="14">
        <f t="shared" si="7"/>
        <v>0.0224436414798261</v>
      </c>
      <c r="V21" s="14">
        <f t="shared" si="7"/>
        <v>0.00830794933718589</v>
      </c>
      <c r="W21" s="14"/>
      <c r="X21" s="14"/>
    </row>
    <row r="22" spans="3:15">
      <c r="C22" s="5"/>
      <c r="D22" s="2"/>
      <c r="E22" s="2"/>
      <c r="F22" s="2"/>
      <c r="G22" s="4"/>
      <c r="H22" s="2"/>
      <c r="I22" s="7"/>
      <c r="L22" s="7"/>
      <c r="O22" s="1"/>
    </row>
    <row r="23" spans="3:22">
      <c r="C23" s="5"/>
      <c r="D23" s="2"/>
      <c r="E23" s="2"/>
      <c r="F23" s="2"/>
      <c r="G23" s="4"/>
      <c r="H23" s="2"/>
      <c r="I23" s="7"/>
      <c r="L23" s="7"/>
      <c r="O23" s="1" t="s">
        <v>23</v>
      </c>
      <c r="Q23">
        <f>TTEST(P13:P18,Q13:Q18,2,2)</f>
        <v>0.00011515302799926</v>
      </c>
      <c r="R23">
        <f>TTEST(P13:P18,R13:R18,2,2)</f>
        <v>2.14083250129054e-6</v>
      </c>
      <c r="S23">
        <f>TTEST(P13:P18,S13:S18,2,2)</f>
        <v>1.18535225158842e-7</v>
      </c>
      <c r="T23">
        <f>TTEST(P13:P18,T13:T18,2,2)</f>
        <v>6.52586384872557e-10</v>
      </c>
      <c r="U23">
        <f>TTEST(P13:P18,U13:U18,2,2)</f>
        <v>1.25979040492183e-10</v>
      </c>
      <c r="V23">
        <f>TTEST(P13:P18,V13:V18,2,2)</f>
        <v>5.30085556522348e-12</v>
      </c>
    </row>
    <row r="24" spans="3:22">
      <c r="C24" s="5"/>
      <c r="D24" s="2"/>
      <c r="E24" s="2"/>
      <c r="F24" s="2"/>
      <c r="G24" s="4"/>
      <c r="H24" s="2"/>
      <c r="L24" s="7"/>
      <c r="O24" s="1"/>
      <c r="S24" s="1" t="s">
        <v>24</v>
      </c>
      <c r="T24" s="1" t="s">
        <v>25</v>
      </c>
      <c r="U24" s="1" t="s">
        <v>26</v>
      </c>
      <c r="V24" s="1" t="s">
        <v>26</v>
      </c>
    </row>
    <row r="25" spans="3:15">
      <c r="C25" s="5"/>
      <c r="D25" s="2"/>
      <c r="E25" s="2"/>
      <c r="F25" s="2"/>
      <c r="G25" s="4"/>
      <c r="H25" s="2"/>
      <c r="L25" s="7"/>
      <c r="O25" s="1"/>
    </row>
    <row r="26" spans="3:24">
      <c r="C26" s="5"/>
      <c r="D26" s="2"/>
      <c r="E26" s="2"/>
      <c r="F26" s="2"/>
      <c r="G26" s="4"/>
      <c r="H26" s="2"/>
      <c r="L26" s="7"/>
      <c r="O26" s="1"/>
      <c r="P26">
        <f t="shared" ref="P26:X26" si="8">P5*100</f>
        <v>100</v>
      </c>
      <c r="Q26">
        <f t="shared" si="8"/>
        <v>94.3536658396783</v>
      </c>
      <c r="R26">
        <f t="shared" si="8"/>
        <v>90.247240995808</v>
      </c>
      <c r="S26">
        <f t="shared" si="8"/>
        <v>82.4450337924544</v>
      </c>
      <c r="T26">
        <f t="shared" si="8"/>
        <v>65.3520403798443</v>
      </c>
      <c r="U26">
        <f t="shared" si="8"/>
        <v>54.880657027975</v>
      </c>
      <c r="V26">
        <f t="shared" si="8"/>
        <v>37.8903242364616</v>
      </c>
      <c r="W26">
        <f t="shared" si="8"/>
        <v>35.1698177773975</v>
      </c>
      <c r="X26">
        <f t="shared" si="8"/>
        <v>26.9569680896569</v>
      </c>
    </row>
    <row r="27" spans="3:24">
      <c r="C27" s="5"/>
      <c r="D27" s="2"/>
      <c r="E27" s="2"/>
      <c r="F27" s="2"/>
      <c r="G27" s="4"/>
      <c r="H27" s="2"/>
      <c r="L27" s="7"/>
      <c r="O27" s="1"/>
      <c r="P27">
        <f t="shared" ref="P27:X27" si="9">P6*100</f>
        <v>109.906749935837</v>
      </c>
      <c r="Q27">
        <f t="shared" si="9"/>
        <v>94.6103173924202</v>
      </c>
      <c r="R27">
        <f t="shared" si="9"/>
        <v>80.3404910599709</v>
      </c>
      <c r="S27">
        <f t="shared" si="9"/>
        <v>83.2149884506801</v>
      </c>
      <c r="T27">
        <f t="shared" si="9"/>
        <v>65.5573616220378</v>
      </c>
      <c r="U27">
        <f t="shared" si="9"/>
        <v>54.5726751646847</v>
      </c>
      <c r="V27">
        <f t="shared" si="9"/>
        <v>39.7382154162033</v>
      </c>
      <c r="W27">
        <f t="shared" si="9"/>
        <v>33.065275044914</v>
      </c>
      <c r="X27">
        <f t="shared" si="9"/>
        <v>27.0596287107537</v>
      </c>
    </row>
    <row r="28" spans="2:24">
      <c r="B28" s="8"/>
      <c r="C28" s="5"/>
      <c r="D28" s="2"/>
      <c r="E28" s="2"/>
      <c r="F28" s="2"/>
      <c r="G28" s="4"/>
      <c r="H28" s="2"/>
      <c r="O28" s="1"/>
      <c r="P28">
        <f t="shared" ref="P28:X28" si="10">P7*100</f>
        <v>112.216613910514</v>
      </c>
      <c r="Q28">
        <f t="shared" si="10"/>
        <v>98.922063478484</v>
      </c>
      <c r="R28">
        <f t="shared" si="10"/>
        <v>86.038155530841</v>
      </c>
      <c r="S28">
        <f t="shared" si="10"/>
        <v>82.8556762768415</v>
      </c>
      <c r="T28">
        <f t="shared" si="10"/>
        <v>65.7626828642313</v>
      </c>
      <c r="U28">
        <f t="shared" si="10"/>
        <v>52.2628111900077</v>
      </c>
      <c r="V28">
        <f t="shared" si="10"/>
        <v>40.3541791427838</v>
      </c>
      <c r="W28">
        <f t="shared" si="10"/>
        <v>33.3732569082043</v>
      </c>
      <c r="X28">
        <f t="shared" si="10"/>
        <v>22.9532038668834</v>
      </c>
    </row>
    <row r="29" spans="2:24">
      <c r="B29" s="8"/>
      <c r="C29" s="4"/>
      <c r="D29" s="2"/>
      <c r="E29" s="2"/>
      <c r="F29" s="2"/>
      <c r="G29" s="4"/>
      <c r="H29" s="2"/>
      <c r="O29" s="1"/>
      <c r="P29">
        <f t="shared" ref="P29:X29" si="11">P8*100</f>
        <v>111.959962357772</v>
      </c>
      <c r="Q29">
        <f t="shared" si="11"/>
        <v>95.1749508084524</v>
      </c>
      <c r="R29">
        <f t="shared" si="11"/>
        <v>81.7777397553255</v>
      </c>
      <c r="S29">
        <f t="shared" si="11"/>
        <v>81.2644366498417</v>
      </c>
      <c r="T29">
        <f t="shared" si="11"/>
        <v>63.5041492001027</v>
      </c>
      <c r="U29">
        <f t="shared" si="11"/>
        <v>51.5441868423304</v>
      </c>
      <c r="V29">
        <f t="shared" si="11"/>
        <v>38.8656001368808</v>
      </c>
      <c r="W29">
        <f t="shared" si="11"/>
        <v>33.6812387714946</v>
      </c>
      <c r="X29">
        <f t="shared" si="11"/>
        <v>31.166053554624</v>
      </c>
    </row>
    <row r="30" spans="2:24">
      <c r="B30" s="8"/>
      <c r="C30" s="4"/>
      <c r="D30" s="2"/>
      <c r="E30" s="2"/>
      <c r="F30" s="2"/>
      <c r="G30" s="4"/>
      <c r="H30" s="2"/>
      <c r="O30" s="1"/>
      <c r="P30">
        <f t="shared" ref="P30:X30" si="12">P9*100</f>
        <v>110.77936521516</v>
      </c>
      <c r="Q30">
        <f t="shared" si="12"/>
        <v>99.4866968945162</v>
      </c>
      <c r="R30">
        <f t="shared" si="12"/>
        <v>87.1160920523569</v>
      </c>
      <c r="S30">
        <f t="shared" si="12"/>
        <v>85.9354949097442</v>
      </c>
      <c r="T30">
        <f t="shared" si="12"/>
        <v>67.2512618701343</v>
      </c>
      <c r="U30">
        <f t="shared" si="12"/>
        <v>53.5460689537172</v>
      </c>
      <c r="V30">
        <f t="shared" si="12"/>
        <v>39.019591068526</v>
      </c>
      <c r="W30">
        <f t="shared" si="12"/>
        <v>33.8865600136881</v>
      </c>
      <c r="X30">
        <f t="shared" si="12"/>
        <v>26.6489862263667</v>
      </c>
    </row>
    <row r="31" spans="2:24">
      <c r="B31" s="8"/>
      <c r="C31" s="4"/>
      <c r="D31" s="2"/>
      <c r="E31" s="2"/>
      <c r="F31" s="2"/>
      <c r="G31" s="4"/>
      <c r="H31" s="2"/>
      <c r="K31" s="15"/>
      <c r="O31" s="1"/>
      <c r="P31">
        <f t="shared" ref="P31:X31" si="13">P10*100</f>
        <v>110.112071178031</v>
      </c>
      <c r="Q31">
        <f t="shared" si="13"/>
        <v>96.20155701942</v>
      </c>
      <c r="R31">
        <f t="shared" si="13"/>
        <v>88.0913679527761</v>
      </c>
      <c r="S31">
        <f t="shared" si="13"/>
        <v>82.650355034648</v>
      </c>
      <c r="T31">
        <f t="shared" si="13"/>
        <v>65.3520403798443</v>
      </c>
      <c r="U31">
        <f t="shared" si="13"/>
        <v>48.2590469672341</v>
      </c>
      <c r="V31">
        <f t="shared" si="13"/>
        <v>38.3009667208487</v>
      </c>
      <c r="W31">
        <f t="shared" si="13"/>
        <v>35.2211480879459</v>
      </c>
      <c r="X31">
        <f t="shared" si="13"/>
        <v>27.367610574044</v>
      </c>
    </row>
    <row r="32" spans="2:24">
      <c r="B32" s="8"/>
      <c r="C32" s="4"/>
      <c r="D32" s="2"/>
      <c r="E32" s="2"/>
      <c r="F32" s="2"/>
      <c r="G32" s="4"/>
      <c r="H32" s="2"/>
      <c r="K32" s="15"/>
      <c r="O32" s="1"/>
      <c r="P32" s="16">
        <f t="shared" ref="P32:X32" si="14">AVERAGE(P26:P31)</f>
        <v>109.162460432886</v>
      </c>
      <c r="Q32" s="16">
        <f t="shared" si="14"/>
        <v>96.4582085721619</v>
      </c>
      <c r="R32" s="16">
        <f t="shared" si="14"/>
        <v>85.6018478911797</v>
      </c>
      <c r="S32" s="16">
        <f t="shared" si="14"/>
        <v>83.060997519035</v>
      </c>
      <c r="T32" s="16">
        <f t="shared" si="14"/>
        <v>65.4632560526991</v>
      </c>
      <c r="U32" s="16">
        <f t="shared" si="14"/>
        <v>52.5109076909915</v>
      </c>
      <c r="V32" s="16">
        <f t="shared" si="14"/>
        <v>39.028146120284</v>
      </c>
      <c r="W32" s="16">
        <f t="shared" si="14"/>
        <v>34.0662161006074</v>
      </c>
      <c r="X32" s="16">
        <f t="shared" si="14"/>
        <v>27.0254085037214</v>
      </c>
    </row>
    <row r="33" spans="2:24">
      <c r="B33" s="8"/>
      <c r="C33" s="4"/>
      <c r="D33" s="2"/>
      <c r="E33" s="2"/>
      <c r="F33" s="2"/>
      <c r="G33" s="4"/>
      <c r="H33" s="2"/>
      <c r="K33" s="15"/>
      <c r="O33" s="1"/>
      <c r="P33" s="7"/>
      <c r="Q33" s="7"/>
      <c r="R33" s="7"/>
      <c r="S33" s="7"/>
      <c r="T33" s="7"/>
      <c r="U33" s="7"/>
      <c r="V33" s="7"/>
      <c r="W33" s="7"/>
      <c r="X33" s="7"/>
    </row>
    <row r="34" spans="1:15">
      <c r="A34" s="1" t="s">
        <v>0</v>
      </c>
      <c r="O34" s="1" t="s">
        <v>1</v>
      </c>
    </row>
    <row r="35" spans="1:15">
      <c r="A35" t="s">
        <v>2</v>
      </c>
      <c r="E35" t="s">
        <v>31</v>
      </c>
      <c r="O35" s="9" t="s">
        <v>4</v>
      </c>
    </row>
    <row r="36" spans="2:24">
      <c r="B36">
        <v>1</v>
      </c>
      <c r="C36">
        <v>0</v>
      </c>
      <c r="D36">
        <v>2.5</v>
      </c>
      <c r="E36">
        <v>5</v>
      </c>
      <c r="F36">
        <v>10</v>
      </c>
      <c r="G36">
        <v>20</v>
      </c>
      <c r="H36">
        <v>40</v>
      </c>
      <c r="I36">
        <v>60</v>
      </c>
      <c r="J36">
        <v>80</v>
      </c>
      <c r="K36">
        <v>100</v>
      </c>
      <c r="L36">
        <v>11</v>
      </c>
      <c r="M36">
        <v>12</v>
      </c>
      <c r="O36" s="10">
        <f>AVERAGE(M38:M43)</f>
        <v>0.0416666666666667</v>
      </c>
      <c r="P36" s="11"/>
      <c r="Q36" s="11"/>
      <c r="R36" s="11"/>
      <c r="S36" s="11"/>
      <c r="T36" s="11"/>
      <c r="U36" s="11"/>
      <c r="V36" s="11"/>
      <c r="W36" s="11"/>
      <c r="X36" s="11"/>
    </row>
    <row r="37" spans="1:24">
      <c r="A37" t="s">
        <v>5</v>
      </c>
      <c r="B37">
        <v>0.037</v>
      </c>
      <c r="C37">
        <v>0.041</v>
      </c>
      <c r="D37">
        <v>0.037</v>
      </c>
      <c r="E37">
        <v>0.039</v>
      </c>
      <c r="F37">
        <v>0.041</v>
      </c>
      <c r="G37">
        <v>0.041</v>
      </c>
      <c r="H37">
        <v>0.044</v>
      </c>
      <c r="I37">
        <v>0.038</v>
      </c>
      <c r="J37">
        <v>0.041</v>
      </c>
      <c r="K37">
        <v>0.039</v>
      </c>
      <c r="L37">
        <v>0.043</v>
      </c>
      <c r="M37">
        <v>0.035</v>
      </c>
      <c r="O37" s="1" t="s">
        <v>6</v>
      </c>
      <c r="P37">
        <v>0</v>
      </c>
      <c r="Q37">
        <v>2.5</v>
      </c>
      <c r="R37">
        <v>5</v>
      </c>
      <c r="S37">
        <v>10</v>
      </c>
      <c r="T37">
        <v>20</v>
      </c>
      <c r="U37">
        <v>40</v>
      </c>
      <c r="V37">
        <v>60</v>
      </c>
      <c r="W37">
        <v>80</v>
      </c>
      <c r="X37">
        <v>100</v>
      </c>
    </row>
    <row r="38" spans="1:24">
      <c r="A38" t="s">
        <v>7</v>
      </c>
      <c r="B38" s="5">
        <v>0.037</v>
      </c>
      <c r="C38">
        <v>2.235</v>
      </c>
      <c r="D38">
        <v>2.098</v>
      </c>
      <c r="E38">
        <v>1.8</v>
      </c>
      <c r="F38">
        <v>1.384</v>
      </c>
      <c r="G38">
        <v>1.042</v>
      </c>
      <c r="H38">
        <v>0.742</v>
      </c>
      <c r="I38">
        <v>0.614</v>
      </c>
      <c r="J38">
        <v>0.354</v>
      </c>
      <c r="K38">
        <v>0.234</v>
      </c>
      <c r="L38">
        <v>0.038</v>
      </c>
      <c r="M38">
        <v>0.045</v>
      </c>
      <c r="O38" s="1" t="s">
        <v>8</v>
      </c>
      <c r="P38" s="12">
        <f>(C38-$O$36)/($C$38-$O$36)</f>
        <v>1</v>
      </c>
      <c r="Q38" s="12">
        <f t="shared" ref="Q38:X38" si="15">(D38-$O$36)/($C$38-$O$36)</f>
        <v>0.937537993920973</v>
      </c>
      <c r="R38" s="12">
        <f t="shared" si="15"/>
        <v>0.801671732522796</v>
      </c>
      <c r="S38" s="12">
        <f t="shared" si="15"/>
        <v>0.612006079027355</v>
      </c>
      <c r="T38" s="12">
        <f t="shared" si="15"/>
        <v>0.456079027355623</v>
      </c>
      <c r="U38" s="12">
        <f t="shared" si="15"/>
        <v>0.319300911854103</v>
      </c>
      <c r="V38" s="12">
        <f t="shared" si="15"/>
        <v>0.260942249240122</v>
      </c>
      <c r="W38" s="12">
        <f t="shared" si="15"/>
        <v>0.142401215805471</v>
      </c>
      <c r="X38" s="12">
        <f t="shared" si="15"/>
        <v>0.0876899696048632</v>
      </c>
    </row>
    <row r="39" spans="1:24">
      <c r="A39" t="s">
        <v>9</v>
      </c>
      <c r="B39" s="5">
        <v>0.042</v>
      </c>
      <c r="C39">
        <v>2.259</v>
      </c>
      <c r="D39">
        <v>2.067</v>
      </c>
      <c r="E39">
        <v>1.768</v>
      </c>
      <c r="F39">
        <v>1.201</v>
      </c>
      <c r="G39">
        <v>1.027</v>
      </c>
      <c r="H39">
        <v>0.649</v>
      </c>
      <c r="I39">
        <v>0.592</v>
      </c>
      <c r="J39">
        <v>0.415</v>
      </c>
      <c r="K39">
        <v>0.187</v>
      </c>
      <c r="L39">
        <v>0.043</v>
      </c>
      <c r="M39">
        <v>0.039</v>
      </c>
      <c r="O39" s="1" t="s">
        <v>10</v>
      </c>
      <c r="P39" s="12">
        <f>(C39-$O$36)/($C$38-$O$36)</f>
        <v>1.01094224924012</v>
      </c>
      <c r="Q39" s="12">
        <f>(D39-$O$36)/($C$38-$O$36)</f>
        <v>0.923404255319149</v>
      </c>
      <c r="R39" s="12">
        <f>(E39-$O$36)/($C$38-$O$36)</f>
        <v>0.787082066869301</v>
      </c>
      <c r="S39" s="12">
        <f>(F39-$O$36)/($C$38-$O$36)</f>
        <v>0.528571428571429</v>
      </c>
      <c r="T39" s="12">
        <f>(G39-$O$36)/($C$38-$O$36)</f>
        <v>0.449240121580547</v>
      </c>
      <c r="U39" s="12">
        <f>(H39-$O$36)/($C$38-$O$36)</f>
        <v>0.276899696048632</v>
      </c>
      <c r="V39" s="12">
        <f>(I39-$O$36)/($C$38-$O$36)</f>
        <v>0.250911854103343</v>
      </c>
      <c r="W39" s="12">
        <f>(J39-$O$36)/($C$38-$O$36)</f>
        <v>0.170212765957447</v>
      </c>
      <c r="X39" s="12">
        <f>(K39-$O$36)/($C$38-$O$36)</f>
        <v>0.0662613981762918</v>
      </c>
    </row>
    <row r="40" spans="1:24">
      <c r="A40" t="s">
        <v>11</v>
      </c>
      <c r="B40" s="5">
        <v>0.037</v>
      </c>
      <c r="C40">
        <v>2.317</v>
      </c>
      <c r="D40">
        <v>2.122</v>
      </c>
      <c r="E40">
        <v>1.855</v>
      </c>
      <c r="F40">
        <v>1.367</v>
      </c>
      <c r="G40">
        <v>1.113</v>
      </c>
      <c r="H40">
        <v>0.768</v>
      </c>
      <c r="I40">
        <v>0.588</v>
      </c>
      <c r="J40">
        <v>0.367</v>
      </c>
      <c r="K40">
        <v>0.275</v>
      </c>
      <c r="L40">
        <v>0.04</v>
      </c>
      <c r="M40">
        <v>0.041</v>
      </c>
      <c r="O40" s="1" t="s">
        <v>12</v>
      </c>
      <c r="P40" s="12">
        <f>(C40-$O$36)/($C$38-$O$36)</f>
        <v>1.03738601823708</v>
      </c>
      <c r="Q40" s="12">
        <f>(D40-$O$36)/($C$38-$O$36)</f>
        <v>0.948480243161094</v>
      </c>
      <c r="R40" s="12">
        <f>(E40-$O$36)/($C$38-$O$36)</f>
        <v>0.826747720364742</v>
      </c>
      <c r="S40" s="12">
        <f>(F40-$O$36)/($C$38-$O$36)</f>
        <v>0.604255319148936</v>
      </c>
      <c r="T40" s="12">
        <f>(G40-$O$36)/($C$38-$O$36)</f>
        <v>0.488449848024316</v>
      </c>
      <c r="U40" s="12">
        <f>(H40-$O$36)/($C$38-$O$36)</f>
        <v>0.331155015197568</v>
      </c>
      <c r="V40" s="12">
        <f>(I40-$O$36)/($C$38-$O$36)</f>
        <v>0.249088145896657</v>
      </c>
      <c r="W40" s="12">
        <f>(J40-$O$36)/($C$38-$O$36)</f>
        <v>0.148328267477204</v>
      </c>
      <c r="X40" s="12">
        <f>(K40-$O$36)/($C$38-$O$36)</f>
        <v>0.106382978723404</v>
      </c>
    </row>
    <row r="41" spans="1:24">
      <c r="A41" t="s">
        <v>13</v>
      </c>
      <c r="B41" s="5">
        <v>0.038</v>
      </c>
      <c r="C41">
        <v>2.307</v>
      </c>
      <c r="D41">
        <v>2.031</v>
      </c>
      <c r="E41">
        <v>1.843</v>
      </c>
      <c r="F41">
        <v>1.348</v>
      </c>
      <c r="G41">
        <v>1.045</v>
      </c>
      <c r="H41">
        <v>0.745</v>
      </c>
      <c r="I41">
        <v>0.595</v>
      </c>
      <c r="J41">
        <v>0.371</v>
      </c>
      <c r="K41">
        <v>0.265</v>
      </c>
      <c r="L41">
        <v>0.037</v>
      </c>
      <c r="M41">
        <v>0.04</v>
      </c>
      <c r="O41" s="1" t="s">
        <v>14</v>
      </c>
      <c r="P41" s="12">
        <f>(C41-$O$36)/($C$38-$O$36)</f>
        <v>1.03282674772036</v>
      </c>
      <c r="Q41" s="12">
        <f>(D41-$O$36)/($C$38-$O$36)</f>
        <v>0.906990881458967</v>
      </c>
      <c r="R41" s="12">
        <f>(E41-$O$36)/($C$38-$O$36)</f>
        <v>0.821276595744681</v>
      </c>
      <c r="S41" s="12">
        <f>(F41-$O$36)/($C$38-$O$36)</f>
        <v>0.595592705167173</v>
      </c>
      <c r="T41" s="12">
        <f>(G41-$O$36)/($C$38-$O$36)</f>
        <v>0.457446808510638</v>
      </c>
      <c r="U41" s="12">
        <f>(H41-$O$36)/($C$38-$O$36)</f>
        <v>0.320668693009119</v>
      </c>
      <c r="V41" s="12">
        <f>(I41-$O$36)/($C$38-$O$36)</f>
        <v>0.252279635258359</v>
      </c>
      <c r="W41" s="12">
        <f>(J41-$O$36)/($C$38-$O$36)</f>
        <v>0.150151975683891</v>
      </c>
      <c r="X41" s="12">
        <f>(K41-$O$36)/($C$38-$O$36)</f>
        <v>0.101823708206687</v>
      </c>
    </row>
    <row r="42" spans="1:24">
      <c r="A42" t="s">
        <v>15</v>
      </c>
      <c r="B42" s="5">
        <v>0.043</v>
      </c>
      <c r="C42">
        <v>2.265</v>
      </c>
      <c r="D42">
        <v>2.126</v>
      </c>
      <c r="E42">
        <v>1.852</v>
      </c>
      <c r="F42">
        <v>1.268</v>
      </c>
      <c r="G42">
        <v>1.129</v>
      </c>
      <c r="H42">
        <v>0.765</v>
      </c>
      <c r="I42">
        <v>0.602</v>
      </c>
      <c r="J42">
        <v>0.364</v>
      </c>
      <c r="K42">
        <v>0.217</v>
      </c>
      <c r="L42">
        <v>0.037</v>
      </c>
      <c r="M42">
        <v>0.045</v>
      </c>
      <c r="O42" s="1" t="s">
        <v>16</v>
      </c>
      <c r="P42" s="12">
        <f>(C42-$O$36)/($C$38-$O$36)</f>
        <v>1.01367781155015</v>
      </c>
      <c r="Q42" s="12">
        <f>(D42-$O$36)/($C$38-$O$36)</f>
        <v>0.950303951367781</v>
      </c>
      <c r="R42" s="12">
        <f>(E42-$O$36)/($C$38-$O$36)</f>
        <v>0.825379939209726</v>
      </c>
      <c r="S42" s="12">
        <f>(F42-$O$36)/($C$38-$O$36)</f>
        <v>0.559118541033435</v>
      </c>
      <c r="T42" s="12">
        <f>(G42-$O$36)/($C$38-$O$36)</f>
        <v>0.495744680851064</v>
      </c>
      <c r="U42" s="12">
        <f>(H42-$O$36)/($C$38-$O$36)</f>
        <v>0.329787234042553</v>
      </c>
      <c r="V42" s="12">
        <f>(I42-$O$36)/($C$38-$O$36)</f>
        <v>0.255471124620061</v>
      </c>
      <c r="W42" s="12">
        <f>(J42-$O$36)/($C$38-$O$36)</f>
        <v>0.146960486322188</v>
      </c>
      <c r="X42" s="12">
        <f>(K42-$O$36)/($C$38-$O$36)</f>
        <v>0.0799392097264438</v>
      </c>
    </row>
    <row r="43" spans="1:24">
      <c r="A43" t="s">
        <v>17</v>
      </c>
      <c r="B43" s="5">
        <v>0.041</v>
      </c>
      <c r="C43">
        <v>2.156</v>
      </c>
      <c r="D43">
        <v>2.014</v>
      </c>
      <c r="E43">
        <v>1.869</v>
      </c>
      <c r="F43">
        <v>1.312</v>
      </c>
      <c r="G43">
        <v>1.065</v>
      </c>
      <c r="H43">
        <v>0.736</v>
      </c>
      <c r="I43">
        <v>0.611</v>
      </c>
      <c r="J43">
        <v>0.356</v>
      </c>
      <c r="K43">
        <v>0.234</v>
      </c>
      <c r="L43">
        <v>0.038</v>
      </c>
      <c r="M43">
        <v>0.04</v>
      </c>
      <c r="O43" s="1" t="s">
        <v>18</v>
      </c>
      <c r="P43" s="12">
        <f>(C43-$O$36)/($C$38-$O$36)</f>
        <v>0.963981762917933</v>
      </c>
      <c r="Q43" s="12">
        <f>(D43-$O$36)/($C$38-$O$36)</f>
        <v>0.899240121580547</v>
      </c>
      <c r="R43" s="12">
        <f>(E43-$O$36)/($C$38-$O$36)</f>
        <v>0.833130699088146</v>
      </c>
      <c r="S43" s="12">
        <f>(F43-$O$36)/($C$38-$O$36)</f>
        <v>0.579179331306991</v>
      </c>
      <c r="T43" s="12">
        <f>(G43-$O$36)/($C$38-$O$36)</f>
        <v>0.466565349544073</v>
      </c>
      <c r="U43" s="12">
        <f>(H43-$O$36)/($C$38-$O$36)</f>
        <v>0.316565349544073</v>
      </c>
      <c r="V43" s="12">
        <f>(I43-$O$36)/($C$38-$O$36)</f>
        <v>0.259574468085106</v>
      </c>
      <c r="W43" s="12">
        <f>(J43-$O$36)/($C$38-$O$36)</f>
        <v>0.143313069908815</v>
      </c>
      <c r="X43" s="12">
        <f>(K43-$O$36)/($C$38-$O$36)</f>
        <v>0.0876899696048632</v>
      </c>
    </row>
    <row r="44" spans="1:16">
      <c r="A44" t="s">
        <v>19</v>
      </c>
      <c r="B44">
        <v>0.039</v>
      </c>
      <c r="C44">
        <v>0.043</v>
      </c>
      <c r="D44">
        <v>0.037</v>
      </c>
      <c r="E44">
        <v>0.036</v>
      </c>
      <c r="F44">
        <v>0.042</v>
      </c>
      <c r="G44">
        <v>0.044</v>
      </c>
      <c r="H44">
        <v>0.044</v>
      </c>
      <c r="I44">
        <v>0.04</v>
      </c>
      <c r="J44">
        <v>0.044</v>
      </c>
      <c r="K44">
        <v>0.04</v>
      </c>
      <c r="L44">
        <v>0.04</v>
      </c>
      <c r="M44">
        <v>0.041</v>
      </c>
      <c r="O44" s="1"/>
      <c r="P44">
        <f>AVERAGE(P38:P43)</f>
        <v>1.00980243161094</v>
      </c>
    </row>
    <row r="45" spans="2:15">
      <c r="B45" s="2"/>
      <c r="C45" s="2"/>
      <c r="D45" s="2"/>
      <c r="E45" s="3"/>
      <c r="F45" s="2"/>
      <c r="G45" s="4"/>
      <c r="H45" s="2"/>
      <c r="I45" s="13"/>
      <c r="O45" s="1"/>
    </row>
    <row r="46" spans="15:24">
      <c r="O46" s="1" t="s">
        <v>20</v>
      </c>
      <c r="P46" s="14">
        <f t="shared" ref="P46:V46" si="16">P38/$P$11</f>
        <v>0.916065830721</v>
      </c>
      <c r="Q46" s="14">
        <f t="shared" si="16"/>
        <v>0.858846521233716</v>
      </c>
      <c r="R46" s="14">
        <f t="shared" si="16"/>
        <v>0.734384081619039</v>
      </c>
      <c r="S46" s="14">
        <f t="shared" si="16"/>
        <v>0.560637857190496</v>
      </c>
      <c r="T46" s="14">
        <f t="shared" si="16"/>
        <v>0.417798413068954</v>
      </c>
      <c r="U46" s="14">
        <f t="shared" si="16"/>
        <v>0.292500655067602</v>
      </c>
      <c r="V46" s="14">
        <f t="shared" si="16"/>
        <v>0.239040278320358</v>
      </c>
      <c r="W46" s="14"/>
      <c r="X46" s="14"/>
    </row>
    <row r="47" spans="3:24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1"/>
      <c r="P47" s="14">
        <f t="shared" ref="P47:V47" si="17">P39/$P$11</f>
        <v>0.926089651361108</v>
      </c>
      <c r="Q47" s="14">
        <f t="shared" si="17"/>
        <v>0.845899086240243</v>
      </c>
      <c r="R47" s="14">
        <f t="shared" si="17"/>
        <v>0.721018987432228</v>
      </c>
      <c r="S47" s="14">
        <f t="shared" si="17"/>
        <v>0.484206224809671</v>
      </c>
      <c r="T47" s="14">
        <f t="shared" si="17"/>
        <v>0.411533525168887</v>
      </c>
      <c r="U47" s="14">
        <f t="shared" si="17"/>
        <v>0.253658350087183</v>
      </c>
      <c r="V47" s="14">
        <f t="shared" si="17"/>
        <v>0.229851776066926</v>
      </c>
      <c r="W47" s="14"/>
      <c r="X47" s="14"/>
    </row>
    <row r="48" spans="3:24">
      <c r="C48" s="5"/>
      <c r="D48" s="2"/>
      <c r="E48" s="2"/>
      <c r="F48" s="2"/>
      <c r="G48" s="6"/>
      <c r="H48" s="2"/>
      <c r="O48" s="1"/>
      <c r="P48" s="14">
        <f t="shared" ref="P48:V48" si="18">P40/$P$11</f>
        <v>0.950313884574703</v>
      </c>
      <c r="Q48" s="14">
        <f t="shared" si="18"/>
        <v>0.868870341873824</v>
      </c>
      <c r="R48" s="14">
        <f t="shared" si="18"/>
        <v>0.75735533725262</v>
      </c>
      <c r="S48" s="14">
        <f t="shared" si="18"/>
        <v>0.553537650903753</v>
      </c>
      <c r="T48" s="14">
        <f t="shared" si="18"/>
        <v>0.447452215795941</v>
      </c>
      <c r="U48" s="14">
        <f t="shared" si="18"/>
        <v>0.303359794094386</v>
      </c>
      <c r="V48" s="14">
        <f t="shared" si="18"/>
        <v>0.228181139293574</v>
      </c>
      <c r="W48" s="14"/>
      <c r="X48" s="14"/>
    </row>
    <row r="49" spans="3:24">
      <c r="C49" s="5"/>
      <c r="D49" s="2"/>
      <c r="E49" s="2"/>
      <c r="F49" s="2"/>
      <c r="G49" s="4"/>
      <c r="H49" s="2"/>
      <c r="J49" s="7"/>
      <c r="O49" s="1"/>
      <c r="P49" s="14">
        <f t="shared" ref="P49:V49" si="19">P41/$P$11</f>
        <v>0.946137292641325</v>
      </c>
      <c r="Q49" s="14">
        <f t="shared" si="19"/>
        <v>0.83086335528008</v>
      </c>
      <c r="R49" s="14">
        <f t="shared" si="19"/>
        <v>0.752343426932566</v>
      </c>
      <c r="S49" s="14">
        <f t="shared" si="19"/>
        <v>0.545602126230334</v>
      </c>
      <c r="T49" s="14">
        <f t="shared" si="19"/>
        <v>0.419051390648968</v>
      </c>
      <c r="U49" s="14">
        <f t="shared" si="19"/>
        <v>0.293753632647616</v>
      </c>
      <c r="V49" s="14">
        <f t="shared" si="19"/>
        <v>0.231104753646939</v>
      </c>
      <c r="W49" s="14"/>
      <c r="X49" s="14"/>
    </row>
    <row r="50" spans="3:24">
      <c r="C50" s="5"/>
      <c r="D50" s="2"/>
      <c r="E50" s="2"/>
      <c r="F50" s="2"/>
      <c r="G50" s="4"/>
      <c r="H50" s="2"/>
      <c r="J50" s="7"/>
      <c r="O50" s="1"/>
      <c r="P50" s="14">
        <f t="shared" ref="P50:V50" si="20">P42/$P$11</f>
        <v>0.928595606521135</v>
      </c>
      <c r="Q50" s="14">
        <f t="shared" si="20"/>
        <v>0.870540978647175</v>
      </c>
      <c r="R50" s="14">
        <f t="shared" si="20"/>
        <v>0.756102359672606</v>
      </c>
      <c r="S50" s="14">
        <f t="shared" si="20"/>
        <v>0.512189390763307</v>
      </c>
      <c r="T50" s="14">
        <f t="shared" si="20"/>
        <v>0.454134762889347</v>
      </c>
      <c r="U50" s="14">
        <f t="shared" si="20"/>
        <v>0.302106816514372</v>
      </c>
      <c r="V50" s="14">
        <f t="shared" si="20"/>
        <v>0.234028368000304</v>
      </c>
      <c r="W50" s="14"/>
      <c r="X50" s="14"/>
    </row>
    <row r="51" spans="3:24">
      <c r="C51" s="5"/>
      <c r="D51" s="2"/>
      <c r="E51" s="2"/>
      <c r="F51" s="2"/>
      <c r="G51" s="4"/>
      <c r="H51" s="2"/>
      <c r="J51" s="7"/>
      <c r="L51" s="7"/>
      <c r="O51" s="1"/>
      <c r="P51" s="14">
        <f t="shared" ref="P51:V51" si="21">P43/$P$11</f>
        <v>0.883070754447311</v>
      </c>
      <c r="Q51" s="14">
        <f t="shared" si="21"/>
        <v>0.823763148993337</v>
      </c>
      <c r="R51" s="14">
        <f t="shared" si="21"/>
        <v>0.76320256595935</v>
      </c>
      <c r="S51" s="14">
        <f t="shared" si="21"/>
        <v>0.530566395270172</v>
      </c>
      <c r="T51" s="14">
        <f t="shared" si="21"/>
        <v>0.427404574515725</v>
      </c>
      <c r="U51" s="14">
        <f t="shared" si="21"/>
        <v>0.289994699907575</v>
      </c>
      <c r="V51" s="14">
        <f t="shared" si="21"/>
        <v>0.237787300740345</v>
      </c>
      <c r="W51" s="14"/>
      <c r="X51" s="14"/>
    </row>
    <row r="52" spans="1:15">
      <c r="A52" s="7"/>
      <c r="B52"/>
      <c r="C52" s="5"/>
      <c r="D52" s="2"/>
      <c r="E52" s="2"/>
      <c r="F52" s="2"/>
      <c r="G52" s="4"/>
      <c r="H52" s="2"/>
      <c r="J52" s="7"/>
      <c r="K52" s="7"/>
      <c r="L52" s="7"/>
      <c r="O52" s="1"/>
    </row>
    <row r="53" spans="1:24">
      <c r="A53" s="7"/>
      <c r="B53"/>
      <c r="C53" s="5"/>
      <c r="D53" s="2"/>
      <c r="E53" s="2"/>
      <c r="F53" s="2"/>
      <c r="G53" s="4"/>
      <c r="H53" s="2"/>
      <c r="J53" s="7"/>
      <c r="K53" s="7"/>
      <c r="L53" s="7"/>
      <c r="O53" s="1" t="s">
        <v>21</v>
      </c>
      <c r="P53" s="14">
        <f t="shared" ref="P53:V53" si="22">AVERAGE(P46:P51)</f>
        <v>0.925045503377764</v>
      </c>
      <c r="Q53" s="14">
        <f t="shared" si="22"/>
        <v>0.849797238711396</v>
      </c>
      <c r="R53" s="14">
        <f t="shared" si="22"/>
        <v>0.747401126478068</v>
      </c>
      <c r="S53" s="14">
        <f t="shared" si="22"/>
        <v>0.531123274194622</v>
      </c>
      <c r="T53" s="14">
        <f t="shared" si="22"/>
        <v>0.42956248034797</v>
      </c>
      <c r="U53" s="14">
        <f t="shared" si="22"/>
        <v>0.289228991386456</v>
      </c>
      <c r="V53" s="14">
        <f t="shared" si="22"/>
        <v>0.233332269344741</v>
      </c>
      <c r="W53" s="14"/>
      <c r="X53" s="14"/>
    </row>
    <row r="54" spans="1:24">
      <c r="A54" s="7"/>
      <c r="B54"/>
      <c r="C54" s="5"/>
      <c r="D54" s="2"/>
      <c r="E54" s="2"/>
      <c r="F54" s="2"/>
      <c r="G54" s="4"/>
      <c r="H54" s="2"/>
      <c r="J54" s="7"/>
      <c r="K54" s="7"/>
      <c r="L54" s="7"/>
      <c r="O54" s="1" t="s">
        <v>22</v>
      </c>
      <c r="P54" s="14">
        <f t="shared" ref="P54:V54" si="23">STDEVA(P46:P51)</f>
        <v>0.0242469058182244</v>
      </c>
      <c r="Q54" s="14">
        <f t="shared" si="23"/>
        <v>0.0196338324677766</v>
      </c>
      <c r="R54" s="14">
        <f t="shared" si="23"/>
        <v>0.0162133914540365</v>
      </c>
      <c r="S54" s="14">
        <f t="shared" si="23"/>
        <v>0.0287859814071651</v>
      </c>
      <c r="T54" s="14">
        <f t="shared" si="23"/>
        <v>0.0173344499291298</v>
      </c>
      <c r="U54" s="14">
        <f t="shared" si="23"/>
        <v>0.0182348619899424</v>
      </c>
      <c r="V54" s="14">
        <f t="shared" si="23"/>
        <v>0.00439370060392652</v>
      </c>
      <c r="W54" s="14"/>
      <c r="X54" s="14"/>
    </row>
    <row r="55" spans="3:15">
      <c r="C55" s="5"/>
      <c r="D55" s="2"/>
      <c r="E55" s="2"/>
      <c r="F55" s="2"/>
      <c r="G55" s="4"/>
      <c r="H55" s="2"/>
      <c r="J55" s="7"/>
      <c r="K55" s="7"/>
      <c r="L55" s="7"/>
      <c r="O55" s="1"/>
    </row>
    <row r="56" spans="3:22">
      <c r="C56" s="5"/>
      <c r="D56" s="2"/>
      <c r="E56" s="2"/>
      <c r="F56" s="2"/>
      <c r="G56" s="4"/>
      <c r="H56" s="2"/>
      <c r="J56" s="7"/>
      <c r="K56" s="7"/>
      <c r="L56" s="7"/>
      <c r="O56" s="1" t="s">
        <v>23</v>
      </c>
      <c r="Q56">
        <f>TTEST(P46:P51,Q46:Q51,2,2)</f>
        <v>0.000149476628556015</v>
      </c>
      <c r="R56">
        <f>TTEST(P46:P51,R46:R51,2,2)</f>
        <v>3.68485762625785e-8</v>
      </c>
      <c r="S56">
        <f>TTEST(P46:P51,S46:S51,2,2)</f>
        <v>1.87211359135966e-10</v>
      </c>
      <c r="T56">
        <f>TTEST(P46:P51,T46:T51,2,2)</f>
        <v>1.91037720140075e-12</v>
      </c>
      <c r="U56">
        <f>TTEST(P46:P51,U46:U51,2,2)</f>
        <v>1.90293326227378e-13</v>
      </c>
      <c r="V56">
        <f>TTEST(P46:P51,V46:V51,2,2)</f>
        <v>1.0318045045039e-14</v>
      </c>
    </row>
    <row r="57" spans="3:22">
      <c r="C57" s="5"/>
      <c r="D57" s="2"/>
      <c r="E57" s="2"/>
      <c r="F57" s="2"/>
      <c r="G57" s="4"/>
      <c r="H57" s="2"/>
      <c r="J57" s="7"/>
      <c r="K57" s="7"/>
      <c r="L57" s="7"/>
      <c r="O57" s="1"/>
      <c r="S57" s="1" t="s">
        <v>24</v>
      </c>
      <c r="T57" s="1" t="s">
        <v>25</v>
      </c>
      <c r="U57" s="1" t="s">
        <v>26</v>
      </c>
      <c r="V57" s="1" t="s">
        <v>26</v>
      </c>
    </row>
    <row r="58" spans="3:15">
      <c r="C58" s="5"/>
      <c r="D58" s="2"/>
      <c r="E58" s="2"/>
      <c r="F58" s="2"/>
      <c r="G58" s="4"/>
      <c r="H58" s="2"/>
      <c r="K58" s="7"/>
      <c r="L58" s="7"/>
      <c r="O58" s="1"/>
    </row>
    <row r="59" spans="3:24">
      <c r="C59" s="5"/>
      <c r="D59" s="2"/>
      <c r="E59" s="2"/>
      <c r="F59" s="2"/>
      <c r="G59" s="4"/>
      <c r="H59" s="2"/>
      <c r="K59" s="7"/>
      <c r="L59" s="7"/>
      <c r="O59" s="1"/>
      <c r="P59">
        <f t="shared" ref="P59:X59" si="24">P38*100</f>
        <v>100</v>
      </c>
      <c r="Q59">
        <f t="shared" si="24"/>
        <v>93.7537993920973</v>
      </c>
      <c r="R59">
        <f t="shared" si="24"/>
        <v>80.1671732522796</v>
      </c>
      <c r="S59">
        <f t="shared" si="24"/>
        <v>61.2006079027355</v>
      </c>
      <c r="T59">
        <f t="shared" si="24"/>
        <v>45.6079027355623</v>
      </c>
      <c r="U59">
        <f t="shared" si="24"/>
        <v>31.9300911854103</v>
      </c>
      <c r="V59">
        <f t="shared" si="24"/>
        <v>26.0942249240122</v>
      </c>
      <c r="W59">
        <f t="shared" si="24"/>
        <v>14.2401215805471</v>
      </c>
      <c r="X59">
        <f t="shared" si="24"/>
        <v>8.76899696048632</v>
      </c>
    </row>
    <row r="60" spans="3:24">
      <c r="C60" s="5"/>
      <c r="D60" s="2"/>
      <c r="E60" s="2"/>
      <c r="F60" s="2"/>
      <c r="G60" s="4"/>
      <c r="H60" s="2"/>
      <c r="K60" s="7"/>
      <c r="L60" s="7"/>
      <c r="O60" s="1"/>
      <c r="P60">
        <f t="shared" ref="P60:X60" si="25">P39*100</f>
        <v>101.094224924012</v>
      </c>
      <c r="Q60">
        <f t="shared" si="25"/>
        <v>92.3404255319149</v>
      </c>
      <c r="R60">
        <f t="shared" si="25"/>
        <v>78.7082066869301</v>
      </c>
      <c r="S60">
        <f t="shared" si="25"/>
        <v>52.8571428571429</v>
      </c>
      <c r="T60">
        <f t="shared" si="25"/>
        <v>44.9240121580547</v>
      </c>
      <c r="U60">
        <f t="shared" si="25"/>
        <v>27.6899696048632</v>
      </c>
      <c r="V60">
        <f t="shared" si="25"/>
        <v>25.0911854103343</v>
      </c>
      <c r="W60">
        <f t="shared" si="25"/>
        <v>17.0212765957447</v>
      </c>
      <c r="X60">
        <f t="shared" si="25"/>
        <v>6.62613981762918</v>
      </c>
    </row>
    <row r="61" spans="2:24">
      <c r="B61" s="8"/>
      <c r="C61" s="5"/>
      <c r="D61" s="2"/>
      <c r="E61" s="2"/>
      <c r="F61" s="2"/>
      <c r="G61" s="4"/>
      <c r="H61" s="2"/>
      <c r="O61" s="1"/>
      <c r="P61">
        <f t="shared" ref="P61:X61" si="26">P40*100</f>
        <v>103.738601823708</v>
      </c>
      <c r="Q61">
        <f t="shared" si="26"/>
        <v>94.8480243161094</v>
      </c>
      <c r="R61">
        <f t="shared" si="26"/>
        <v>82.6747720364742</v>
      </c>
      <c r="S61">
        <f t="shared" si="26"/>
        <v>60.4255319148936</v>
      </c>
      <c r="T61">
        <f t="shared" si="26"/>
        <v>48.8449848024316</v>
      </c>
      <c r="U61">
        <f t="shared" si="26"/>
        <v>33.1155015197568</v>
      </c>
      <c r="V61">
        <f t="shared" si="26"/>
        <v>24.9088145896657</v>
      </c>
      <c r="W61">
        <f t="shared" si="26"/>
        <v>14.8328267477204</v>
      </c>
      <c r="X61">
        <f t="shared" si="26"/>
        <v>10.6382978723404</v>
      </c>
    </row>
    <row r="62" spans="2:24">
      <c r="B62" s="8"/>
      <c r="C62" s="4"/>
      <c r="D62" s="2"/>
      <c r="E62" s="2"/>
      <c r="F62" s="2"/>
      <c r="G62" s="4"/>
      <c r="H62" s="2"/>
      <c r="O62" s="1"/>
      <c r="P62">
        <f t="shared" ref="P62:X62" si="27">P41*100</f>
        <v>103.282674772036</v>
      </c>
      <c r="Q62">
        <f t="shared" si="27"/>
        <v>90.6990881458967</v>
      </c>
      <c r="R62">
        <f t="shared" si="27"/>
        <v>82.1276595744681</v>
      </c>
      <c r="S62">
        <f t="shared" si="27"/>
        <v>59.5592705167173</v>
      </c>
      <c r="T62">
        <f t="shared" si="27"/>
        <v>45.7446808510638</v>
      </c>
      <c r="U62">
        <f t="shared" si="27"/>
        <v>32.0668693009119</v>
      </c>
      <c r="V62">
        <f t="shared" si="27"/>
        <v>25.2279635258359</v>
      </c>
      <c r="W62">
        <f t="shared" si="27"/>
        <v>15.0151975683891</v>
      </c>
      <c r="X62">
        <f t="shared" si="27"/>
        <v>10.1823708206687</v>
      </c>
    </row>
    <row r="63" spans="2:24">
      <c r="B63" s="8"/>
      <c r="C63" s="4"/>
      <c r="D63" s="2"/>
      <c r="E63" s="2"/>
      <c r="F63" s="2"/>
      <c r="G63" s="4"/>
      <c r="H63" s="2"/>
      <c r="O63" s="1"/>
      <c r="P63">
        <f t="shared" ref="P63:X63" si="28">P42*100</f>
        <v>101.367781155015</v>
      </c>
      <c r="Q63">
        <f t="shared" si="28"/>
        <v>95.0303951367781</v>
      </c>
      <c r="R63">
        <f t="shared" si="28"/>
        <v>82.5379939209726</v>
      </c>
      <c r="S63">
        <f t="shared" si="28"/>
        <v>55.9118541033435</v>
      </c>
      <c r="T63">
        <f t="shared" si="28"/>
        <v>49.5744680851064</v>
      </c>
      <c r="U63">
        <f t="shared" si="28"/>
        <v>32.9787234042553</v>
      </c>
      <c r="V63">
        <f t="shared" si="28"/>
        <v>25.5471124620061</v>
      </c>
      <c r="W63">
        <f t="shared" si="28"/>
        <v>14.6960486322188</v>
      </c>
      <c r="X63">
        <f t="shared" si="28"/>
        <v>7.99392097264438</v>
      </c>
    </row>
    <row r="64" spans="2:24">
      <c r="B64" s="8"/>
      <c r="C64" s="4"/>
      <c r="D64" s="2"/>
      <c r="E64" s="2"/>
      <c r="F64" s="2"/>
      <c r="G64" s="4"/>
      <c r="H64" s="2"/>
      <c r="K64" s="15"/>
      <c r="O64" s="1"/>
      <c r="P64">
        <f t="shared" ref="P64:X64" si="29">P43*100</f>
        <v>96.3981762917933</v>
      </c>
      <c r="Q64">
        <f t="shared" si="29"/>
        <v>89.9240121580547</v>
      </c>
      <c r="R64">
        <f t="shared" si="29"/>
        <v>83.3130699088146</v>
      </c>
      <c r="S64">
        <f t="shared" si="29"/>
        <v>57.9179331306991</v>
      </c>
      <c r="T64">
        <f t="shared" si="29"/>
        <v>46.6565349544073</v>
      </c>
      <c r="U64">
        <f t="shared" si="29"/>
        <v>31.6565349544073</v>
      </c>
      <c r="V64">
        <f t="shared" si="29"/>
        <v>25.9574468085106</v>
      </c>
      <c r="W64">
        <f t="shared" si="29"/>
        <v>14.3313069908815</v>
      </c>
      <c r="X64">
        <f t="shared" si="29"/>
        <v>8.76899696048632</v>
      </c>
    </row>
    <row r="65" spans="2:24">
      <c r="B65" s="8"/>
      <c r="C65" s="4"/>
      <c r="D65" s="2"/>
      <c r="E65" s="2"/>
      <c r="F65" s="2"/>
      <c r="G65" s="4"/>
      <c r="H65" s="2"/>
      <c r="K65" s="15"/>
      <c r="O65" s="1"/>
      <c r="P65" s="16">
        <f t="shared" ref="P65:X65" si="30">AVERAGE(P59:P64)</f>
        <v>100.980243161094</v>
      </c>
      <c r="Q65" s="16">
        <f t="shared" si="30"/>
        <v>92.7659574468085</v>
      </c>
      <c r="R65" s="16">
        <f t="shared" si="30"/>
        <v>81.5881458966565</v>
      </c>
      <c r="S65" s="16">
        <f t="shared" si="30"/>
        <v>57.9787234042553</v>
      </c>
      <c r="T65" s="16">
        <f t="shared" si="30"/>
        <v>46.8920972644377</v>
      </c>
      <c r="U65" s="16">
        <f t="shared" si="30"/>
        <v>31.5729483282675</v>
      </c>
      <c r="V65" s="16">
        <f t="shared" si="30"/>
        <v>25.4711246200608</v>
      </c>
      <c r="W65" s="16">
        <f t="shared" si="30"/>
        <v>15.0227963525836</v>
      </c>
      <c r="X65" s="16">
        <f t="shared" si="30"/>
        <v>8.82978723404255</v>
      </c>
    </row>
    <row r="66" spans="15:24">
      <c r="O66" s="1"/>
      <c r="P66" s="7"/>
      <c r="Q66" s="7"/>
      <c r="R66" s="7"/>
      <c r="S66" s="7"/>
      <c r="T66" s="7"/>
      <c r="U66" s="7"/>
      <c r="V66" s="7"/>
      <c r="W66" s="7"/>
      <c r="X66" s="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PANC-1</vt:lpstr>
      <vt:lpstr>BxPC3</vt:lpstr>
      <vt:lpstr>PaTu8988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2020-10-10T00:45:00Z</dcterms:created>
  <dcterms:modified xsi:type="dcterms:W3CDTF">2022-03-10T02:01:20Z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F015979FB0C84CA19359ADAF1933621A</vt:lpwstr>
  </property>
</Properties>
</file>