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qRT-PCR " sheetId="1" r:id="rId1"/>
    <sheet name="qRT-PCR primes" sheetId="5" r:id="rId2"/>
    <sheet name="Immunohistochemical " sheetId="2" r:id="rId3"/>
    <sheet name="western blot" sheetId="3" r:id="rId4"/>
    <sheet name="weight and glycolipid metaboli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<sst xmlns="http://schemas.openxmlformats.org/spreadsheetml/2006/main" count="122" uniqueCount="95">
  <si>
    <t>AVERAGE</t>
  </si>
  <si>
    <r>
      <rPr>
        <b/>
        <sz val="11"/>
        <color theme="1"/>
        <rFont val="宋体"/>
        <charset val="134"/>
      </rPr>
      <t>△</t>
    </r>
    <r>
      <rPr>
        <b/>
        <sz val="11"/>
        <color theme="1"/>
        <rFont val="Times New Roman"/>
        <charset val="134"/>
      </rPr>
      <t>CT</t>
    </r>
  </si>
  <si>
    <r>
      <rPr>
        <b/>
        <sz val="11"/>
        <color theme="1"/>
        <rFont val="宋体"/>
        <charset val="134"/>
      </rPr>
      <t>△△</t>
    </r>
    <r>
      <rPr>
        <b/>
        <sz val="11"/>
        <color theme="1"/>
        <rFont val="Times New Roman"/>
        <charset val="134"/>
      </rPr>
      <t>CT</t>
    </r>
  </si>
  <si>
    <r>
      <rPr>
        <b/>
        <sz val="11"/>
        <color theme="1"/>
        <rFont val="Times New Roman"/>
        <charset val="134"/>
      </rPr>
      <t>2</t>
    </r>
    <r>
      <rPr>
        <b/>
        <vertAlign val="superscript"/>
        <sz val="11"/>
        <color theme="1"/>
        <rFont val="Times New Roman"/>
        <charset val="134"/>
      </rPr>
      <t>-</t>
    </r>
    <r>
      <rPr>
        <b/>
        <vertAlign val="superscript"/>
        <sz val="11"/>
        <color theme="1"/>
        <rFont val="宋体"/>
        <charset val="134"/>
      </rPr>
      <t>△△</t>
    </r>
    <r>
      <rPr>
        <b/>
        <vertAlign val="superscript"/>
        <sz val="11"/>
        <color theme="1"/>
        <rFont val="Times New Roman"/>
        <charset val="134"/>
      </rPr>
      <t>CT</t>
    </r>
  </si>
  <si>
    <t>Number</t>
  </si>
  <si>
    <t>GAPDH</t>
  </si>
  <si>
    <t>IL-6</t>
  </si>
  <si>
    <t>IL-1β</t>
  </si>
  <si>
    <t>TNF-α</t>
  </si>
  <si>
    <t>Control</t>
  </si>
  <si>
    <t>C1-1</t>
  </si>
  <si>
    <t>C1-2</t>
  </si>
  <si>
    <t>C1-3</t>
  </si>
  <si>
    <t>C2-1</t>
  </si>
  <si>
    <t>C2-2</t>
  </si>
  <si>
    <t>C2-3</t>
  </si>
  <si>
    <t>C3-1</t>
  </si>
  <si>
    <t>C3-2</t>
  </si>
  <si>
    <t>C3-3</t>
  </si>
  <si>
    <t>C4-1</t>
  </si>
  <si>
    <t>C4-2</t>
  </si>
  <si>
    <t>C4-3</t>
  </si>
  <si>
    <t>C5-1</t>
  </si>
  <si>
    <t>C5-2</t>
  </si>
  <si>
    <t>C5-3</t>
  </si>
  <si>
    <t>Model</t>
  </si>
  <si>
    <t>D1-1</t>
  </si>
  <si>
    <t>D1-2</t>
  </si>
  <si>
    <t>D1-3</t>
  </si>
  <si>
    <t>D2-1</t>
  </si>
  <si>
    <t>D2-2</t>
  </si>
  <si>
    <t>D2-3</t>
  </si>
  <si>
    <t>D3-1</t>
  </si>
  <si>
    <t>D3-2</t>
  </si>
  <si>
    <t>D3-3</t>
  </si>
  <si>
    <t>D4-1</t>
  </si>
  <si>
    <t>D4-2</t>
  </si>
  <si>
    <t>D4-3</t>
  </si>
  <si>
    <t>D5-1</t>
  </si>
  <si>
    <t>D5-2</t>
  </si>
  <si>
    <t>D5-3</t>
  </si>
  <si>
    <t>Treat</t>
  </si>
  <si>
    <t>P1-1</t>
  </si>
  <si>
    <t>P1-2</t>
  </si>
  <si>
    <t>P1-3</t>
  </si>
  <si>
    <t>P2-1</t>
  </si>
  <si>
    <t>P2-2</t>
  </si>
  <si>
    <t>P2-3</t>
  </si>
  <si>
    <t>P3-1</t>
  </si>
  <si>
    <t>P3-2</t>
  </si>
  <si>
    <t>P3-3</t>
  </si>
  <si>
    <t>P4-1</t>
  </si>
  <si>
    <t>P4-2</t>
  </si>
  <si>
    <t>P4-3</t>
  </si>
  <si>
    <t>P5-1</t>
  </si>
  <si>
    <t>P5-2</t>
  </si>
  <si>
    <t>P5-3</t>
  </si>
  <si>
    <r>
      <t>fwd 5′-GAGAGATTGGCTGCTGGAAC-3′</t>
    </r>
    <r>
      <rPr>
        <sz val="10"/>
        <color theme="1"/>
        <rFont val="宋体"/>
        <charset val="134"/>
      </rPr>
      <t>，</t>
    </r>
  </si>
  <si>
    <t xml:space="preserve"> rev 5′-TGGAGACCATGATGACCGTA-3′</t>
  </si>
  <si>
    <t>fwd 5′-CACTCCGGAGAGGAGACAAG-3′</t>
  </si>
  <si>
    <t>rev 5′-ACAGTGCATCATCGCTGTTC-3′</t>
  </si>
  <si>
    <t>fwd 5′-AGGTCGTCATCATCCCACGAG-3′</t>
  </si>
  <si>
    <t>rev 5′-GCTGTGGCAGCTACCTATGTCTTG-3′</t>
  </si>
  <si>
    <t>β-actin</t>
  </si>
  <si>
    <t>FWD 5′-CAGCCGCGAGATTACCTACAA-3′</t>
  </si>
  <si>
    <t>rev 5′-CTTTGCATGCCTCCGCTCCGT-3′</t>
  </si>
  <si>
    <t>Area</t>
  </si>
  <si>
    <t>IOD</t>
  </si>
  <si>
    <t>IOD/Area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</si>
  <si>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</si>
  <si>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</si>
  <si>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</si>
  <si>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</si>
  <si>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</si>
  <si>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</si>
  <si>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</si>
  <si>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</si>
  <si>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</si>
  <si>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</si>
  <si>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P1</t>
  </si>
  <si>
    <t>P2</t>
  </si>
  <si>
    <t>P3</t>
  </si>
  <si>
    <t>P4</t>
  </si>
  <si>
    <t>P5</t>
  </si>
  <si>
    <t>PCSK9</t>
  </si>
  <si>
    <t>LDLR</t>
  </si>
  <si>
    <t>PCSK9/β-actin</t>
  </si>
  <si>
    <t>LDLR/β-actin</t>
  </si>
  <si>
    <t>TC</t>
  </si>
  <si>
    <t>TG</t>
  </si>
  <si>
    <t>HDL</t>
  </si>
  <si>
    <t>LDL</t>
  </si>
  <si>
    <t>FBG</t>
  </si>
  <si>
    <t>FINS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</si>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</sst>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##0.00;\-###0.00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.25"/>
      <name val="Microsoft Sans Serif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vertAlign val="superscript"/>
      <sz val="11"/>
      <color theme="1"/>
      <name val="Times New Roman"/>
      <charset val="134"/>
    </font>
    <font>
      <b/>
      <vertAlign val="superscript"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top"/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49" fontId="2" fillId="0" borderId="0" xfId="49" applyNumberFormat="1" applyFont="1" applyAlignment="1" applyProtection="1">
      <alignment horizontal="center" vertical="center"/>
    </xf>
    <xf numFmtId="177" fontId="2" fillId="0" borderId="0" xfId="49" applyNumberFormat="1" applyFont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3"/>
  <sheetViews>
    <sheetView tabSelected="1" topLeftCell="G1" workbookViewId="0">
      <selection activeCell="U1" sqref="U1:W1"/>
    </sheetView>
  </sheetViews>
  <sheetFormatPr defaultColWidth="9.81818181818182" defaultRowHeight="14"/>
  <cols>
    <col min="1" max="16384" width="9.81818181818182" style="11"/>
  </cols>
  <sheetData>
    <row r="1" s="11" customFormat="1" ht="19.5" customHeight="1" spans="1:23">
      <c r="A1" s="12"/>
      <c r="B1" s="12"/>
      <c r="C1" s="13"/>
      <c r="D1" s="13"/>
      <c r="E1" s="13"/>
      <c r="F1" s="13"/>
      <c r="G1" s="12"/>
      <c r="H1" s="13" t="s">
        <v>0</v>
      </c>
      <c r="I1" s="13"/>
      <c r="J1" s="13"/>
      <c r="K1" s="13"/>
      <c r="L1" s="12"/>
      <c r="M1" s="13" t="s">
        <v>1</v>
      </c>
      <c r="N1" s="13"/>
      <c r="O1" s="13"/>
      <c r="P1" s="12"/>
      <c r="Q1" s="13" t="s">
        <v>2</v>
      </c>
      <c r="R1" s="13"/>
      <c r="S1" s="13"/>
      <c r="T1" s="12"/>
      <c r="U1" s="13" t="s">
        <v>3</v>
      </c>
      <c r="V1" s="13"/>
      <c r="W1" s="13"/>
    </row>
    <row r="2" ht="14.25" customHeight="1" spans="1:23">
      <c r="A2" s="12"/>
      <c r="B2" s="14" t="s">
        <v>4</v>
      </c>
      <c r="C2" s="14" t="s">
        <v>5</v>
      </c>
      <c r="D2" s="12" t="s">
        <v>6</v>
      </c>
      <c r="E2" s="12" t="s">
        <v>7</v>
      </c>
      <c r="F2" s="12" t="s">
        <v>8</v>
      </c>
      <c r="G2" s="12"/>
      <c r="H2" s="14" t="s">
        <v>5</v>
      </c>
      <c r="I2" s="12" t="s">
        <v>6</v>
      </c>
      <c r="J2" s="12" t="s">
        <v>7</v>
      </c>
      <c r="K2" s="12" t="s">
        <v>8</v>
      </c>
      <c r="L2" s="12"/>
      <c r="M2" s="12" t="s">
        <v>6</v>
      </c>
      <c r="N2" s="12" t="s">
        <v>7</v>
      </c>
      <c r="O2" s="12" t="s">
        <v>8</v>
      </c>
      <c r="P2" s="12"/>
      <c r="Q2" s="12" t="s">
        <v>6</v>
      </c>
      <c r="R2" s="12" t="s">
        <v>7</v>
      </c>
      <c r="S2" s="12" t="s">
        <v>8</v>
      </c>
      <c r="T2" s="12"/>
      <c r="U2" s="12" t="s">
        <v>6</v>
      </c>
      <c r="V2" s="12" t="s">
        <v>7</v>
      </c>
      <c r="W2" s="12" t="s">
        <v>8</v>
      </c>
    </row>
    <row r="3" ht="14.25" customHeight="1" spans="1:23">
      <c r="A3" s="12" t="s">
        <v>9</v>
      </c>
      <c r="B3" s="14" t="s">
        <v>10</v>
      </c>
      <c r="C3" s="15">
        <v>17.04</v>
      </c>
      <c r="D3" s="15">
        <v>25.16</v>
      </c>
      <c r="E3" s="15">
        <v>25.27</v>
      </c>
      <c r="F3" s="15">
        <v>26.3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ht="14.25" customHeight="1" spans="1:23">
      <c r="A4" s="12"/>
      <c r="B4" s="14" t="s">
        <v>11</v>
      </c>
      <c r="C4" s="15">
        <v>16.85</v>
      </c>
      <c r="D4" s="15">
        <v>25.13</v>
      </c>
      <c r="E4" s="15">
        <v>25.12</v>
      </c>
      <c r="F4" s="15">
        <v>26.09</v>
      </c>
      <c r="G4" s="12"/>
      <c r="H4" s="12">
        <f>AVERAGE(C3:C5)</f>
        <v>17.0033333333333</v>
      </c>
      <c r="I4" s="12">
        <f>AVERAGE(D3:D5)</f>
        <v>25.0366666666667</v>
      </c>
      <c r="J4" s="12">
        <f>AVERAGE(E3:E5)</f>
        <v>25.2466666666667</v>
      </c>
      <c r="K4" s="12">
        <f>AVERAGE(F3:F5)</f>
        <v>26.4333333333333</v>
      </c>
      <c r="L4" s="12"/>
      <c r="M4" s="12">
        <f t="shared" ref="M4:O4" si="0">I4-$H$4</f>
        <v>8.03333333333333</v>
      </c>
      <c r="N4" s="12">
        <f t="shared" si="0"/>
        <v>8.24333333333334</v>
      </c>
      <c r="O4" s="12">
        <f t="shared" si="0"/>
        <v>9.43</v>
      </c>
      <c r="P4" s="12"/>
      <c r="Q4" s="12">
        <f>M4-$M$4</f>
        <v>0</v>
      </c>
      <c r="R4" s="12">
        <f>N4-$N$4</f>
        <v>0</v>
      </c>
      <c r="S4" s="12">
        <f>O4-$O$4</f>
        <v>0</v>
      </c>
      <c r="T4" s="12"/>
      <c r="U4" s="12">
        <f t="shared" ref="U4:W4" si="1">POWER(2,-Q4)</f>
        <v>1</v>
      </c>
      <c r="V4" s="12">
        <f t="shared" si="1"/>
        <v>1</v>
      </c>
      <c r="W4" s="12">
        <f t="shared" si="1"/>
        <v>1</v>
      </c>
    </row>
    <row r="5" ht="14.25" customHeight="1" spans="1:23">
      <c r="A5" s="12"/>
      <c r="B5" s="14" t="s">
        <v>12</v>
      </c>
      <c r="C5" s="15">
        <v>17.12</v>
      </c>
      <c r="D5" s="15">
        <v>24.82</v>
      </c>
      <c r="E5" s="15">
        <v>25.35</v>
      </c>
      <c r="F5" s="15">
        <v>26.91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14.25" customHeight="1" spans="1:23">
      <c r="A6" s="12"/>
      <c r="B6" s="14" t="s">
        <v>13</v>
      </c>
      <c r="C6" s="15">
        <v>17.65</v>
      </c>
      <c r="D6" s="15">
        <v>26.97</v>
      </c>
      <c r="E6" s="15">
        <v>27.06</v>
      </c>
      <c r="F6" s="15">
        <v>28.62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ht="14.25" customHeight="1" spans="1:23">
      <c r="A7" s="12"/>
      <c r="B7" s="14" t="s">
        <v>14</v>
      </c>
      <c r="C7" s="15">
        <v>17.41</v>
      </c>
      <c r="D7" s="15">
        <v>26.8</v>
      </c>
      <c r="E7" s="15">
        <v>27.67</v>
      </c>
      <c r="F7" s="15">
        <v>28.75</v>
      </c>
      <c r="G7" s="12"/>
      <c r="H7" s="12">
        <f>AVERAGE(C6:C8)</f>
        <v>17.5633333333333</v>
      </c>
      <c r="I7" s="12">
        <f>AVERAGE(D6:D8)</f>
        <v>26.8733333333333</v>
      </c>
      <c r="J7" s="12">
        <f>AVERAGE(E6:E8)</f>
        <v>27.2866666666667</v>
      </c>
      <c r="K7" s="12">
        <f>AVERAGE(F6:F8)</f>
        <v>28.5233333333333</v>
      </c>
      <c r="L7" s="12"/>
      <c r="M7" s="12">
        <f t="shared" ref="M7:O7" si="2">I7-$H$7</f>
        <v>9.31</v>
      </c>
      <c r="N7" s="12">
        <f t="shared" si="2"/>
        <v>9.72333333333333</v>
      </c>
      <c r="O7" s="12">
        <f t="shared" si="2"/>
        <v>10.96</v>
      </c>
      <c r="P7" s="12"/>
      <c r="Q7" s="12">
        <f>M7-$M$4</f>
        <v>1.27666666666667</v>
      </c>
      <c r="R7" s="12">
        <f>N7-$N$4</f>
        <v>1.48</v>
      </c>
      <c r="S7" s="12">
        <f>O7-$O$4</f>
        <v>1.53</v>
      </c>
      <c r="T7" s="12"/>
      <c r="U7" s="12">
        <f t="shared" ref="U7:W7" si="3">POWER(2,-Q7)</f>
        <v>0.412748058291135</v>
      </c>
      <c r="V7" s="12">
        <f t="shared" si="3"/>
        <v>0.358488812003958</v>
      </c>
      <c r="W7" s="12">
        <f t="shared" si="3"/>
        <v>0.34627736702773</v>
      </c>
    </row>
    <row r="8" ht="14.25" customHeight="1" spans="1:23">
      <c r="A8" s="12"/>
      <c r="B8" s="14" t="s">
        <v>15</v>
      </c>
      <c r="C8" s="15">
        <v>17.63</v>
      </c>
      <c r="D8" s="15">
        <v>26.85</v>
      </c>
      <c r="E8" s="15">
        <v>27.13</v>
      </c>
      <c r="F8" s="15">
        <v>28.2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12"/>
      <c r="B9" s="14" t="s">
        <v>16</v>
      </c>
      <c r="C9" s="15">
        <v>17.42</v>
      </c>
      <c r="D9" s="15">
        <v>27.19</v>
      </c>
      <c r="E9" s="15">
        <v>27.85</v>
      </c>
      <c r="F9" s="15">
        <v>28.84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4" t="s">
        <v>17</v>
      </c>
      <c r="C10" s="15">
        <v>17.52</v>
      </c>
      <c r="D10" s="15">
        <v>27.39</v>
      </c>
      <c r="E10" s="15">
        <v>27.69</v>
      </c>
      <c r="F10" s="15">
        <v>28.08</v>
      </c>
      <c r="G10" s="12"/>
      <c r="H10" s="12">
        <f>AVERAGE(C9:C11)</f>
        <v>17.4933333333333</v>
      </c>
      <c r="I10" s="12">
        <f>AVERAGE(D9:D11)</f>
        <v>27.35</v>
      </c>
      <c r="J10" s="12">
        <f>AVERAGE(E9:E11)</f>
        <v>27.7266666666667</v>
      </c>
      <c r="K10" s="12">
        <f>AVERAGE(F9:F11)</f>
        <v>28.4066666666667</v>
      </c>
      <c r="L10" s="12"/>
      <c r="M10" s="12">
        <f t="shared" ref="M10:O10" si="4">I10-$H$10</f>
        <v>9.85666666666667</v>
      </c>
      <c r="N10" s="12">
        <f t="shared" si="4"/>
        <v>10.2333333333333</v>
      </c>
      <c r="O10" s="12">
        <f t="shared" si="4"/>
        <v>10.9133333333333</v>
      </c>
      <c r="P10" s="12"/>
      <c r="Q10" s="12">
        <f>M10-$M$4</f>
        <v>1.82333333333333</v>
      </c>
      <c r="R10" s="12">
        <f>N10-$N$4</f>
        <v>1.99</v>
      </c>
      <c r="S10" s="12">
        <f>O10-$O$4</f>
        <v>1.48333333333333</v>
      </c>
      <c r="T10" s="12"/>
      <c r="U10" s="12">
        <f t="shared" ref="U10:W10" si="5">POWER(2,-Q10)</f>
        <v>0.282567347318289</v>
      </c>
      <c r="V10" s="12">
        <f t="shared" si="5"/>
        <v>0.251738887514179</v>
      </c>
      <c r="W10" s="12">
        <f t="shared" si="5"/>
        <v>0.357661483108814</v>
      </c>
    </row>
    <row r="11" spans="1:23">
      <c r="A11" s="12"/>
      <c r="B11" s="14" t="s">
        <v>18</v>
      </c>
      <c r="C11" s="15">
        <v>17.54</v>
      </c>
      <c r="D11" s="15">
        <v>27.47</v>
      </c>
      <c r="E11" s="15">
        <v>27.64</v>
      </c>
      <c r="F11" s="15">
        <v>28.3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12"/>
      <c r="B12" s="14" t="s">
        <v>19</v>
      </c>
      <c r="C12" s="15">
        <v>16.28</v>
      </c>
      <c r="D12" s="15">
        <v>26.21</v>
      </c>
      <c r="E12" s="15">
        <v>26.04</v>
      </c>
      <c r="F12" s="15">
        <v>27.13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12"/>
      <c r="B13" s="14" t="s">
        <v>20</v>
      </c>
      <c r="C13" s="15">
        <v>16.32</v>
      </c>
      <c r="D13" s="15">
        <v>26.03</v>
      </c>
      <c r="E13" s="15">
        <v>25.78</v>
      </c>
      <c r="F13" s="15">
        <v>27.19</v>
      </c>
      <c r="G13" s="12"/>
      <c r="H13" s="12">
        <f>AVERAGE(C12:C14)</f>
        <v>16.3166666666667</v>
      </c>
      <c r="I13" s="12">
        <f>AVERAGE(D12:D14)</f>
        <v>26.0833333333333</v>
      </c>
      <c r="J13" s="12">
        <f>AVERAGE(E12:E14)</f>
        <v>25.8866666666667</v>
      </c>
      <c r="K13" s="12">
        <f>AVERAGE(F12:F14)</f>
        <v>27.1133333333333</v>
      </c>
      <c r="L13" s="12"/>
      <c r="M13" s="12">
        <f t="shared" ref="M13:O13" si="6">I13-$H$13</f>
        <v>9.76666666666667</v>
      </c>
      <c r="N13" s="12">
        <f t="shared" si="6"/>
        <v>9.57</v>
      </c>
      <c r="O13" s="12">
        <f t="shared" si="6"/>
        <v>10.7966666666667</v>
      </c>
      <c r="P13" s="12"/>
      <c r="Q13" s="12">
        <f>M13-$M$4</f>
        <v>1.73333333333333</v>
      </c>
      <c r="R13" s="12">
        <f>N13-$N$4</f>
        <v>1.32666666666666</v>
      </c>
      <c r="S13" s="12">
        <f>O13-$O$4</f>
        <v>1.36666666666667</v>
      </c>
      <c r="T13" s="12"/>
      <c r="U13" s="12">
        <f t="shared" ref="U13:W13" si="7">POWER(2,-Q13)</f>
        <v>0.300756259020529</v>
      </c>
      <c r="V13" s="12">
        <f t="shared" si="7"/>
        <v>0.398688344196599</v>
      </c>
      <c r="W13" s="12">
        <f t="shared" si="7"/>
        <v>0.387786190458434</v>
      </c>
    </row>
    <row r="14" spans="1:23">
      <c r="A14" s="12"/>
      <c r="B14" s="14" t="s">
        <v>21</v>
      </c>
      <c r="C14" s="15">
        <v>16.35</v>
      </c>
      <c r="D14" s="15">
        <v>26.01</v>
      </c>
      <c r="E14" s="15">
        <v>25.84</v>
      </c>
      <c r="F14" s="15">
        <v>27.02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>
      <c r="A15" s="12"/>
      <c r="B15" s="14" t="s">
        <v>22</v>
      </c>
      <c r="C15" s="15">
        <v>17.32</v>
      </c>
      <c r="D15" s="15">
        <v>26.65</v>
      </c>
      <c r="E15" s="15">
        <v>26.86</v>
      </c>
      <c r="F15" s="15">
        <v>26.65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12"/>
      <c r="B16" s="14" t="s">
        <v>23</v>
      </c>
      <c r="C16" s="15">
        <v>17.48</v>
      </c>
      <c r="D16" s="15">
        <v>26.12</v>
      </c>
      <c r="E16" s="15">
        <v>26.56</v>
      </c>
      <c r="F16" s="15">
        <v>26.58</v>
      </c>
      <c r="G16" s="12"/>
      <c r="H16" s="12">
        <f>AVERAGE(C15:C17)</f>
        <v>17.3533333333333</v>
      </c>
      <c r="I16" s="12">
        <f>AVERAGE(D15:D17)</f>
        <v>26.3166666666667</v>
      </c>
      <c r="J16" s="12">
        <f>AVERAGE(E15:E17)</f>
        <v>26.5666666666667</v>
      </c>
      <c r="K16" s="12">
        <f>AVERAGE(F15:F17)</f>
        <v>26.7366666666667</v>
      </c>
      <c r="L16" s="12"/>
      <c r="M16" s="12">
        <f t="shared" ref="M16:O16" si="8">I16-$H$16</f>
        <v>8.96333333333333</v>
      </c>
      <c r="N16" s="12">
        <f t="shared" si="8"/>
        <v>9.21333333333333</v>
      </c>
      <c r="O16" s="12">
        <f t="shared" si="8"/>
        <v>9.38333333333333</v>
      </c>
      <c r="P16" s="12"/>
      <c r="Q16" s="12">
        <f t="shared" ref="Q16:S16" si="9">M16-$M$4</f>
        <v>0.929999999999996</v>
      </c>
      <c r="R16" s="12">
        <f t="shared" si="9"/>
        <v>1.18</v>
      </c>
      <c r="S16" s="12">
        <f t="shared" si="9"/>
        <v>1.35</v>
      </c>
      <c r="T16" s="12"/>
      <c r="U16" s="12">
        <f t="shared" ref="U16:W16" si="10">POWER(2,-Q16)</f>
        <v>0.524858341811535</v>
      </c>
      <c r="V16" s="12">
        <f t="shared" si="10"/>
        <v>0.441351498145328</v>
      </c>
      <c r="W16" s="12">
        <f t="shared" si="10"/>
        <v>0.392292048948376</v>
      </c>
    </row>
    <row r="17" spans="1:23">
      <c r="A17" s="12"/>
      <c r="B17" s="14" t="s">
        <v>24</v>
      </c>
      <c r="C17" s="15">
        <v>17.26</v>
      </c>
      <c r="D17" s="15">
        <v>26.18</v>
      </c>
      <c r="E17" s="15">
        <v>26.28</v>
      </c>
      <c r="F17" s="15">
        <v>26.98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>
      <c r="A18" s="12"/>
      <c r="B18" s="14"/>
      <c r="C18" s="15"/>
      <c r="D18" s="15"/>
      <c r="E18" s="15"/>
      <c r="F18" s="15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>
      <c r="A19" s="12" t="s">
        <v>25</v>
      </c>
      <c r="B19" s="14" t="s">
        <v>26</v>
      </c>
      <c r="C19" s="15">
        <v>16.65</v>
      </c>
      <c r="D19" s="15">
        <v>24.25</v>
      </c>
      <c r="E19" s="15">
        <v>24.26</v>
      </c>
      <c r="F19" s="15">
        <v>25.04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>
      <c r="A20" s="12"/>
      <c r="B20" s="14" t="s">
        <v>27</v>
      </c>
      <c r="C20" s="15">
        <v>16.38</v>
      </c>
      <c r="D20" s="15">
        <v>24.04</v>
      </c>
      <c r="E20" s="15">
        <v>24.12</v>
      </c>
      <c r="F20" s="15">
        <v>25.76</v>
      </c>
      <c r="G20" s="12"/>
      <c r="H20" s="12">
        <f>AVERAGE(C19:C21)</f>
        <v>16.3833333333333</v>
      </c>
      <c r="I20" s="12">
        <f>AVERAGE(D19:D21)</f>
        <v>24.09</v>
      </c>
      <c r="J20" s="12">
        <f>AVERAGE(E19:E21)</f>
        <v>24.1766666666667</v>
      </c>
      <c r="K20" s="12">
        <f>AVERAGE(F19:F21)</f>
        <v>25.5633333333333</v>
      </c>
      <c r="L20" s="12"/>
      <c r="M20" s="12">
        <f t="shared" ref="M20:O20" si="11">I20-$H$20</f>
        <v>7.70666666666666</v>
      </c>
      <c r="N20" s="12">
        <f t="shared" si="11"/>
        <v>7.79333333333333</v>
      </c>
      <c r="O20" s="12">
        <f t="shared" si="11"/>
        <v>9.18</v>
      </c>
      <c r="P20" s="12"/>
      <c r="Q20" s="12">
        <f>M20-$M$4</f>
        <v>-0.326666666666668</v>
      </c>
      <c r="R20" s="12">
        <f>N20-$N$4</f>
        <v>-0.450000000000006</v>
      </c>
      <c r="S20" s="12">
        <f>O20-$O$4</f>
        <v>-0.250000000000004</v>
      </c>
      <c r="T20" s="12"/>
      <c r="U20" s="12">
        <f t="shared" ref="U20:W20" si="12">POWER(2,-Q20)</f>
        <v>1.25411240955026</v>
      </c>
      <c r="V20" s="12">
        <f t="shared" si="12"/>
        <v>1.3660402567544</v>
      </c>
      <c r="W20" s="12">
        <f t="shared" si="12"/>
        <v>1.18920711500272</v>
      </c>
    </row>
    <row r="21" spans="1:23">
      <c r="A21" s="12"/>
      <c r="B21" s="14" t="s">
        <v>28</v>
      </c>
      <c r="C21" s="15">
        <v>16.12</v>
      </c>
      <c r="D21" s="15">
        <v>23.98</v>
      </c>
      <c r="E21" s="15">
        <v>24.15</v>
      </c>
      <c r="F21" s="15">
        <v>25.89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>
      <c r="A22" s="12"/>
      <c r="B22" s="14" t="s">
        <v>29</v>
      </c>
      <c r="C22" s="15">
        <v>17</v>
      </c>
      <c r="D22" s="15">
        <v>24.81</v>
      </c>
      <c r="E22" s="15">
        <v>24.68</v>
      </c>
      <c r="F22" s="15">
        <v>25.58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>
      <c r="A23" s="12"/>
      <c r="B23" s="14" t="s">
        <v>30</v>
      </c>
      <c r="C23" s="15">
        <v>16.83</v>
      </c>
      <c r="D23" s="15">
        <v>24.04</v>
      </c>
      <c r="E23" s="15">
        <v>24.03</v>
      </c>
      <c r="F23" s="15">
        <v>25.42</v>
      </c>
      <c r="G23" s="12"/>
      <c r="H23" s="12">
        <f>AVERAGE(C22:C24)</f>
        <v>16.9233333333333</v>
      </c>
      <c r="I23" s="12">
        <f>AVERAGE(D22:D24)</f>
        <v>24.3733333333333</v>
      </c>
      <c r="J23" s="12">
        <f>AVERAGE(E22:E24)</f>
        <v>24.5333333333333</v>
      </c>
      <c r="K23" s="12">
        <f>AVERAGE(F22:F24)</f>
        <v>25.5533333333333</v>
      </c>
      <c r="L23" s="12"/>
      <c r="M23" s="12">
        <f t="shared" ref="M23:O23" si="13">I23-$H$23</f>
        <v>7.45</v>
      </c>
      <c r="N23" s="12">
        <f t="shared" si="13"/>
        <v>7.61</v>
      </c>
      <c r="O23" s="12">
        <f t="shared" si="13"/>
        <v>8.63</v>
      </c>
      <c r="P23" s="12"/>
      <c r="Q23" s="12">
        <f>M23-$M$4</f>
        <v>-0.583333333333332</v>
      </c>
      <c r="R23" s="12">
        <f>N23-$N$4</f>
        <v>-0.633333333333336</v>
      </c>
      <c r="S23" s="12">
        <f>O23-$O$4</f>
        <v>-0.800000000000001</v>
      </c>
      <c r="T23" s="12"/>
      <c r="U23" s="12">
        <f t="shared" ref="U23:W23" si="14">POWER(2,-Q23)</f>
        <v>1.49830707687668</v>
      </c>
      <c r="V23" s="12">
        <f t="shared" si="14"/>
        <v>1.55114476183374</v>
      </c>
      <c r="W23" s="12">
        <f t="shared" si="14"/>
        <v>1.74110112659225</v>
      </c>
    </row>
    <row r="24" spans="1:23">
      <c r="A24" s="12"/>
      <c r="B24" s="14" t="s">
        <v>31</v>
      </c>
      <c r="C24" s="15">
        <v>16.94</v>
      </c>
      <c r="D24" s="15">
        <v>24.27</v>
      </c>
      <c r="E24" s="15">
        <v>24.89</v>
      </c>
      <c r="F24" s="15">
        <v>25.66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>
      <c r="A25" s="12"/>
      <c r="B25" s="14" t="s">
        <v>32</v>
      </c>
      <c r="C25" s="15">
        <v>16.93</v>
      </c>
      <c r="D25" s="15">
        <v>24.65</v>
      </c>
      <c r="E25" s="15">
        <v>25.14</v>
      </c>
      <c r="F25" s="15">
        <v>25.63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>
      <c r="A26" s="12"/>
      <c r="B26" s="14" t="s">
        <v>33</v>
      </c>
      <c r="C26" s="15">
        <v>16.95</v>
      </c>
      <c r="D26" s="15">
        <v>24.13</v>
      </c>
      <c r="E26" s="15">
        <v>25.12</v>
      </c>
      <c r="F26" s="15">
        <v>27.11</v>
      </c>
      <c r="G26" s="12"/>
      <c r="H26" s="12">
        <f>AVERAGE(C25:C27)</f>
        <v>16.95</v>
      </c>
      <c r="I26" s="12">
        <f>AVERAGE(D25:D27)</f>
        <v>24.6633333333333</v>
      </c>
      <c r="J26" s="12">
        <f>AVERAGE(E25:E27)</f>
        <v>25.05</v>
      </c>
      <c r="K26" s="12">
        <f>AVERAGE(F25:F27)</f>
        <v>26.2466666666667</v>
      </c>
      <c r="L26" s="12"/>
      <c r="M26" s="12">
        <f t="shared" ref="M26:O26" si="15">I26-$H$26</f>
        <v>7.71333333333334</v>
      </c>
      <c r="N26" s="12">
        <f t="shared" si="15"/>
        <v>8.1</v>
      </c>
      <c r="O26" s="12">
        <f t="shared" si="15"/>
        <v>9.29666666666667</v>
      </c>
      <c r="P26" s="12"/>
      <c r="Q26" s="12">
        <f>M26-$M$4</f>
        <v>-0.319999999999993</v>
      </c>
      <c r="R26" s="12">
        <f>N26-$N$4</f>
        <v>-0.143333333333334</v>
      </c>
      <c r="S26" s="12">
        <f>O26-$O$4</f>
        <v>-0.133333333333333</v>
      </c>
      <c r="T26" s="12"/>
      <c r="U26" s="12">
        <f t="shared" ref="U26:W26" si="16">POWER(2,-Q26)</f>
        <v>1.24833054890161</v>
      </c>
      <c r="V26" s="12">
        <f t="shared" si="16"/>
        <v>1.10445400074435</v>
      </c>
      <c r="W26" s="12">
        <f t="shared" si="16"/>
        <v>1.09682497969463</v>
      </c>
    </row>
    <row r="27" spans="1:23">
      <c r="A27" s="12"/>
      <c r="B27" s="14" t="s">
        <v>34</v>
      </c>
      <c r="C27" s="15">
        <v>16.97</v>
      </c>
      <c r="D27" s="15">
        <v>25.21</v>
      </c>
      <c r="E27" s="15">
        <v>24.89</v>
      </c>
      <c r="F27" s="15">
        <v>26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>
      <c r="A28" s="12"/>
      <c r="B28" s="14" t="s">
        <v>35</v>
      </c>
      <c r="C28" s="15">
        <v>16.21</v>
      </c>
      <c r="D28" s="15">
        <v>24.05</v>
      </c>
      <c r="E28" s="15">
        <v>24.12</v>
      </c>
      <c r="F28" s="15">
        <v>25.04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>
      <c r="A29" s="12"/>
      <c r="B29" s="14" t="s">
        <v>36</v>
      </c>
      <c r="C29" s="15">
        <v>16.19</v>
      </c>
      <c r="D29" s="15">
        <v>24.14</v>
      </c>
      <c r="E29" s="15">
        <v>24.17</v>
      </c>
      <c r="F29" s="15">
        <v>25.12</v>
      </c>
      <c r="G29" s="12"/>
      <c r="H29" s="12">
        <f>AVERAGE(C28:C30)</f>
        <v>16.17</v>
      </c>
      <c r="I29" s="12">
        <f>AVERAGE(D28:D30)</f>
        <v>24.1033333333333</v>
      </c>
      <c r="J29" s="12">
        <f>AVERAGE(E28:E30)</f>
        <v>24.11</v>
      </c>
      <c r="K29" s="12">
        <f>AVERAGE(F28:F30)</f>
        <v>25.38</v>
      </c>
      <c r="L29" s="12"/>
      <c r="M29" s="12">
        <f t="shared" ref="M29:O29" si="17">I29-$H$29</f>
        <v>7.93333333333333</v>
      </c>
      <c r="N29" s="12">
        <f t="shared" si="17"/>
        <v>7.94</v>
      </c>
      <c r="O29" s="12">
        <f t="shared" si="17"/>
        <v>9.21</v>
      </c>
      <c r="P29" s="12"/>
      <c r="Q29" s="12">
        <f>M29-$M$4</f>
        <v>-0.0999999999999979</v>
      </c>
      <c r="R29" s="12">
        <f>N29-$N$4</f>
        <v>-0.303333333333335</v>
      </c>
      <c r="S29" s="12">
        <f>O29-$O$4</f>
        <v>-0.220000000000002</v>
      </c>
      <c r="T29" s="12"/>
      <c r="U29" s="12">
        <f t="shared" ref="U29:W29" si="18">POWER(2,-Q29)</f>
        <v>1.07177346253629</v>
      </c>
      <c r="V29" s="12">
        <f t="shared" si="18"/>
        <v>1.23399224962407</v>
      </c>
      <c r="W29" s="12">
        <f t="shared" si="18"/>
        <v>1.16473358646846</v>
      </c>
    </row>
    <row r="30" spans="1:23">
      <c r="A30" s="12"/>
      <c r="B30" s="14" t="s">
        <v>37</v>
      </c>
      <c r="C30" s="15">
        <v>16.11</v>
      </c>
      <c r="D30" s="15">
        <v>24.12</v>
      </c>
      <c r="E30" s="15">
        <v>24.04</v>
      </c>
      <c r="F30" s="15">
        <v>25.98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>
      <c r="A31" s="12"/>
      <c r="B31" s="12" t="s">
        <v>38</v>
      </c>
      <c r="C31" s="12">
        <v>16.32</v>
      </c>
      <c r="D31" s="12">
        <v>24.12</v>
      </c>
      <c r="E31" s="12">
        <v>24.56</v>
      </c>
      <c r="F31" s="12">
        <v>24.85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>
      <c r="A32" s="12"/>
      <c r="B32" s="12" t="s">
        <v>39</v>
      </c>
      <c r="C32" s="12">
        <v>16.46</v>
      </c>
      <c r="D32" s="12">
        <v>24.08</v>
      </c>
      <c r="E32" s="12">
        <v>24.87</v>
      </c>
      <c r="F32" s="12">
        <v>25.18</v>
      </c>
      <c r="G32" s="12"/>
      <c r="H32" s="12">
        <f>AVERAGE(C31:C33)</f>
        <v>16.42</v>
      </c>
      <c r="I32" s="12">
        <f>AVERAGE(D31:D33)</f>
        <v>24.0233333333333</v>
      </c>
      <c r="J32" s="12">
        <f>AVERAGE(E31:E33)</f>
        <v>24.53</v>
      </c>
      <c r="K32" s="12">
        <f>AVERAGE(F31:F33)</f>
        <v>25.03</v>
      </c>
      <c r="L32" s="12"/>
      <c r="M32" s="12">
        <f t="shared" ref="M32:O32" si="19">I32-$H$32</f>
        <v>7.60333333333334</v>
      </c>
      <c r="N32" s="12">
        <f t="shared" si="19"/>
        <v>8.11</v>
      </c>
      <c r="O32" s="12">
        <f t="shared" si="19"/>
        <v>8.61</v>
      </c>
      <c r="P32" s="12"/>
      <c r="Q32" s="12">
        <f>M32-$M$4</f>
        <v>-0.429999999999996</v>
      </c>
      <c r="R32" s="12">
        <f>N32-$N$4</f>
        <v>-0.133333333333336</v>
      </c>
      <c r="S32" s="12">
        <f>O32-$O$4</f>
        <v>-0.82</v>
      </c>
      <c r="T32" s="12"/>
      <c r="U32" s="12">
        <f t="shared" ref="U32:W32" si="20">POWER(2,-Q32)</f>
        <v>1.34723357686569</v>
      </c>
      <c r="V32" s="12">
        <f t="shared" si="20"/>
        <v>1.09682497969463</v>
      </c>
      <c r="W32" s="12">
        <f t="shared" si="20"/>
        <v>1.76540599258131</v>
      </c>
    </row>
    <row r="33" spans="1:23">
      <c r="A33" s="12"/>
      <c r="B33" s="12" t="s">
        <v>40</v>
      </c>
      <c r="C33" s="12">
        <v>16.48</v>
      </c>
      <c r="D33" s="12">
        <v>23.87</v>
      </c>
      <c r="E33" s="12">
        <v>24.16</v>
      </c>
      <c r="F33" s="12">
        <v>25.06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>
      <c r="A35" s="12" t="s">
        <v>41</v>
      </c>
      <c r="B35" s="12" t="s">
        <v>42</v>
      </c>
      <c r="C35" s="15">
        <v>16.64</v>
      </c>
      <c r="D35" s="15">
        <v>25.26</v>
      </c>
      <c r="E35" s="15">
        <v>25.46</v>
      </c>
      <c r="F35" s="15">
        <v>26.44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>
      <c r="A36" s="12"/>
      <c r="B36" s="12" t="s">
        <v>43</v>
      </c>
      <c r="C36" s="15">
        <v>16.44</v>
      </c>
      <c r="D36" s="15">
        <v>25.18</v>
      </c>
      <c r="E36" s="15">
        <v>25.88</v>
      </c>
      <c r="F36" s="15">
        <v>26.48</v>
      </c>
      <c r="G36" s="12"/>
      <c r="H36" s="12">
        <f>AVERAGE(C35:C37)</f>
        <v>16.4966666666667</v>
      </c>
      <c r="I36" s="12">
        <f>AVERAGE(D35:D37)</f>
        <v>25.1966666666667</v>
      </c>
      <c r="J36" s="12">
        <f>AVERAGE(E35:E37)</f>
        <v>25.56</v>
      </c>
      <c r="K36" s="12">
        <f>AVERAGE(F35:F37)</f>
        <v>26.52</v>
      </c>
      <c r="L36" s="12"/>
      <c r="M36" s="12">
        <f t="shared" ref="M36:O36" si="21">I36-$H$36</f>
        <v>8.7</v>
      </c>
      <c r="N36" s="12">
        <f t="shared" si="21"/>
        <v>9.06333333333334</v>
      </c>
      <c r="O36" s="12">
        <f t="shared" si="21"/>
        <v>10.0233333333333</v>
      </c>
      <c r="P36" s="12"/>
      <c r="Q36" s="12">
        <f>M36-$M$4</f>
        <v>0.666666666666671</v>
      </c>
      <c r="R36" s="12">
        <f>N36-$N$4</f>
        <v>0.82</v>
      </c>
      <c r="S36" s="12">
        <f>O36-$O$4</f>
        <v>0.593333333333334</v>
      </c>
      <c r="T36" s="12"/>
      <c r="U36" s="12">
        <f t="shared" ref="U36:W36" si="22">POWER(2,-Q36)</f>
        <v>0.629960524947434</v>
      </c>
      <c r="V36" s="12">
        <f t="shared" si="22"/>
        <v>0.566441942647899</v>
      </c>
      <c r="W36" s="12">
        <f t="shared" si="22"/>
        <v>0.662809720893264</v>
      </c>
    </row>
    <row r="37" spans="1:23">
      <c r="A37" s="12"/>
      <c r="B37" s="12" t="s">
        <v>44</v>
      </c>
      <c r="C37" s="15">
        <v>16.41</v>
      </c>
      <c r="D37" s="15">
        <v>25.15</v>
      </c>
      <c r="E37" s="15">
        <v>25.34</v>
      </c>
      <c r="F37" s="15">
        <v>26.64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>
      <c r="A38" s="12"/>
      <c r="B38" s="12" t="s">
        <v>45</v>
      </c>
      <c r="C38" s="15">
        <v>17.65</v>
      </c>
      <c r="D38" s="15">
        <v>26.07</v>
      </c>
      <c r="E38" s="15">
        <v>26.06</v>
      </c>
      <c r="F38" s="15">
        <v>28.02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>
      <c r="A39" s="12"/>
      <c r="B39" s="12" t="s">
        <v>46</v>
      </c>
      <c r="C39" s="15">
        <v>17.38</v>
      </c>
      <c r="D39" s="15">
        <v>26.12</v>
      </c>
      <c r="E39" s="15">
        <v>26.09</v>
      </c>
      <c r="F39" s="15">
        <v>28.03</v>
      </c>
      <c r="G39" s="12"/>
      <c r="H39" s="12">
        <f>AVERAGE(C38:C40)</f>
        <v>17.43</v>
      </c>
      <c r="I39" s="12">
        <f>AVERAGE(D38:D40)</f>
        <v>26.0933333333333</v>
      </c>
      <c r="J39" s="12">
        <f>AVERAGE(E38:E40)</f>
        <v>26.0766666666667</v>
      </c>
      <c r="K39" s="12">
        <f>AVERAGE(F38:F40)</f>
        <v>27.97</v>
      </c>
      <c r="L39" s="12"/>
      <c r="M39" s="12">
        <f t="shared" ref="M39:O39" si="23">I39-$H$39</f>
        <v>8.66333333333333</v>
      </c>
      <c r="N39" s="12">
        <f t="shared" si="23"/>
        <v>8.64666666666666</v>
      </c>
      <c r="O39" s="12">
        <f t="shared" si="23"/>
        <v>10.54</v>
      </c>
      <c r="P39" s="12"/>
      <c r="Q39" s="12">
        <f>M39-$M$4</f>
        <v>0.629999999999999</v>
      </c>
      <c r="R39" s="12">
        <f>N39-$N$4</f>
        <v>0.403333333333325</v>
      </c>
      <c r="S39" s="12">
        <f>O39-$O$4</f>
        <v>1.11</v>
      </c>
      <c r="T39" s="12"/>
      <c r="U39" s="12">
        <f t="shared" ref="U39:W39" si="24">POWER(2,-Q39)</f>
        <v>0.646176415318747</v>
      </c>
      <c r="V39" s="12">
        <f t="shared" si="24"/>
        <v>0.756109280119917</v>
      </c>
      <c r="W39" s="12">
        <f t="shared" si="24"/>
        <v>0.463294030945187</v>
      </c>
    </row>
    <row r="40" spans="1:23">
      <c r="A40" s="12"/>
      <c r="B40" s="12" t="s">
        <v>47</v>
      </c>
      <c r="C40" s="15">
        <v>17.26</v>
      </c>
      <c r="D40" s="15">
        <v>26.09</v>
      </c>
      <c r="E40" s="15">
        <v>26.08</v>
      </c>
      <c r="F40" s="15">
        <v>27.86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>
      <c r="A41" s="12"/>
      <c r="B41" s="12" t="s">
        <v>48</v>
      </c>
      <c r="C41" s="15">
        <v>17</v>
      </c>
      <c r="D41" s="15">
        <v>25.41</v>
      </c>
      <c r="E41" s="15">
        <v>26.04</v>
      </c>
      <c r="F41" s="15">
        <v>27.35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>
      <c r="A42" s="12"/>
      <c r="B42" s="12" t="s">
        <v>49</v>
      </c>
      <c r="C42" s="15">
        <v>16.83</v>
      </c>
      <c r="D42" s="15">
        <v>25.43</v>
      </c>
      <c r="E42" s="15">
        <v>26.17</v>
      </c>
      <c r="F42" s="15">
        <v>27.38</v>
      </c>
      <c r="G42" s="12"/>
      <c r="H42" s="12">
        <f>AVERAGE(C41:C43)</f>
        <v>16.9233333333333</v>
      </c>
      <c r="I42" s="12">
        <f>AVERAGE(D41:D43)</f>
        <v>25.4166666666667</v>
      </c>
      <c r="J42" s="12">
        <f>AVERAGE(E41:E43)</f>
        <v>26.11</v>
      </c>
      <c r="K42" s="12">
        <f>AVERAGE(F41:F43)</f>
        <v>27.2233333333333</v>
      </c>
      <c r="L42" s="12"/>
      <c r="M42" s="12">
        <f t="shared" ref="M42:O42" si="25">I42-$H$42</f>
        <v>8.49333333333334</v>
      </c>
      <c r="N42" s="12">
        <f t="shared" si="25"/>
        <v>9.18666666666667</v>
      </c>
      <c r="O42" s="12">
        <f t="shared" si="25"/>
        <v>10.3</v>
      </c>
      <c r="P42" s="12"/>
      <c r="Q42" s="12">
        <f>M42-$M$4</f>
        <v>0.460000000000004</v>
      </c>
      <c r="R42" s="12">
        <f>N42-$N$4</f>
        <v>0.943333333333332</v>
      </c>
      <c r="S42" s="12">
        <f>O42-$O$4</f>
        <v>0.870000000000001</v>
      </c>
      <c r="T42" s="12"/>
      <c r="U42" s="12">
        <f t="shared" ref="U42:W42" si="26">POWER(2,-Q42)</f>
        <v>0.726986258660153</v>
      </c>
      <c r="V42" s="12">
        <f t="shared" si="26"/>
        <v>0.52002996694424</v>
      </c>
      <c r="W42" s="12">
        <f t="shared" si="26"/>
        <v>0.547146850630369</v>
      </c>
    </row>
    <row r="43" spans="1:23">
      <c r="A43" s="12"/>
      <c r="B43" s="12" t="s">
        <v>50</v>
      </c>
      <c r="C43" s="15">
        <v>16.94</v>
      </c>
      <c r="D43" s="15">
        <v>25.41</v>
      </c>
      <c r="E43" s="15">
        <v>26.12</v>
      </c>
      <c r="F43" s="15">
        <v>26.94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>
      <c r="A44" s="12"/>
      <c r="B44" s="12" t="s">
        <v>51</v>
      </c>
      <c r="C44" s="15">
        <v>16.93</v>
      </c>
      <c r="D44" s="15">
        <v>25.52</v>
      </c>
      <c r="E44" s="15">
        <v>26.13</v>
      </c>
      <c r="F44" s="15">
        <v>27.28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>
      <c r="A45" s="12"/>
      <c r="B45" s="12" t="s">
        <v>52</v>
      </c>
      <c r="C45" s="15">
        <v>16.95</v>
      </c>
      <c r="D45" s="15">
        <v>25.67</v>
      </c>
      <c r="E45" s="15">
        <v>26.01</v>
      </c>
      <c r="F45" s="15">
        <v>27.19</v>
      </c>
      <c r="G45" s="12"/>
      <c r="H45" s="12">
        <f>AVERAGE(C44:C46)</f>
        <v>16.95</v>
      </c>
      <c r="I45" s="12">
        <f>AVERAGE(D44:D46)</f>
        <v>25.56</v>
      </c>
      <c r="J45" s="12">
        <f>AVERAGE(E44:E46)</f>
        <v>26.3066666666667</v>
      </c>
      <c r="K45" s="12">
        <f>AVERAGE(F44:F46)</f>
        <v>27.12</v>
      </c>
      <c r="L45" s="12"/>
      <c r="M45" s="12">
        <f t="shared" ref="M45:O45" si="27">I45-$H$42</f>
        <v>8.63666666666667</v>
      </c>
      <c r="N45" s="12">
        <f t="shared" si="27"/>
        <v>9.38333333333334</v>
      </c>
      <c r="O45" s="12">
        <f t="shared" si="27"/>
        <v>10.1966666666667</v>
      </c>
      <c r="P45" s="12"/>
      <c r="Q45" s="12">
        <f>M45-$M$4</f>
        <v>0.603333333333335</v>
      </c>
      <c r="R45" s="12">
        <f>N45-$N$4</f>
        <v>1.14</v>
      </c>
      <c r="S45" s="12">
        <f>O45-$O$4</f>
        <v>0.766666666666669</v>
      </c>
      <c r="T45" s="12"/>
      <c r="U45" s="12">
        <f t="shared" ref="U45:W45" si="28">POWER(2,-Q45)</f>
        <v>0.658231359721816</v>
      </c>
      <c r="V45" s="12">
        <f t="shared" si="28"/>
        <v>0.45375957765858</v>
      </c>
      <c r="W45" s="12">
        <f t="shared" si="28"/>
        <v>0.587773953141803</v>
      </c>
    </row>
    <row r="46" spans="1:23">
      <c r="A46" s="12"/>
      <c r="B46" s="12" t="s">
        <v>53</v>
      </c>
      <c r="C46" s="15">
        <v>16.97</v>
      </c>
      <c r="D46" s="15">
        <v>25.49</v>
      </c>
      <c r="E46" s="15">
        <v>26.78</v>
      </c>
      <c r="F46" s="15">
        <v>26.89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>
      <c r="A47" s="12"/>
      <c r="B47" s="12" t="s">
        <v>54</v>
      </c>
      <c r="C47" s="15">
        <v>16.21</v>
      </c>
      <c r="D47" s="15">
        <v>25.18</v>
      </c>
      <c r="E47" s="15">
        <v>26.12</v>
      </c>
      <c r="F47" s="15">
        <v>27.02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>
      <c r="A48" s="12"/>
      <c r="B48" s="12" t="s">
        <v>55</v>
      </c>
      <c r="C48" s="15">
        <v>16.19</v>
      </c>
      <c r="D48" s="15">
        <v>25.29</v>
      </c>
      <c r="E48" s="15">
        <v>26.07</v>
      </c>
      <c r="F48" s="15">
        <v>26.89</v>
      </c>
      <c r="G48" s="12"/>
      <c r="H48" s="12">
        <f>AVERAGE(C47:C49)</f>
        <v>16.17</v>
      </c>
      <c r="I48" s="12">
        <f>AVERAGE(D47:D49)</f>
        <v>25.2433333333333</v>
      </c>
      <c r="J48" s="12">
        <f>AVERAGE(E47:E49)</f>
        <v>26.37</v>
      </c>
      <c r="K48" s="12">
        <f>AVERAGE(F47:F49)</f>
        <v>26.9933333333333</v>
      </c>
      <c r="L48" s="12"/>
      <c r="M48" s="12">
        <f t="shared" ref="M48:O48" si="29">I48-$H$42</f>
        <v>8.32</v>
      </c>
      <c r="N48" s="12">
        <f t="shared" si="29"/>
        <v>9.44666666666667</v>
      </c>
      <c r="O48" s="12">
        <f t="shared" si="29"/>
        <v>10.07</v>
      </c>
      <c r="P48" s="12"/>
      <c r="Q48" s="12">
        <f>M48-$M$4</f>
        <v>0.286666666666672</v>
      </c>
      <c r="R48" s="12">
        <f>N48-$N$4</f>
        <v>1.20333333333333</v>
      </c>
      <c r="S48" s="12">
        <f>O48-$O$4</f>
        <v>0.639999999999997</v>
      </c>
      <c r="T48" s="12"/>
      <c r="U48" s="12">
        <f t="shared" ref="U48:W48" si="30">POWER(2,-Q48)</f>
        <v>0.819793998390268</v>
      </c>
      <c r="V48" s="12">
        <f t="shared" si="30"/>
        <v>0.434270743135868</v>
      </c>
      <c r="W48" s="12">
        <f t="shared" si="30"/>
        <v>0.641712948781453</v>
      </c>
    </row>
    <row r="49" spans="1:23">
      <c r="A49" s="12"/>
      <c r="B49" s="12" t="s">
        <v>56</v>
      </c>
      <c r="C49" s="15">
        <v>16.11</v>
      </c>
      <c r="D49" s="15">
        <v>25.26</v>
      </c>
      <c r="E49" s="15">
        <v>26.92</v>
      </c>
      <c r="F49" s="15">
        <v>27.07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</sheetData>
  <mergeCells count="8">
    <mergeCell ref="C1:F1"/>
    <mergeCell ref="H1:K1"/>
    <mergeCell ref="M1:O1"/>
    <mergeCell ref="Q1:S1"/>
    <mergeCell ref="U1:W1"/>
    <mergeCell ref="A3:A17"/>
    <mergeCell ref="A19:A33"/>
    <mergeCell ref="A35:A4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D10" sqref="$A1:$XFD1048576"/>
    </sheetView>
  </sheetViews>
  <sheetFormatPr defaultColWidth="8.72727272727273" defaultRowHeight="14" outlineLevelRow="7" outlineLevelCol="1"/>
  <cols>
    <col min="1" max="1" width="8.72727272727273" style="6"/>
    <col min="2" max="2" width="49" style="6" customWidth="1"/>
    <col min="3" max="16384" width="8.72727272727273" style="6"/>
  </cols>
  <sheetData>
    <row r="1" ht="15.5" spans="1:2">
      <c r="A1" s="9" t="s">
        <v>8</v>
      </c>
      <c r="B1" s="9" t="s">
        <v>57</v>
      </c>
    </row>
    <row r="2" ht="15.5" spans="1:2">
      <c r="A2" s="9"/>
      <c r="B2" s="9" t="s">
        <v>58</v>
      </c>
    </row>
    <row r="3" ht="15.5" spans="1:2">
      <c r="A3" s="9" t="s">
        <v>6</v>
      </c>
      <c r="B3" s="9" t="s">
        <v>59</v>
      </c>
    </row>
    <row r="4" ht="15.5" spans="1:2">
      <c r="A4" s="9"/>
      <c r="B4" s="9" t="s">
        <v>60</v>
      </c>
    </row>
    <row r="5" ht="15.5" spans="1:2">
      <c r="A5" s="9" t="s">
        <v>7</v>
      </c>
      <c r="B5" s="9" t="s">
        <v>61</v>
      </c>
    </row>
    <row r="6" ht="15.5" spans="1:2">
      <c r="A6" s="9"/>
      <c r="B6" s="9" t="s">
        <v>62</v>
      </c>
    </row>
    <row r="7" ht="15.5" spans="1:2">
      <c r="A7" s="9" t="s">
        <v>63</v>
      </c>
      <c r="B7" s="9" t="s">
        <v>64</v>
      </c>
    </row>
    <row r="8" ht="15.5" spans="1:2">
      <c r="A8" s="9"/>
      <c r="B8" s="9" t="s">
        <v>65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L30" sqref="$A1:$XFD1048576"/>
    </sheetView>
  </sheetViews>
  <sheetFormatPr defaultColWidth="8.72727272727273" defaultRowHeight="14" outlineLevelCol="4"/>
  <cols>
    <col min="1" max="3" width="8.72727272727273" style="6"/>
    <col min="4" max="4" width="10.5454545454545" style="6"/>
    <col min="5" max="5" width="12.8181818181818" style="6"/>
    <col min="6" max="16384" width="8.72727272727273" style="6"/>
  </cols>
  <sheetData>
    <row r="1" spans="1:5">
      <c r="A1" s="10"/>
      <c r="B1" s="10"/>
      <c r="C1" s="10" t="s">
        <v>66</v>
      </c>
      <c r="D1" s="10" t="s">
        <v>67</v>
      </c>
      <c r="E1" s="10" t="s">
        <v>68</v>
      </c>
    </row>
    <row r="2" spans="1:5">
      <c r="A2" s="7" t="s">
        <v>9</v>
      </c>
      <c r="B2" s="10" t="s">
        <v>69</v>
      </c>
      <c r="C2" s="10">
        <v>3215426</v>
      </c>
      <c r="D2" s="10">
        <v>130394.42</v>
      </c>
      <c r="E2" s="10">
        <v>0.040552767</v>
      </c>
    </row>
    <row r="3" spans="1:5">
      <c r="A3" s="7"/>
      <c r="B3" s="10" t="s">
        <v>70</v>
      </c>
      <c r="C3" s="10">
        <v>3394475</v>
      </c>
      <c r="D3" s="10">
        <v>143332.27</v>
      </c>
      <c r="E3" s="10">
        <v>0.042225166</v>
      </c>
    </row>
    <row r="4" spans="1:5">
      <c r="A4" s="7"/>
      <c r="B4" s="10" t="s">
        <v>71</v>
      </c>
      <c r="C4" s="10">
        <v>3786272</v>
      </c>
      <c r="D4" s="10">
        <v>186543.89</v>
      </c>
      <c r="E4" s="10">
        <v>0.049268486</v>
      </c>
    </row>
    <row r="5" spans="1:5">
      <c r="A5" s="7"/>
      <c r="B5" s="10" t="s">
        <v>72</v>
      </c>
      <c r="C5" s="10">
        <v>3701371</v>
      </c>
      <c r="D5" s="10">
        <v>161856.47</v>
      </c>
      <c r="E5" s="10">
        <f t="shared" ref="E5:E11" si="0">D5/C5</f>
        <v>0.0437287886029258</v>
      </c>
    </row>
    <row r="6" spans="1:5">
      <c r="A6" s="7"/>
      <c r="B6" s="10" t="s">
        <v>73</v>
      </c>
      <c r="C6" s="10">
        <v>3276088</v>
      </c>
      <c r="D6" s="10">
        <v>134615.02</v>
      </c>
      <c r="E6" s="10">
        <f t="shared" si="0"/>
        <v>0.0410901721809671</v>
      </c>
    </row>
    <row r="7" spans="1:5">
      <c r="A7" s="7" t="s">
        <v>25</v>
      </c>
      <c r="B7" s="10" t="s">
        <v>74</v>
      </c>
      <c r="C7" s="10">
        <v>4007835</v>
      </c>
      <c r="D7" s="10">
        <v>256987.23</v>
      </c>
      <c r="E7" s="10">
        <v>0.06412121</v>
      </c>
    </row>
    <row r="8" spans="1:5">
      <c r="A8" s="7"/>
      <c r="B8" s="10" t="s">
        <v>75</v>
      </c>
      <c r="C8" s="10">
        <v>3823701</v>
      </c>
      <c r="D8" s="10">
        <v>221321.77</v>
      </c>
      <c r="E8" s="10">
        <v>0.057881558</v>
      </c>
    </row>
    <row r="9" spans="1:5">
      <c r="A9" s="7"/>
      <c r="B9" s="10" t="s">
        <v>76</v>
      </c>
      <c r="C9" s="10">
        <v>3873066</v>
      </c>
      <c r="D9" s="10">
        <v>230717.11</v>
      </c>
      <c r="E9" s="10">
        <v>0.05956963</v>
      </c>
    </row>
    <row r="10" spans="1:5">
      <c r="A10" s="7"/>
      <c r="B10" s="10" t="s">
        <v>77</v>
      </c>
      <c r="C10" s="10">
        <v>3812675</v>
      </c>
      <c r="D10" s="10">
        <v>219588.84</v>
      </c>
      <c r="E10" s="10">
        <f t="shared" si="0"/>
        <v>0.0575944291081721</v>
      </c>
    </row>
    <row r="11" spans="1:5">
      <c r="A11" s="7"/>
      <c r="B11" s="10" t="s">
        <v>78</v>
      </c>
      <c r="C11" s="10">
        <v>3807604</v>
      </c>
      <c r="D11" s="10">
        <v>222250.53</v>
      </c>
      <c r="E11" s="10">
        <f t="shared" si="0"/>
        <v>0.0583701797770987</v>
      </c>
    </row>
    <row r="12" spans="1:5">
      <c r="A12" s="7" t="s">
        <v>41</v>
      </c>
      <c r="B12" s="10" t="s">
        <v>79</v>
      </c>
      <c r="C12" s="10">
        <v>3556882</v>
      </c>
      <c r="D12" s="10">
        <v>163861.13</v>
      </c>
      <c r="E12" s="10">
        <v>0.046068756</v>
      </c>
    </row>
    <row r="13" spans="1:5">
      <c r="A13" s="7"/>
      <c r="B13" s="10" t="s">
        <v>80</v>
      </c>
      <c r="C13" s="10">
        <v>3241691</v>
      </c>
      <c r="D13" s="10">
        <v>147651.48</v>
      </c>
      <c r="E13" s="10">
        <v>0.045547672</v>
      </c>
    </row>
    <row r="14" spans="1:5">
      <c r="A14" s="7"/>
      <c r="B14" s="10" t="s">
        <v>81</v>
      </c>
      <c r="C14" s="10">
        <v>3132176</v>
      </c>
      <c r="D14" s="10">
        <v>139004</v>
      </c>
      <c r="E14" s="10">
        <v>0.044379371</v>
      </c>
    </row>
    <row r="15" spans="1:5">
      <c r="A15" s="7"/>
      <c r="B15" s="10" t="s">
        <v>82</v>
      </c>
      <c r="C15" s="10">
        <v>4571849</v>
      </c>
      <c r="D15" s="10">
        <v>241656.86</v>
      </c>
      <c r="E15" s="10">
        <f>D15/C15</f>
        <v>0.0528575768797263</v>
      </c>
    </row>
    <row r="16" spans="1:5">
      <c r="A16" s="7"/>
      <c r="B16" s="10" t="s">
        <v>83</v>
      </c>
      <c r="C16" s="10">
        <v>3891773</v>
      </c>
      <c r="D16" s="10">
        <v>185545.34</v>
      </c>
      <c r="E16" s="10">
        <f>D16/C16</f>
        <v>0.0476763007503264</v>
      </c>
    </row>
  </sheetData>
  <mergeCells count="3">
    <mergeCell ref="A2:A6"/>
    <mergeCell ref="A7:A11"/>
    <mergeCell ref="A12:A1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35" sqref="H35"/>
    </sheetView>
  </sheetViews>
  <sheetFormatPr defaultColWidth="8.72727272727273" defaultRowHeight="14" outlineLevelCol="5"/>
  <cols>
    <col min="1" max="1" width="8.72727272727273" style="6"/>
    <col min="2" max="3" width="9" style="7"/>
    <col min="4" max="4" width="10.0909090909091" style="7" customWidth="1"/>
    <col min="5" max="6" width="13.6363636363636" style="7" customWidth="1"/>
    <col min="7" max="16384" width="8.72727272727273" style="6"/>
  </cols>
  <sheetData>
    <row r="1" ht="15.5" spans="2:6">
      <c r="B1" s="8" t="s">
        <v>84</v>
      </c>
      <c r="C1" s="8" t="s">
        <v>85</v>
      </c>
      <c r="D1" s="8" t="s">
        <v>63</v>
      </c>
      <c r="E1" s="9" t="s">
        <v>86</v>
      </c>
      <c r="F1" s="9" t="s">
        <v>87</v>
      </c>
    </row>
    <row r="2" spans="1:6">
      <c r="A2" s="7" t="s">
        <v>9</v>
      </c>
      <c r="B2" s="7">
        <v>59.686</v>
      </c>
      <c r="C2" s="7">
        <v>125.501</v>
      </c>
      <c r="D2" s="7">
        <v>77.57</v>
      </c>
      <c r="E2" s="7">
        <f t="shared" ref="E2:E10" si="0">B2/D2</f>
        <v>0.769446951140905</v>
      </c>
      <c r="F2" s="7">
        <f t="shared" ref="F2:F10" si="1">C2/D2</f>
        <v>1.61790640711615</v>
      </c>
    </row>
    <row r="3" spans="1:6">
      <c r="A3" s="7"/>
      <c r="B3" s="7">
        <v>69.207</v>
      </c>
      <c r="C3" s="7">
        <v>131.033</v>
      </c>
      <c r="D3" s="7">
        <v>86.538</v>
      </c>
      <c r="E3" s="7">
        <f t="shared" si="0"/>
        <v>0.799729598557859</v>
      </c>
      <c r="F3" s="7">
        <f t="shared" si="1"/>
        <v>1.51416718666944</v>
      </c>
    </row>
    <row r="4" spans="1:6">
      <c r="A4" s="7"/>
      <c r="B4" s="7">
        <v>67.144</v>
      </c>
      <c r="C4" s="7">
        <v>125.992</v>
      </c>
      <c r="D4" s="7">
        <v>83.378</v>
      </c>
      <c r="E4" s="7">
        <f t="shared" si="0"/>
        <v>0.805296361150423</v>
      </c>
      <c r="F4" s="7">
        <f t="shared" si="1"/>
        <v>1.51109405358728</v>
      </c>
    </row>
    <row r="5" spans="1:6">
      <c r="A5" s="7" t="s">
        <v>25</v>
      </c>
      <c r="B5" s="7">
        <v>89.278</v>
      </c>
      <c r="C5" s="7">
        <v>79.299</v>
      </c>
      <c r="D5" s="7">
        <v>81.864</v>
      </c>
      <c r="E5" s="7">
        <f t="shared" si="0"/>
        <v>1.09056483924558</v>
      </c>
      <c r="F5" s="7">
        <f t="shared" si="1"/>
        <v>0.968667546174143</v>
      </c>
    </row>
    <row r="6" spans="1:6">
      <c r="A6" s="7"/>
      <c r="B6" s="7">
        <v>91.031</v>
      </c>
      <c r="C6" s="7">
        <v>67.017</v>
      </c>
      <c r="D6" s="7">
        <v>85.541</v>
      </c>
      <c r="E6" s="7">
        <f t="shared" si="0"/>
        <v>1.06417975006137</v>
      </c>
      <c r="F6" s="7">
        <f t="shared" si="1"/>
        <v>0.783448872470511</v>
      </c>
    </row>
    <row r="7" spans="1:6">
      <c r="A7" s="7"/>
      <c r="B7" s="7">
        <v>83.901</v>
      </c>
      <c r="C7" s="7">
        <v>66.77</v>
      </c>
      <c r="D7" s="7">
        <v>86.273</v>
      </c>
      <c r="E7" s="7">
        <f t="shared" si="0"/>
        <v>0.972505882489307</v>
      </c>
      <c r="F7" s="7">
        <f t="shared" si="1"/>
        <v>0.773938543924519</v>
      </c>
    </row>
    <row r="8" spans="1:6">
      <c r="A8" s="7" t="s">
        <v>41</v>
      </c>
      <c r="B8" s="7">
        <v>70.386</v>
      </c>
      <c r="C8" s="7">
        <v>133.873</v>
      </c>
      <c r="D8" s="7">
        <v>84.787</v>
      </c>
      <c r="E8" s="7">
        <f t="shared" si="0"/>
        <v>0.830150848597073</v>
      </c>
      <c r="F8" s="7">
        <f t="shared" si="1"/>
        <v>1.57893309115784</v>
      </c>
    </row>
    <row r="9" spans="1:6">
      <c r="A9" s="7"/>
      <c r="B9" s="7">
        <v>71.613</v>
      </c>
      <c r="C9" s="7">
        <v>127.853</v>
      </c>
      <c r="D9" s="7">
        <v>79.235</v>
      </c>
      <c r="E9" s="7">
        <f t="shared" si="0"/>
        <v>0.903805136618918</v>
      </c>
      <c r="F9" s="7">
        <f t="shared" si="1"/>
        <v>1.61359247807156</v>
      </c>
    </row>
    <row r="10" spans="1:6">
      <c r="A10" s="7"/>
      <c r="B10" s="7">
        <v>60.004</v>
      </c>
      <c r="C10" s="7">
        <v>116.848</v>
      </c>
      <c r="D10" s="7">
        <v>79.4</v>
      </c>
      <c r="E10" s="7">
        <f t="shared" si="0"/>
        <v>0.755717884130982</v>
      </c>
      <c r="F10" s="7">
        <f t="shared" si="1"/>
        <v>1.47163727959698</v>
      </c>
    </row>
    <row r="16" ht="15.5" spans="4:5">
      <c r="D16" s="9"/>
      <c r="E16" s="9"/>
    </row>
    <row r="20" ht="15.5" spans="4:5">
      <c r="D20" s="9"/>
      <c r="E20" s="9"/>
    </row>
    <row r="21" ht="15.5" spans="4:5">
      <c r="D21" s="9"/>
      <c r="E21" s="9"/>
    </row>
    <row r="23" ht="15.5" spans="2:5">
      <c r="B23" s="9"/>
      <c r="C23" s="9"/>
      <c r="D23" s="9"/>
      <c r="E23" s="9"/>
    </row>
    <row r="24" ht="15.5" spans="4:5">
      <c r="D24" s="9"/>
      <c r="E24" s="9"/>
    </row>
    <row r="25" ht="15.5" spans="4:5">
      <c r="D25" s="9"/>
      <c r="E25" s="9"/>
    </row>
    <row r="26" ht="15.5" spans="4:5">
      <c r="D26" s="9"/>
      <c r="E26" s="9"/>
    </row>
  </sheetData>
  <mergeCells count="3">
    <mergeCell ref="A2:A4"/>
    <mergeCell ref="A5:A7"/>
    <mergeCell ref="A8:A1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R1" sqref="A1:Y9"/>
    </sheetView>
  </sheetViews>
  <sheetFormatPr defaultColWidth="8.72727272727273" defaultRowHeight="14"/>
  <cols>
    <col min="18" max="25" width="9.54545454545454"/>
  </cols>
  <sheetData>
    <row r="1" customHeight="1" spans="1:25">
      <c r="A1" s="1"/>
      <c r="B1" s="1" t="s">
        <v>9</v>
      </c>
      <c r="C1" s="1"/>
      <c r="D1" s="1"/>
      <c r="E1" s="1"/>
      <c r="F1" s="1"/>
      <c r="G1" s="1"/>
      <c r="H1" s="1"/>
      <c r="I1" s="1"/>
      <c r="J1" s="1" t="s">
        <v>25</v>
      </c>
      <c r="K1" s="1"/>
      <c r="L1" s="1"/>
      <c r="M1" s="1"/>
      <c r="N1" s="1"/>
      <c r="O1" s="1"/>
      <c r="P1" s="1"/>
      <c r="Q1" s="1"/>
      <c r="R1" s="1" t="s">
        <v>41</v>
      </c>
      <c r="S1" s="1"/>
      <c r="T1" s="1"/>
      <c r="U1" s="1"/>
      <c r="V1" s="1"/>
      <c r="W1" s="1"/>
      <c r="X1" s="1"/>
      <c r="Y1" s="1"/>
    </row>
    <row r="2" spans="1:25">
      <c r="A2" s="2" t="s">
        <v>88</v>
      </c>
      <c r="B2" s="3">
        <v>1.724</v>
      </c>
      <c r="C2" s="3">
        <v>1.359</v>
      </c>
      <c r="D2" s="3">
        <v>1.272</v>
      </c>
      <c r="E2" s="3">
        <v>1.62</v>
      </c>
      <c r="F2" s="3">
        <v>1.297</v>
      </c>
      <c r="G2" s="3">
        <v>1.346</v>
      </c>
      <c r="H2" s="3">
        <v>1.534</v>
      </c>
      <c r="I2" s="3">
        <v>1.246</v>
      </c>
      <c r="J2" s="3">
        <v>1.757</v>
      </c>
      <c r="K2" s="3">
        <v>1.783</v>
      </c>
      <c r="L2" s="3">
        <v>1.803</v>
      </c>
      <c r="M2" s="3">
        <v>1.865</v>
      </c>
      <c r="N2" s="3">
        <v>1.926</v>
      </c>
      <c r="O2" s="3">
        <v>2.14</v>
      </c>
      <c r="P2" s="3">
        <v>1.942</v>
      </c>
      <c r="Q2" s="5">
        <v>1.963</v>
      </c>
      <c r="R2" s="3">
        <v>1.612</v>
      </c>
      <c r="S2" s="3">
        <v>1.667</v>
      </c>
      <c r="T2" s="3">
        <v>1.464</v>
      </c>
      <c r="U2" s="3">
        <v>1.83</v>
      </c>
      <c r="V2" s="3">
        <v>1.613</v>
      </c>
      <c r="W2" s="3">
        <v>1.38</v>
      </c>
      <c r="X2" s="3">
        <v>1.416</v>
      </c>
      <c r="Y2" s="3">
        <v>1.664</v>
      </c>
    </row>
    <row r="3" spans="1:25">
      <c r="A3" s="2" t="s">
        <v>89</v>
      </c>
      <c r="B3" s="3">
        <v>0.84</v>
      </c>
      <c r="C3" s="3">
        <v>0.777</v>
      </c>
      <c r="D3" s="3">
        <v>1.222</v>
      </c>
      <c r="E3" s="3">
        <v>1.337</v>
      </c>
      <c r="F3" s="3">
        <v>0.603</v>
      </c>
      <c r="G3" s="3">
        <v>0.567</v>
      </c>
      <c r="H3" s="3">
        <v>0.686</v>
      </c>
      <c r="I3" s="3">
        <v>0.645</v>
      </c>
      <c r="J3" s="3">
        <v>1.132</v>
      </c>
      <c r="K3" s="3">
        <v>0.891</v>
      </c>
      <c r="L3" s="3">
        <v>1.077</v>
      </c>
      <c r="M3" s="3">
        <v>1.231</v>
      </c>
      <c r="N3" s="3">
        <v>1.872</v>
      </c>
      <c r="O3" s="3">
        <v>1.268</v>
      </c>
      <c r="P3" s="3">
        <v>1.345</v>
      </c>
      <c r="Q3" s="5">
        <v>1.546</v>
      </c>
      <c r="R3" s="3">
        <v>0.345</v>
      </c>
      <c r="S3" s="3">
        <v>1.056</v>
      </c>
      <c r="T3" s="3">
        <v>0.594</v>
      </c>
      <c r="U3" s="3">
        <v>0.574</v>
      </c>
      <c r="V3" s="3">
        <v>0.783</v>
      </c>
      <c r="W3" s="3">
        <v>1.768</v>
      </c>
      <c r="X3" s="3">
        <v>0.612</v>
      </c>
      <c r="Y3" s="3">
        <v>1.865</v>
      </c>
    </row>
    <row r="4" spans="1:25">
      <c r="A4" s="2" t="s">
        <v>90</v>
      </c>
      <c r="B4" s="3">
        <v>0.542</v>
      </c>
      <c r="C4" s="3">
        <v>0.495</v>
      </c>
      <c r="D4" s="3">
        <v>0.525</v>
      </c>
      <c r="E4" s="3">
        <v>0.414</v>
      </c>
      <c r="F4" s="3">
        <v>0.397</v>
      </c>
      <c r="G4" s="3">
        <v>0.548</v>
      </c>
      <c r="H4" s="3">
        <v>0.683</v>
      </c>
      <c r="I4" s="3">
        <v>0.528</v>
      </c>
      <c r="J4" s="3">
        <v>0.613</v>
      </c>
      <c r="K4" s="3">
        <v>0.687</v>
      </c>
      <c r="L4" s="3">
        <v>0.589</v>
      </c>
      <c r="M4" s="3">
        <v>0.545</v>
      </c>
      <c r="N4" s="3">
        <v>0.442</v>
      </c>
      <c r="O4" s="3">
        <v>0.469</v>
      </c>
      <c r="P4" s="3">
        <v>0.582</v>
      </c>
      <c r="Q4" s="5">
        <v>0.573</v>
      </c>
      <c r="R4" s="3">
        <v>0.647</v>
      </c>
      <c r="S4" s="3">
        <v>0.463</v>
      </c>
      <c r="T4" s="3">
        <v>0.656</v>
      </c>
      <c r="U4" s="3">
        <v>0.542</v>
      </c>
      <c r="V4" s="3">
        <v>0.583</v>
      </c>
      <c r="W4" s="3">
        <v>0.611</v>
      </c>
      <c r="X4" s="3">
        <v>0.518</v>
      </c>
      <c r="Y4" s="3">
        <v>0.532</v>
      </c>
    </row>
    <row r="5" spans="1:25">
      <c r="A5" s="2" t="s">
        <v>91</v>
      </c>
      <c r="B5" s="3">
        <v>0.384</v>
      </c>
      <c r="C5" s="3">
        <v>0.262</v>
      </c>
      <c r="D5" s="3">
        <v>0.286</v>
      </c>
      <c r="E5" s="3">
        <v>0.315</v>
      </c>
      <c r="F5" s="3">
        <v>0.293</v>
      </c>
      <c r="G5" s="3">
        <v>0.312</v>
      </c>
      <c r="H5" s="3">
        <v>0.286</v>
      </c>
      <c r="I5" s="3">
        <v>0.364</v>
      </c>
      <c r="J5" s="3">
        <v>0.408</v>
      </c>
      <c r="K5" s="3">
        <v>0.316</v>
      </c>
      <c r="L5" s="3">
        <v>0.6</v>
      </c>
      <c r="M5" s="3">
        <v>0.604</v>
      </c>
      <c r="N5" s="3">
        <v>0.523</v>
      </c>
      <c r="O5" s="3">
        <v>0.396</v>
      </c>
      <c r="P5" s="3">
        <v>0.478</v>
      </c>
      <c r="Q5" s="5">
        <v>0.586</v>
      </c>
      <c r="R5" s="5">
        <v>0.328</v>
      </c>
      <c r="S5" s="5">
        <v>0.394</v>
      </c>
      <c r="T5" s="5">
        <v>0.378</v>
      </c>
      <c r="U5" s="5">
        <v>0.397</v>
      </c>
      <c r="V5" s="5">
        <v>0.487</v>
      </c>
      <c r="W5" s="5">
        <v>0.339</v>
      </c>
      <c r="X5" s="5">
        <v>0.232</v>
      </c>
      <c r="Y5" s="5">
        <v>0.342</v>
      </c>
    </row>
    <row r="6" spans="1:25">
      <c r="A6" s="2" t="s">
        <v>92</v>
      </c>
      <c r="B6" s="3">
        <v>6.56</v>
      </c>
      <c r="C6" s="3">
        <v>7.59</v>
      </c>
      <c r="D6" s="3">
        <v>7.7</v>
      </c>
      <c r="E6" s="3">
        <v>5.32</v>
      </c>
      <c r="F6" s="3">
        <v>5.19</v>
      </c>
      <c r="G6" s="3">
        <v>6.48</v>
      </c>
      <c r="H6" s="3">
        <v>7.42</v>
      </c>
      <c r="I6" s="3">
        <v>5.46</v>
      </c>
      <c r="J6" s="3">
        <v>29.85</v>
      </c>
      <c r="K6" s="3">
        <v>33.39</v>
      </c>
      <c r="L6" s="3">
        <v>33.67</v>
      </c>
      <c r="M6" s="3">
        <v>36.82</v>
      </c>
      <c r="N6" s="3">
        <v>28.67</v>
      </c>
      <c r="O6" s="3">
        <v>32.56</v>
      </c>
      <c r="P6" s="3">
        <v>26.43</v>
      </c>
      <c r="Q6" s="5">
        <v>29.68</v>
      </c>
      <c r="R6" s="3">
        <v>25.93</v>
      </c>
      <c r="S6" s="3">
        <v>33.85</v>
      </c>
      <c r="T6" s="3">
        <v>37.13</v>
      </c>
      <c r="U6" s="3">
        <v>31.35</v>
      </c>
      <c r="V6" s="3">
        <v>33.08</v>
      </c>
      <c r="W6" s="3">
        <v>39.82</v>
      </c>
      <c r="X6" s="3">
        <v>29.41</v>
      </c>
      <c r="Y6" s="3">
        <v>28.32</v>
      </c>
    </row>
    <row r="7" spans="1:25">
      <c r="A7" s="4" t="s">
        <v>93</v>
      </c>
      <c r="B7" s="5">
        <v>10.27</v>
      </c>
      <c r="C7" s="5">
        <v>9.95</v>
      </c>
      <c r="D7" s="5">
        <v>9.79</v>
      </c>
      <c r="E7" s="5">
        <v>10.24</v>
      </c>
      <c r="F7" s="5">
        <v>10.68</v>
      </c>
      <c r="G7" s="5">
        <v>9.77</v>
      </c>
      <c r="H7" s="5">
        <v>9.74</v>
      </c>
      <c r="I7" s="5">
        <v>10.34</v>
      </c>
      <c r="J7" s="5">
        <v>7.32</v>
      </c>
      <c r="K7" s="5">
        <v>8.07</v>
      </c>
      <c r="L7" s="5">
        <v>8.41</v>
      </c>
      <c r="M7" s="5">
        <v>7.23</v>
      </c>
      <c r="N7" s="5">
        <v>8.29</v>
      </c>
      <c r="O7" s="5">
        <v>8.41</v>
      </c>
      <c r="P7" s="5">
        <v>8.59</v>
      </c>
      <c r="Q7" s="5">
        <v>7.8</v>
      </c>
      <c r="R7" s="3">
        <v>7.16</v>
      </c>
      <c r="S7" s="3">
        <v>7.93</v>
      </c>
      <c r="T7" s="3">
        <v>7.41</v>
      </c>
      <c r="U7" s="3">
        <v>7.29</v>
      </c>
      <c r="V7" s="3">
        <v>8.05</v>
      </c>
      <c r="W7" s="3">
        <v>8.35</v>
      </c>
      <c r="X7" s="3">
        <v>8.03</v>
      </c>
      <c r="Y7" s="3">
        <v>8.11</v>
      </c>
    </row>
    <row r="8" spans="1:25">
      <c r="A8" s="2" t="s">
        <v>94</v>
      </c>
      <c r="B8" s="3">
        <v>369</v>
      </c>
      <c r="C8" s="3">
        <v>386</v>
      </c>
      <c r="D8" s="3">
        <v>424</v>
      </c>
      <c r="E8" s="3">
        <v>329</v>
      </c>
      <c r="F8" s="3">
        <v>476</v>
      </c>
      <c r="G8" s="3">
        <v>430</v>
      </c>
      <c r="H8" s="3">
        <v>348</v>
      </c>
      <c r="I8" s="3">
        <v>496</v>
      </c>
      <c r="J8" s="3">
        <v>346</v>
      </c>
      <c r="K8" s="3">
        <v>416</v>
      </c>
      <c r="L8" s="3">
        <v>436</v>
      </c>
      <c r="M8" s="3">
        <v>515</v>
      </c>
      <c r="N8" s="3">
        <v>342</v>
      </c>
      <c r="O8" s="3">
        <v>462</v>
      </c>
      <c r="P8" s="3">
        <v>451</v>
      </c>
      <c r="Q8" s="5">
        <v>374</v>
      </c>
      <c r="R8" s="3">
        <v>621</v>
      </c>
      <c r="S8" s="3">
        <v>590</v>
      </c>
      <c r="T8" s="3">
        <v>623</v>
      </c>
      <c r="U8" s="3">
        <v>586</v>
      </c>
      <c r="V8" s="3">
        <v>598</v>
      </c>
      <c r="W8" s="3">
        <v>628</v>
      </c>
      <c r="X8" s="3">
        <v>618</v>
      </c>
      <c r="Y8" s="3">
        <v>624</v>
      </c>
    </row>
    <row r="9" spans="1:25">
      <c r="A9" s="2" t="s">
        <v>84</v>
      </c>
      <c r="B9" s="3">
        <v>11.74759</v>
      </c>
      <c r="C9" s="3">
        <v>13.85093</v>
      </c>
      <c r="D9" s="3">
        <v>12.31316</v>
      </c>
      <c r="E9" s="3">
        <v>9.807221</v>
      </c>
      <c r="F9" s="3">
        <v>11.78624</v>
      </c>
      <c r="G9" s="3">
        <v>10.55267</v>
      </c>
      <c r="H9" s="3">
        <v>12.98039</v>
      </c>
      <c r="I9" s="3">
        <v>11.65273</v>
      </c>
      <c r="J9" s="3">
        <v>13.78776</v>
      </c>
      <c r="K9" s="3">
        <v>15.18404</v>
      </c>
      <c r="L9" s="3">
        <v>11.17482</v>
      </c>
      <c r="M9" s="3">
        <v>12.49579</v>
      </c>
      <c r="N9" s="3">
        <v>14.22988</v>
      </c>
      <c r="O9" s="3">
        <v>16.15785</v>
      </c>
      <c r="P9" s="3">
        <v>17.75637</v>
      </c>
      <c r="Q9" s="3">
        <v>16.65638</v>
      </c>
      <c r="R9" s="3">
        <v>12.85398</v>
      </c>
      <c r="S9" s="3">
        <v>11.89163</v>
      </c>
      <c r="T9" s="3">
        <v>10.28196</v>
      </c>
      <c r="U9" s="3">
        <v>11.01316</v>
      </c>
      <c r="V9" s="3">
        <v>11.77219</v>
      </c>
      <c r="W9" s="3">
        <v>12.59761</v>
      </c>
      <c r="X9" s="3">
        <v>11.11157</v>
      </c>
      <c r="Y9" s="3">
        <v>11.86002</v>
      </c>
    </row>
  </sheetData>
  <mergeCells count="3">
    <mergeCell ref="B1:I1"/>
    <mergeCell ref="J1:Q1"/>
    <mergeCell ref="R1:Y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qRT-PCR </vt:lpstr>
      <vt:lpstr>qRT-PCR primes</vt:lpstr>
      <vt:lpstr>Immunohistochemical </vt:lpstr>
      <vt:lpstr>western blot</vt:lpstr>
      <vt:lpstr>weight and glycolipid metabolis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</dc:creator>
  <cp:lastModifiedBy>杨</cp:lastModifiedBy>
  <dcterms:created xsi:type="dcterms:W3CDTF">2024-01-27T06:03:00Z</dcterms:created>
  <dcterms:modified xsi:type="dcterms:W3CDTF">2024-03-19T04:16:24Z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D032C55B31F54A258687E8FACD72B256_11</vt:lpwstr>
  </property>
  <property fmtid="{D5CDD505-2E9C-101B-9397-08002B2CF9AE}" pid="3" name="KSOProductBuildVer">
    <vt:lpwstr>2052-12.1.0.16388</vt:lpwstr>
  </property>
</Properties>
</file>