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不同寄主小论文\5-16\提交\"/>
    </mc:Choice>
  </mc:AlternateContent>
  <xr:revisionPtr revIDLastSave="0" documentId="13_ncr:1_{A19BFFE5-3DA3-4575-ABA1-E1C54ADDE9E3}" xr6:coauthVersionLast="47" xr6:coauthVersionMax="47" xr10:uidLastSave="{00000000-0000-0000-0000-000000000000}"/>
  <bookViews>
    <workbookView xWindow="0" yWindow="690" windowWidth="24870" windowHeight="14790" firstSheet="1" activeTab="7" xr2:uid="{00000000-000D-0000-FFFF-FFFF00000000}"/>
  </bookViews>
  <sheets>
    <sheet name=" development duration" sheetId="13" r:id="rId1"/>
    <sheet name=" Length" sheetId="14" r:id="rId2"/>
    <sheet name="Weight" sheetId="15" r:id="rId3"/>
    <sheet name="head capsule width" sheetId="16" r:id="rId4"/>
    <sheet name=" survival" sheetId="18" r:id="rId5"/>
    <sheet name="enzymes" sheetId="19" r:id="rId6"/>
    <sheet name="metabolites and nutrient" sheetId="20" r:id="rId7"/>
    <sheet name="growth status" sheetId="21" r:id="rId8"/>
  </sheets>
  <definedNames>
    <definedName name="_Hlk167151848" localSheetId="7">'growth status'!$D$4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1" l="1"/>
  <c r="E13" i="21"/>
  <c r="E12" i="21"/>
  <c r="E11" i="21"/>
  <c r="E10" i="21"/>
  <c r="E9" i="21"/>
  <c r="E8" i="21"/>
  <c r="E7" i="21"/>
  <c r="E6" i="21"/>
  <c r="H6" i="20"/>
  <c r="G6" i="20"/>
  <c r="G12" i="20"/>
  <c r="H12" i="20"/>
  <c r="J12" i="20"/>
  <c r="K12" i="20"/>
  <c r="M12" i="20"/>
  <c r="N12" i="20"/>
  <c r="N9" i="20"/>
  <c r="N15" i="20"/>
  <c r="N6" i="20"/>
  <c r="K9" i="20"/>
  <c r="K6" i="20"/>
  <c r="K15" i="20"/>
  <c r="H9" i="20"/>
  <c r="H15" i="20"/>
  <c r="H3" i="20"/>
  <c r="K3" i="20"/>
  <c r="G3" i="20"/>
  <c r="N3" i="20"/>
  <c r="J6" i="20"/>
  <c r="J9" i="20"/>
  <c r="M9" i="20"/>
  <c r="M6" i="20"/>
  <c r="M3" i="20"/>
  <c r="J3" i="20"/>
  <c r="G9" i="20"/>
  <c r="M15" i="20"/>
  <c r="J15" i="20"/>
  <c r="G15" i="20"/>
  <c r="L3" i="18"/>
  <c r="L4" i="18"/>
  <c r="L5" i="18"/>
  <c r="L7" i="18"/>
  <c r="L8" i="18"/>
  <c r="L9" i="18"/>
  <c r="L11" i="18"/>
  <c r="L12" i="18"/>
  <c r="L13" i="18"/>
</calcChain>
</file>

<file path=xl/sharedStrings.xml><?xml version="1.0" encoding="utf-8"?>
<sst xmlns="http://schemas.openxmlformats.org/spreadsheetml/2006/main" count="246" uniqueCount="53">
  <si>
    <t>a</t>
    <phoneticPr fontId="1" type="noConversion"/>
  </si>
  <si>
    <t>b</t>
    <phoneticPr fontId="1" type="noConversion"/>
  </si>
  <si>
    <t>ab</t>
    <phoneticPr fontId="1" type="noConversion"/>
  </si>
  <si>
    <t>c</t>
    <phoneticPr fontId="1" type="noConversion"/>
  </si>
  <si>
    <t>C. officinarum (1)</t>
    <phoneticPr fontId="1" type="noConversion"/>
  </si>
  <si>
    <t>L. formosana (2)</t>
    <phoneticPr fontId="1" type="noConversion"/>
  </si>
  <si>
    <t>P. stenoptera (3)</t>
    <phoneticPr fontId="1" type="noConversion"/>
  </si>
  <si>
    <t>1st instar</t>
    <phoneticPr fontId="1" type="noConversion"/>
  </si>
  <si>
    <t>2cd instar</t>
    <phoneticPr fontId="1" type="noConversion"/>
  </si>
  <si>
    <t>3rd instar</t>
    <phoneticPr fontId="1" type="noConversion"/>
  </si>
  <si>
    <t>4th instar</t>
    <phoneticPr fontId="1" type="noConversion"/>
  </si>
  <si>
    <t>5th instar</t>
    <phoneticPr fontId="1" type="noConversion"/>
  </si>
  <si>
    <t>6th instar</t>
    <phoneticPr fontId="1" type="noConversion"/>
  </si>
  <si>
    <t>7th instar</t>
    <phoneticPr fontId="1" type="noConversion"/>
  </si>
  <si>
    <t>8th instar</t>
    <phoneticPr fontId="1" type="noConversion"/>
  </si>
  <si>
    <t>prepupal</t>
    <phoneticPr fontId="1" type="noConversion"/>
  </si>
  <si>
    <t>larval stage</t>
    <phoneticPr fontId="1" type="noConversion"/>
  </si>
  <si>
    <t>prepupal (Last instar larvae successfully pupate)</t>
    <phoneticPr fontId="1" type="noConversion"/>
  </si>
  <si>
    <t>larval survival (Number of pupae/30)</t>
    <phoneticPr fontId="1" type="noConversion"/>
  </si>
  <si>
    <t xml:space="preserve">C. officinarum </t>
  </si>
  <si>
    <t>L. formosana</t>
  </si>
  <si>
    <t>P. stenoptera</t>
  </si>
  <si>
    <t>CYP450</t>
  </si>
  <si>
    <t>CarE</t>
  </si>
  <si>
    <t>CAT</t>
  </si>
  <si>
    <t>GST</t>
  </si>
  <si>
    <t>POD</t>
  </si>
  <si>
    <t>SOD</t>
  </si>
  <si>
    <t>LPS</t>
  </si>
  <si>
    <t>mg/g</t>
    <phoneticPr fontId="1" type="noConversion"/>
  </si>
  <si>
    <t xml:space="preserve"> α-amylase</t>
  </si>
  <si>
    <t>trypsin</t>
  </si>
  <si>
    <r>
      <rPr>
        <sz val="12"/>
        <color theme="1"/>
        <rFont val="Times New Roman"/>
        <family val="1"/>
      </rPr>
      <t>Soluble sugar content</t>
    </r>
    <r>
      <rPr>
        <sz val="12"/>
        <color rgb="FF000000"/>
        <rFont val="Times New Roman"/>
        <family val="1"/>
      </rPr>
      <t xml:space="preserve"> SSC</t>
    </r>
    <phoneticPr fontId="1" type="noConversion"/>
  </si>
  <si>
    <t>Soluble protein content SPC</t>
    <phoneticPr fontId="1" type="noConversion"/>
  </si>
  <si>
    <t>Total phenolics content TPC</t>
    <phoneticPr fontId="1" type="noConversion"/>
  </si>
  <si>
    <t>tannin content TC</t>
    <phoneticPr fontId="1" type="noConversion"/>
  </si>
  <si>
    <t>flavonoid content FC</t>
    <phoneticPr fontId="1" type="noConversion"/>
  </si>
  <si>
    <t>total larval stage</t>
    <phoneticPr fontId="1" type="noConversion"/>
  </si>
  <si>
    <t>7th instar larval length</t>
    <phoneticPr fontId="1" type="noConversion"/>
  </si>
  <si>
    <t>pupal length</t>
    <phoneticPr fontId="1" type="noConversion"/>
  </si>
  <si>
    <t>7th instar larval weight</t>
    <phoneticPr fontId="1" type="noConversion"/>
  </si>
  <si>
    <t>pupal weight</t>
    <phoneticPr fontId="1" type="noConversion"/>
  </si>
  <si>
    <t>7ILL</t>
    <phoneticPr fontId="1" type="noConversion"/>
  </si>
  <si>
    <t>PL</t>
    <phoneticPr fontId="1" type="noConversion"/>
  </si>
  <si>
    <t>7ILW</t>
    <phoneticPr fontId="1" type="noConversion"/>
  </si>
  <si>
    <t>PW</t>
    <phoneticPr fontId="1" type="noConversion"/>
  </si>
  <si>
    <t>larvae survival  rate</t>
    <phoneticPr fontId="1" type="noConversion"/>
  </si>
  <si>
    <t xml:space="preserve">C. officinarum </t>
    <phoneticPr fontId="1" type="noConversion"/>
  </si>
  <si>
    <t>L. formosana</t>
    <phoneticPr fontId="1" type="noConversion"/>
  </si>
  <si>
    <t>P. stenoptera</t>
    <phoneticPr fontId="1" type="noConversion"/>
  </si>
  <si>
    <t>TDD</t>
    <phoneticPr fontId="1" type="noConversion"/>
  </si>
  <si>
    <t>LSR</t>
    <phoneticPr fontId="1" type="noConversion"/>
  </si>
  <si>
    <t>total developmental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</si>
</sst>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rgb="FF101214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theme="1"/>
      <name val="等线"/>
      <family val="3"/>
      <charset val="134"/>
      <scheme val="minor"/>
    </font>
    <font>
      <i/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76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/>
    <xf numFmtId="0" fontId="0" fillId="0" borderId="1" xfId="0" applyBorder="1"/>
    <xf numFmtId="0" fontId="4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177" fontId="0" fillId="0" borderId="0" xfId="0" applyNumberFormat="1" applyAlignment="1">
      <alignment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176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D926-36FD-4EE1-88C9-2C404E95389C}">
  <dimension ref="A1:AR36"/>
  <sheetViews>
    <sheetView zoomScaleNormal="100" workbookViewId="0">
      <selection activeCell="J1" sqref="J1"/>
    </sheetView>
  </sheetViews>
  <sheetFormatPr defaultRowHeight="14.25" x14ac:dyDescent="0.2"/>
  <cols>
    <col min="1" max="1" width="16.125" customWidth="1"/>
    <col min="10" max="10" width="11.375" customWidth="1"/>
    <col min="11" max="11" width="13.625" customWidth="1"/>
    <col min="14" max="44" width="8.875" style="2"/>
  </cols>
  <sheetData>
    <row r="1" spans="1:23" x14ac:dyDescent="0.2"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37</v>
      </c>
      <c r="N1" s="2">
        <v>1</v>
      </c>
      <c r="O1" s="2">
        <v>1</v>
      </c>
      <c r="P1" s="2">
        <v>1</v>
      </c>
      <c r="Q1" s="2">
        <v>2</v>
      </c>
      <c r="R1" s="2">
        <v>2</v>
      </c>
      <c r="S1" s="2">
        <v>2</v>
      </c>
      <c r="T1" s="2">
        <v>3</v>
      </c>
      <c r="U1" s="2">
        <v>3</v>
      </c>
      <c r="V1" s="2">
        <v>3</v>
      </c>
    </row>
    <row r="2" spans="1:23" x14ac:dyDescent="0.2">
      <c r="B2">
        <v>5.6363636363636367</v>
      </c>
      <c r="C2">
        <v>4.5454545454545459</v>
      </c>
      <c r="D2">
        <v>6.05</v>
      </c>
      <c r="E2">
        <v>7.25</v>
      </c>
      <c r="F2">
        <v>8.5</v>
      </c>
      <c r="G2">
        <v>13.9</v>
      </c>
      <c r="H2">
        <v>18.526315789473685</v>
      </c>
      <c r="I2">
        <v>23.25</v>
      </c>
      <c r="J2">
        <v>11.0625</v>
      </c>
      <c r="K2">
        <v>80.588235294117652</v>
      </c>
      <c r="M2" t="s">
        <v>7</v>
      </c>
      <c r="N2">
        <v>5.6363636363636367</v>
      </c>
      <c r="O2" s="2">
        <v>6.3888888888888893</v>
      </c>
      <c r="P2" s="2">
        <v>6.3809523809523814</v>
      </c>
      <c r="Q2" s="2">
        <v>5.7894736842105265</v>
      </c>
      <c r="R2" s="2">
        <v>5.85</v>
      </c>
      <c r="S2" s="2">
        <v>5.5</v>
      </c>
      <c r="T2">
        <v>6.3538571428571426</v>
      </c>
      <c r="U2">
        <v>6.0909090909090908</v>
      </c>
      <c r="V2">
        <v>6.1</v>
      </c>
    </row>
    <row r="3" spans="1:23" x14ac:dyDescent="0.2">
      <c r="B3" s="2">
        <v>6.3888888888888893</v>
      </c>
      <c r="C3" s="2">
        <v>5.1111111111111107</v>
      </c>
      <c r="D3" s="2">
        <v>6.2777777777777777</v>
      </c>
      <c r="E3" s="2">
        <v>6.5555555555555554</v>
      </c>
      <c r="F3" s="2">
        <v>7.8888888888888893</v>
      </c>
      <c r="G3" s="2">
        <v>12.444444444444445</v>
      </c>
      <c r="H3">
        <v>16.75</v>
      </c>
      <c r="I3" s="2">
        <v>22.666666666666668</v>
      </c>
      <c r="J3" s="2">
        <v>11.384615384615385</v>
      </c>
      <c r="K3" s="2">
        <v>83.769230769230774</v>
      </c>
      <c r="M3" t="s">
        <v>8</v>
      </c>
      <c r="N3">
        <v>4.5454545454545459</v>
      </c>
      <c r="O3" s="2">
        <v>5.1111111111111107</v>
      </c>
      <c r="P3" s="2">
        <v>5.1904761904761907</v>
      </c>
      <c r="Q3" s="2">
        <v>5</v>
      </c>
      <c r="R3" s="2">
        <v>5.2</v>
      </c>
      <c r="S3" s="2">
        <v>5.5</v>
      </c>
      <c r="T3">
        <v>6.0964285714285706</v>
      </c>
      <c r="U3">
        <v>5.3636363636363633</v>
      </c>
      <c r="V3">
        <v>6.1</v>
      </c>
    </row>
    <row r="4" spans="1:23" x14ac:dyDescent="0.2">
      <c r="B4" s="2">
        <v>6.3809523809523814</v>
      </c>
      <c r="C4" s="2">
        <v>5.1904761904761907</v>
      </c>
      <c r="D4" s="2">
        <v>6.25</v>
      </c>
      <c r="E4" s="2">
        <v>6.65</v>
      </c>
      <c r="F4" s="2">
        <v>7.95</v>
      </c>
      <c r="G4" s="2">
        <v>12.5</v>
      </c>
      <c r="H4">
        <v>19.333333333333332</v>
      </c>
      <c r="I4" s="2">
        <v>22.833333333333332</v>
      </c>
      <c r="J4" s="2">
        <v>11.0625</v>
      </c>
      <c r="K4" s="2">
        <v>83.0625</v>
      </c>
      <c r="M4" t="s">
        <v>9</v>
      </c>
      <c r="N4">
        <v>6.05</v>
      </c>
      <c r="O4" s="2">
        <v>6.2777777777777777</v>
      </c>
      <c r="P4" s="2">
        <v>6.25</v>
      </c>
      <c r="Q4" s="2">
        <v>5.3888888888888893</v>
      </c>
      <c r="R4" s="2">
        <v>5.35</v>
      </c>
      <c r="S4" s="2">
        <v>5.4375</v>
      </c>
      <c r="T4">
        <v>6.7865714285714294</v>
      </c>
      <c r="U4">
        <v>6.2727272727272725</v>
      </c>
      <c r="V4">
        <v>5.9</v>
      </c>
    </row>
    <row r="5" spans="1:23" x14ac:dyDescent="0.2">
      <c r="A5" s="6" t="s">
        <v>4</v>
      </c>
      <c r="B5" s="6" t="s">
        <v>0</v>
      </c>
      <c r="C5" s="6" t="s">
        <v>1</v>
      </c>
      <c r="D5" s="6" t="s">
        <v>0</v>
      </c>
      <c r="E5" s="6" t="s">
        <v>1</v>
      </c>
      <c r="F5" s="6" t="s">
        <v>0</v>
      </c>
      <c r="G5" s="6" t="s">
        <v>1</v>
      </c>
      <c r="H5" s="6" t="s">
        <v>0</v>
      </c>
      <c r="I5" s="6"/>
      <c r="J5" s="6" t="s">
        <v>1</v>
      </c>
      <c r="K5" s="6" t="s">
        <v>0</v>
      </c>
      <c r="M5" t="s">
        <v>10</v>
      </c>
      <c r="N5">
        <v>7.25</v>
      </c>
      <c r="O5" s="2">
        <v>6.5555555555555554</v>
      </c>
      <c r="P5" s="2">
        <v>6.65</v>
      </c>
      <c r="Q5" s="2">
        <v>7.166666666666667</v>
      </c>
      <c r="R5" s="2">
        <v>6.65</v>
      </c>
      <c r="S5" s="2">
        <v>6.875</v>
      </c>
      <c r="T5">
        <v>8.2642857142857142</v>
      </c>
      <c r="U5">
        <v>7.6363636363636367</v>
      </c>
      <c r="V5">
        <v>8.1</v>
      </c>
    </row>
    <row r="6" spans="1:23" x14ac:dyDescent="0.2">
      <c r="B6" s="2">
        <v>5.7894736842105265</v>
      </c>
      <c r="C6" s="2">
        <v>5</v>
      </c>
      <c r="D6" s="2">
        <v>5.3888888888888893</v>
      </c>
      <c r="E6" s="2">
        <v>7.166666666666667</v>
      </c>
      <c r="F6" s="2">
        <v>8.1111111111111107</v>
      </c>
      <c r="G6" s="2">
        <v>12.666666666666666</v>
      </c>
      <c r="H6">
        <v>17.647058823529413</v>
      </c>
      <c r="J6" s="2">
        <v>12.214285714285714</v>
      </c>
      <c r="K6" s="2">
        <v>72.285714285714292</v>
      </c>
      <c r="M6" t="s">
        <v>11</v>
      </c>
      <c r="N6">
        <v>8.5</v>
      </c>
      <c r="O6" s="2">
        <v>7.8888888888888893</v>
      </c>
      <c r="P6" s="2">
        <v>7.95</v>
      </c>
      <c r="Q6" s="2">
        <v>8.1111111111111107</v>
      </c>
      <c r="R6" s="2">
        <v>8.25</v>
      </c>
      <c r="S6" s="2">
        <v>7.8125</v>
      </c>
      <c r="T6">
        <v>9.0748571428571445</v>
      </c>
      <c r="U6">
        <v>8.545454545454545</v>
      </c>
      <c r="V6">
        <v>8.1999999999999993</v>
      </c>
    </row>
    <row r="7" spans="1:23" x14ac:dyDescent="0.2">
      <c r="B7" s="2">
        <v>5.85</v>
      </c>
      <c r="C7" s="2">
        <v>5.2</v>
      </c>
      <c r="D7" s="2">
        <v>5.35</v>
      </c>
      <c r="E7" s="2">
        <v>6.65</v>
      </c>
      <c r="F7" s="2">
        <v>8.25</v>
      </c>
      <c r="G7" s="2">
        <v>12.55</v>
      </c>
      <c r="H7">
        <v>16.600000000000001</v>
      </c>
      <c r="J7" s="2">
        <v>13.4</v>
      </c>
      <c r="K7" s="2">
        <v>69.599999999999994</v>
      </c>
      <c r="M7" t="s">
        <v>12</v>
      </c>
      <c r="N7">
        <v>13.9</v>
      </c>
      <c r="O7" s="2">
        <v>12.444444444444445</v>
      </c>
      <c r="P7" s="2">
        <v>12.5</v>
      </c>
      <c r="Q7" s="2">
        <v>12.666666666666666</v>
      </c>
      <c r="R7" s="2">
        <v>12.55</v>
      </c>
      <c r="S7" s="2">
        <v>13.1875</v>
      </c>
      <c r="T7">
        <v>16.019079685746352</v>
      </c>
      <c r="U7">
        <v>16.727272727272727</v>
      </c>
      <c r="V7">
        <v>16.399999999999999</v>
      </c>
    </row>
    <row r="8" spans="1:23" x14ac:dyDescent="0.2">
      <c r="B8" s="2">
        <v>5.5</v>
      </c>
      <c r="C8" s="2">
        <v>5.5</v>
      </c>
      <c r="D8" s="2">
        <v>5.4375</v>
      </c>
      <c r="E8" s="2">
        <v>6.875</v>
      </c>
      <c r="F8" s="2">
        <v>7.8125</v>
      </c>
      <c r="G8" s="2">
        <v>13.1875</v>
      </c>
      <c r="H8">
        <v>18.5</v>
      </c>
      <c r="J8" s="2">
        <v>12.545454545454545</v>
      </c>
      <c r="K8" s="2">
        <v>72.272727272727266</v>
      </c>
      <c r="M8" t="s">
        <v>13</v>
      </c>
      <c r="N8">
        <v>18.526315789473685</v>
      </c>
      <c r="O8">
        <v>16.75</v>
      </c>
      <c r="P8">
        <v>19.333333333333332</v>
      </c>
      <c r="Q8">
        <v>17.647058823529413</v>
      </c>
      <c r="R8">
        <v>16.600000000000001</v>
      </c>
      <c r="S8">
        <v>18.5</v>
      </c>
      <c r="T8">
        <v>18.777777777777775</v>
      </c>
      <c r="U8">
        <v>18.857142857142858</v>
      </c>
      <c r="V8">
        <v>16.714285714285715</v>
      </c>
      <c r="W8"/>
    </row>
    <row r="9" spans="1:23" x14ac:dyDescent="0.2">
      <c r="A9" s="6" t="s">
        <v>5</v>
      </c>
      <c r="B9" s="6" t="s">
        <v>0</v>
      </c>
      <c r="C9" s="6" t="s">
        <v>2</v>
      </c>
      <c r="D9" s="6" t="s">
        <v>1</v>
      </c>
      <c r="E9" s="6" t="s">
        <v>1</v>
      </c>
      <c r="F9" s="6" t="s">
        <v>0</v>
      </c>
      <c r="G9" s="6" t="s">
        <v>1</v>
      </c>
      <c r="H9" s="6" t="s">
        <v>0</v>
      </c>
      <c r="I9" s="6"/>
      <c r="J9" s="6" t="s">
        <v>0</v>
      </c>
      <c r="K9" s="6" t="s">
        <v>3</v>
      </c>
      <c r="M9" t="s">
        <v>14</v>
      </c>
      <c r="N9">
        <v>23.25</v>
      </c>
      <c r="O9" s="2">
        <v>22.666666666666668</v>
      </c>
      <c r="P9" s="2">
        <v>22.833333333333332</v>
      </c>
      <c r="Q9"/>
      <c r="R9"/>
      <c r="S9"/>
      <c r="T9"/>
      <c r="U9"/>
      <c r="V9"/>
    </row>
    <row r="10" spans="1:23" x14ac:dyDescent="0.2">
      <c r="B10">
        <v>6.3538571428571426</v>
      </c>
      <c r="C10">
        <v>6.0964285714285706</v>
      </c>
      <c r="D10">
        <v>6.7865714285714294</v>
      </c>
      <c r="E10">
        <v>8.2642857142857142</v>
      </c>
      <c r="F10">
        <v>9.0748571428571445</v>
      </c>
      <c r="G10">
        <v>16.019079685746352</v>
      </c>
      <c r="H10">
        <v>18.777777777777775</v>
      </c>
      <c r="J10">
        <v>13.168724279835391</v>
      </c>
      <c r="K10">
        <v>75.845679012345684</v>
      </c>
      <c r="M10" t="s">
        <v>15</v>
      </c>
      <c r="N10">
        <v>11.0625</v>
      </c>
      <c r="O10" s="2">
        <v>11.384615384615385</v>
      </c>
      <c r="P10" s="2">
        <v>11.0625</v>
      </c>
      <c r="Q10" s="2">
        <v>12.214285714285714</v>
      </c>
      <c r="R10" s="2">
        <v>13.4</v>
      </c>
      <c r="S10" s="2">
        <v>12.545454545454545</v>
      </c>
      <c r="T10">
        <v>13.168724279835391</v>
      </c>
      <c r="U10">
        <v>11.8</v>
      </c>
      <c r="V10">
        <v>11.5</v>
      </c>
    </row>
    <row r="11" spans="1:23" x14ac:dyDescent="0.2">
      <c r="B11">
        <v>6.0909090909090908</v>
      </c>
      <c r="C11">
        <v>5.3636363636363633</v>
      </c>
      <c r="D11">
        <v>6.2727272727272725</v>
      </c>
      <c r="E11">
        <v>7.6363636363636367</v>
      </c>
      <c r="F11">
        <v>8.545454545454545</v>
      </c>
      <c r="G11">
        <v>16.727272727272727</v>
      </c>
      <c r="H11">
        <v>18.857142857142858</v>
      </c>
      <c r="J11">
        <v>11.8</v>
      </c>
      <c r="K11">
        <v>74.2</v>
      </c>
      <c r="M11" t="s">
        <v>16</v>
      </c>
      <c r="N11">
        <v>80.588235294117652</v>
      </c>
      <c r="O11" s="2">
        <v>83.769230769230774</v>
      </c>
      <c r="P11" s="2">
        <v>83.0625</v>
      </c>
      <c r="Q11" s="2">
        <v>72.285714285714292</v>
      </c>
      <c r="R11" s="2">
        <v>69.599999999999994</v>
      </c>
      <c r="S11" s="2">
        <v>72.272727272727266</v>
      </c>
      <c r="T11">
        <v>75.845679012345684</v>
      </c>
      <c r="U11">
        <v>74.2</v>
      </c>
      <c r="V11">
        <v>74</v>
      </c>
    </row>
    <row r="12" spans="1:23" x14ac:dyDescent="0.2">
      <c r="B12">
        <v>6.1</v>
      </c>
      <c r="C12">
        <v>6.1</v>
      </c>
      <c r="D12">
        <v>5.9</v>
      </c>
      <c r="E12">
        <v>8.1</v>
      </c>
      <c r="F12">
        <v>8.1999999999999993</v>
      </c>
      <c r="G12">
        <v>16.399999999999999</v>
      </c>
      <c r="H12">
        <v>16.714285714285715</v>
      </c>
      <c r="J12">
        <v>11.5</v>
      </c>
      <c r="K12">
        <v>74</v>
      </c>
    </row>
    <row r="13" spans="1:23" x14ac:dyDescent="0.2">
      <c r="A13" s="6" t="s">
        <v>6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0</v>
      </c>
      <c r="I13" s="6"/>
      <c r="J13" s="6" t="s">
        <v>2</v>
      </c>
      <c r="K13" s="6" t="s">
        <v>1</v>
      </c>
    </row>
    <row r="15" spans="1:23" x14ac:dyDescent="0.2">
      <c r="N15"/>
      <c r="O15"/>
      <c r="P15"/>
      <c r="Q15"/>
      <c r="R15"/>
      <c r="S15"/>
      <c r="T15"/>
      <c r="U15"/>
      <c r="V15"/>
      <c r="W15"/>
    </row>
    <row r="16" spans="1:23" x14ac:dyDescent="0.2">
      <c r="M16" s="2"/>
      <c r="N16"/>
      <c r="O16"/>
      <c r="P16"/>
      <c r="Q16"/>
      <c r="R16"/>
      <c r="S16"/>
      <c r="T16"/>
      <c r="U16"/>
      <c r="V16"/>
      <c r="W16"/>
    </row>
    <row r="17" spans="13:27" x14ac:dyDescent="0.2">
      <c r="M17" s="2"/>
      <c r="T17"/>
      <c r="AA17" s="3"/>
    </row>
    <row r="18" spans="13:27" x14ac:dyDescent="0.2">
      <c r="M18" s="2"/>
      <c r="T18"/>
    </row>
    <row r="19" spans="13:27" x14ac:dyDescent="0.2">
      <c r="M19" s="2"/>
      <c r="T19"/>
      <c r="U19"/>
    </row>
    <row r="20" spans="13:27" x14ac:dyDescent="0.2">
      <c r="M20" s="2"/>
      <c r="T20"/>
      <c r="U20"/>
    </row>
    <row r="21" spans="13:27" x14ac:dyDescent="0.2">
      <c r="M21" s="2"/>
      <c r="T21"/>
      <c r="U21"/>
    </row>
    <row r="22" spans="13:27" x14ac:dyDescent="0.2">
      <c r="M22" s="2"/>
      <c r="N22"/>
      <c r="O22"/>
      <c r="P22"/>
      <c r="Q22"/>
      <c r="R22"/>
      <c r="S22"/>
      <c r="T22"/>
      <c r="U22"/>
      <c r="V22"/>
      <c r="W22"/>
    </row>
    <row r="23" spans="13:27" x14ac:dyDescent="0.2">
      <c r="M23" s="2"/>
      <c r="N23"/>
      <c r="O23"/>
      <c r="P23"/>
      <c r="Q23"/>
      <c r="R23"/>
      <c r="S23"/>
      <c r="T23"/>
      <c r="U23"/>
      <c r="V23"/>
      <c r="W23"/>
    </row>
    <row r="24" spans="13:27" x14ac:dyDescent="0.2">
      <c r="M24" s="2"/>
      <c r="N24"/>
      <c r="O24"/>
      <c r="P24"/>
      <c r="Q24"/>
      <c r="R24"/>
      <c r="S24"/>
      <c r="T24"/>
      <c r="U24"/>
      <c r="V24"/>
      <c r="W24"/>
    </row>
    <row r="27" spans="13:27" x14ac:dyDescent="0.2">
      <c r="O27"/>
    </row>
    <row r="28" spans="13:27" x14ac:dyDescent="0.2">
      <c r="O28"/>
    </row>
    <row r="29" spans="13:27" x14ac:dyDescent="0.2">
      <c r="O29"/>
    </row>
    <row r="30" spans="13:27" x14ac:dyDescent="0.2">
      <c r="O30"/>
    </row>
    <row r="31" spans="13:27" x14ac:dyDescent="0.2">
      <c r="O31"/>
    </row>
    <row r="32" spans="13:27" x14ac:dyDescent="0.2">
      <c r="O32"/>
    </row>
    <row r="33" spans="15:24" x14ac:dyDescent="0.2">
      <c r="O33"/>
      <c r="X33" s="4"/>
    </row>
    <row r="34" spans="15:24" x14ac:dyDescent="0.2">
      <c r="O34"/>
    </row>
    <row r="35" spans="15:24" x14ac:dyDescent="0.2">
      <c r="O35"/>
    </row>
    <row r="36" spans="15:24" x14ac:dyDescent="0.2">
      <c r="O3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D446-B88F-45E6-9B31-FEA98838F5C0}">
  <dimension ref="A1:K141"/>
  <sheetViews>
    <sheetView workbookViewId="0">
      <selection activeCell="B8" sqref="B8"/>
    </sheetView>
  </sheetViews>
  <sheetFormatPr defaultRowHeight="14.25" x14ac:dyDescent="0.2"/>
  <cols>
    <col min="1" max="1" width="13.5" customWidth="1"/>
    <col min="2" max="2" width="8.75" customWidth="1"/>
    <col min="10" max="10" width="10.75" customWidth="1"/>
  </cols>
  <sheetData>
    <row r="1" spans="1:11" x14ac:dyDescent="0.2">
      <c r="A1" t="s">
        <v>4</v>
      </c>
      <c r="B1">
        <v>6.55</v>
      </c>
      <c r="C1">
        <v>11.200000000000001</v>
      </c>
      <c r="D1">
        <v>21.360000000000007</v>
      </c>
      <c r="E1">
        <v>29.744999999999994</v>
      </c>
      <c r="F1">
        <v>39.290000000000006</v>
      </c>
      <c r="G1">
        <v>54.42</v>
      </c>
      <c r="H1">
        <v>65.34</v>
      </c>
      <c r="I1">
        <v>70.02000000000001</v>
      </c>
      <c r="J1">
        <v>35.642857142857146</v>
      </c>
      <c r="K1">
        <v>10.535714285714286</v>
      </c>
    </row>
    <row r="2" spans="1:11" x14ac:dyDescent="0.2">
      <c r="B2">
        <v>6.5714285714285712</v>
      </c>
      <c r="C2">
        <v>9.8933333333333344</v>
      </c>
      <c r="D2">
        <v>17.760000000000002</v>
      </c>
      <c r="E2">
        <v>29.046666666666667</v>
      </c>
      <c r="F2">
        <v>39.233333333333341</v>
      </c>
      <c r="G2">
        <v>49.806666666666679</v>
      </c>
      <c r="H2">
        <v>64.086666666666673</v>
      </c>
      <c r="I2">
        <v>71.785714285714292</v>
      </c>
      <c r="J2">
        <v>35.016666666666666</v>
      </c>
      <c r="K2">
        <v>10.466666666666667</v>
      </c>
    </row>
    <row r="3" spans="1:11" x14ac:dyDescent="0.2">
      <c r="B3">
        <v>6.6</v>
      </c>
      <c r="C3">
        <v>9.5500000000000007</v>
      </c>
      <c r="D3">
        <v>18.525000000000002</v>
      </c>
      <c r="E3">
        <v>29.768421052631584</v>
      </c>
      <c r="F3">
        <v>37.20000000000001</v>
      </c>
      <c r="G3">
        <v>52.933333333333337</v>
      </c>
      <c r="H3">
        <v>65.685714285714269</v>
      </c>
      <c r="I3">
        <v>70.06</v>
      </c>
      <c r="J3">
        <v>35.122222222222227</v>
      </c>
      <c r="K3">
        <v>10.496361123581496</v>
      </c>
    </row>
    <row r="4" spans="1:11" x14ac:dyDescent="0.2">
      <c r="B4" t="s">
        <v>0</v>
      </c>
      <c r="C4" t="s">
        <v>0</v>
      </c>
      <c r="D4" t="s">
        <v>0</v>
      </c>
      <c r="E4" t="s">
        <v>0</v>
      </c>
      <c r="F4" t="s">
        <v>1</v>
      </c>
      <c r="G4" t="s">
        <v>1</v>
      </c>
      <c r="H4" t="s">
        <v>0</v>
      </c>
      <c r="J4" t="s">
        <v>0</v>
      </c>
      <c r="K4" t="s">
        <v>1</v>
      </c>
    </row>
    <row r="5" spans="1:11" x14ac:dyDescent="0.2">
      <c r="A5" t="s">
        <v>5</v>
      </c>
      <c r="B5">
        <v>6.2307692307692308</v>
      </c>
      <c r="C5">
        <v>9.4578947368421069</v>
      </c>
      <c r="D5">
        <v>18.152631578947368</v>
      </c>
      <c r="E5">
        <v>30.349999999999998</v>
      </c>
      <c r="F5">
        <v>42.466666666666654</v>
      </c>
      <c r="G5">
        <v>61.427777777777777</v>
      </c>
      <c r="H5">
        <v>74.999999999999986</v>
      </c>
      <c r="J5">
        <v>38.100000000000009</v>
      </c>
      <c r="K5">
        <v>11.799999999999999</v>
      </c>
    </row>
    <row r="6" spans="1:11" x14ac:dyDescent="0.2">
      <c r="B6">
        <v>6.4285714285714288</v>
      </c>
      <c r="C6">
        <v>9.120000000000001</v>
      </c>
      <c r="D6">
        <v>19.270000000000003</v>
      </c>
      <c r="E6">
        <v>30.429999999999996</v>
      </c>
      <c r="F6">
        <v>45.605000000000004</v>
      </c>
      <c r="G6">
        <v>59.164999999999999</v>
      </c>
      <c r="H6">
        <v>67.0625</v>
      </c>
      <c r="J6">
        <v>34.620000000000005</v>
      </c>
      <c r="K6">
        <v>11.133333333333335</v>
      </c>
    </row>
    <row r="7" spans="1:11" x14ac:dyDescent="0.2">
      <c r="B7">
        <v>6.458333333333333</v>
      </c>
      <c r="C7">
        <v>8.5687499999999996</v>
      </c>
      <c r="D7">
        <v>18.65625</v>
      </c>
      <c r="E7">
        <v>29.068750000000005</v>
      </c>
      <c r="F7">
        <v>46.562499999999993</v>
      </c>
      <c r="G7">
        <v>60.6</v>
      </c>
      <c r="H7">
        <v>72.32307692307694</v>
      </c>
      <c r="J7">
        <v>35.672727272727272</v>
      </c>
      <c r="K7">
        <v>10.754545454545452</v>
      </c>
    </row>
    <row r="8" spans="1:11" x14ac:dyDescent="0.2">
      <c r="B8" t="s">
        <v>0</v>
      </c>
      <c r="C8" t="s">
        <v>1</v>
      </c>
      <c r="D8" t="s">
        <v>0</v>
      </c>
      <c r="E8" t="s">
        <v>0</v>
      </c>
      <c r="F8" t="s">
        <v>0</v>
      </c>
      <c r="G8" t="s">
        <v>0</v>
      </c>
      <c r="H8" t="s">
        <v>0</v>
      </c>
      <c r="J8" t="s">
        <v>0</v>
      </c>
      <c r="K8" t="s">
        <v>0</v>
      </c>
    </row>
    <row r="9" spans="1:11" x14ac:dyDescent="0.2">
      <c r="A9" t="s">
        <v>6</v>
      </c>
      <c r="B9">
        <v>5.666666666666667</v>
      </c>
      <c r="C9">
        <v>8.5858333333333334</v>
      </c>
      <c r="D9">
        <v>17.646666666666668</v>
      </c>
      <c r="E9">
        <v>24.994166666666668</v>
      </c>
      <c r="F9">
        <v>34.338333333333331</v>
      </c>
      <c r="G9">
        <v>46.935833333333335</v>
      </c>
      <c r="H9">
        <v>55.353999999999999</v>
      </c>
      <c r="J9">
        <v>30.02416666666667</v>
      </c>
      <c r="K9">
        <v>9.7354166666666675</v>
      </c>
    </row>
    <row r="10" spans="1:11" x14ac:dyDescent="0.2">
      <c r="B10">
        <v>5.833333333333333</v>
      </c>
      <c r="C10">
        <v>8.6594444444444445</v>
      </c>
      <c r="D10">
        <v>14.405000000000001</v>
      </c>
      <c r="E10">
        <v>20.15722222222222</v>
      </c>
      <c r="F10">
        <v>26.38111111111111</v>
      </c>
      <c r="G10">
        <v>37.402222222222221</v>
      </c>
      <c r="H10">
        <v>41.982857142857142</v>
      </c>
      <c r="J10">
        <v>29.28125</v>
      </c>
      <c r="K10">
        <v>9.4224999999999994</v>
      </c>
    </row>
    <row r="11" spans="1:11" x14ac:dyDescent="0.2">
      <c r="B11">
        <v>6.166666666666667</v>
      </c>
      <c r="C11">
        <v>8.4849999999999994</v>
      </c>
      <c r="D11">
        <v>16.555000000000003</v>
      </c>
      <c r="E11">
        <v>24.294166666666666</v>
      </c>
      <c r="F11">
        <v>33.373333333333335</v>
      </c>
      <c r="G11">
        <v>46.42166666666666</v>
      </c>
      <c r="H11">
        <v>54.177499999999995</v>
      </c>
      <c r="J11">
        <v>28.406666666666666</v>
      </c>
      <c r="K11">
        <v>9.5904166666666679</v>
      </c>
    </row>
    <row r="12" spans="1:11" x14ac:dyDescent="0.2">
      <c r="B12" t="s">
        <v>1</v>
      </c>
      <c r="C12" t="s">
        <v>1</v>
      </c>
      <c r="D12" t="s">
        <v>0</v>
      </c>
      <c r="E12" t="s">
        <v>1</v>
      </c>
      <c r="F12" t="s">
        <v>3</v>
      </c>
      <c r="G12" t="s">
        <v>3</v>
      </c>
      <c r="H12" t="s">
        <v>1</v>
      </c>
      <c r="J12" t="s">
        <v>1</v>
      </c>
      <c r="K12" t="s">
        <v>3</v>
      </c>
    </row>
    <row r="16" spans="1:11" x14ac:dyDescent="0.2">
      <c r="B16" s="1"/>
    </row>
    <row r="17" spans="2:2" x14ac:dyDescent="0.2">
      <c r="B17" s="1"/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6" spans="2:2" x14ac:dyDescent="0.2">
      <c r="B26" s="1"/>
    </row>
    <row r="27" spans="2:2" x14ac:dyDescent="0.2">
      <c r="B27" s="1"/>
    </row>
    <row r="29" spans="2:2" x14ac:dyDescent="0.2">
      <c r="B29" s="1"/>
    </row>
    <row r="30" spans="2:2" x14ac:dyDescent="0.2">
      <c r="B30" s="1"/>
    </row>
    <row r="31" spans="2:2" x14ac:dyDescent="0.2">
      <c r="B31" s="1"/>
    </row>
    <row r="51" spans="11:11" x14ac:dyDescent="0.2">
      <c r="K51" s="1"/>
    </row>
    <row r="53" spans="11:11" x14ac:dyDescent="0.2">
      <c r="K53" s="1"/>
    </row>
    <row r="54" spans="11:11" x14ac:dyDescent="0.2">
      <c r="K54" s="1"/>
    </row>
    <row r="55" spans="11:11" x14ac:dyDescent="0.2">
      <c r="K55" s="1"/>
    </row>
    <row r="56" spans="11:11" x14ac:dyDescent="0.2">
      <c r="K56" s="1"/>
    </row>
    <row r="57" spans="11:11" x14ac:dyDescent="0.2">
      <c r="K57" s="1"/>
    </row>
    <row r="58" spans="11:11" x14ac:dyDescent="0.2">
      <c r="K58" s="1"/>
    </row>
    <row r="59" spans="11:11" x14ac:dyDescent="0.2">
      <c r="K59" s="1"/>
    </row>
    <row r="60" spans="11:11" x14ac:dyDescent="0.2">
      <c r="K60" s="1"/>
    </row>
    <row r="61" spans="11:11" x14ac:dyDescent="0.2">
      <c r="K61" s="1"/>
    </row>
    <row r="62" spans="11:11" x14ac:dyDescent="0.2">
      <c r="K62" s="1"/>
    </row>
    <row r="63" spans="11:11" x14ac:dyDescent="0.2">
      <c r="K63" s="1"/>
    </row>
    <row r="64" spans="11:11" x14ac:dyDescent="0.2">
      <c r="K64" s="1"/>
    </row>
    <row r="65" spans="1:11" x14ac:dyDescent="0.2">
      <c r="K65" s="1"/>
    </row>
    <row r="67" spans="1:11" x14ac:dyDescent="0.2">
      <c r="K67" s="1"/>
    </row>
    <row r="69" spans="1:11" x14ac:dyDescent="0.2">
      <c r="K69" s="1"/>
    </row>
    <row r="70" spans="1:11" x14ac:dyDescent="0.2">
      <c r="K70" s="1"/>
    </row>
    <row r="71" spans="1:11" x14ac:dyDescent="0.2">
      <c r="K71" s="1"/>
    </row>
    <row r="72" spans="1:1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">
      <c r="B127" s="2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">
      <c r="B128" s="2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">
      <c r="B129" s="2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">
      <c r="B130" s="2"/>
      <c r="C130" s="1"/>
      <c r="D130" s="1"/>
      <c r="E130" s="1"/>
      <c r="F130" s="1"/>
      <c r="G130" s="1"/>
      <c r="H130" s="1"/>
      <c r="J130" s="1"/>
      <c r="K130" s="1"/>
    </row>
    <row r="131" spans="2:11" x14ac:dyDescent="0.2">
      <c r="B131" s="2"/>
      <c r="C131" s="1"/>
      <c r="D131" s="1"/>
      <c r="E131" s="1"/>
      <c r="F131" s="1"/>
      <c r="G131" s="1"/>
      <c r="H131" s="1"/>
      <c r="J131" s="1"/>
      <c r="K131" s="1"/>
    </row>
    <row r="132" spans="2:11" x14ac:dyDescent="0.2">
      <c r="B132" s="2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">
      <c r="B133" s="2"/>
    </row>
    <row r="134" spans="2:11" x14ac:dyDescent="0.2">
      <c r="B134" s="2"/>
    </row>
    <row r="135" spans="2:11" x14ac:dyDescent="0.2">
      <c r="B135" s="2"/>
    </row>
    <row r="136" spans="2:11" x14ac:dyDescent="0.2">
      <c r="B136" s="2"/>
    </row>
    <row r="137" spans="2:11" x14ac:dyDescent="0.2">
      <c r="B137" s="2"/>
    </row>
    <row r="138" spans="2:11" x14ac:dyDescent="0.2">
      <c r="B138" s="2"/>
    </row>
    <row r="139" spans="2:11" x14ac:dyDescent="0.2">
      <c r="B139" s="2"/>
    </row>
    <row r="140" spans="2:11" x14ac:dyDescent="0.2">
      <c r="B140" s="2"/>
    </row>
    <row r="141" spans="2:11" x14ac:dyDescent="0.2">
      <c r="B141" s="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7E9E0-71C1-4D4A-818B-ACD9C7580B9D}">
  <dimension ref="A1:J128"/>
  <sheetViews>
    <sheetView workbookViewId="0">
      <selection activeCell="D21" sqref="D21"/>
    </sheetView>
  </sheetViews>
  <sheetFormatPr defaultRowHeight="14.25" x14ac:dyDescent="0.2"/>
  <cols>
    <col min="1" max="1" width="17.875" customWidth="1"/>
  </cols>
  <sheetData>
    <row r="1" spans="1:10" x14ac:dyDescent="0.2">
      <c r="A1" t="s">
        <v>4</v>
      </c>
      <c r="B1" t="s">
        <v>0</v>
      </c>
      <c r="C1" t="s">
        <v>0</v>
      </c>
      <c r="D1" t="s">
        <v>0</v>
      </c>
      <c r="E1" t="s">
        <v>1</v>
      </c>
      <c r="F1" t="s">
        <v>1</v>
      </c>
      <c r="G1" t="s">
        <v>1</v>
      </c>
      <c r="H1" t="s">
        <v>1</v>
      </c>
      <c r="J1" t="s">
        <v>1</v>
      </c>
    </row>
    <row r="2" spans="1:10" x14ac:dyDescent="0.2">
      <c r="B2">
        <v>2E-3</v>
      </c>
      <c r="C2">
        <v>3.2372727272727268E-2</v>
      </c>
      <c r="D2">
        <v>0.11247272727272729</v>
      </c>
      <c r="E2">
        <v>0.420655</v>
      </c>
      <c r="F2">
        <v>1.0070000000000001</v>
      </c>
      <c r="G2">
        <v>2.1676349999999998</v>
      </c>
      <c r="H2">
        <v>4.3051500000000003</v>
      </c>
      <c r="I2">
        <v>5.5382400000000001</v>
      </c>
      <c r="J2">
        <v>2.1924999999999999</v>
      </c>
    </row>
    <row r="3" spans="1:10" x14ac:dyDescent="0.2">
      <c r="B3">
        <v>2.0666666666666667E-3</v>
      </c>
      <c r="C3">
        <v>1.9850000000000003E-2</v>
      </c>
      <c r="D3">
        <v>9.6228571428571413E-2</v>
      </c>
      <c r="E3">
        <v>0.37056666666666666</v>
      </c>
      <c r="F3">
        <v>0.86287999999999987</v>
      </c>
      <c r="G3">
        <v>1.880706666666667</v>
      </c>
      <c r="H3">
        <v>3.9460066666666664</v>
      </c>
      <c r="I3">
        <v>5.6114714285714289</v>
      </c>
      <c r="J3">
        <v>2.2127500000000002</v>
      </c>
    </row>
    <row r="4" spans="1:10" x14ac:dyDescent="0.2">
      <c r="B4">
        <v>2.016666666666667E-3</v>
      </c>
      <c r="C4">
        <v>1.8100000000000002E-2</v>
      </c>
      <c r="D4">
        <v>0.11604615384615383</v>
      </c>
      <c r="E4">
        <v>0.3446315789473684</v>
      </c>
      <c r="F4">
        <v>0.85149999999999992</v>
      </c>
      <c r="G4">
        <v>1.9462476190476192</v>
      </c>
      <c r="H4">
        <v>4.0985095238095246</v>
      </c>
      <c r="I4">
        <v>5.5011999999999999</v>
      </c>
      <c r="J4">
        <v>2.3135555555555554</v>
      </c>
    </row>
    <row r="5" spans="1:10" x14ac:dyDescent="0.2">
      <c r="A5" t="s">
        <v>5</v>
      </c>
      <c r="B5" t="s">
        <v>0</v>
      </c>
      <c r="C5" t="s">
        <v>0</v>
      </c>
      <c r="D5" t="s">
        <v>0</v>
      </c>
      <c r="E5" t="s">
        <v>0</v>
      </c>
      <c r="F5" t="s">
        <v>0</v>
      </c>
      <c r="G5" t="s">
        <v>0</v>
      </c>
      <c r="H5" t="s">
        <v>0</v>
      </c>
      <c r="J5" t="s">
        <v>0</v>
      </c>
    </row>
    <row r="6" spans="1:10" x14ac:dyDescent="0.2">
      <c r="B6" s="2">
        <v>1.9999999999999996E-3</v>
      </c>
      <c r="C6" s="2">
        <v>2.3914285714285718E-2</v>
      </c>
      <c r="D6" s="2">
        <v>0.12201875</v>
      </c>
      <c r="E6" s="2">
        <v>0.46422941176470589</v>
      </c>
      <c r="F6" s="2">
        <v>1.5175562499999999</v>
      </c>
      <c r="G6" s="2">
        <v>3.3037777777777779</v>
      </c>
      <c r="H6" s="2">
        <v>6.1531058823529419</v>
      </c>
      <c r="I6" s="2"/>
      <c r="J6" s="2">
        <v>3.0606923076923072</v>
      </c>
    </row>
    <row r="7" spans="1:10" x14ac:dyDescent="0.2">
      <c r="B7" s="2">
        <v>2E-3</v>
      </c>
      <c r="C7" s="2">
        <v>3.175E-2</v>
      </c>
      <c r="D7" s="2">
        <v>0.13541666666666666</v>
      </c>
      <c r="E7" s="2">
        <v>0.47397500000000009</v>
      </c>
      <c r="F7" s="2">
        <v>1.4999400000000001</v>
      </c>
      <c r="G7" s="2">
        <v>3.3072550000000001</v>
      </c>
      <c r="H7" s="2">
        <v>5.6543933333333332</v>
      </c>
      <c r="I7" s="2"/>
      <c r="J7" s="2">
        <v>2.6209999999999996</v>
      </c>
    </row>
    <row r="8" spans="1:10" x14ac:dyDescent="0.2">
      <c r="B8" s="2">
        <v>2.0428571428571427E-3</v>
      </c>
      <c r="C8" s="2">
        <v>1.7875000000000002E-2</v>
      </c>
      <c r="D8" s="2">
        <v>0.129775</v>
      </c>
      <c r="E8" s="2">
        <v>0.42354999999999998</v>
      </c>
      <c r="F8" s="2">
        <v>1.4789562500000002</v>
      </c>
      <c r="G8" s="2">
        <v>3.39405</v>
      </c>
      <c r="H8" s="2">
        <v>5.808923076923076</v>
      </c>
      <c r="I8" s="2"/>
      <c r="J8" s="2">
        <v>2.5701818181818186</v>
      </c>
    </row>
    <row r="9" spans="1:10" x14ac:dyDescent="0.2">
      <c r="A9" t="s">
        <v>6</v>
      </c>
      <c r="B9" t="s">
        <v>0</v>
      </c>
      <c r="C9" t="s">
        <v>0</v>
      </c>
      <c r="D9" t="s">
        <v>0</v>
      </c>
      <c r="E9" t="s">
        <v>3</v>
      </c>
      <c r="F9" t="s">
        <v>3</v>
      </c>
      <c r="G9" t="s">
        <v>3</v>
      </c>
      <c r="H9" t="s">
        <v>3</v>
      </c>
      <c r="J9" t="s">
        <v>1</v>
      </c>
    </row>
    <row r="10" spans="1:10" x14ac:dyDescent="0.2">
      <c r="B10">
        <v>2E-3</v>
      </c>
      <c r="C10">
        <v>3.0799999999999998E-2</v>
      </c>
      <c r="D10">
        <v>7.6316666666666658E-2</v>
      </c>
      <c r="E10">
        <v>0.31066666666666665</v>
      </c>
      <c r="F10">
        <v>0.72556666666666658</v>
      </c>
      <c r="G10">
        <v>1.8173600000000001</v>
      </c>
      <c r="H10">
        <v>3.7474249999999998</v>
      </c>
      <c r="J10">
        <v>2.0447000000000002</v>
      </c>
    </row>
    <row r="11" spans="1:10" x14ac:dyDescent="0.2">
      <c r="B11">
        <v>2.0600000000000002E-3</v>
      </c>
      <c r="C11">
        <v>2.5462499999999999E-2</v>
      </c>
      <c r="D11">
        <v>7.934999999999999E-2</v>
      </c>
      <c r="E11">
        <v>0.33368750000000003</v>
      </c>
      <c r="F11">
        <v>0.73888750000000003</v>
      </c>
      <c r="G11">
        <v>1.754775</v>
      </c>
      <c r="H11">
        <v>3.5605500000000001</v>
      </c>
      <c r="J11">
        <v>2.2679999999999998</v>
      </c>
    </row>
    <row r="12" spans="1:10" x14ac:dyDescent="0.2">
      <c r="B12">
        <v>2.016666666666667E-3</v>
      </c>
      <c r="C12">
        <v>2.9762499999999997E-2</v>
      </c>
      <c r="D12">
        <v>7.7750000000000014E-2</v>
      </c>
      <c r="E12">
        <v>0.29965545454545456</v>
      </c>
      <c r="F12">
        <v>0.73558333333333337</v>
      </c>
      <c r="G12">
        <v>1.8091000000000002</v>
      </c>
      <c r="H12">
        <v>3.6644000000000001</v>
      </c>
      <c r="J12">
        <v>2.3466</v>
      </c>
    </row>
    <row r="14" spans="1:10" x14ac:dyDescent="0.2">
      <c r="B14" s="15"/>
      <c r="C14" s="15"/>
      <c r="D14" s="15"/>
      <c r="E14" s="15"/>
      <c r="F14" s="15"/>
      <c r="G14" s="15"/>
      <c r="H14" s="15"/>
      <c r="I14" s="15"/>
      <c r="J14" s="15"/>
    </row>
    <row r="74" spans="3:10" x14ac:dyDescent="0.2">
      <c r="C74" s="2"/>
      <c r="D74" s="2"/>
      <c r="E74" s="2"/>
      <c r="F74" s="2"/>
      <c r="G74" s="2"/>
      <c r="H74" s="2"/>
      <c r="I74" s="2"/>
      <c r="J74" s="2"/>
    </row>
    <row r="75" spans="3:10" x14ac:dyDescent="0.2">
      <c r="C75" s="2"/>
      <c r="D75" s="2"/>
      <c r="E75" s="2"/>
      <c r="F75" s="2"/>
      <c r="G75" s="2"/>
      <c r="H75" s="2"/>
      <c r="I75" s="2"/>
      <c r="J75" s="2"/>
    </row>
    <row r="76" spans="3:10" x14ac:dyDescent="0.2">
      <c r="C76" s="2"/>
      <c r="D76" s="2"/>
      <c r="E76" s="2"/>
      <c r="F76" s="2"/>
      <c r="G76" s="2"/>
      <c r="H76" s="2"/>
      <c r="I76" s="2"/>
      <c r="J76" s="2"/>
    </row>
    <row r="77" spans="3:10" x14ac:dyDescent="0.2">
      <c r="C77" s="2"/>
      <c r="D77" s="2"/>
      <c r="E77" s="2"/>
      <c r="F77" s="2"/>
      <c r="G77" s="2"/>
      <c r="H77" s="2"/>
      <c r="I77" s="2"/>
      <c r="J77" s="2"/>
    </row>
    <row r="78" spans="3:10" x14ac:dyDescent="0.2">
      <c r="C78" s="2"/>
      <c r="D78" s="2"/>
      <c r="E78" s="2"/>
      <c r="F78" s="2"/>
      <c r="G78" s="2"/>
      <c r="H78" s="2"/>
      <c r="I78" s="2"/>
      <c r="J78" s="2"/>
    </row>
    <row r="79" spans="3:10" x14ac:dyDescent="0.2">
      <c r="C79" s="2"/>
      <c r="D79" s="2"/>
      <c r="E79" s="2"/>
      <c r="F79" s="2"/>
      <c r="G79" s="2"/>
      <c r="H79" s="2"/>
      <c r="I79" s="2"/>
      <c r="J79" s="2"/>
    </row>
    <row r="80" spans="3:10" x14ac:dyDescent="0.2">
      <c r="C80" s="2"/>
      <c r="D80" s="2"/>
      <c r="E80" s="2"/>
      <c r="F80" s="2"/>
      <c r="G80" s="2"/>
      <c r="H80" s="2"/>
      <c r="I80" s="2"/>
      <c r="J80" s="2"/>
    </row>
    <row r="81" spans="2:10" x14ac:dyDescent="0.2">
      <c r="C81" s="2"/>
      <c r="D81" s="2"/>
      <c r="E81" s="2"/>
      <c r="F81" s="2"/>
      <c r="G81" s="2"/>
      <c r="H81" s="2"/>
      <c r="I81" s="2"/>
      <c r="J81" s="2"/>
    </row>
    <row r="82" spans="2:10" x14ac:dyDescent="0.2">
      <c r="C82" s="2"/>
      <c r="D82" s="2"/>
      <c r="E82" s="2"/>
      <c r="F82" s="2"/>
      <c r="G82" s="2"/>
      <c r="H82" s="2"/>
      <c r="I82" s="2"/>
      <c r="J82" s="2"/>
    </row>
    <row r="83" spans="2:10" x14ac:dyDescent="0.2">
      <c r="C83" s="2"/>
      <c r="D83" s="2"/>
      <c r="E83" s="2"/>
      <c r="F83" s="2"/>
      <c r="G83" s="2"/>
      <c r="H83" s="2"/>
      <c r="I83" s="2"/>
      <c r="J83" s="2"/>
    </row>
    <row r="84" spans="2:10" x14ac:dyDescent="0.2"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</sheetData>
  <mergeCells count="1">
    <mergeCell ref="B14:J1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3F2E-BDFC-4DEF-BC6E-5560026F74AB}">
  <dimension ref="A1:K103"/>
  <sheetViews>
    <sheetView workbookViewId="0">
      <selection activeCell="K9" sqref="K9"/>
    </sheetView>
  </sheetViews>
  <sheetFormatPr defaultRowHeight="14.25" x14ac:dyDescent="0.2"/>
  <cols>
    <col min="1" max="1" width="21.125" customWidth="1"/>
    <col min="2" max="8" width="8.875" style="2"/>
  </cols>
  <sheetData>
    <row r="1" spans="1:9" x14ac:dyDescent="0.2">
      <c r="A1" t="s">
        <v>4</v>
      </c>
      <c r="B1" s="2">
        <v>0.89200000000000002</v>
      </c>
      <c r="C1" s="2">
        <v>1.4889999999999999</v>
      </c>
      <c r="D1" s="2">
        <v>2.2180000000000004</v>
      </c>
      <c r="E1" s="2">
        <v>3.133</v>
      </c>
      <c r="F1" s="2">
        <v>4.1259999999999994</v>
      </c>
      <c r="G1" s="2">
        <v>5.0400000000000009</v>
      </c>
      <c r="H1" s="2">
        <v>5.5150000000000006</v>
      </c>
      <c r="I1">
        <v>6.8892499999999997</v>
      </c>
    </row>
    <row r="2" spans="1:9" x14ac:dyDescent="0.2">
      <c r="B2" s="2">
        <v>0.90500000000000003</v>
      </c>
      <c r="C2" s="2">
        <v>1.474</v>
      </c>
      <c r="D2" s="2">
        <v>2.2650000000000006</v>
      </c>
      <c r="E2" s="2">
        <v>3.1279999999999992</v>
      </c>
      <c r="F2" s="2">
        <v>3.9749999999999992</v>
      </c>
      <c r="G2" s="2">
        <v>4.9369999999999994</v>
      </c>
      <c r="H2" s="2">
        <v>5.567499999999999</v>
      </c>
      <c r="I2">
        <v>6.7222499999999998</v>
      </c>
    </row>
    <row r="3" spans="1:9" x14ac:dyDescent="0.2">
      <c r="B3" s="2">
        <v>0.90100000000000002</v>
      </c>
      <c r="C3" s="2">
        <v>1.5290000000000004</v>
      </c>
      <c r="D3" s="2">
        <v>2.2089999999999996</v>
      </c>
      <c r="E3" s="2">
        <v>3.0339999999999998</v>
      </c>
      <c r="F3" s="2">
        <v>4.0469999999999997</v>
      </c>
      <c r="G3" s="2">
        <v>4.9659999999999993</v>
      </c>
      <c r="H3" s="2">
        <v>5.52</v>
      </c>
      <c r="I3">
        <v>6.5327500000000001</v>
      </c>
    </row>
    <row r="4" spans="1:9" x14ac:dyDescent="0.2">
      <c r="B4" s="2" t="s">
        <v>0</v>
      </c>
      <c r="C4" s="2" t="s">
        <v>2</v>
      </c>
      <c r="D4" s="2" t="s">
        <v>1</v>
      </c>
      <c r="E4" s="2" t="s">
        <v>1</v>
      </c>
      <c r="F4" s="2" t="s">
        <v>1</v>
      </c>
      <c r="G4" s="2" t="s">
        <v>1</v>
      </c>
      <c r="H4" s="2" t="s">
        <v>1</v>
      </c>
    </row>
    <row r="5" spans="1:9" x14ac:dyDescent="0.2">
      <c r="A5" t="s">
        <v>5</v>
      </c>
      <c r="B5" s="2">
        <v>0.91600000000000004</v>
      </c>
      <c r="C5" s="2">
        <v>1.5649999999999999</v>
      </c>
      <c r="D5" s="2">
        <v>2.4240000000000004</v>
      </c>
      <c r="E5" s="2">
        <v>3.4829999999999997</v>
      </c>
      <c r="F5" s="2">
        <v>4.4930000000000003</v>
      </c>
      <c r="G5" s="2">
        <v>5.3010000000000002</v>
      </c>
      <c r="H5" s="2">
        <v>6.7025000000000006</v>
      </c>
    </row>
    <row r="6" spans="1:9" x14ac:dyDescent="0.2">
      <c r="B6" s="2">
        <v>0.93400000000000016</v>
      </c>
      <c r="C6" s="2">
        <v>1.5249999999999999</v>
      </c>
      <c r="D6" s="2">
        <v>2.4240000000000004</v>
      </c>
      <c r="E6" s="2">
        <v>3.5729999999999995</v>
      </c>
      <c r="F6" s="2">
        <v>4.5190000000000001</v>
      </c>
      <c r="G6" s="2">
        <v>5.3549999999999995</v>
      </c>
      <c r="H6" s="2">
        <v>6.1032500000000001</v>
      </c>
    </row>
    <row r="7" spans="1:9" x14ac:dyDescent="0.2">
      <c r="B7" s="2">
        <v>0.91399999999999992</v>
      </c>
      <c r="C7" s="2">
        <v>1.571</v>
      </c>
      <c r="D7" s="2">
        <v>2.4279999999999999</v>
      </c>
      <c r="E7" s="2">
        <v>3.5449999999999995</v>
      </c>
      <c r="F7" s="2">
        <v>4.4749999999999996</v>
      </c>
      <c r="G7" s="2">
        <v>5.3469999999999995</v>
      </c>
      <c r="H7" s="2">
        <v>6.4165000000000001</v>
      </c>
    </row>
    <row r="8" spans="1:9" x14ac:dyDescent="0.2"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0</v>
      </c>
    </row>
    <row r="9" spans="1:9" x14ac:dyDescent="0.2">
      <c r="A9" t="s">
        <v>6</v>
      </c>
      <c r="B9" s="2">
        <v>0.82099999999999995</v>
      </c>
      <c r="C9" s="2">
        <v>1.4940000000000002</v>
      </c>
      <c r="D9" s="2">
        <v>2.0169999999999999</v>
      </c>
      <c r="E9" s="2">
        <v>3.0380000000000003</v>
      </c>
      <c r="F9" s="2">
        <v>3.8359999999999999</v>
      </c>
      <c r="G9" s="2">
        <v>4.83</v>
      </c>
      <c r="H9" s="2">
        <v>5.4180000000000001</v>
      </c>
    </row>
    <row r="10" spans="1:9" x14ac:dyDescent="0.2">
      <c r="B10" s="2">
        <v>0.84299999999999997</v>
      </c>
      <c r="C10" s="2">
        <v>1.4390000000000001</v>
      </c>
      <c r="D10" s="2">
        <v>2.0749999999999997</v>
      </c>
      <c r="E10" s="2">
        <v>2.911</v>
      </c>
      <c r="F10" s="2">
        <v>3.8229999999999995</v>
      </c>
      <c r="G10" s="2">
        <v>4.8149999999999995</v>
      </c>
      <c r="H10" s="2">
        <v>5.4233333333333329</v>
      </c>
    </row>
    <row r="11" spans="1:9" x14ac:dyDescent="0.2">
      <c r="B11" s="2">
        <v>0.81600000000000006</v>
      </c>
      <c r="C11" s="2">
        <v>1.5029999999999997</v>
      </c>
      <c r="D11" s="2">
        <v>2.1309999999999998</v>
      </c>
      <c r="E11" s="2">
        <v>3.0510000000000002</v>
      </c>
      <c r="F11" s="2">
        <v>3.9</v>
      </c>
      <c r="G11" s="2">
        <v>4.8416666666666668</v>
      </c>
      <c r="H11" s="2">
        <v>5.3433333333333337</v>
      </c>
    </row>
    <row r="12" spans="1:9" x14ac:dyDescent="0.2">
      <c r="B12" s="2" t="s">
        <v>1</v>
      </c>
      <c r="C12" s="2" t="s">
        <v>1</v>
      </c>
      <c r="D12" s="2" t="s">
        <v>3</v>
      </c>
      <c r="E12" s="2" t="s">
        <v>1</v>
      </c>
      <c r="F12" s="2" t="s">
        <v>3</v>
      </c>
      <c r="G12" s="2" t="s">
        <v>3</v>
      </c>
      <c r="H12" s="2" t="s">
        <v>1</v>
      </c>
    </row>
    <row r="13" spans="1:9" x14ac:dyDescent="0.2">
      <c r="B13"/>
      <c r="C13"/>
      <c r="D13"/>
      <c r="E13"/>
      <c r="F13"/>
      <c r="G13"/>
      <c r="H13"/>
    </row>
    <row r="14" spans="1:9" x14ac:dyDescent="0.2">
      <c r="I14" s="2"/>
    </row>
    <row r="15" spans="1:9" x14ac:dyDescent="0.2">
      <c r="I15" s="2"/>
    </row>
    <row r="16" spans="1:9" x14ac:dyDescent="0.2">
      <c r="I16" s="2"/>
    </row>
    <row r="17" spans="2:9" x14ac:dyDescent="0.2">
      <c r="I17" s="2"/>
    </row>
    <row r="18" spans="2:9" x14ac:dyDescent="0.2">
      <c r="F18" s="13"/>
      <c r="I18" s="2"/>
    </row>
    <row r="19" spans="2:9" x14ac:dyDescent="0.2">
      <c r="I19" s="2"/>
    </row>
    <row r="20" spans="2:9" x14ac:dyDescent="0.2">
      <c r="I20" s="2"/>
    </row>
    <row r="21" spans="2:9" x14ac:dyDescent="0.2">
      <c r="I21" s="2"/>
    </row>
    <row r="22" spans="2:9" x14ac:dyDescent="0.2">
      <c r="I22" s="2"/>
    </row>
    <row r="23" spans="2:9" x14ac:dyDescent="0.2">
      <c r="D23" s="13"/>
      <c r="E23" s="13"/>
      <c r="I23" s="2"/>
    </row>
    <row r="24" spans="2:9" x14ac:dyDescent="0.2">
      <c r="I24" s="2"/>
    </row>
    <row r="25" spans="2:9" x14ac:dyDescent="0.2">
      <c r="C25" s="13"/>
      <c r="G25" s="13"/>
      <c r="I25" s="2"/>
    </row>
    <row r="26" spans="2:9" x14ac:dyDescent="0.2">
      <c r="B26" s="13"/>
      <c r="I26" s="2"/>
    </row>
    <row r="27" spans="2:9" x14ac:dyDescent="0.2">
      <c r="D27" s="13"/>
      <c r="I27" s="2"/>
    </row>
    <row r="28" spans="2:9" x14ac:dyDescent="0.2">
      <c r="E28" s="13"/>
      <c r="I28" s="2"/>
    </row>
    <row r="29" spans="2:9" x14ac:dyDescent="0.2">
      <c r="I29" s="2"/>
    </row>
    <row r="30" spans="2:9" x14ac:dyDescent="0.2">
      <c r="B30" s="13"/>
      <c r="I30" s="2"/>
    </row>
    <row r="31" spans="2:9" x14ac:dyDescent="0.2">
      <c r="I31" s="2"/>
    </row>
    <row r="32" spans="2:9" x14ac:dyDescent="0.2">
      <c r="I32" s="2"/>
    </row>
    <row r="33" spans="1:11" x14ac:dyDescent="0.2">
      <c r="C33" s="13"/>
      <c r="G33" s="13"/>
      <c r="I33" s="2"/>
    </row>
    <row r="34" spans="1:11" x14ac:dyDescent="0.2">
      <c r="C34" s="13"/>
      <c r="I34" s="2"/>
    </row>
    <row r="35" spans="1:11" x14ac:dyDescent="0.2">
      <c r="I35" s="2"/>
    </row>
    <row r="36" spans="1:11" x14ac:dyDescent="0.2">
      <c r="C36" s="13"/>
      <c r="D36" s="13"/>
      <c r="I36" s="2"/>
    </row>
    <row r="37" spans="1:11" x14ac:dyDescent="0.2">
      <c r="I37" s="2"/>
    </row>
    <row r="38" spans="1:11" x14ac:dyDescent="0.2">
      <c r="D38" s="13"/>
      <c r="I38" s="2"/>
    </row>
    <row r="39" spans="1:11" x14ac:dyDescent="0.2">
      <c r="I39" s="2"/>
    </row>
    <row r="40" spans="1:11" x14ac:dyDescent="0.2">
      <c r="I40" s="2"/>
    </row>
    <row r="41" spans="1:11" x14ac:dyDescent="0.2">
      <c r="I41" s="2"/>
    </row>
    <row r="42" spans="1:11" x14ac:dyDescent="0.2">
      <c r="B42" s="13"/>
      <c r="I42" s="2"/>
    </row>
    <row r="43" spans="1:11" x14ac:dyDescent="0.2">
      <c r="I43" s="2"/>
    </row>
    <row r="44" spans="1:11" s="5" customFormat="1" x14ac:dyDescent="0.2">
      <c r="A44"/>
      <c r="B44" s="2"/>
      <c r="C44" s="2"/>
      <c r="D44" s="2"/>
      <c r="E44" s="2"/>
      <c r="F44" s="2"/>
      <c r="G44" s="2"/>
      <c r="H44" s="2"/>
      <c r="I44"/>
      <c r="J44"/>
      <c r="K44"/>
    </row>
    <row r="50" spans="2:6" x14ac:dyDescent="0.2">
      <c r="F50" s="13"/>
    </row>
    <row r="52" spans="2:6" x14ac:dyDescent="0.2">
      <c r="B52" s="13"/>
    </row>
    <row r="57" spans="2:6" x14ac:dyDescent="0.2">
      <c r="C57" s="13"/>
    </row>
    <row r="62" spans="2:6" x14ac:dyDescent="0.2">
      <c r="F62" s="13"/>
    </row>
    <row r="64" spans="2:6" x14ac:dyDescent="0.2">
      <c r="E64" s="13"/>
    </row>
    <row r="65" spans="1:7" x14ac:dyDescent="0.2">
      <c r="G65" s="13"/>
    </row>
    <row r="67" spans="1:7" x14ac:dyDescent="0.2">
      <c r="G67" s="13"/>
    </row>
    <row r="69" spans="1:7" x14ac:dyDescent="0.2">
      <c r="G69" s="13"/>
    </row>
    <row r="71" spans="1:7" x14ac:dyDescent="0.2">
      <c r="G71" s="13"/>
    </row>
    <row r="73" spans="1:7" x14ac:dyDescent="0.2">
      <c r="E73" s="13"/>
    </row>
    <row r="74" spans="1:7" x14ac:dyDescent="0.2">
      <c r="A74" s="2"/>
    </row>
    <row r="75" spans="1:7" x14ac:dyDescent="0.2">
      <c r="A75" s="2"/>
    </row>
    <row r="76" spans="1:7" x14ac:dyDescent="0.2">
      <c r="A76" s="2"/>
    </row>
    <row r="77" spans="1:7" x14ac:dyDescent="0.2">
      <c r="A77" s="2"/>
    </row>
    <row r="78" spans="1:7" x14ac:dyDescent="0.2">
      <c r="A78" s="2"/>
    </row>
    <row r="79" spans="1:7" x14ac:dyDescent="0.2">
      <c r="A79" s="2"/>
    </row>
    <row r="80" spans="1:7" x14ac:dyDescent="0.2">
      <c r="A80" s="2"/>
    </row>
    <row r="81" spans="1:4" x14ac:dyDescent="0.2">
      <c r="A81" s="2"/>
    </row>
    <row r="82" spans="1:4" x14ac:dyDescent="0.2">
      <c r="A82" s="2"/>
    </row>
    <row r="83" spans="1:4" x14ac:dyDescent="0.2">
      <c r="A83" s="2"/>
    </row>
    <row r="84" spans="1:4" x14ac:dyDescent="0.2">
      <c r="A84" s="2"/>
    </row>
    <row r="85" spans="1:4" x14ac:dyDescent="0.2">
      <c r="A85" s="2"/>
    </row>
    <row r="86" spans="1:4" x14ac:dyDescent="0.2">
      <c r="A86" s="2"/>
    </row>
    <row r="87" spans="1:4" x14ac:dyDescent="0.2">
      <c r="A87" s="2"/>
    </row>
    <row r="88" spans="1:4" x14ac:dyDescent="0.2">
      <c r="A88" s="2"/>
    </row>
    <row r="89" spans="1:4" x14ac:dyDescent="0.2">
      <c r="A89" s="2"/>
    </row>
    <row r="90" spans="1:4" x14ac:dyDescent="0.2">
      <c r="A90" s="2"/>
    </row>
    <row r="91" spans="1:4" x14ac:dyDescent="0.2">
      <c r="A91" s="2"/>
    </row>
    <row r="92" spans="1:4" x14ac:dyDescent="0.2">
      <c r="A92" s="2"/>
    </row>
    <row r="93" spans="1:4" x14ac:dyDescent="0.2">
      <c r="A93" s="2"/>
    </row>
    <row r="94" spans="1:4" x14ac:dyDescent="0.2">
      <c r="A94" s="2"/>
      <c r="C94" s="13"/>
    </row>
    <row r="95" spans="1:4" x14ac:dyDescent="0.2">
      <c r="A95" s="2"/>
    </row>
    <row r="96" spans="1:4" x14ac:dyDescent="0.2">
      <c r="A96" s="2"/>
      <c r="C96" s="13"/>
      <c r="D96" s="13"/>
    </row>
    <row r="97" spans="1:4" x14ac:dyDescent="0.2">
      <c r="A97" s="2"/>
    </row>
    <row r="98" spans="1:4" x14ac:dyDescent="0.2">
      <c r="A98" s="2"/>
      <c r="D98" s="13"/>
    </row>
    <row r="99" spans="1:4" x14ac:dyDescent="0.2">
      <c r="A99" s="2"/>
    </row>
    <row r="100" spans="1:4" x14ac:dyDescent="0.2">
      <c r="A100" s="2"/>
    </row>
    <row r="101" spans="1:4" x14ac:dyDescent="0.2">
      <c r="A101" s="2"/>
    </row>
    <row r="102" spans="1:4" x14ac:dyDescent="0.2">
      <c r="A102" s="2"/>
      <c r="B102" s="13"/>
    </row>
    <row r="103" spans="1:4" x14ac:dyDescent="0.2">
      <c r="A103" s="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B295D-5E38-462D-BAA2-FD31CB5337F1}">
  <dimension ref="A2:M14"/>
  <sheetViews>
    <sheetView workbookViewId="0">
      <selection activeCell="L2" sqref="L2"/>
    </sheetView>
  </sheetViews>
  <sheetFormatPr defaultRowHeight="14.25" x14ac:dyDescent="0.2"/>
  <cols>
    <col min="1" max="1" width="18.25" customWidth="1"/>
    <col min="12" max="12" width="30.875" customWidth="1"/>
    <col min="13" max="13" width="35.5" customWidth="1"/>
  </cols>
  <sheetData>
    <row r="2" spans="1:13" ht="15.75" x14ac:dyDescent="0.25"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L2" t="s">
        <v>18</v>
      </c>
      <c r="M2" s="7" t="s">
        <v>17</v>
      </c>
    </row>
    <row r="3" spans="1:13" x14ac:dyDescent="0.2">
      <c r="A3" s="15" t="s">
        <v>4</v>
      </c>
      <c r="B3">
        <v>1</v>
      </c>
      <c r="C3">
        <v>73.333333333333329</v>
      </c>
      <c r="D3">
        <v>100</v>
      </c>
      <c r="E3">
        <v>90.909090909090907</v>
      </c>
      <c r="F3">
        <v>100</v>
      </c>
      <c r="G3">
        <v>100</v>
      </c>
      <c r="H3">
        <v>100</v>
      </c>
      <c r="I3">
        <v>95</v>
      </c>
      <c r="J3">
        <v>21.052631578947366</v>
      </c>
      <c r="L3" s="1">
        <f>16/30*100</f>
        <v>53.333333333333336</v>
      </c>
      <c r="M3">
        <v>84.210526315789494</v>
      </c>
    </row>
    <row r="4" spans="1:13" x14ac:dyDescent="0.2">
      <c r="A4" s="15"/>
      <c r="B4">
        <v>1</v>
      </c>
      <c r="C4">
        <v>60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88.888888888888886</v>
      </c>
      <c r="J4">
        <v>37.5</v>
      </c>
      <c r="L4" s="1">
        <f>13/30*100</f>
        <v>43.333333333333336</v>
      </c>
      <c r="M4">
        <v>92.857142857142861</v>
      </c>
    </row>
    <row r="5" spans="1:13" x14ac:dyDescent="0.2">
      <c r="A5" s="15"/>
      <c r="B5">
        <v>1</v>
      </c>
      <c r="C5">
        <v>70</v>
      </c>
      <c r="D5">
        <v>100</v>
      </c>
      <c r="E5">
        <v>95.238095238095227</v>
      </c>
      <c r="F5">
        <v>100</v>
      </c>
      <c r="G5">
        <v>100</v>
      </c>
      <c r="H5">
        <v>100</v>
      </c>
      <c r="I5">
        <v>90</v>
      </c>
      <c r="J5">
        <v>38.888888888888893</v>
      </c>
      <c r="L5" s="1">
        <f>17/30*100</f>
        <v>56.666666666666664</v>
      </c>
      <c r="M5">
        <v>89.473684210526315</v>
      </c>
    </row>
    <row r="6" spans="1:13" x14ac:dyDescent="0.2">
      <c r="C6" t="s">
        <v>0</v>
      </c>
      <c r="E6" t="s">
        <v>0</v>
      </c>
      <c r="I6" t="s">
        <v>0</v>
      </c>
      <c r="L6" s="1" t="s">
        <v>0</v>
      </c>
      <c r="M6" t="s">
        <v>0</v>
      </c>
    </row>
    <row r="7" spans="1:13" x14ac:dyDescent="0.2">
      <c r="A7" s="15" t="s">
        <v>5</v>
      </c>
      <c r="B7">
        <v>2</v>
      </c>
      <c r="C7">
        <v>63.333333333333329</v>
      </c>
      <c r="D7">
        <v>100</v>
      </c>
      <c r="E7">
        <v>94.73684210526315</v>
      </c>
      <c r="F7">
        <v>100</v>
      </c>
      <c r="G7">
        <v>100</v>
      </c>
      <c r="H7">
        <v>100</v>
      </c>
      <c r="I7">
        <v>94.444444444444443</v>
      </c>
      <c r="L7" s="1">
        <f>14/30*100</f>
        <v>46.666666666666664</v>
      </c>
      <c r="M7">
        <v>77.777777777777786</v>
      </c>
    </row>
    <row r="8" spans="1:13" x14ac:dyDescent="0.2">
      <c r="A8" s="15"/>
      <c r="B8">
        <v>2</v>
      </c>
      <c r="C8">
        <v>66.666666666666657</v>
      </c>
      <c r="D8">
        <v>100</v>
      </c>
      <c r="E8">
        <v>100</v>
      </c>
      <c r="F8">
        <v>100</v>
      </c>
      <c r="G8">
        <v>100</v>
      </c>
      <c r="H8">
        <v>100</v>
      </c>
      <c r="I8">
        <v>75</v>
      </c>
      <c r="L8" s="1">
        <f>15/30*100</f>
        <v>50</v>
      </c>
      <c r="M8">
        <v>75</v>
      </c>
    </row>
    <row r="9" spans="1:13" x14ac:dyDescent="0.2">
      <c r="A9" s="15"/>
      <c r="B9">
        <v>2</v>
      </c>
      <c r="C9">
        <v>53.333333333333336</v>
      </c>
      <c r="D9">
        <v>100</v>
      </c>
      <c r="E9">
        <v>100</v>
      </c>
      <c r="F9">
        <v>100</v>
      </c>
      <c r="G9">
        <v>100</v>
      </c>
      <c r="H9">
        <v>100</v>
      </c>
      <c r="I9">
        <v>75</v>
      </c>
      <c r="L9" s="1">
        <f>11/30*100</f>
        <v>36.666666666666664</v>
      </c>
      <c r="M9">
        <v>73.333333333333329</v>
      </c>
    </row>
    <row r="10" spans="1:13" x14ac:dyDescent="0.2">
      <c r="C10" t="s">
        <v>0</v>
      </c>
      <c r="E10" t="s">
        <v>0</v>
      </c>
      <c r="I10" t="s">
        <v>2</v>
      </c>
      <c r="L10" s="1" t="s">
        <v>0</v>
      </c>
      <c r="M10" t="s">
        <v>1</v>
      </c>
    </row>
    <row r="11" spans="1:13" x14ac:dyDescent="0.2">
      <c r="A11" s="15" t="s">
        <v>6</v>
      </c>
      <c r="B11">
        <v>3</v>
      </c>
      <c r="C11">
        <v>46.666666666666664</v>
      </c>
      <c r="D11">
        <v>100</v>
      </c>
      <c r="E11">
        <v>92.857142857142861</v>
      </c>
      <c r="F11">
        <v>92.307692307692307</v>
      </c>
      <c r="G11">
        <v>100</v>
      </c>
      <c r="H11">
        <v>100</v>
      </c>
      <c r="I11">
        <v>75</v>
      </c>
      <c r="L11" s="1">
        <f>8/30*100</f>
        <v>26.666666666666668</v>
      </c>
      <c r="M11">
        <v>80</v>
      </c>
    </row>
    <row r="12" spans="1:13" x14ac:dyDescent="0.2">
      <c r="A12" s="15"/>
      <c r="B12">
        <v>3</v>
      </c>
      <c r="C12">
        <v>40</v>
      </c>
      <c r="D12">
        <v>100</v>
      </c>
      <c r="E12">
        <v>83.333333333333343</v>
      </c>
      <c r="F12">
        <v>100</v>
      </c>
      <c r="G12">
        <v>100</v>
      </c>
      <c r="H12">
        <v>100</v>
      </c>
      <c r="I12">
        <v>80</v>
      </c>
      <c r="L12" s="1">
        <f>7/30*100</f>
        <v>23.333333333333332</v>
      </c>
      <c r="M12">
        <v>77.777777777777786</v>
      </c>
    </row>
    <row r="13" spans="1:13" x14ac:dyDescent="0.2">
      <c r="A13" s="15"/>
      <c r="B13">
        <v>3</v>
      </c>
      <c r="C13">
        <v>36.666666666666664</v>
      </c>
      <c r="D13">
        <v>100</v>
      </c>
      <c r="E13">
        <v>90.909090909090907</v>
      </c>
      <c r="F13">
        <v>100</v>
      </c>
      <c r="G13">
        <v>100</v>
      </c>
      <c r="H13">
        <v>100</v>
      </c>
      <c r="I13">
        <v>70</v>
      </c>
      <c r="L13" s="1">
        <f>5/30*100</f>
        <v>16.666666666666664</v>
      </c>
      <c r="M13">
        <v>71.428571428571431</v>
      </c>
    </row>
    <row r="14" spans="1:13" x14ac:dyDescent="0.2">
      <c r="C14" t="s">
        <v>1</v>
      </c>
      <c r="E14" t="s">
        <v>1</v>
      </c>
      <c r="I14" t="s">
        <v>1</v>
      </c>
      <c r="L14" t="s">
        <v>1</v>
      </c>
      <c r="M14" t="s">
        <v>1</v>
      </c>
    </row>
  </sheetData>
  <mergeCells count="3">
    <mergeCell ref="A3:A5"/>
    <mergeCell ref="A7:A9"/>
    <mergeCell ref="A11:A13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5A04-EC02-491C-9613-7A6D0A1CB0C3}">
  <dimension ref="F2:O20"/>
  <sheetViews>
    <sheetView workbookViewId="0">
      <selection activeCell="G21" sqref="G21"/>
    </sheetView>
  </sheetViews>
  <sheetFormatPr defaultRowHeight="14.25" x14ac:dyDescent="0.2"/>
  <sheetData>
    <row r="2" spans="6:15" x14ac:dyDescent="0.2">
      <c r="F2" s="23"/>
      <c r="G2" s="24" t="s">
        <v>19</v>
      </c>
      <c r="H2" s="24"/>
      <c r="I2" s="24"/>
      <c r="J2" s="24" t="s">
        <v>20</v>
      </c>
      <c r="K2" s="24"/>
      <c r="L2" s="24"/>
      <c r="M2" s="24" t="s">
        <v>21</v>
      </c>
      <c r="N2" s="24"/>
      <c r="O2" s="24"/>
    </row>
    <row r="3" spans="6:15" ht="13.5" customHeight="1" x14ac:dyDescent="0.2">
      <c r="F3" s="25" t="s">
        <v>22</v>
      </c>
      <c r="G3" s="26">
        <v>2.3224999999999999E-2</v>
      </c>
      <c r="H3" s="26">
        <v>2.5214E-2</v>
      </c>
      <c r="I3" s="26">
        <v>3.3228000000000001E-2</v>
      </c>
      <c r="J3" s="26">
        <v>1.3276E-2</v>
      </c>
      <c r="K3" s="26">
        <v>1.6483000000000001E-2</v>
      </c>
      <c r="L3" s="26">
        <v>1.4536E-2</v>
      </c>
      <c r="M3" s="26">
        <v>9.9780000000000008E-3</v>
      </c>
      <c r="N3" s="26">
        <v>1.4447E-2</v>
      </c>
      <c r="O3" s="26">
        <v>1.4279E-2</v>
      </c>
    </row>
    <row r="4" spans="6:15" ht="13.5" customHeight="1" x14ac:dyDescent="0.2">
      <c r="F4" s="25"/>
      <c r="G4" s="27" t="s">
        <v>0</v>
      </c>
      <c r="H4" s="27"/>
      <c r="I4" s="27"/>
      <c r="J4" s="27" t="s">
        <v>0</v>
      </c>
      <c r="K4" s="27"/>
      <c r="L4" s="27"/>
      <c r="M4" s="27" t="s">
        <v>1</v>
      </c>
      <c r="N4" s="27"/>
      <c r="O4" s="27"/>
    </row>
    <row r="5" spans="6:15" x14ac:dyDescent="0.2">
      <c r="F5" s="25" t="s">
        <v>23</v>
      </c>
      <c r="G5" s="26">
        <v>20.615379999999998</v>
      </c>
      <c r="H5" s="26">
        <v>20.752210000000002</v>
      </c>
      <c r="I5" s="26">
        <v>23.252939999999999</v>
      </c>
      <c r="J5" s="26">
        <v>11.09122</v>
      </c>
      <c r="K5" s="26">
        <v>11.24161</v>
      </c>
      <c r="L5" s="26">
        <v>9.5714290000000002</v>
      </c>
      <c r="M5" s="26">
        <v>11.725</v>
      </c>
      <c r="N5" s="26">
        <v>11.03529</v>
      </c>
      <c r="O5" s="26">
        <v>13.37209</v>
      </c>
    </row>
    <row r="6" spans="6:15" x14ac:dyDescent="0.2">
      <c r="F6" s="25"/>
      <c r="G6" s="27" t="s">
        <v>0</v>
      </c>
      <c r="H6" s="27"/>
      <c r="I6" s="27"/>
      <c r="J6" s="27" t="s">
        <v>1</v>
      </c>
      <c r="K6" s="27"/>
      <c r="L6" s="27"/>
      <c r="M6" s="27" t="s">
        <v>1</v>
      </c>
      <c r="N6" s="27"/>
      <c r="O6" s="27"/>
    </row>
    <row r="7" spans="6:15" x14ac:dyDescent="0.2">
      <c r="F7" s="25" t="s">
        <v>24</v>
      </c>
      <c r="G7" s="26">
        <v>50.367150000000002</v>
      </c>
      <c r="H7" s="26">
        <v>38.963099999999997</v>
      </c>
      <c r="I7" s="26">
        <v>41.343119999999999</v>
      </c>
      <c r="J7" s="26">
        <v>23.53389</v>
      </c>
      <c r="K7" s="26">
        <v>25.535769999999999</v>
      </c>
      <c r="L7" s="26">
        <v>22.51155</v>
      </c>
      <c r="M7" s="26">
        <v>66.065809999999999</v>
      </c>
      <c r="N7" s="26">
        <v>55.32835</v>
      </c>
      <c r="O7" s="26">
        <v>83.173599999999993</v>
      </c>
    </row>
    <row r="8" spans="6:15" x14ac:dyDescent="0.2">
      <c r="F8" s="25"/>
      <c r="G8" s="27" t="s">
        <v>1</v>
      </c>
      <c r="H8" s="27"/>
      <c r="I8" s="27"/>
      <c r="J8" s="27" t="s">
        <v>3</v>
      </c>
      <c r="K8" s="27"/>
      <c r="L8" s="27"/>
      <c r="M8" s="27" t="s">
        <v>0</v>
      </c>
      <c r="N8" s="27"/>
      <c r="O8" s="27"/>
    </row>
    <row r="9" spans="6:15" x14ac:dyDescent="0.2">
      <c r="F9" s="25" t="s">
        <v>25</v>
      </c>
      <c r="G9" s="26">
        <v>727.15380000000005</v>
      </c>
      <c r="H9" s="26">
        <v>779.5575</v>
      </c>
      <c r="I9" s="26">
        <v>685.94119999999998</v>
      </c>
      <c r="J9" s="26">
        <v>254.86490000000001</v>
      </c>
      <c r="K9" s="26">
        <v>368.92619999999999</v>
      </c>
      <c r="L9" s="26">
        <v>245.5102</v>
      </c>
      <c r="M9" s="26">
        <v>654.0625</v>
      </c>
      <c r="N9" s="26">
        <v>509.6078</v>
      </c>
      <c r="O9" s="26">
        <v>978.83720000000005</v>
      </c>
    </row>
    <row r="10" spans="6:15" x14ac:dyDescent="0.2">
      <c r="F10" s="25"/>
      <c r="G10" s="27" t="s">
        <v>0</v>
      </c>
      <c r="H10" s="27"/>
      <c r="I10" s="27"/>
      <c r="J10" s="27" t="s">
        <v>1</v>
      </c>
      <c r="K10" s="27"/>
      <c r="L10" s="27"/>
      <c r="M10" s="27" t="s">
        <v>0</v>
      </c>
      <c r="N10" s="27"/>
      <c r="O10" s="27"/>
    </row>
    <row r="11" spans="6:15" x14ac:dyDescent="0.2">
      <c r="F11" s="25" t="s">
        <v>26</v>
      </c>
      <c r="G11" s="26">
        <v>2161.538</v>
      </c>
      <c r="H11" s="26">
        <v>2672.5659999999998</v>
      </c>
      <c r="I11" s="26">
        <v>1929.412</v>
      </c>
      <c r="J11" s="26">
        <v>2572.1840000000002</v>
      </c>
      <c r="K11" s="26">
        <v>3543.6239999999998</v>
      </c>
      <c r="L11" s="26">
        <v>3057.143</v>
      </c>
      <c r="M11" s="26">
        <v>437.5</v>
      </c>
      <c r="N11" s="26">
        <v>509.8039</v>
      </c>
      <c r="O11" s="26">
        <v>339.53489999999999</v>
      </c>
    </row>
    <row r="12" spans="6:15" x14ac:dyDescent="0.2">
      <c r="F12" s="25"/>
      <c r="G12" s="27" t="s">
        <v>1</v>
      </c>
      <c r="H12" s="27"/>
      <c r="I12" s="27"/>
      <c r="J12" s="27" t="s">
        <v>0</v>
      </c>
      <c r="K12" s="27"/>
      <c r="L12" s="27"/>
      <c r="M12" s="27" t="s">
        <v>3</v>
      </c>
      <c r="N12" s="27"/>
      <c r="O12" s="27"/>
    </row>
    <row r="13" spans="6:15" x14ac:dyDescent="0.2">
      <c r="F13" s="25" t="s">
        <v>27</v>
      </c>
      <c r="G13" s="26">
        <v>385.86009999999999</v>
      </c>
      <c r="H13" s="26">
        <v>242.77289999999999</v>
      </c>
      <c r="I13" s="26">
        <v>369.10640000000001</v>
      </c>
      <c r="J13" s="26">
        <v>393.08179999999999</v>
      </c>
      <c r="K13" s="26">
        <v>552.10839999999996</v>
      </c>
      <c r="L13" s="26">
        <v>365.5455</v>
      </c>
      <c r="M13" s="26">
        <v>277.0772</v>
      </c>
      <c r="N13" s="26">
        <v>291.21910000000003</v>
      </c>
      <c r="O13" s="26">
        <v>373.58479999999997</v>
      </c>
    </row>
    <row r="14" spans="6:15" x14ac:dyDescent="0.2">
      <c r="F14" s="25"/>
      <c r="G14" s="27" t="s">
        <v>0</v>
      </c>
      <c r="H14" s="27"/>
      <c r="I14" s="27"/>
      <c r="J14" s="27" t="s">
        <v>0</v>
      </c>
      <c r="K14" s="27"/>
      <c r="L14" s="27"/>
      <c r="M14" s="27" t="s">
        <v>0</v>
      </c>
      <c r="N14" s="27"/>
      <c r="O14" s="27"/>
    </row>
    <row r="15" spans="6:15" ht="15.75" x14ac:dyDescent="0.25">
      <c r="F15" s="8" t="s">
        <v>30</v>
      </c>
      <c r="G15" s="26">
        <v>2.86192</v>
      </c>
      <c r="H15" s="26">
        <v>2.9358369999999998</v>
      </c>
      <c r="I15" s="26">
        <v>2.4342920000000001</v>
      </c>
      <c r="J15" s="26">
        <v>0.88115399999999999</v>
      </c>
      <c r="K15" s="26">
        <v>2.0858629999999998</v>
      </c>
      <c r="L15" s="26">
        <v>1.8154349999999999</v>
      </c>
      <c r="M15" s="26">
        <v>1.3984099999999999</v>
      </c>
      <c r="N15" s="26">
        <v>1.0860449999999999</v>
      </c>
      <c r="O15" s="26">
        <v>2.5576469999999998</v>
      </c>
    </row>
    <row r="16" spans="6:15" ht="15.75" x14ac:dyDescent="0.25">
      <c r="F16" s="8"/>
      <c r="G16" s="27" t="s">
        <v>0</v>
      </c>
      <c r="H16" s="27"/>
      <c r="I16" s="27"/>
      <c r="J16" s="27" t="s">
        <v>0</v>
      </c>
      <c r="K16" s="27"/>
      <c r="L16" s="27"/>
      <c r="M16" s="27" t="s">
        <v>0</v>
      </c>
      <c r="N16" s="27"/>
      <c r="O16" s="27"/>
    </row>
    <row r="17" spans="6:15" ht="15.75" x14ac:dyDescent="0.25">
      <c r="F17" s="8" t="s">
        <v>31</v>
      </c>
      <c r="G17" s="26">
        <v>103.2945</v>
      </c>
      <c r="H17" s="26">
        <v>172.03540000000001</v>
      </c>
      <c r="I17" s="26">
        <v>127.64709999999999</v>
      </c>
      <c r="J17" s="26">
        <v>43.513509999999997</v>
      </c>
      <c r="K17" s="26">
        <v>61.275170000000003</v>
      </c>
      <c r="L17" s="26">
        <v>48.326529999999998</v>
      </c>
      <c r="M17" s="26">
        <v>116</v>
      </c>
      <c r="N17" s="26">
        <v>172.47059999999999</v>
      </c>
      <c r="O17" s="26">
        <v>278.1395</v>
      </c>
    </row>
    <row r="18" spans="6:15" ht="15.75" x14ac:dyDescent="0.25">
      <c r="F18" s="8"/>
      <c r="G18" s="27" t="s">
        <v>2</v>
      </c>
      <c r="H18" s="27"/>
      <c r="I18" s="27"/>
      <c r="J18" s="27" t="s">
        <v>1</v>
      </c>
      <c r="K18" s="27"/>
      <c r="L18" s="27"/>
      <c r="M18" s="27" t="s">
        <v>0</v>
      </c>
      <c r="N18" s="27"/>
      <c r="O18" s="27"/>
    </row>
    <row r="19" spans="6:15" x14ac:dyDescent="0.2">
      <c r="F19" s="25" t="s">
        <v>28</v>
      </c>
      <c r="G19" s="26">
        <v>10.1998</v>
      </c>
      <c r="H19" s="26">
        <v>16.252880000000001</v>
      </c>
      <c r="I19" s="26">
        <v>6.9581140000000001</v>
      </c>
      <c r="J19" s="26">
        <v>12.281700000000001</v>
      </c>
      <c r="K19" s="26">
        <v>15.219200000000001</v>
      </c>
      <c r="L19" s="26">
        <v>19.566400000000002</v>
      </c>
      <c r="M19" s="26">
        <v>14.98054</v>
      </c>
      <c r="N19" s="26">
        <v>9.0333410000000001</v>
      </c>
      <c r="O19" s="26">
        <v>11.857200000000001</v>
      </c>
    </row>
    <row r="20" spans="6:15" x14ac:dyDescent="0.2">
      <c r="G20" s="16" t="s">
        <v>0</v>
      </c>
      <c r="H20" s="16"/>
      <c r="I20" s="16"/>
      <c r="J20" s="16" t="s">
        <v>0</v>
      </c>
      <c r="K20" s="16"/>
      <c r="L20" s="16"/>
      <c r="M20" s="16" t="s">
        <v>0</v>
      </c>
      <c r="N20" s="16"/>
      <c r="O20" s="16"/>
    </row>
  </sheetData>
  <mergeCells count="30">
    <mergeCell ref="G2:I2"/>
    <mergeCell ref="J2:L2"/>
    <mergeCell ref="M2:O2"/>
    <mergeCell ref="G4:I4"/>
    <mergeCell ref="J4:L4"/>
    <mergeCell ref="M4:O4"/>
    <mergeCell ref="G6:I6"/>
    <mergeCell ref="J6:L6"/>
    <mergeCell ref="M6:O6"/>
    <mergeCell ref="G8:I8"/>
    <mergeCell ref="J8:L8"/>
    <mergeCell ref="M8:O8"/>
    <mergeCell ref="G10:I10"/>
    <mergeCell ref="J10:L10"/>
    <mergeCell ref="M10:O10"/>
    <mergeCell ref="G12:I12"/>
    <mergeCell ref="J12:L12"/>
    <mergeCell ref="M12:O12"/>
    <mergeCell ref="G14:I14"/>
    <mergeCell ref="J14:L14"/>
    <mergeCell ref="M14:O14"/>
    <mergeCell ref="G16:I16"/>
    <mergeCell ref="J16:L16"/>
    <mergeCell ref="M16:O16"/>
    <mergeCell ref="G18:I18"/>
    <mergeCell ref="J18:L18"/>
    <mergeCell ref="M18:O18"/>
    <mergeCell ref="G20:I20"/>
    <mergeCell ref="J20:L20"/>
    <mergeCell ref="M20:O20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3B8D8-2AC0-4A9C-9065-0BE3613A60F1}">
  <dimension ref="A1:AB43"/>
  <sheetViews>
    <sheetView topLeftCell="C1" workbookViewId="0">
      <selection activeCell="M29" sqref="M29"/>
    </sheetView>
  </sheetViews>
  <sheetFormatPr defaultRowHeight="14.25" x14ac:dyDescent="0.2"/>
  <cols>
    <col min="1" max="1" width="15.625" customWidth="1"/>
    <col min="6" max="6" width="25.5" customWidth="1"/>
    <col min="7" max="15" width="14.875" customWidth="1"/>
    <col min="16" max="17" width="5.625" customWidth="1"/>
  </cols>
  <sheetData>
    <row r="1" spans="1:28" x14ac:dyDescent="0.2">
      <c r="G1" s="17" t="s">
        <v>47</v>
      </c>
      <c r="H1" s="17"/>
      <c r="I1" s="17"/>
      <c r="J1" s="17" t="s">
        <v>48</v>
      </c>
      <c r="K1" s="17"/>
      <c r="L1" s="17"/>
      <c r="M1" s="17" t="s">
        <v>49</v>
      </c>
      <c r="N1" s="17"/>
      <c r="O1" s="17"/>
      <c r="P1" s="14"/>
    </row>
    <row r="2" spans="1:28" ht="15.75" x14ac:dyDescent="0.25">
      <c r="E2" t="s">
        <v>29</v>
      </c>
      <c r="F2" s="8" t="s">
        <v>32</v>
      </c>
      <c r="G2" s="9">
        <v>7.2072000000000003</v>
      </c>
      <c r="H2" s="9">
        <v>6.9965999999999999</v>
      </c>
      <c r="I2" s="9">
        <v>6.3414000000000001</v>
      </c>
      <c r="J2" s="9">
        <v>6.9732000000000003</v>
      </c>
      <c r="K2" s="9">
        <v>6.8327999999999998</v>
      </c>
      <c r="L2" s="9">
        <v>6.3647999999999998</v>
      </c>
      <c r="M2" s="9">
        <v>5.8967999999999998</v>
      </c>
      <c r="N2" s="9">
        <v>6.9848999999999988</v>
      </c>
      <c r="O2" s="9">
        <v>6.3998999999999979</v>
      </c>
      <c r="P2" s="9"/>
      <c r="R2" s="8" t="s">
        <v>32</v>
      </c>
      <c r="S2" s="10" t="s">
        <v>33</v>
      </c>
      <c r="T2" s="10" t="s">
        <v>34</v>
      </c>
      <c r="U2" s="10" t="s">
        <v>35</v>
      </c>
      <c r="V2" s="10" t="s">
        <v>36</v>
      </c>
      <c r="W2" s="2"/>
      <c r="X2" s="2"/>
      <c r="Y2" s="2"/>
      <c r="Z2" s="2"/>
      <c r="AA2" s="2"/>
      <c r="AB2" s="2"/>
    </row>
    <row r="3" spans="1:28" ht="15.75" x14ac:dyDescent="0.25">
      <c r="F3" s="8"/>
      <c r="G3" s="9">
        <f>AVERAGE(G2:I2)</f>
        <v>6.8484000000000007</v>
      </c>
      <c r="H3" s="9">
        <f>_xlfn.STDEV.P(G2:I2)</f>
        <v>0.36866863170060998</v>
      </c>
      <c r="I3" s="9" t="s">
        <v>0</v>
      </c>
      <c r="J3" s="9">
        <f>AVERAGE(J2:L2)</f>
        <v>6.7236000000000002</v>
      </c>
      <c r="K3" s="9">
        <f>_xlfn.STDEV.P(J2:L2)</f>
        <v>0.26010397920831596</v>
      </c>
      <c r="L3" s="9" t="s">
        <v>0</v>
      </c>
      <c r="M3" s="9">
        <f>AVERAGE(M2:O2)</f>
        <v>6.4271999999999991</v>
      </c>
      <c r="N3" s="9">
        <f>STDEVA(M2:O2)</f>
        <v>0.54456346737547456</v>
      </c>
      <c r="O3" s="9" t="s">
        <v>0</v>
      </c>
      <c r="P3" s="9"/>
      <c r="Q3">
        <v>1</v>
      </c>
      <c r="R3" s="9">
        <v>7.2072000000000003</v>
      </c>
      <c r="S3" s="9">
        <v>2.1601128548756834</v>
      </c>
      <c r="T3" s="9">
        <v>29.639542857142853</v>
      </c>
      <c r="U3" s="9">
        <v>1.2135360299999998</v>
      </c>
      <c r="V3" s="9">
        <v>56.289863636363641</v>
      </c>
      <c r="W3" s="2"/>
      <c r="X3" s="2"/>
      <c r="Y3" s="2"/>
      <c r="Z3" s="2"/>
      <c r="AA3" s="2"/>
      <c r="AB3" s="2"/>
    </row>
    <row r="4" spans="1:28" ht="15.75" x14ac:dyDescent="0.25">
      <c r="F4" s="8"/>
      <c r="I4" s="9"/>
      <c r="J4" s="9"/>
      <c r="K4" s="9"/>
      <c r="L4" s="9"/>
      <c r="M4" s="9"/>
      <c r="N4" s="9"/>
      <c r="O4" s="9"/>
      <c r="P4" s="9"/>
      <c r="Q4">
        <v>1</v>
      </c>
      <c r="R4" s="9">
        <v>6.9965999999999999</v>
      </c>
      <c r="S4" s="9">
        <v>1.3263008543845001</v>
      </c>
      <c r="T4" s="9">
        <v>27.625599999999999</v>
      </c>
      <c r="U4" s="9">
        <v>1.29270603</v>
      </c>
      <c r="V4" s="9">
        <v>64.068954545454545</v>
      </c>
      <c r="W4" s="2"/>
      <c r="X4" s="2"/>
      <c r="Y4" s="2"/>
      <c r="Z4" s="2"/>
      <c r="AA4" s="2"/>
      <c r="AB4" s="2"/>
    </row>
    <row r="5" spans="1:28" ht="15.75" x14ac:dyDescent="0.25">
      <c r="E5" t="s">
        <v>29</v>
      </c>
      <c r="F5" s="10" t="s">
        <v>33</v>
      </c>
      <c r="G5" s="9">
        <v>2.1601128548756834</v>
      </c>
      <c r="H5" s="9">
        <v>1.3263008543845001</v>
      </c>
      <c r="I5" s="9">
        <v>2.2251891410769917</v>
      </c>
      <c r="J5" s="9">
        <v>1.0608013750134273</v>
      </c>
      <c r="K5" s="9">
        <v>2.2418260692345768</v>
      </c>
      <c r="L5" s="9">
        <v>1.1431011958597124</v>
      </c>
      <c r="M5" s="9">
        <v>1</v>
      </c>
      <c r="N5" s="9">
        <v>0.49468721057506099</v>
      </c>
      <c r="O5" s="9">
        <v>0.80713678844519876</v>
      </c>
      <c r="P5" s="9"/>
      <c r="Q5" s="9">
        <v>1</v>
      </c>
      <c r="R5" s="9">
        <v>6.3414000000000001</v>
      </c>
      <c r="S5" s="9">
        <v>2.2251891410769917</v>
      </c>
      <c r="T5" s="9">
        <v>26.693999999999999</v>
      </c>
      <c r="U5" s="9">
        <v>1.0125660299999999</v>
      </c>
      <c r="V5" s="9">
        <v>49.375879999999995</v>
      </c>
      <c r="W5" s="9"/>
      <c r="X5" s="9"/>
      <c r="Y5" s="9"/>
      <c r="Z5" s="9"/>
      <c r="AA5" s="11"/>
    </row>
    <row r="6" spans="1:28" ht="15.75" x14ac:dyDescent="0.25">
      <c r="F6" s="10"/>
      <c r="G6" s="9">
        <f>AVERAGE(G5:I5)</f>
        <v>1.9038676167790587</v>
      </c>
      <c r="H6" s="9">
        <f>_xlfn.STDEV.P(G5:I5)</f>
        <v>0.4092645880304786</v>
      </c>
      <c r="I6" s="9" t="s">
        <v>0</v>
      </c>
      <c r="J6" s="9">
        <f>AVERAGE(J5:L5)</f>
        <v>1.481909546702572</v>
      </c>
      <c r="K6" s="9">
        <f>_xlfn.STDEV.P(J5:L5)</f>
        <v>0.53839152794268252</v>
      </c>
      <c r="L6" s="9" t="s">
        <v>2</v>
      </c>
      <c r="M6" s="9">
        <f>AVERAGE(M5:O5)</f>
        <v>0.76727466634008668</v>
      </c>
      <c r="N6" s="9">
        <f>_xlfn.STDEV.P(M5:O5)</f>
        <v>0.20820982265196644</v>
      </c>
      <c r="O6" s="9" t="s">
        <v>1</v>
      </c>
      <c r="P6" s="9"/>
      <c r="Q6">
        <v>2</v>
      </c>
      <c r="R6" s="9">
        <v>6.9732000000000003</v>
      </c>
      <c r="S6" s="9">
        <v>1.0608013750134273</v>
      </c>
      <c r="T6" s="9">
        <v>34</v>
      </c>
      <c r="U6" s="9">
        <v>1.07955603</v>
      </c>
      <c r="V6" s="9">
        <v>56.82279166666666</v>
      </c>
      <c r="W6" s="9"/>
      <c r="X6" s="9"/>
      <c r="Y6" s="9"/>
      <c r="Z6" s="9"/>
      <c r="AA6" s="11"/>
    </row>
    <row r="7" spans="1:28" ht="15.75" x14ac:dyDescent="0.25"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>
        <v>2</v>
      </c>
      <c r="R7" s="9">
        <v>6.8327999999999998</v>
      </c>
      <c r="S7" s="9">
        <v>2.2418260692345768</v>
      </c>
      <c r="T7" s="9">
        <v>31.850133333333336</v>
      </c>
      <c r="U7" s="9">
        <v>1.2683460299999998</v>
      </c>
      <c r="V7" s="9">
        <v>60.227350000000001</v>
      </c>
      <c r="W7" s="9"/>
      <c r="X7" s="9"/>
      <c r="Y7" s="9"/>
      <c r="Z7" s="9"/>
      <c r="AA7" s="11"/>
    </row>
    <row r="8" spans="1:28" ht="15.75" x14ac:dyDescent="0.25">
      <c r="E8" t="s">
        <v>29</v>
      </c>
      <c r="F8" s="10" t="s">
        <v>34</v>
      </c>
      <c r="G8" s="9">
        <v>29.639542857142853</v>
      </c>
      <c r="H8" s="9">
        <v>27.625599999999999</v>
      </c>
      <c r="I8" s="9">
        <v>26.693999999999999</v>
      </c>
      <c r="J8" s="9">
        <v>34</v>
      </c>
      <c r="K8" s="9">
        <v>31.850133333333336</v>
      </c>
      <c r="L8" s="9">
        <v>33.256100000000004</v>
      </c>
      <c r="M8" s="9">
        <v>30.991418181818183</v>
      </c>
      <c r="N8" s="9">
        <v>25.418399999999998</v>
      </c>
      <c r="O8" s="9">
        <v>28.646999999999998</v>
      </c>
      <c r="P8" s="9"/>
      <c r="Q8" s="9">
        <v>2</v>
      </c>
      <c r="R8" s="9">
        <v>6.3647999999999998</v>
      </c>
      <c r="S8" s="9">
        <v>1.1431011958597124</v>
      </c>
      <c r="T8" s="9">
        <v>33.256100000000004</v>
      </c>
      <c r="U8" s="9">
        <v>1.2622560299999999</v>
      </c>
      <c r="V8" s="9">
        <v>49.304619047619049</v>
      </c>
      <c r="W8" s="9"/>
      <c r="X8" s="9"/>
      <c r="Y8" s="9"/>
      <c r="Z8" s="9"/>
      <c r="AA8" s="11"/>
    </row>
    <row r="9" spans="1:28" x14ac:dyDescent="0.2">
      <c r="G9" s="9">
        <f>AVERAGE(G8:I8)</f>
        <v>27.986380952380951</v>
      </c>
      <c r="H9" s="9">
        <f>_xlfn.STDEV.P(G8:I8)</f>
        <v>1.2292756274915191</v>
      </c>
      <c r="I9" t="s">
        <v>1</v>
      </c>
      <c r="J9" s="9">
        <f>AVERAGE(J8:L8)</f>
        <v>33.03541111111111</v>
      </c>
      <c r="K9" s="9">
        <f>_xlfn.STDEV.P(J8:L8)</f>
        <v>0.89144428144084198</v>
      </c>
      <c r="L9" t="s">
        <v>0</v>
      </c>
      <c r="M9" s="9">
        <f>AVERAGE(M8:O8)</f>
        <v>28.35227272727273</v>
      </c>
      <c r="N9" s="9">
        <f>_xlfn.STDEV.P(M8:O8)</f>
        <v>2.2846999858020687</v>
      </c>
      <c r="O9" t="s">
        <v>1</v>
      </c>
      <c r="Q9">
        <v>3</v>
      </c>
      <c r="R9" s="9">
        <v>5.8967999999999998</v>
      </c>
      <c r="S9" s="9">
        <v>1</v>
      </c>
      <c r="T9" s="9">
        <v>30.991418181818183</v>
      </c>
      <c r="U9" s="9">
        <v>1.4145060300000001</v>
      </c>
      <c r="V9" s="9">
        <v>46.24940909090909</v>
      </c>
      <c r="W9" s="9"/>
      <c r="X9" s="9"/>
      <c r="Y9" s="9"/>
      <c r="Z9" s="9"/>
      <c r="AA9" s="11"/>
    </row>
    <row r="10" spans="1:28" x14ac:dyDescent="0.2">
      <c r="Q10">
        <v>3</v>
      </c>
      <c r="R10" s="9">
        <v>6.9848999999999988</v>
      </c>
      <c r="S10" s="9">
        <v>0.49468721057506099</v>
      </c>
      <c r="T10" s="9">
        <v>25.418399999999998</v>
      </c>
      <c r="U10" s="9">
        <v>1.3779660299999998</v>
      </c>
      <c r="V10" s="9">
        <v>54.415444444444447</v>
      </c>
      <c r="W10" s="9"/>
      <c r="X10" s="9"/>
      <c r="Y10" s="9"/>
      <c r="Z10" s="9"/>
      <c r="AA10" s="11"/>
    </row>
    <row r="11" spans="1:28" ht="15.75" x14ac:dyDescent="0.25">
      <c r="A11" s="2"/>
      <c r="E11" t="s">
        <v>29</v>
      </c>
      <c r="F11" s="10" t="s">
        <v>35</v>
      </c>
      <c r="G11" s="9">
        <v>1.2135360299999998</v>
      </c>
      <c r="H11" s="9">
        <v>1.29270603</v>
      </c>
      <c r="I11" s="9">
        <v>1.0125660299999999</v>
      </c>
      <c r="J11" s="9">
        <v>1.07955603</v>
      </c>
      <c r="K11" s="9">
        <v>1.2683460299999998</v>
      </c>
      <c r="L11" s="9">
        <v>1.2622560299999999</v>
      </c>
      <c r="M11" s="9">
        <v>1.4145060300000001</v>
      </c>
      <c r="N11" s="9">
        <v>1.3779660299999998</v>
      </c>
      <c r="O11" s="9">
        <v>1.3596960299999998</v>
      </c>
      <c r="P11" s="9"/>
      <c r="Q11" s="9">
        <v>3</v>
      </c>
      <c r="R11" s="9">
        <v>6.3998999999999979</v>
      </c>
      <c r="S11" s="9">
        <v>0.80713678844519876</v>
      </c>
      <c r="T11" s="9">
        <v>28.646999999999998</v>
      </c>
      <c r="U11" s="9">
        <v>1.3596960299999998</v>
      </c>
      <c r="V11" s="9">
        <v>59.803479999999993</v>
      </c>
      <c r="W11" s="9"/>
      <c r="X11" s="9"/>
      <c r="Y11" s="9"/>
      <c r="Z11" s="9"/>
      <c r="AA11" s="11"/>
    </row>
    <row r="12" spans="1:28" ht="15.75" x14ac:dyDescent="0.25">
      <c r="A12" s="2"/>
      <c r="F12" s="10"/>
      <c r="G12" s="9">
        <f>AVERAGE(G11:I11)</f>
        <v>1.17293603</v>
      </c>
      <c r="H12" s="9">
        <f>_xlfn.STDEV.P(G11:I11)</f>
        <v>0.1179148701394347</v>
      </c>
      <c r="I12" s="9" t="s">
        <v>0</v>
      </c>
      <c r="J12" s="9">
        <f>AVERAGE(J11:L11)</f>
        <v>1.2033860299999999</v>
      </c>
      <c r="K12" s="9">
        <f>_xlfn.STDEV.P(J11:L11)</f>
        <v>8.7596322982189084E-2</v>
      </c>
      <c r="L12" s="9" t="s">
        <v>0</v>
      </c>
      <c r="M12" s="9">
        <f>AVERAGE(M11:O11)</f>
        <v>1.38405603</v>
      </c>
      <c r="N12" s="9">
        <f>_xlfn.STDEV.P(M11:O11)</f>
        <v>2.2786693485453414E-2</v>
      </c>
      <c r="O12" s="9" t="s">
        <v>0</v>
      </c>
      <c r="P12" s="9"/>
      <c r="R12" s="9"/>
      <c r="S12" s="9"/>
      <c r="T12" s="9"/>
      <c r="U12" s="9"/>
      <c r="V12" s="9"/>
      <c r="W12" s="9"/>
      <c r="X12" s="9"/>
      <c r="Y12" s="9"/>
      <c r="Z12" s="9"/>
      <c r="AA12" s="11"/>
    </row>
    <row r="13" spans="1:28" ht="15.75" x14ac:dyDescent="0.25">
      <c r="A13" s="2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R13" s="9"/>
      <c r="S13" s="9"/>
      <c r="T13" s="9"/>
      <c r="U13" s="9"/>
      <c r="V13" s="9"/>
      <c r="W13" s="9"/>
      <c r="X13" s="9"/>
      <c r="Y13" s="9"/>
      <c r="Z13" s="9"/>
      <c r="AA13" s="11"/>
    </row>
    <row r="14" spans="1:28" ht="15.75" x14ac:dyDescent="0.25">
      <c r="E14" t="s">
        <v>29</v>
      </c>
      <c r="F14" s="10" t="s">
        <v>36</v>
      </c>
      <c r="G14" s="9">
        <v>56.289863636363641</v>
      </c>
      <c r="H14" s="9">
        <v>64.068954545454545</v>
      </c>
      <c r="I14" s="9">
        <v>49.375879999999995</v>
      </c>
      <c r="J14" s="9">
        <v>56.82279166666666</v>
      </c>
      <c r="K14" s="9">
        <v>60.227350000000001</v>
      </c>
      <c r="L14" s="9">
        <v>49.304619047619049</v>
      </c>
      <c r="M14" s="9">
        <v>46.24940909090909</v>
      </c>
      <c r="N14" s="9">
        <v>54.415444444444447</v>
      </c>
      <c r="O14" s="9">
        <v>59.803479999999993</v>
      </c>
      <c r="P14" s="9"/>
      <c r="R14" s="9"/>
      <c r="S14" s="9"/>
      <c r="T14" s="9"/>
      <c r="U14" s="9"/>
      <c r="V14" s="9"/>
      <c r="W14" s="9"/>
      <c r="X14" s="9"/>
      <c r="Y14" s="9"/>
      <c r="Z14" s="9"/>
      <c r="AB14" s="11"/>
    </row>
    <row r="15" spans="1:28" ht="15.75" x14ac:dyDescent="0.25">
      <c r="F15" s="10"/>
      <c r="G15" s="9">
        <f>AVERAGE(G14:I14)</f>
        <v>56.578232727272727</v>
      </c>
      <c r="H15" s="9">
        <f>_xlfn.STDEV.P(G14:I14)</f>
        <v>6.0018873392189374</v>
      </c>
      <c r="I15" s="9" t="s">
        <v>0</v>
      </c>
      <c r="J15" s="9">
        <f>AVERAGE(J14:L14)</f>
        <v>55.451586904761903</v>
      </c>
      <c r="K15" s="9">
        <f>_xlfn.STDEV.P(J14:L14)</f>
        <v>4.5633806721791927</v>
      </c>
      <c r="L15" s="9" t="s">
        <v>0</v>
      </c>
      <c r="M15" s="9">
        <f>AVERAGE(M14:O14)</f>
        <v>53.489444511784505</v>
      </c>
      <c r="N15" s="9">
        <f>_xlfn.STDEV.P(M14:O14)</f>
        <v>5.5720323317219229</v>
      </c>
      <c r="O15" s="9" t="s">
        <v>0</v>
      </c>
      <c r="P15" s="9"/>
      <c r="R15" s="9"/>
      <c r="S15" s="9"/>
      <c r="T15" s="9"/>
      <c r="U15" s="9"/>
      <c r="V15" s="9"/>
      <c r="W15" s="9"/>
      <c r="X15" s="9"/>
      <c r="Y15" s="9"/>
      <c r="Z15" s="9"/>
      <c r="AB15" s="11"/>
    </row>
    <row r="16" spans="1:28" x14ac:dyDescent="0.2">
      <c r="R16" s="9"/>
      <c r="S16" s="9"/>
      <c r="T16" s="9"/>
      <c r="U16" s="9"/>
      <c r="V16" s="9"/>
      <c r="W16" s="9"/>
      <c r="X16" s="9"/>
      <c r="Y16" s="9"/>
      <c r="Z16" s="9"/>
      <c r="AB16" s="11"/>
    </row>
    <row r="17" spans="1:28" x14ac:dyDescent="0.2">
      <c r="R17" s="9"/>
      <c r="S17" s="9"/>
      <c r="T17" s="9"/>
      <c r="U17" s="9"/>
      <c r="V17" s="9"/>
      <c r="W17" s="9"/>
      <c r="X17" s="9"/>
      <c r="Y17" s="9"/>
      <c r="Z17" s="9"/>
      <c r="AB17" s="11"/>
    </row>
    <row r="18" spans="1:28" x14ac:dyDescent="0.2">
      <c r="A18" s="2"/>
      <c r="R18" s="9"/>
      <c r="S18" s="9"/>
      <c r="T18" s="9"/>
      <c r="U18" s="9"/>
      <c r="V18" s="9"/>
      <c r="W18" s="9"/>
      <c r="X18" s="9"/>
      <c r="Y18" s="9"/>
      <c r="Z18" s="9"/>
      <c r="AA18" s="11"/>
      <c r="AB18" s="11"/>
    </row>
    <row r="19" spans="1:28" x14ac:dyDescent="0.2">
      <c r="A19" s="2"/>
    </row>
    <row r="20" spans="1:28" ht="15.75" x14ac:dyDescent="0.25">
      <c r="A20" s="8"/>
    </row>
    <row r="21" spans="1:28" x14ac:dyDescent="0.2">
      <c r="A21" s="12"/>
      <c r="B21" s="9"/>
      <c r="C21" s="9"/>
      <c r="D21" s="9"/>
    </row>
    <row r="22" spans="1:28" x14ac:dyDescent="0.2">
      <c r="A22" s="12"/>
      <c r="B22" s="9"/>
      <c r="C22" s="9"/>
      <c r="D22" s="9"/>
      <c r="N22" s="12"/>
    </row>
    <row r="23" spans="1:28" x14ac:dyDescent="0.2">
      <c r="A23" s="12"/>
      <c r="B23" s="9"/>
      <c r="C23" s="9"/>
      <c r="D23" s="9"/>
      <c r="N23" s="12"/>
    </row>
    <row r="24" spans="1:28" x14ac:dyDescent="0.2">
      <c r="N24" s="12"/>
    </row>
    <row r="25" spans="1:28" x14ac:dyDescent="0.2">
      <c r="A25" s="2"/>
      <c r="N25" s="12"/>
    </row>
    <row r="26" spans="1:28" x14ac:dyDescent="0.2">
      <c r="A26" s="12"/>
      <c r="B26" s="9"/>
      <c r="C26" s="9"/>
      <c r="D26" s="9"/>
      <c r="N26" s="12"/>
    </row>
    <row r="27" spans="1:28" x14ac:dyDescent="0.2">
      <c r="A27" s="12"/>
      <c r="B27" s="9"/>
      <c r="C27" s="9"/>
      <c r="D27" s="9"/>
      <c r="N27" s="12"/>
    </row>
    <row r="28" spans="1:28" x14ac:dyDescent="0.2">
      <c r="A28" s="12"/>
      <c r="B28" s="9"/>
      <c r="C28" s="9"/>
      <c r="D28" s="9"/>
      <c r="N28" s="12"/>
    </row>
    <row r="30" spans="1:28" ht="15.75" x14ac:dyDescent="0.25">
      <c r="A30" s="10"/>
    </row>
    <row r="31" spans="1:28" x14ac:dyDescent="0.2">
      <c r="A31" s="12"/>
      <c r="B31" s="9"/>
      <c r="C31" s="9"/>
      <c r="D31" s="9"/>
    </row>
    <row r="32" spans="1:28" x14ac:dyDescent="0.2">
      <c r="A32" s="12"/>
      <c r="B32" s="9"/>
      <c r="C32" s="9"/>
      <c r="D32" s="9"/>
    </row>
    <row r="33" spans="1:4" x14ac:dyDescent="0.2">
      <c r="A33" s="12"/>
      <c r="B33" s="9"/>
      <c r="C33" s="9"/>
      <c r="D33" s="9"/>
    </row>
    <row r="35" spans="1:4" ht="15.75" x14ac:dyDescent="0.25">
      <c r="A35" s="10"/>
    </row>
    <row r="36" spans="1:4" x14ac:dyDescent="0.2">
      <c r="A36" s="12"/>
      <c r="B36" s="9"/>
      <c r="C36" s="9"/>
      <c r="D36" s="9"/>
    </row>
    <row r="37" spans="1:4" x14ac:dyDescent="0.2">
      <c r="A37" s="12"/>
      <c r="B37" s="9"/>
      <c r="C37" s="9"/>
      <c r="D37" s="9"/>
    </row>
    <row r="38" spans="1:4" x14ac:dyDescent="0.2">
      <c r="A38" s="12"/>
      <c r="B38" s="9"/>
      <c r="C38" s="9"/>
      <c r="D38" s="9"/>
    </row>
    <row r="40" spans="1:4" ht="15.75" x14ac:dyDescent="0.25">
      <c r="A40" s="10"/>
    </row>
    <row r="41" spans="1:4" x14ac:dyDescent="0.2">
      <c r="A41" s="12"/>
      <c r="B41" s="9"/>
      <c r="C41" s="9"/>
      <c r="D41" s="9"/>
    </row>
    <row r="42" spans="1:4" x14ac:dyDescent="0.2">
      <c r="A42" s="12"/>
      <c r="B42" s="9"/>
      <c r="C42" s="9"/>
      <c r="D42" s="9"/>
    </row>
    <row r="43" spans="1:4" x14ac:dyDescent="0.2">
      <c r="A43" s="12"/>
      <c r="B43" s="9"/>
      <c r="C43" s="9"/>
      <c r="D43" s="9"/>
    </row>
  </sheetData>
  <mergeCells count="3">
    <mergeCell ref="G1:I1"/>
    <mergeCell ref="J1:L1"/>
    <mergeCell ref="M1:O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5F6F-AC32-43A6-9465-2845CBF8219C}">
  <dimension ref="C3:I15"/>
  <sheetViews>
    <sheetView tabSelected="1" workbookViewId="0">
      <selection activeCell="J7" sqref="J7"/>
    </sheetView>
  </sheetViews>
  <sheetFormatPr defaultRowHeight="14.25" x14ac:dyDescent="0.2"/>
  <cols>
    <col min="3" max="3" width="19.5" customWidth="1"/>
    <col min="4" max="4" width="25" customWidth="1"/>
    <col min="5" max="9" width="19.5" customWidth="1"/>
  </cols>
  <sheetData>
    <row r="3" spans="3:9" ht="15" x14ac:dyDescent="0.25">
      <c r="C3" s="18"/>
      <c r="D3" s="18"/>
      <c r="E3" s="18"/>
      <c r="F3" s="18"/>
      <c r="G3" s="18"/>
      <c r="H3" s="18"/>
      <c r="I3" s="18"/>
    </row>
    <row r="4" spans="3:9" ht="17.25" customHeight="1" x14ac:dyDescent="0.25">
      <c r="C4" s="18"/>
      <c r="D4" s="8" t="s">
        <v>52</v>
      </c>
      <c r="E4" s="8" t="s">
        <v>46</v>
      </c>
      <c r="F4" s="8" t="s">
        <v>38</v>
      </c>
      <c r="G4" s="8" t="s">
        <v>39</v>
      </c>
      <c r="H4" s="8" t="s">
        <v>40</v>
      </c>
      <c r="I4" s="8" t="s">
        <v>41</v>
      </c>
    </row>
    <row r="5" spans="3:9" ht="15" x14ac:dyDescent="0.25">
      <c r="C5" s="18"/>
      <c r="D5" s="18" t="s">
        <v>50</v>
      </c>
      <c r="E5" s="18" t="s">
        <v>51</v>
      </c>
      <c r="F5" s="18" t="s">
        <v>42</v>
      </c>
      <c r="G5" s="18" t="s">
        <v>43</v>
      </c>
      <c r="H5" s="18" t="s">
        <v>44</v>
      </c>
      <c r="I5" s="18" t="s">
        <v>45</v>
      </c>
    </row>
    <row r="6" spans="3:9" ht="15" x14ac:dyDescent="0.25">
      <c r="C6" s="19" t="s">
        <v>47</v>
      </c>
      <c r="D6" s="20">
        <v>80.588235294117695</v>
      </c>
      <c r="E6" s="21">
        <f>16/30*100</f>
        <v>53.333333333333336</v>
      </c>
      <c r="F6" s="20">
        <v>65.34</v>
      </c>
      <c r="G6" s="20">
        <v>35.642857142857146</v>
      </c>
      <c r="H6" s="20">
        <v>4.3051500000000003</v>
      </c>
      <c r="I6" s="20">
        <v>2.1924999999999999</v>
      </c>
    </row>
    <row r="7" spans="3:9" ht="15" x14ac:dyDescent="0.25">
      <c r="C7" s="19"/>
      <c r="D7" s="22">
        <v>83.769230769230774</v>
      </c>
      <c r="E7" s="21">
        <f>13/30*100</f>
        <v>43.333333333333336</v>
      </c>
      <c r="F7" s="20">
        <v>64.086666666666673</v>
      </c>
      <c r="G7" s="20">
        <v>35.016666666666666</v>
      </c>
      <c r="H7" s="20">
        <v>3.9460066666666664</v>
      </c>
      <c r="I7" s="20">
        <v>2.2127500000000002</v>
      </c>
    </row>
    <row r="8" spans="3:9" ht="15" x14ac:dyDescent="0.25">
      <c r="C8" s="19"/>
      <c r="D8" s="22">
        <v>83.0625</v>
      </c>
      <c r="E8" s="21">
        <f>17/30*100</f>
        <v>56.666666666666664</v>
      </c>
      <c r="F8" s="20">
        <v>65.685714285714269</v>
      </c>
      <c r="G8" s="20">
        <v>35.122222222222227</v>
      </c>
      <c r="H8" s="20">
        <v>4.0985095238095246</v>
      </c>
      <c r="I8" s="20">
        <v>2.3135555555555554</v>
      </c>
    </row>
    <row r="9" spans="3:9" ht="15" x14ac:dyDescent="0.25">
      <c r="C9" s="19" t="s">
        <v>48</v>
      </c>
      <c r="D9" s="22">
        <v>72.285714285714292</v>
      </c>
      <c r="E9" s="21">
        <f>14/30*100</f>
        <v>46.666666666666664</v>
      </c>
      <c r="F9" s="20">
        <v>74.999999999999986</v>
      </c>
      <c r="G9" s="20">
        <v>38.100000000000009</v>
      </c>
      <c r="H9" s="22">
        <v>6.1531058823529419</v>
      </c>
      <c r="I9" s="22">
        <v>3.0606923076923072</v>
      </c>
    </row>
    <row r="10" spans="3:9" ht="15" x14ac:dyDescent="0.25">
      <c r="C10" s="19"/>
      <c r="D10" s="22">
        <v>69.599999999999994</v>
      </c>
      <c r="E10" s="21">
        <f>15/30*100</f>
        <v>50</v>
      </c>
      <c r="F10" s="20">
        <v>67.0625</v>
      </c>
      <c r="G10" s="20">
        <v>34.620000000000005</v>
      </c>
      <c r="H10" s="22">
        <v>5.6543933333333332</v>
      </c>
      <c r="I10" s="22">
        <v>2.6209999999999996</v>
      </c>
    </row>
    <row r="11" spans="3:9" ht="15" x14ac:dyDescent="0.25">
      <c r="C11" s="19"/>
      <c r="D11" s="22">
        <v>72.272727272727266</v>
      </c>
      <c r="E11" s="21">
        <f>11/30*100</f>
        <v>36.666666666666664</v>
      </c>
      <c r="F11" s="20">
        <v>72.32307692307694</v>
      </c>
      <c r="G11" s="20">
        <v>35.672727272727272</v>
      </c>
      <c r="H11" s="22">
        <v>5.808923076923076</v>
      </c>
      <c r="I11" s="22">
        <v>2.5701818181818186</v>
      </c>
    </row>
    <row r="12" spans="3:9" ht="15" x14ac:dyDescent="0.25">
      <c r="C12" s="19" t="s">
        <v>49</v>
      </c>
      <c r="D12" s="20">
        <v>75.845679012345684</v>
      </c>
      <c r="E12" s="21">
        <f>8/30*100</f>
        <v>26.666666666666668</v>
      </c>
      <c r="F12" s="20">
        <v>55.353999999999999</v>
      </c>
      <c r="G12" s="20">
        <v>30.02416666666667</v>
      </c>
      <c r="H12" s="20">
        <v>3.7474249999999998</v>
      </c>
      <c r="I12" s="20">
        <v>2.0447000000000002</v>
      </c>
    </row>
    <row r="13" spans="3:9" ht="15" x14ac:dyDescent="0.25">
      <c r="C13" s="18"/>
      <c r="D13" s="20">
        <v>74.2</v>
      </c>
      <c r="E13" s="21">
        <f>7/30*100</f>
        <v>23.333333333333332</v>
      </c>
      <c r="F13" s="20">
        <v>41.982857142857142</v>
      </c>
      <c r="G13" s="20">
        <v>29.28125</v>
      </c>
      <c r="H13" s="20">
        <v>3.5605500000000001</v>
      </c>
      <c r="I13" s="20">
        <v>2.2679999999999998</v>
      </c>
    </row>
    <row r="14" spans="3:9" ht="15" x14ac:dyDescent="0.25">
      <c r="C14" s="18"/>
      <c r="D14" s="20">
        <v>74</v>
      </c>
      <c r="E14" s="21">
        <f>5/30*100</f>
        <v>16.666666666666664</v>
      </c>
      <c r="F14" s="20">
        <v>54.177499999999995</v>
      </c>
      <c r="G14" s="20">
        <v>28.406666666666666</v>
      </c>
      <c r="H14" s="20">
        <v>3.6644000000000001</v>
      </c>
      <c r="I14" s="20">
        <v>2.3466</v>
      </c>
    </row>
    <row r="15" spans="3:9" ht="15" x14ac:dyDescent="0.25">
      <c r="C15" s="18"/>
      <c r="D15" s="18"/>
      <c r="E15" s="18"/>
      <c r="F15" s="18"/>
      <c r="G15" s="18"/>
      <c r="H15" s="18"/>
      <c r="I15" s="18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 development duration</vt:lpstr>
      <vt:lpstr> Length</vt:lpstr>
      <vt:lpstr>Weight</vt:lpstr>
      <vt:lpstr>head capsule width</vt:lpstr>
      <vt:lpstr> survival</vt:lpstr>
      <vt:lpstr>enzymes</vt:lpstr>
      <vt:lpstr>metabolites and nutrient</vt:lpstr>
      <vt:lpstr>growth status</vt:lpstr>
      <vt:lpstr>'growth status'!_Hlk167151848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零星韵</dc:creator>
  <cp:lastModifiedBy>haoyu lin</cp:lastModifiedBy>
  <cp:lastPrinted>2022-03-01T03:00:19Z</cp:lastPrinted>
  <dcterms:created xsi:type="dcterms:W3CDTF">2015-06-05T18:19:34Z</dcterms:created>
  <dcterms:modified xsi:type="dcterms:W3CDTF">2024-05-23T15:54:40Z</dcterms:modified>
</cp:coreProperties>
</file>