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rataiweeranantanapan/Desktop/PeerJ/3. Minor revision_June 2024/"/>
    </mc:Choice>
  </mc:AlternateContent>
  <xr:revisionPtr revIDLastSave="0" documentId="13_ncr:1_{9BB33511-E733-0E49-93BA-3CFA04D5F218}" xr6:coauthVersionLast="47" xr6:coauthVersionMax="47" xr10:uidLastSave="{00000000-0000-0000-0000-000000000000}"/>
  <bookViews>
    <workbookView xWindow="1420" yWindow="1040" windowWidth="27380" windowHeight="15860" activeTab="5" xr2:uid="{844BCE11-75EA-4066-B400-DB8A1FE33664}"/>
  </bookViews>
  <sheets>
    <sheet name="1. MTT assay" sheetId="1" r:id="rId1"/>
    <sheet name="2. ROS detection" sheetId="2" r:id="rId2"/>
    <sheet name="3. Stanadard curve of allicin" sheetId="4" r:id="rId3"/>
    <sheet name="4. Cell-free control insert" sheetId="5" r:id="rId4"/>
    <sheet name="5. Cellular uptake experiments" sheetId="3" r:id="rId5"/>
    <sheet name="6. % LY rejection" sheetId="6" r:id="rId6"/>
  </sheets>
  <definedNames>
    <definedName name="_Hlk157841856" localSheetId="4">'5. Cellular uptake experiments'!$A$3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  <c r="C72" i="6"/>
  <c r="B72" i="6"/>
  <c r="C68" i="6"/>
  <c r="B68" i="6"/>
  <c r="C64" i="6"/>
  <c r="B64" i="6"/>
  <c r="C60" i="6"/>
  <c r="H8" i="6" s="1"/>
  <c r="B60" i="6"/>
  <c r="G8" i="6" s="1"/>
  <c r="C56" i="6"/>
  <c r="B56" i="6"/>
  <c r="C52" i="6"/>
  <c r="B52" i="6"/>
  <c r="C47" i="6"/>
  <c r="B47" i="6"/>
  <c r="C43" i="6"/>
  <c r="B43" i="6"/>
  <c r="C39" i="6"/>
  <c r="B39" i="6"/>
  <c r="C35" i="6"/>
  <c r="B35" i="6"/>
  <c r="C31" i="6"/>
  <c r="B31" i="6"/>
  <c r="C26" i="6"/>
  <c r="B26" i="6"/>
  <c r="B22" i="6"/>
  <c r="C18" i="6"/>
  <c r="B18" i="6"/>
  <c r="C14" i="6"/>
  <c r="B14" i="6"/>
  <c r="C10" i="6"/>
  <c r="B10" i="6"/>
  <c r="H7" i="6"/>
  <c r="G7" i="6"/>
  <c r="C6" i="6"/>
  <c r="H6" i="6" s="1"/>
  <c r="B6" i="6"/>
  <c r="G6" i="6" s="1"/>
  <c r="G9" i="6" l="1"/>
  <c r="G10" i="6"/>
  <c r="H10" i="6"/>
  <c r="H9" i="6"/>
</calcChain>
</file>

<file path=xl/sharedStrings.xml><?xml version="1.0" encoding="utf-8"?>
<sst xmlns="http://schemas.openxmlformats.org/spreadsheetml/2006/main" count="189" uniqueCount="65">
  <si>
    <t>Cell viability assay (MTT assay)</t>
  </si>
  <si>
    <t>Allicin concentration (µg/ml)</t>
  </si>
  <si>
    <t>% Proliferation N1</t>
  </si>
  <si>
    <t>% Proliferation N2</t>
  </si>
  <si>
    <t>% Proliferation N3</t>
  </si>
  <si>
    <t>Average</t>
  </si>
  <si>
    <t>SEM</t>
  </si>
  <si>
    <t xml:space="preserve">ROS detection assay </t>
  </si>
  <si>
    <t>TBHP (Positive control)</t>
  </si>
  <si>
    <t>N1</t>
  </si>
  <si>
    <t>N2</t>
  </si>
  <si>
    <t>N3</t>
  </si>
  <si>
    <t>Cellular uptake experiments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</si>
  <si>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Allicin tested in the absence and presence of hCMEC/D3 cells at a density of 1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</t>
    </r>
  </si>
  <si>
    <t>Tested with 0.5 µg/ml</t>
  </si>
  <si>
    <t>Tested with 1 µg/ml</t>
  </si>
  <si>
    <t>Tested with 2 µg/ml</t>
  </si>
  <si>
    <t>Tested with 5 µg/ml</t>
  </si>
  <si>
    <t>No cells</t>
  </si>
  <si>
    <t>Cells</t>
  </si>
  <si>
    <r>
      <t>1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</t>
    </r>
  </si>
  <si>
    <r>
      <t>5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</si>
  <si>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Allicin 5 µg/ml tested in the absence and presence of hCMEC/D3 cells at a density of 1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and 5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</si>
  <si>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Allicin 5 µg/ml tested with various densities of hCMEC/D3 cells</t>
    </r>
  </si>
  <si>
    <r>
      <t>2.5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</t>
    </r>
  </si>
  <si>
    <r>
      <t>7.5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</si>
  <si>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The hCMEC/D3 cells at a density of 5 x 10</t>
    </r>
    <r>
      <rPr>
        <vertAlign val="super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cells were tested with allicin 5 µg/ml at different incubation periods</t>
    </r>
  </si>
  <si>
    <t>Time (h)</t>
  </si>
  <si>
    <t>No cells N1</t>
  </si>
  <si>
    <t>No cells N2</t>
  </si>
  <si>
    <t>No cells N3</t>
  </si>
  <si>
    <t>Cells N1</t>
  </si>
  <si>
    <t>Cells N2</t>
  </si>
  <si>
    <t>Cells N3</t>
  </si>
  <si>
    <t>Allicin concentration of AP and BL samples of the cell-free control insert</t>
  </si>
  <si>
    <t>Sample</t>
  </si>
  <si>
    <t>AP</t>
  </si>
  <si>
    <t>BL</t>
  </si>
  <si>
    <t>Standard curve of allicin from HPLC analysis</t>
  </si>
  <si>
    <t>Retention time (min)</t>
  </si>
  <si>
    <t>Area peak</t>
  </si>
  <si>
    <t>Fluorescence Intensity N1</t>
  </si>
  <si>
    <t>Fluorescence Intensity N2</t>
  </si>
  <si>
    <t>* not detectable</t>
  </si>
  <si>
    <t>Fluorescence Intensity N4</t>
  </si>
  <si>
    <t>1.     Results at 3 h</t>
  </si>
  <si>
    <t>2.     Results at 24 h</t>
  </si>
  <si>
    <t>0*</t>
  </si>
  <si>
    <t>%LY Rejection</t>
  </si>
  <si>
    <t>Insert 1</t>
  </si>
  <si>
    <t>Before allicin test</t>
  </si>
  <si>
    <t>After allicin test</t>
  </si>
  <si>
    <t>3N</t>
  </si>
  <si>
    <t>BL conc.</t>
  </si>
  <si>
    <t>Before</t>
  </si>
  <si>
    <t>After</t>
  </si>
  <si>
    <t>%LY rejection</t>
  </si>
  <si>
    <t>Insert 2</t>
  </si>
  <si>
    <t>SD</t>
  </si>
  <si>
    <t>Insert 3</t>
  </si>
  <si>
    <r>
      <t xml:space="preserve">%LY before allicin test = 97.61 </t>
    </r>
    <r>
      <rPr>
        <sz val="11"/>
        <color theme="1"/>
        <rFont val="Tahoma"/>
        <family val="2"/>
      </rPr>
      <t>±</t>
    </r>
    <r>
      <rPr>
        <sz val="11"/>
        <color theme="1"/>
        <rFont val="Tahoma"/>
        <family val="2"/>
        <charset val="222"/>
      </rPr>
      <t xml:space="preserve"> 0.57%</t>
    </r>
  </si>
  <si>
    <r>
      <t xml:space="preserve">%LY after allicin test = 95.04 </t>
    </r>
    <r>
      <rPr>
        <sz val="11"/>
        <color theme="1"/>
        <rFont val="Tahoma"/>
        <family val="2"/>
      </rPr>
      <t>±</t>
    </r>
    <r>
      <rPr>
        <sz val="11"/>
        <color theme="1"/>
        <rFont val="Tahoma"/>
        <family val="2"/>
        <charset val="222"/>
      </rPr>
      <t xml:space="preserve"> 2.26%</t>
    </r>
  </si>
  <si>
    <t>Insert 4</t>
  </si>
  <si>
    <t>Insert 5</t>
  </si>
  <si>
    <t>Insert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</si>
</sst>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2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11"/>
      <color rgb="FF7030A0"/>
      <name val="Calibri"/>
      <family val="2"/>
      <charset val="222"/>
      <scheme val="minor"/>
    </font>
    <font>
      <sz val="11"/>
      <color theme="1"/>
      <name val="Tahoma"/>
      <family val="2"/>
    </font>
    <font>
      <sz val="11"/>
      <color theme="1"/>
      <name val="Tahoma"/>
      <family val="2"/>
      <charset val="22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 indent="4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4" borderId="0" xfId="0" applyFont="1" applyFill="1"/>
    <xf numFmtId="0" fontId="7" fillId="5" borderId="0" xfId="0" applyFont="1" applyFill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0" fillId="0" borderId="1" xfId="0" applyBorder="1"/>
    <xf numFmtId="0" fontId="9" fillId="0" borderId="0" xfId="0" applyFont="1" applyAlignment="1">
      <alignment horizontal="left"/>
    </xf>
    <xf numFmtId="2" fontId="0" fillId="0" borderId="1" xfId="0" applyNumberFormat="1" applyBorder="1"/>
    <xf numFmtId="2" fontId="10" fillId="0" borderId="1" xfId="0" applyNumberFormat="1" applyFont="1" applyBorder="1"/>
    <xf numFmtId="2" fontId="11" fillId="0" borderId="1" xfId="0" applyNumberFormat="1" applyFont="1" applyBorder="1"/>
    <xf numFmtId="0" fontId="0" fillId="3" borderId="0" xfId="0" applyFill="1"/>
    <xf numFmtId="0" fontId="6" fillId="0" borderId="0" xfId="0" applyFont="1" applyAlignment="1">
      <alignment horizontal="center"/>
    </xf>
    <xf numFmtId="0" fontId="7" fillId="9" borderId="0" xfId="0" applyFont="1" applyFill="1"/>
    <xf numFmtId="2" fontId="0" fillId="0" borderId="0" xfId="0" applyNumberFormat="1"/>
    <xf numFmtId="0" fontId="7" fillId="1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86B5-410E-439A-B87F-462D4500CC98}">
  <dimension ref="A1:G17"/>
  <sheetViews>
    <sheetView zoomScale="139" workbookViewId="0">
      <selection activeCell="A7" sqref="A7"/>
    </sheetView>
  </sheetViews>
  <sheetFormatPr baseColWidth="10" defaultColWidth="8.83203125" defaultRowHeight="16" x14ac:dyDescent="0.2"/>
  <cols>
    <col min="1" max="1" width="25.1640625" style="3" customWidth="1"/>
    <col min="2" max="16384" width="8.83203125" style="3"/>
  </cols>
  <sheetData>
    <row r="1" spans="1:7" ht="15.5" customHeight="1" x14ac:dyDescent="0.2">
      <c r="A1" s="11" t="s">
        <v>0</v>
      </c>
      <c r="B1" s="11"/>
      <c r="C1" s="11"/>
      <c r="D1" s="11"/>
    </row>
    <row r="2" spans="1:7" x14ac:dyDescent="0.2">
      <c r="A2" s="11"/>
      <c r="B2" s="11"/>
      <c r="C2" s="11"/>
      <c r="D2" s="11"/>
    </row>
    <row r="3" spans="1:7" x14ac:dyDescent="0.2">
      <c r="A3" s="1" t="s">
        <v>45</v>
      </c>
    </row>
    <row r="4" spans="1:7" x14ac:dyDescent="0.2">
      <c r="A4" s="2" t="s">
        <v>1</v>
      </c>
      <c r="B4" s="2">
        <v>0</v>
      </c>
      <c r="C4" s="2">
        <v>0.5</v>
      </c>
      <c r="D4" s="2">
        <v>1</v>
      </c>
      <c r="E4" s="2">
        <v>2</v>
      </c>
      <c r="F4" s="2">
        <v>5</v>
      </c>
      <c r="G4" s="2">
        <v>10</v>
      </c>
    </row>
    <row r="5" spans="1:7" x14ac:dyDescent="0.2">
      <c r="A5" s="2" t="s">
        <v>2</v>
      </c>
      <c r="B5" s="10">
        <v>99.2</v>
      </c>
      <c r="C5" s="10">
        <v>116.56</v>
      </c>
      <c r="D5" s="10">
        <v>108.2272</v>
      </c>
      <c r="E5" s="10">
        <v>107.3344</v>
      </c>
      <c r="F5" s="10">
        <v>78.963200000000001</v>
      </c>
      <c r="G5" s="10">
        <v>72.118400000000008</v>
      </c>
    </row>
    <row r="6" spans="1:7" x14ac:dyDescent="0.2">
      <c r="A6" s="2" t="s">
        <v>3</v>
      </c>
      <c r="B6" s="10">
        <v>103.2</v>
      </c>
      <c r="C6" s="10">
        <v>111.2496</v>
      </c>
      <c r="D6" s="10">
        <v>107.84400000000001</v>
      </c>
      <c r="E6" s="10">
        <v>105.16080000000001</v>
      </c>
      <c r="F6" s="10">
        <v>111.0432</v>
      </c>
      <c r="G6" s="10">
        <v>60.475200000000001</v>
      </c>
    </row>
    <row r="7" spans="1:7" x14ac:dyDescent="0.2">
      <c r="A7" s="2" t="s">
        <v>4</v>
      </c>
      <c r="B7" s="10">
        <v>97.6</v>
      </c>
      <c r="C7" s="10">
        <v>108.5312</v>
      </c>
      <c r="D7" s="10">
        <v>97.795199999999994</v>
      </c>
      <c r="E7" s="10">
        <v>103.55359999999999</v>
      </c>
      <c r="F7" s="10">
        <v>106.872</v>
      </c>
      <c r="G7" s="10">
        <v>72.907200000000003</v>
      </c>
    </row>
    <row r="8" spans="1:7" x14ac:dyDescent="0.2">
      <c r="A8" s="2" t="s">
        <v>5</v>
      </c>
      <c r="B8" s="10">
        <v>100</v>
      </c>
      <c r="C8" s="10">
        <v>112.11360000000001</v>
      </c>
      <c r="D8" s="10">
        <v>104.62213333333334</v>
      </c>
      <c r="E8" s="10">
        <v>105.34960000000001</v>
      </c>
      <c r="F8" s="10">
        <v>98.959466666666671</v>
      </c>
      <c r="G8" s="10">
        <v>68.500266666666676</v>
      </c>
    </row>
    <row r="9" spans="1:7" x14ac:dyDescent="0.2">
      <c r="A9" s="2" t="s">
        <v>6</v>
      </c>
      <c r="B9" s="10">
        <v>1.6653816514845237</v>
      </c>
      <c r="C9" s="10">
        <v>3.106445320483922</v>
      </c>
      <c r="D9" s="10">
        <v>4.7641445848943844</v>
      </c>
      <c r="E9" s="10">
        <v>2.2244225394072266</v>
      </c>
      <c r="F9" s="10">
        <v>10.790644667473405</v>
      </c>
      <c r="G9" s="10">
        <v>2.9818268645227488</v>
      </c>
    </row>
    <row r="11" spans="1:7" x14ac:dyDescent="0.2">
      <c r="A11" s="1" t="s">
        <v>46</v>
      </c>
    </row>
    <row r="12" spans="1:7" x14ac:dyDescent="0.2">
      <c r="A12" s="2" t="s">
        <v>1</v>
      </c>
      <c r="B12" s="2">
        <v>0</v>
      </c>
      <c r="C12" s="2">
        <v>0.5</v>
      </c>
      <c r="D12" s="2">
        <v>1</v>
      </c>
      <c r="E12" s="2">
        <v>2</v>
      </c>
      <c r="F12" s="2">
        <v>5</v>
      </c>
    </row>
    <row r="13" spans="1:7" x14ac:dyDescent="0.2">
      <c r="A13" s="2" t="s">
        <v>2</v>
      </c>
      <c r="B13" s="10">
        <v>84.087237479806134</v>
      </c>
      <c r="C13" s="10">
        <v>93.174474959612269</v>
      </c>
      <c r="D13" s="10">
        <v>83.360258481421639</v>
      </c>
      <c r="E13" s="10">
        <v>51.009693053311778</v>
      </c>
      <c r="F13" s="10">
        <v>13.206785137318253</v>
      </c>
    </row>
    <row r="14" spans="1:7" x14ac:dyDescent="0.2">
      <c r="A14" s="2" t="s">
        <v>3</v>
      </c>
      <c r="B14" s="10">
        <v>101.05008077544426</v>
      </c>
      <c r="C14" s="10">
        <v>105.4119547657512</v>
      </c>
      <c r="D14" s="10">
        <v>101.77705977382875</v>
      </c>
      <c r="E14" s="10">
        <v>55.61389337641355</v>
      </c>
      <c r="F14" s="10">
        <v>22.899838449111467</v>
      </c>
    </row>
    <row r="15" spans="1:7" x14ac:dyDescent="0.2">
      <c r="A15" s="2" t="s">
        <v>4</v>
      </c>
      <c r="B15" s="10">
        <v>114.86268174474961</v>
      </c>
      <c r="C15" s="10">
        <v>145.39579967689818</v>
      </c>
      <c r="D15" s="10">
        <v>115.58966074313406</v>
      </c>
      <c r="E15" s="10">
        <v>77.786752827140532</v>
      </c>
      <c r="F15" s="10">
        <v>39.983844911147003</v>
      </c>
    </row>
    <row r="16" spans="1:7" x14ac:dyDescent="0.2">
      <c r="A16" s="2" t="s">
        <v>5</v>
      </c>
      <c r="B16" s="10">
        <v>100</v>
      </c>
      <c r="C16" s="10">
        <v>114.66074313408721</v>
      </c>
      <c r="D16" s="10">
        <v>100.2423263327948</v>
      </c>
      <c r="E16" s="10">
        <v>61.470113085621954</v>
      </c>
      <c r="F16" s="10">
        <v>25.363489499192241</v>
      </c>
    </row>
    <row r="17" spans="1:6" x14ac:dyDescent="0.2">
      <c r="A17" s="2" t="s">
        <v>6</v>
      </c>
      <c r="B17" s="10">
        <v>8.8998676993520629</v>
      </c>
      <c r="C17" s="10">
        <v>15.768803768084634</v>
      </c>
      <c r="D17" s="10">
        <v>9.3356929201257142</v>
      </c>
      <c r="E17" s="10">
        <v>8.2661204191995559</v>
      </c>
      <c r="F17" s="10">
        <v>7.8276369094712468</v>
      </c>
    </row>
  </sheetData>
  <mergeCells count="1">
    <mergeCell ref="A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ABC59-D63E-4C1A-8472-0EC71F20F8E8}">
  <dimension ref="A1:H8"/>
  <sheetViews>
    <sheetView zoomScale="167" workbookViewId="0">
      <selection activeCell="B5" sqref="B5"/>
    </sheetView>
  </sheetViews>
  <sheetFormatPr baseColWidth="10" defaultColWidth="8.83203125" defaultRowHeight="15" x14ac:dyDescent="0.2"/>
  <cols>
    <col min="1" max="1" width="24.33203125" customWidth="1"/>
    <col min="8" max="8" width="21.1640625" customWidth="1"/>
  </cols>
  <sheetData>
    <row r="1" spans="1:8" ht="15.5" customHeight="1" x14ac:dyDescent="0.2">
      <c r="A1" s="11" t="s">
        <v>7</v>
      </c>
      <c r="B1" s="11"/>
      <c r="C1" s="11"/>
    </row>
    <row r="2" spans="1:8" x14ac:dyDescent="0.2">
      <c r="A2" s="11"/>
      <c r="B2" s="11"/>
      <c r="C2" s="11"/>
    </row>
    <row r="3" spans="1:8" ht="16" x14ac:dyDescent="0.2">
      <c r="A3" s="2" t="s">
        <v>1</v>
      </c>
      <c r="B3" s="2">
        <v>0</v>
      </c>
      <c r="C3" s="2">
        <v>0.5</v>
      </c>
      <c r="D3" s="2">
        <v>1</v>
      </c>
      <c r="E3" s="2">
        <v>2</v>
      </c>
      <c r="F3" s="2">
        <v>5</v>
      </c>
      <c r="G3" s="2">
        <v>10</v>
      </c>
      <c r="H3" s="4" t="s">
        <v>8</v>
      </c>
    </row>
    <row r="4" spans="1:8" ht="16" x14ac:dyDescent="0.2">
      <c r="A4" s="2" t="s">
        <v>41</v>
      </c>
      <c r="B4" s="10">
        <v>11495.83</v>
      </c>
      <c r="C4" s="10">
        <v>6115.6670000000004</v>
      </c>
      <c r="D4" s="10">
        <v>7189.5829999999996</v>
      </c>
      <c r="E4" s="10">
        <v>8018</v>
      </c>
      <c r="F4" s="10">
        <v>22212.33</v>
      </c>
      <c r="G4" s="10">
        <v>28447.33</v>
      </c>
      <c r="H4" s="10">
        <v>89173.666670000006</v>
      </c>
    </row>
    <row r="5" spans="1:8" ht="16" x14ac:dyDescent="0.2">
      <c r="A5" s="2" t="s">
        <v>42</v>
      </c>
      <c r="B5" s="10">
        <v>3926.3330000000001</v>
      </c>
      <c r="C5" s="10">
        <v>5738.6670000000004</v>
      </c>
      <c r="D5" s="10">
        <v>7389.8329999999996</v>
      </c>
      <c r="E5" s="10">
        <v>11764.83</v>
      </c>
      <c r="F5" s="10">
        <v>18517.080000000002</v>
      </c>
      <c r="G5" s="10">
        <v>18989.580000000002</v>
      </c>
      <c r="H5" s="10">
        <v>124776.6667</v>
      </c>
    </row>
    <row r="6" spans="1:8" ht="16" x14ac:dyDescent="0.2">
      <c r="A6" s="2" t="s">
        <v>44</v>
      </c>
      <c r="B6" s="10">
        <v>9295</v>
      </c>
      <c r="C6" s="10">
        <v>10688.666666666664</v>
      </c>
      <c r="D6" s="10">
        <v>13549.666666666664</v>
      </c>
      <c r="E6" s="10">
        <v>22540.666666666672</v>
      </c>
      <c r="F6" s="10">
        <v>26682.666666666672</v>
      </c>
      <c r="G6" s="10">
        <v>39700</v>
      </c>
      <c r="H6" s="10">
        <v>159854.66666666666</v>
      </c>
    </row>
    <row r="7" spans="1:8" ht="16" x14ac:dyDescent="0.2">
      <c r="A7" s="2" t="s">
        <v>5</v>
      </c>
      <c r="B7" s="10">
        <v>8966.3330000000005</v>
      </c>
      <c r="C7" s="10">
        <v>5600.5559999999996</v>
      </c>
      <c r="D7" s="10">
        <v>5979.0829999999996</v>
      </c>
      <c r="E7" s="10">
        <v>8267.8060000000005</v>
      </c>
      <c r="F7" s="10">
        <v>15270.58</v>
      </c>
      <c r="G7" s="10">
        <v>20790.97</v>
      </c>
      <c r="H7" s="10">
        <v>99247.972219999996</v>
      </c>
    </row>
    <row r="8" spans="1:8" ht="16" x14ac:dyDescent="0.2">
      <c r="A8" s="2" t="s">
        <v>6</v>
      </c>
      <c r="B8" s="10">
        <v>2520.08</v>
      </c>
      <c r="C8" s="10">
        <v>344.2758</v>
      </c>
      <c r="D8" s="10">
        <v>1311.9380000000001</v>
      </c>
      <c r="E8" s="10">
        <v>1950.9570000000001</v>
      </c>
      <c r="F8" s="10">
        <v>5204.768</v>
      </c>
      <c r="G8" s="10">
        <v>4003.1489999999999</v>
      </c>
      <c r="H8" s="10">
        <v>12858.863429999999</v>
      </c>
    </row>
  </sheetData>
  <mergeCells count="1"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90A8-AFD8-4537-A324-D762AA9126A8}">
  <dimension ref="A1:E10"/>
  <sheetViews>
    <sheetView workbookViewId="0">
      <selection activeCell="C7" sqref="C7"/>
    </sheetView>
  </sheetViews>
  <sheetFormatPr baseColWidth="10" defaultColWidth="8.83203125" defaultRowHeight="15" x14ac:dyDescent="0.2"/>
  <cols>
    <col min="1" max="1" width="18.83203125" customWidth="1"/>
    <col min="2" max="2" width="24.1640625" customWidth="1"/>
    <col min="3" max="3" width="13" customWidth="1"/>
  </cols>
  <sheetData>
    <row r="1" spans="1:5" ht="15.5" customHeight="1" x14ac:dyDescent="0.2">
      <c r="A1" s="13" t="s">
        <v>38</v>
      </c>
      <c r="B1" s="13"/>
      <c r="C1" s="13"/>
      <c r="D1" s="9"/>
      <c r="E1" s="9"/>
    </row>
    <row r="2" spans="1:5" ht="13.75" customHeight="1" x14ac:dyDescent="0.2">
      <c r="A2" s="14"/>
      <c r="B2" s="14"/>
      <c r="C2" s="14"/>
      <c r="D2" s="9"/>
      <c r="E2" s="9"/>
    </row>
    <row r="3" spans="1:5" ht="16" x14ac:dyDescent="0.2">
      <c r="A3" s="7" t="s">
        <v>39</v>
      </c>
      <c r="B3" s="7" t="s">
        <v>1</v>
      </c>
      <c r="C3" s="7" t="s">
        <v>40</v>
      </c>
    </row>
    <row r="4" spans="1:5" ht="16" x14ac:dyDescent="0.2">
      <c r="A4" s="12">
        <v>8.7840000000000007</v>
      </c>
      <c r="B4" s="7">
        <v>0.5</v>
      </c>
      <c r="C4" s="7">
        <v>17.400259999999999</v>
      </c>
    </row>
    <row r="5" spans="1:5" ht="16" x14ac:dyDescent="0.2">
      <c r="A5" s="12"/>
      <c r="B5" s="7">
        <v>1</v>
      </c>
      <c r="C5" s="7">
        <v>29.718589999999999</v>
      </c>
    </row>
    <row r="6" spans="1:5" ht="16" x14ac:dyDescent="0.2">
      <c r="A6" s="12"/>
      <c r="B6" s="7">
        <v>1.5</v>
      </c>
      <c r="C6" s="7">
        <v>43.665979999999998</v>
      </c>
    </row>
    <row r="7" spans="1:5" ht="16" x14ac:dyDescent="0.2">
      <c r="A7" s="12"/>
      <c r="B7" s="7">
        <v>2</v>
      </c>
      <c r="C7" s="7">
        <v>52.020609999999998</v>
      </c>
    </row>
    <row r="8" spans="1:5" ht="16" x14ac:dyDescent="0.2">
      <c r="A8" s="12"/>
      <c r="B8" s="7">
        <v>3</v>
      </c>
      <c r="C8" s="7">
        <v>80.937190000000001</v>
      </c>
    </row>
    <row r="9" spans="1:5" ht="16" x14ac:dyDescent="0.2">
      <c r="A9" s="12"/>
      <c r="B9" s="7">
        <v>4</v>
      </c>
      <c r="C9" s="7">
        <v>102.21091</v>
      </c>
    </row>
    <row r="10" spans="1:5" ht="16" x14ac:dyDescent="0.2">
      <c r="A10" s="12"/>
      <c r="B10" s="7">
        <v>5</v>
      </c>
      <c r="C10" s="7">
        <v>142.62916999999999</v>
      </c>
    </row>
  </sheetData>
  <mergeCells count="2">
    <mergeCell ref="A4:A10"/>
    <mergeCell ref="A1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D4427-CBDB-4FDC-9275-13ECD82A3978}">
  <dimension ref="A1:G5"/>
  <sheetViews>
    <sheetView workbookViewId="0">
      <selection activeCell="B4" sqref="B4"/>
    </sheetView>
  </sheetViews>
  <sheetFormatPr baseColWidth="10" defaultColWidth="8.83203125" defaultRowHeight="15" x14ac:dyDescent="0.2"/>
  <cols>
    <col min="1" max="1" width="18.5" customWidth="1"/>
    <col min="2" max="2" width="25.33203125" customWidth="1"/>
  </cols>
  <sheetData>
    <row r="1" spans="1:7" ht="15.5" customHeight="1" x14ac:dyDescent="0.2">
      <c r="A1" s="13" t="s">
        <v>34</v>
      </c>
      <c r="B1" s="13"/>
      <c r="C1" s="13"/>
      <c r="D1" s="13"/>
      <c r="E1" s="13"/>
      <c r="F1" s="9"/>
      <c r="G1" s="9"/>
    </row>
    <row r="2" spans="1:7" ht="13.75" customHeight="1" x14ac:dyDescent="0.2">
      <c r="A2" s="13"/>
      <c r="B2" s="13"/>
      <c r="C2" s="13"/>
      <c r="D2" s="13"/>
      <c r="E2" s="13"/>
      <c r="F2" s="9"/>
      <c r="G2" s="9"/>
    </row>
    <row r="3" spans="1:7" ht="16" x14ac:dyDescent="0.2">
      <c r="A3" s="7" t="s">
        <v>35</v>
      </c>
      <c r="B3" s="7" t="s">
        <v>1</v>
      </c>
    </row>
    <row r="4" spans="1:7" ht="16" x14ac:dyDescent="0.2">
      <c r="A4" s="7" t="s">
        <v>36</v>
      </c>
      <c r="B4" s="7">
        <v>1.97</v>
      </c>
    </row>
    <row r="5" spans="1:7" ht="16" x14ac:dyDescent="0.2">
      <c r="A5" s="7" t="s">
        <v>37</v>
      </c>
      <c r="B5" s="7">
        <v>1.0900000000000001</v>
      </c>
    </row>
  </sheetData>
  <mergeCells count="1">
    <mergeCell ref="A1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1EFC-D633-47D0-9FB8-FDFA2572724B}">
  <dimension ref="A1:P42"/>
  <sheetViews>
    <sheetView topLeftCell="A20" zoomScale="133" zoomScaleNormal="82" workbookViewId="0">
      <selection activeCell="J40" sqref="J40:P42"/>
    </sheetView>
  </sheetViews>
  <sheetFormatPr baseColWidth="10" defaultColWidth="8.83203125" defaultRowHeight="15" x14ac:dyDescent="0.2"/>
  <cols>
    <col min="1" max="1" width="25.5" customWidth="1"/>
    <col min="2" max="2" width="10" customWidth="1"/>
    <col min="3" max="3" width="11.6640625" customWidth="1"/>
    <col min="4" max="4" width="13.33203125" customWidth="1"/>
    <col min="5" max="5" width="12.1640625" customWidth="1"/>
    <col min="6" max="6" width="12.83203125" customWidth="1"/>
    <col min="7" max="7" width="10.33203125" customWidth="1"/>
    <col min="8" max="8" width="10.6640625" customWidth="1"/>
    <col min="9" max="9" width="11.33203125" customWidth="1"/>
  </cols>
  <sheetData>
    <row r="1" spans="1:9" ht="15.5" customHeight="1" x14ac:dyDescent="0.2">
      <c r="A1" s="11" t="s">
        <v>12</v>
      </c>
      <c r="B1" s="11"/>
      <c r="C1" s="11"/>
      <c r="D1" s="11"/>
    </row>
    <row r="2" spans="1:9" x14ac:dyDescent="0.2">
      <c r="A2" s="11"/>
      <c r="B2" s="11"/>
      <c r="C2" s="11"/>
      <c r="D2" s="11"/>
    </row>
    <row r="3" spans="1:9" ht="18" x14ac:dyDescent="0.2">
      <c r="A3" s="1" t="s">
        <v>13</v>
      </c>
    </row>
    <row r="4" spans="1:9" ht="16" x14ac:dyDescent="0.2">
      <c r="A4" s="17" t="s">
        <v>1</v>
      </c>
      <c r="B4" s="15" t="s">
        <v>14</v>
      </c>
      <c r="C4" s="16"/>
      <c r="D4" s="15" t="s">
        <v>15</v>
      </c>
      <c r="E4" s="16"/>
      <c r="F4" s="15" t="s">
        <v>16</v>
      </c>
      <c r="G4" s="16"/>
      <c r="H4" s="15" t="s">
        <v>17</v>
      </c>
      <c r="I4" s="16"/>
    </row>
    <row r="5" spans="1:9" ht="16" x14ac:dyDescent="0.2">
      <c r="A5" s="18"/>
      <c r="B5" s="5" t="s">
        <v>18</v>
      </c>
      <c r="C5" s="7" t="s">
        <v>19</v>
      </c>
      <c r="D5" s="7" t="s">
        <v>18</v>
      </c>
      <c r="E5" s="7" t="s">
        <v>19</v>
      </c>
      <c r="F5" s="7" t="s">
        <v>18</v>
      </c>
      <c r="G5" s="7" t="s">
        <v>19</v>
      </c>
      <c r="H5" s="7" t="s">
        <v>18</v>
      </c>
      <c r="I5" s="7" t="s">
        <v>19</v>
      </c>
    </row>
    <row r="6" spans="1:9" ht="16" x14ac:dyDescent="0.2">
      <c r="A6" s="6" t="s">
        <v>9</v>
      </c>
      <c r="B6" s="2">
        <v>0.66120000000000001</v>
      </c>
      <c r="C6" s="2">
        <v>8.8800000000000004E-2</v>
      </c>
      <c r="D6" s="2">
        <v>1.2905599999999999</v>
      </c>
      <c r="E6" s="2">
        <v>0.12114</v>
      </c>
      <c r="F6" s="2">
        <v>2.5667200000000001</v>
      </c>
      <c r="G6" s="2">
        <v>0.46210000000000001</v>
      </c>
      <c r="H6" s="2">
        <v>5.4971199999999998</v>
      </c>
      <c r="I6" s="2">
        <v>5.2470800000000004</v>
      </c>
    </row>
    <row r="7" spans="1:9" ht="16" x14ac:dyDescent="0.2">
      <c r="A7" s="2" t="s">
        <v>10</v>
      </c>
      <c r="B7" s="2">
        <v>0.51451100000000005</v>
      </c>
      <c r="C7" s="2">
        <v>9.8977999999999997E-2</v>
      </c>
      <c r="D7" s="2">
        <v>0.93723599999999996</v>
      </c>
      <c r="E7" s="2">
        <v>0.164795</v>
      </c>
      <c r="F7" s="2">
        <v>1.8855299999999999</v>
      </c>
      <c r="G7" s="2">
        <v>0.278665</v>
      </c>
      <c r="H7" s="2">
        <v>4.3833799999999998</v>
      </c>
      <c r="I7" s="2">
        <v>2.8022800000000001</v>
      </c>
    </row>
    <row r="8" spans="1:9" ht="16" x14ac:dyDescent="0.2">
      <c r="A8" s="2" t="s">
        <v>11</v>
      </c>
      <c r="B8" s="2">
        <v>0.48937000000000003</v>
      </c>
      <c r="C8" s="2">
        <v>8.9454400000000003E-2</v>
      </c>
      <c r="D8" s="2">
        <v>0.86897199999999997</v>
      </c>
      <c r="E8" s="2">
        <v>0.10266599999999999</v>
      </c>
      <c r="F8" s="2">
        <v>1.68994</v>
      </c>
      <c r="G8" s="2">
        <v>0.31986999999999999</v>
      </c>
      <c r="H8" s="2">
        <v>3.8322099999999999</v>
      </c>
      <c r="I8" s="2">
        <v>2.5083700000000002</v>
      </c>
    </row>
    <row r="9" spans="1:9" ht="16" x14ac:dyDescent="0.2">
      <c r="A9" s="2" t="s">
        <v>5</v>
      </c>
      <c r="B9" s="2">
        <v>0.55502700000000005</v>
      </c>
      <c r="C9" s="2">
        <v>9.2410800000000001E-2</v>
      </c>
      <c r="D9" s="2">
        <v>1.0322560000000001</v>
      </c>
      <c r="E9" s="2">
        <v>0.12953366699999999</v>
      </c>
      <c r="F9" s="2">
        <v>2.0473966670000001</v>
      </c>
      <c r="G9" s="2">
        <v>0.353545</v>
      </c>
      <c r="H9" s="2">
        <v>4.5709033330000004</v>
      </c>
      <c r="I9" s="2">
        <v>3.5192433329999999</v>
      </c>
    </row>
    <row r="10" spans="1:9" ht="16" x14ac:dyDescent="0.2">
      <c r="A10" s="2" t="s">
        <v>6</v>
      </c>
      <c r="B10" s="2">
        <v>5.3580000000000003E-2</v>
      </c>
      <c r="C10" s="2">
        <v>3.2889999999999998E-3</v>
      </c>
      <c r="D10" s="2">
        <v>0.13064700000000001</v>
      </c>
      <c r="E10" s="2">
        <v>1.8419999999999999E-2</v>
      </c>
      <c r="F10" s="2">
        <v>0.26572899999999999</v>
      </c>
      <c r="G10" s="2">
        <v>5.5565999999999997E-2</v>
      </c>
      <c r="H10" s="2">
        <v>0.489678</v>
      </c>
      <c r="I10" s="2">
        <v>0.86807500000000004</v>
      </c>
    </row>
    <row r="12" spans="1:9" ht="18" x14ac:dyDescent="0.2">
      <c r="A12" s="1" t="s">
        <v>22</v>
      </c>
    </row>
    <row r="13" spans="1:9" ht="18" x14ac:dyDescent="0.2">
      <c r="A13" s="2" t="s">
        <v>1</v>
      </c>
      <c r="B13" s="7" t="s">
        <v>18</v>
      </c>
      <c r="C13" s="7" t="s">
        <v>20</v>
      </c>
      <c r="D13" s="7" t="s">
        <v>18</v>
      </c>
      <c r="E13" s="7" t="s">
        <v>21</v>
      </c>
    </row>
    <row r="14" spans="1:9" ht="16" x14ac:dyDescent="0.2">
      <c r="A14" s="2" t="s">
        <v>9</v>
      </c>
      <c r="B14" s="2">
        <v>5.4971199999999998</v>
      </c>
      <c r="C14" s="2">
        <v>5.2470800000000004</v>
      </c>
      <c r="D14" s="2">
        <v>5.4971199999999998</v>
      </c>
      <c r="E14" s="7" t="s">
        <v>47</v>
      </c>
      <c r="F14" s="3" t="s">
        <v>43</v>
      </c>
    </row>
    <row r="15" spans="1:9" ht="16" x14ac:dyDescent="0.2">
      <c r="A15" s="2" t="s">
        <v>10</v>
      </c>
      <c r="B15" s="2">
        <v>4.3833799999999998</v>
      </c>
      <c r="C15" s="2">
        <v>2.8022800000000001</v>
      </c>
      <c r="D15" s="2">
        <v>4.3833799999999998</v>
      </c>
      <c r="E15" s="2">
        <v>8.4927299999999997E-2</v>
      </c>
      <c r="F15" s="3"/>
    </row>
    <row r="16" spans="1:9" ht="16" x14ac:dyDescent="0.2">
      <c r="A16" s="2" t="s">
        <v>11</v>
      </c>
      <c r="B16" s="2">
        <v>3.8322099999999999</v>
      </c>
      <c r="C16" s="2">
        <v>2.5083700000000002</v>
      </c>
      <c r="D16" s="2">
        <v>3.8322099999999999</v>
      </c>
      <c r="E16" s="2">
        <v>8.5469199999999995E-2</v>
      </c>
      <c r="F16" s="3"/>
    </row>
    <row r="17" spans="1:8" ht="16" x14ac:dyDescent="0.2">
      <c r="A17" s="2" t="s">
        <v>5</v>
      </c>
      <c r="B17" s="2">
        <v>4.5709033330000004</v>
      </c>
      <c r="C17" s="2">
        <v>3.5192433329999999</v>
      </c>
      <c r="D17" s="2">
        <v>4.5709033330000004</v>
      </c>
      <c r="E17" s="2">
        <v>8.5198250000000003E-2</v>
      </c>
    </row>
    <row r="18" spans="1:8" ht="16" x14ac:dyDescent="0.2">
      <c r="A18" s="2" t="s">
        <v>6</v>
      </c>
      <c r="B18" s="2">
        <v>0.489678</v>
      </c>
      <c r="C18" s="2">
        <v>0.86807500000000004</v>
      </c>
      <c r="D18" s="2">
        <v>0.489678</v>
      </c>
      <c r="E18" s="2">
        <v>2.2100000000000001E-4</v>
      </c>
    </row>
    <row r="20" spans="1:8" ht="16" x14ac:dyDescent="0.2">
      <c r="A20" s="1" t="s">
        <v>23</v>
      </c>
    </row>
    <row r="21" spans="1:8" ht="18" x14ac:dyDescent="0.2">
      <c r="A21" s="2" t="s">
        <v>1</v>
      </c>
      <c r="B21" s="7" t="s">
        <v>18</v>
      </c>
      <c r="C21" s="7" t="s">
        <v>20</v>
      </c>
      <c r="D21" s="7" t="s">
        <v>24</v>
      </c>
      <c r="E21" s="7" t="s">
        <v>21</v>
      </c>
      <c r="F21" s="7" t="s">
        <v>25</v>
      </c>
    </row>
    <row r="22" spans="1:8" ht="16" x14ac:dyDescent="0.2">
      <c r="A22" s="2" t="s">
        <v>9</v>
      </c>
      <c r="B22" s="2">
        <v>4.8499999999999996</v>
      </c>
      <c r="C22" s="2">
        <v>2.39</v>
      </c>
      <c r="D22" s="2">
        <v>1.1499999999999999</v>
      </c>
      <c r="E22" s="2">
        <v>0</v>
      </c>
      <c r="F22" s="2">
        <v>0</v>
      </c>
    </row>
    <row r="23" spans="1:8" ht="16" x14ac:dyDescent="0.2">
      <c r="A23" s="2" t="s">
        <v>10</v>
      </c>
      <c r="B23" s="2">
        <v>5.23</v>
      </c>
      <c r="C23" s="2">
        <v>2.13</v>
      </c>
      <c r="D23" s="2">
        <v>0.71</v>
      </c>
      <c r="E23" s="2">
        <v>0</v>
      </c>
      <c r="F23" s="2">
        <v>0</v>
      </c>
    </row>
    <row r="24" spans="1:8" ht="16" x14ac:dyDescent="0.2">
      <c r="A24" s="2" t="s">
        <v>11</v>
      </c>
      <c r="B24" s="2">
        <v>4.25</v>
      </c>
      <c r="C24" s="2">
        <v>1.65</v>
      </c>
      <c r="D24" s="2">
        <v>0</v>
      </c>
      <c r="E24" s="2">
        <v>0</v>
      </c>
      <c r="F24" s="2">
        <v>0</v>
      </c>
    </row>
    <row r="25" spans="1:8" ht="16" x14ac:dyDescent="0.2">
      <c r="A25" s="2" t="s">
        <v>5</v>
      </c>
      <c r="B25" s="2">
        <v>4.7766666999999998</v>
      </c>
      <c r="C25" s="2">
        <v>2.0566666699999998</v>
      </c>
      <c r="D25" s="2">
        <v>0.62</v>
      </c>
      <c r="E25" s="2">
        <v>0</v>
      </c>
      <c r="F25" s="2">
        <v>0</v>
      </c>
    </row>
    <row r="26" spans="1:8" ht="16" x14ac:dyDescent="0.2">
      <c r="A26" s="2" t="s">
        <v>6</v>
      </c>
      <c r="B26" s="2">
        <v>0.28527629999999998</v>
      </c>
      <c r="C26" s="2">
        <v>0.21674993000000001</v>
      </c>
      <c r="D26" s="2">
        <v>0.33502199999999999</v>
      </c>
      <c r="E26" s="2">
        <v>0</v>
      </c>
      <c r="F26" s="2">
        <v>0</v>
      </c>
    </row>
    <row r="28" spans="1:8" ht="18" x14ac:dyDescent="0.2">
      <c r="A28" s="1" t="s">
        <v>26</v>
      </c>
    </row>
    <row r="29" spans="1:8" ht="16" x14ac:dyDescent="0.2">
      <c r="A29" s="2" t="s">
        <v>27</v>
      </c>
      <c r="B29" s="19">
        <v>0</v>
      </c>
      <c r="C29" s="19">
        <v>0.5</v>
      </c>
      <c r="D29" s="19">
        <v>1</v>
      </c>
      <c r="E29" s="19">
        <v>1.5</v>
      </c>
      <c r="F29" s="19">
        <v>2</v>
      </c>
      <c r="G29" s="19">
        <v>2.5</v>
      </c>
      <c r="H29" s="19">
        <v>3</v>
      </c>
    </row>
    <row r="30" spans="1:8" ht="16" x14ac:dyDescent="0.2">
      <c r="A30" s="2" t="s">
        <v>1</v>
      </c>
      <c r="B30" s="19"/>
      <c r="C30" s="19"/>
      <c r="D30" s="19"/>
      <c r="E30" s="19"/>
      <c r="F30" s="19"/>
      <c r="G30" s="19"/>
      <c r="H30" s="19"/>
    </row>
    <row r="31" spans="1:8" ht="16" x14ac:dyDescent="0.2">
      <c r="A31" s="2" t="s">
        <v>28</v>
      </c>
      <c r="B31" s="2">
        <v>5.3</v>
      </c>
      <c r="C31" s="2">
        <v>4.8600000000000003</v>
      </c>
      <c r="D31" s="2">
        <v>5.0199999999999996</v>
      </c>
      <c r="E31" s="2">
        <v>4.99</v>
      </c>
      <c r="F31" s="2">
        <v>4.68</v>
      </c>
      <c r="G31" s="2">
        <v>4.82</v>
      </c>
      <c r="H31" s="2">
        <v>4.82</v>
      </c>
    </row>
    <row r="32" spans="1:8" ht="16" x14ac:dyDescent="0.2">
      <c r="A32" s="2" t="s">
        <v>29</v>
      </c>
      <c r="B32" s="2">
        <v>5.53</v>
      </c>
      <c r="C32" s="2">
        <v>5.32</v>
      </c>
      <c r="D32" s="2">
        <v>5.53</v>
      </c>
      <c r="E32" s="2">
        <v>5.18</v>
      </c>
      <c r="F32" s="2">
        <v>5.26</v>
      </c>
      <c r="G32" s="2">
        <v>5.32</v>
      </c>
      <c r="H32" s="2">
        <v>5.09</v>
      </c>
    </row>
    <row r="33" spans="1:16" ht="16" x14ac:dyDescent="0.2">
      <c r="A33" s="2" t="s">
        <v>30</v>
      </c>
      <c r="B33" s="2">
        <v>5.03</v>
      </c>
      <c r="C33" s="2">
        <v>4.9400000000000004</v>
      </c>
      <c r="D33" s="2">
        <v>4.9400000000000004</v>
      </c>
      <c r="E33" s="2">
        <v>4.67</v>
      </c>
      <c r="F33" s="2">
        <v>3.8</v>
      </c>
      <c r="G33" s="2">
        <v>3.99</v>
      </c>
      <c r="H33" s="2">
        <v>4.96</v>
      </c>
    </row>
    <row r="34" spans="1:16" ht="16" x14ac:dyDescent="0.2">
      <c r="A34" s="8" t="s">
        <v>5</v>
      </c>
      <c r="B34" s="8">
        <v>5.2866669999999996</v>
      </c>
      <c r="C34" s="8">
        <v>5.04</v>
      </c>
      <c r="D34" s="8">
        <v>5.1633329999999997</v>
      </c>
      <c r="E34" s="8">
        <v>4.9466669999999997</v>
      </c>
      <c r="F34" s="8">
        <v>4.58</v>
      </c>
      <c r="G34" s="8">
        <v>4.71</v>
      </c>
      <c r="H34" s="8">
        <v>4.9566670000000004</v>
      </c>
    </row>
    <row r="35" spans="1:16" ht="16" x14ac:dyDescent="0.2">
      <c r="A35" s="8" t="s">
        <v>6</v>
      </c>
      <c r="B35" s="8">
        <v>4.8164999999999999E-2</v>
      </c>
      <c r="C35" s="8">
        <v>4.7299000000000001E-2</v>
      </c>
      <c r="D35" s="8">
        <v>6.1595999999999998E-2</v>
      </c>
      <c r="E35" s="8">
        <v>4.9605000000000003E-2</v>
      </c>
      <c r="F35" s="8">
        <v>0.14147799999999999</v>
      </c>
      <c r="G35" s="8">
        <v>0.12928999999999999</v>
      </c>
      <c r="H35" s="8">
        <v>2.5987E-2</v>
      </c>
    </row>
    <row r="36" spans="1:16" ht="16" x14ac:dyDescent="0.2">
      <c r="A36" s="2" t="s">
        <v>31</v>
      </c>
      <c r="B36" s="2">
        <v>5.73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</row>
    <row r="37" spans="1:16" ht="16" x14ac:dyDescent="0.2">
      <c r="A37" s="2" t="s">
        <v>32</v>
      </c>
      <c r="B37" s="2">
        <v>5.41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1:16" ht="16" x14ac:dyDescent="0.2">
      <c r="A38" s="2" t="s">
        <v>33</v>
      </c>
      <c r="B38" s="2">
        <v>5.78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</row>
    <row r="39" spans="1:16" ht="16" x14ac:dyDescent="0.2">
      <c r="A39" s="8" t="s">
        <v>5</v>
      </c>
      <c r="B39" s="8">
        <v>5.64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16" ht="16" x14ac:dyDescent="0.2">
      <c r="A40" s="8" t="s">
        <v>6</v>
      </c>
      <c r="B40" s="8">
        <v>3.8635000000000003E-2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J40" s="2">
        <v>5.3</v>
      </c>
      <c r="K40" s="2">
        <v>4.8600000000000003</v>
      </c>
      <c r="L40" s="2">
        <v>5.0199999999999996</v>
      </c>
      <c r="M40" s="2">
        <v>4.99</v>
      </c>
      <c r="N40" s="2">
        <v>4.68</v>
      </c>
      <c r="O40" s="2">
        <v>4.82</v>
      </c>
      <c r="P40" s="2">
        <v>4.82</v>
      </c>
    </row>
    <row r="41" spans="1:16" ht="16" x14ac:dyDescent="0.2">
      <c r="J41" s="2">
        <v>5.53</v>
      </c>
      <c r="K41" s="2">
        <v>5.32</v>
      </c>
      <c r="L41" s="2">
        <v>5.53</v>
      </c>
      <c r="M41" s="2">
        <v>5.18</v>
      </c>
      <c r="N41" s="2">
        <v>5.26</v>
      </c>
      <c r="O41" s="2">
        <v>5.32</v>
      </c>
      <c r="P41" s="2">
        <v>5.09</v>
      </c>
    </row>
    <row r="42" spans="1:16" ht="16" x14ac:dyDescent="0.2">
      <c r="J42" s="2">
        <v>5.03</v>
      </c>
      <c r="K42" s="2">
        <v>4.9400000000000004</v>
      </c>
      <c r="L42" s="2">
        <v>4.9400000000000004</v>
      </c>
      <c r="M42" s="2">
        <v>4.67</v>
      </c>
      <c r="N42" s="2">
        <v>3.8</v>
      </c>
      <c r="O42" s="2">
        <v>3.99</v>
      </c>
      <c r="P42" s="2">
        <v>4.96</v>
      </c>
    </row>
  </sheetData>
  <mergeCells count="13">
    <mergeCell ref="H29:H30"/>
    <mergeCell ref="B29:B30"/>
    <mergeCell ref="C29:C30"/>
    <mergeCell ref="D29:D30"/>
    <mergeCell ref="E29:E30"/>
    <mergeCell ref="F29:F30"/>
    <mergeCell ref="G29:G30"/>
    <mergeCell ref="A1:D2"/>
    <mergeCell ref="B4:C4"/>
    <mergeCell ref="D4:E4"/>
    <mergeCell ref="F4:G4"/>
    <mergeCell ref="H4:I4"/>
    <mergeCell ref="A4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03F7-1E06-114E-98E4-E8D1E16BEF19}">
  <dimension ref="A1:I72"/>
  <sheetViews>
    <sheetView tabSelected="1" topLeftCell="B7" zoomScale="134" workbookViewId="0">
      <selection activeCell="L25" sqref="L25"/>
    </sheetView>
  </sheetViews>
  <sheetFormatPr baseColWidth="10" defaultColWidth="8.83203125" defaultRowHeight="15" x14ac:dyDescent="0.2"/>
  <cols>
    <col min="1" max="2" width="15.33203125" customWidth="1"/>
    <col min="3" max="3" width="15.6640625" customWidth="1"/>
  </cols>
  <sheetData>
    <row r="1" spans="1:9" ht="24" x14ac:dyDescent="0.3">
      <c r="A1" s="20" t="s">
        <v>48</v>
      </c>
      <c r="B1" s="20"/>
      <c r="C1" s="20"/>
    </row>
    <row r="3" spans="1:9" x14ac:dyDescent="0.2">
      <c r="A3" s="21" t="s">
        <v>9</v>
      </c>
    </row>
    <row r="4" spans="1:9" x14ac:dyDescent="0.2">
      <c r="A4" s="22" t="s">
        <v>49</v>
      </c>
      <c r="B4" s="23" t="s">
        <v>50</v>
      </c>
      <c r="C4" s="24" t="s">
        <v>51</v>
      </c>
      <c r="F4" s="25" t="s">
        <v>52</v>
      </c>
      <c r="G4" s="26"/>
      <c r="H4" s="26"/>
    </row>
    <row r="5" spans="1:9" x14ac:dyDescent="0.2">
      <c r="A5" s="27" t="s">
        <v>53</v>
      </c>
      <c r="B5">
        <v>0.34849999999999998</v>
      </c>
      <c r="C5">
        <v>0.2772</v>
      </c>
      <c r="F5" s="28"/>
      <c r="G5" s="28" t="s">
        <v>54</v>
      </c>
      <c r="H5" s="28" t="s">
        <v>55</v>
      </c>
    </row>
    <row r="6" spans="1:9" x14ac:dyDescent="0.2">
      <c r="A6" s="29" t="s">
        <v>56</v>
      </c>
      <c r="B6">
        <f>(1-(B5/20))*100</f>
        <v>98.257499999999993</v>
      </c>
      <c r="C6">
        <f>(1-(C5/20))*100</f>
        <v>98.614000000000004</v>
      </c>
      <c r="F6" s="28" t="s">
        <v>9</v>
      </c>
      <c r="G6" s="30">
        <f>AVERAGE(B6,B10,B14,B18,B22,B26)</f>
        <v>98.264083333333318</v>
      </c>
      <c r="H6" s="30">
        <f>AVERAGE(C6,C10,C14,C18,C22,C26)</f>
        <v>97.120416666666657</v>
      </c>
    </row>
    <row r="7" spans="1:9" x14ac:dyDescent="0.2">
      <c r="F7" s="28" t="s">
        <v>10</v>
      </c>
      <c r="G7" s="30">
        <f>AVERAGE(B31,B35,B35,B39,B43,B43,B47)</f>
        <v>97.230253413679065</v>
      </c>
      <c r="H7" s="30">
        <f>AVERAGE(C31,C35,C39,C43,C47,C47)</f>
        <v>92.641966103299708</v>
      </c>
    </row>
    <row r="8" spans="1:9" x14ac:dyDescent="0.2">
      <c r="A8" s="22" t="s">
        <v>57</v>
      </c>
      <c r="B8" s="23" t="s">
        <v>50</v>
      </c>
      <c r="C8" s="24" t="s">
        <v>51</v>
      </c>
      <c r="F8" s="28" t="s">
        <v>11</v>
      </c>
      <c r="G8" s="30">
        <f>AVERAGE(B52,B56,B60,B64,B68,B72)</f>
        <v>97.350110985170502</v>
      </c>
      <c r="H8" s="30">
        <f>AVERAGE(C52,C56,C60,C64,C68,C72)</f>
        <v>95.363742089354858</v>
      </c>
    </row>
    <row r="9" spans="1:9" x14ac:dyDescent="0.2">
      <c r="A9" s="27" t="s">
        <v>53</v>
      </c>
      <c r="B9">
        <v>0.372</v>
      </c>
      <c r="C9">
        <v>0.66469999999999996</v>
      </c>
      <c r="F9" s="28" t="s">
        <v>5</v>
      </c>
      <c r="G9" s="31">
        <f>AVERAGE(G6:G8)</f>
        <v>97.614815910727614</v>
      </c>
      <c r="H9" s="31">
        <f>AVERAGE(H6:H8)</f>
        <v>95.042041619773741</v>
      </c>
    </row>
    <row r="10" spans="1:9" x14ac:dyDescent="0.2">
      <c r="A10" s="29" t="s">
        <v>56</v>
      </c>
      <c r="B10">
        <f>(1-(B9/20))*100</f>
        <v>98.14</v>
      </c>
      <c r="C10">
        <f>(1-(C9/20))*100</f>
        <v>96.676500000000004</v>
      </c>
      <c r="F10" s="28" t="s">
        <v>58</v>
      </c>
      <c r="G10" s="32">
        <f>STDEVA(G6:G8)</f>
        <v>0.5654667089261155</v>
      </c>
      <c r="H10" s="32">
        <f>STDEVA(H6:H8)</f>
        <v>2.2564902517464964</v>
      </c>
    </row>
    <row r="12" spans="1:9" x14ac:dyDescent="0.2">
      <c r="A12" s="22" t="s">
        <v>59</v>
      </c>
      <c r="B12" s="23" t="s">
        <v>50</v>
      </c>
      <c r="C12" s="24" t="s">
        <v>51</v>
      </c>
    </row>
    <row r="13" spans="1:9" x14ac:dyDescent="0.2">
      <c r="A13" s="27" t="s">
        <v>53</v>
      </c>
      <c r="B13">
        <v>0.32719999999999999</v>
      </c>
      <c r="C13">
        <v>0.66410000000000002</v>
      </c>
      <c r="F13" s="33" t="s">
        <v>60</v>
      </c>
      <c r="G13" s="33"/>
      <c r="H13" s="33"/>
      <c r="I13" s="33"/>
    </row>
    <row r="14" spans="1:9" x14ac:dyDescent="0.2">
      <c r="A14" s="29" t="s">
        <v>56</v>
      </c>
      <c r="B14">
        <f>(1-(B13/20))*100</f>
        <v>98.36399999999999</v>
      </c>
      <c r="C14">
        <f>(1-(C13/20))*100</f>
        <v>96.67949999999999</v>
      </c>
      <c r="F14" s="33" t="s">
        <v>61</v>
      </c>
      <c r="G14" s="33"/>
      <c r="H14" s="33"/>
      <c r="I14" s="33"/>
    </row>
    <row r="16" spans="1:9" x14ac:dyDescent="0.2">
      <c r="A16" s="22" t="s">
        <v>62</v>
      </c>
      <c r="B16" s="23" t="s">
        <v>50</v>
      </c>
      <c r="C16" s="24" t="s">
        <v>51</v>
      </c>
    </row>
    <row r="17" spans="1:3" x14ac:dyDescent="0.2">
      <c r="A17" s="27" t="s">
        <v>53</v>
      </c>
      <c r="B17">
        <v>0.3276</v>
      </c>
      <c r="C17">
        <v>0.73270000000000002</v>
      </c>
    </row>
    <row r="18" spans="1:3" x14ac:dyDescent="0.2">
      <c r="A18" s="29" t="s">
        <v>56</v>
      </c>
      <c r="B18">
        <f>(1-(B17/20))*100</f>
        <v>98.362000000000009</v>
      </c>
      <c r="C18">
        <f>(1-(C17/20))*100</f>
        <v>96.336500000000001</v>
      </c>
    </row>
    <row r="19" spans="1:3" x14ac:dyDescent="0.2">
      <c r="A19" s="34"/>
    </row>
    <row r="20" spans="1:3" x14ac:dyDescent="0.2">
      <c r="A20" s="22" t="s">
        <v>63</v>
      </c>
      <c r="B20" s="23" t="s">
        <v>50</v>
      </c>
      <c r="C20" s="24" t="s">
        <v>51</v>
      </c>
    </row>
    <row r="21" spans="1:3" x14ac:dyDescent="0.2">
      <c r="A21" s="27" t="s">
        <v>53</v>
      </c>
      <c r="B21">
        <v>0.32700000000000001</v>
      </c>
      <c r="C21">
        <v>0.6411</v>
      </c>
    </row>
    <row r="22" spans="1:3" x14ac:dyDescent="0.2">
      <c r="A22" s="29" t="s">
        <v>56</v>
      </c>
      <c r="B22">
        <f>(1-(B21/20))*100</f>
        <v>98.365000000000009</v>
      </c>
      <c r="C22">
        <f>(1-(C21/20))*100</f>
        <v>96.794499999999999</v>
      </c>
    </row>
    <row r="23" spans="1:3" x14ac:dyDescent="0.2">
      <c r="A23" s="34"/>
    </row>
    <row r="24" spans="1:3" x14ac:dyDescent="0.2">
      <c r="A24" s="22" t="s">
        <v>64</v>
      </c>
      <c r="B24" s="23" t="s">
        <v>50</v>
      </c>
      <c r="C24" s="24" t="s">
        <v>51</v>
      </c>
    </row>
    <row r="25" spans="1:3" x14ac:dyDescent="0.2">
      <c r="A25" s="27" t="s">
        <v>53</v>
      </c>
      <c r="B25">
        <v>0.38080000000000003</v>
      </c>
      <c r="C25">
        <v>0.47570000000000001</v>
      </c>
    </row>
    <row r="26" spans="1:3" x14ac:dyDescent="0.2">
      <c r="A26" s="29" t="s">
        <v>56</v>
      </c>
      <c r="B26">
        <f>(1-(B25/20))*100</f>
        <v>98.096000000000004</v>
      </c>
      <c r="C26">
        <f>(1-(C25/20))*100</f>
        <v>97.621500000000012</v>
      </c>
    </row>
    <row r="27" spans="1:3" x14ac:dyDescent="0.2">
      <c r="A27" s="34"/>
    </row>
    <row r="28" spans="1:3" x14ac:dyDescent="0.2">
      <c r="A28" s="35" t="s">
        <v>10</v>
      </c>
    </row>
    <row r="29" spans="1:3" x14ac:dyDescent="0.2">
      <c r="A29" s="22" t="s">
        <v>49</v>
      </c>
      <c r="B29" s="23" t="s">
        <v>50</v>
      </c>
      <c r="C29" s="24" t="s">
        <v>51</v>
      </c>
    </row>
    <row r="30" spans="1:3" x14ac:dyDescent="0.2">
      <c r="A30" s="27" t="s">
        <v>53</v>
      </c>
      <c r="B30">
        <v>0.5756284618662123</v>
      </c>
      <c r="C30">
        <v>1.3575131373384466</v>
      </c>
    </row>
    <row r="31" spans="1:3" x14ac:dyDescent="0.2">
      <c r="A31" s="29" t="s">
        <v>56</v>
      </c>
      <c r="B31" s="36">
        <f>(1-(B30/20))*100</f>
        <v>97.121857690668932</v>
      </c>
      <c r="C31" s="36">
        <f>(1-(C30/20))*100</f>
        <v>93.212434313307767</v>
      </c>
    </row>
    <row r="33" spans="1:3" x14ac:dyDescent="0.2">
      <c r="A33" s="22" t="s">
        <v>57</v>
      </c>
      <c r="B33" s="23" t="s">
        <v>50</v>
      </c>
      <c r="C33" s="24" t="s">
        <v>51</v>
      </c>
    </row>
    <row r="34" spans="1:3" x14ac:dyDescent="0.2">
      <c r="A34" s="27" t="s">
        <v>53</v>
      </c>
      <c r="B34">
        <v>0.5441166027552905</v>
      </c>
      <c r="C34">
        <v>1.5939852293708281</v>
      </c>
    </row>
    <row r="35" spans="1:3" x14ac:dyDescent="0.2">
      <c r="A35" s="29" t="s">
        <v>56</v>
      </c>
      <c r="B35" s="36">
        <f>(1-(B34/20))*100</f>
        <v>97.279416986223538</v>
      </c>
      <c r="C35" s="36">
        <f>(1-(C34/20))*100</f>
        <v>92.030073853145851</v>
      </c>
    </row>
    <row r="37" spans="1:3" x14ac:dyDescent="0.2">
      <c r="A37" s="22" t="s">
        <v>59</v>
      </c>
      <c r="B37" s="23" t="s">
        <v>50</v>
      </c>
      <c r="C37" s="24" t="s">
        <v>51</v>
      </c>
    </row>
    <row r="38" spans="1:3" x14ac:dyDescent="0.2">
      <c r="A38" s="27" t="s">
        <v>53</v>
      </c>
      <c r="B38">
        <v>0.56350305354353081</v>
      </c>
      <c r="C38">
        <v>1.4736188041471385</v>
      </c>
    </row>
    <row r="39" spans="1:3" x14ac:dyDescent="0.2">
      <c r="A39" s="29" t="s">
        <v>56</v>
      </c>
      <c r="B39" s="36">
        <f>(1-(B38/20))*100</f>
        <v>97.182484732282347</v>
      </c>
      <c r="C39" s="36">
        <f>(1-(C38/20))*100</f>
        <v>92.631905979264303</v>
      </c>
    </row>
    <row r="41" spans="1:3" x14ac:dyDescent="0.2">
      <c r="A41" s="22" t="s">
        <v>62</v>
      </c>
      <c r="B41" s="23" t="s">
        <v>50</v>
      </c>
      <c r="C41" s="24" t="s">
        <v>51</v>
      </c>
    </row>
    <row r="42" spans="1:3" x14ac:dyDescent="0.2">
      <c r="A42" s="27" t="s">
        <v>53</v>
      </c>
      <c r="B42">
        <v>0.54258983098991598</v>
      </c>
      <c r="C42">
        <v>1.4753941201533876</v>
      </c>
    </row>
    <row r="43" spans="1:3" x14ac:dyDescent="0.2">
      <c r="A43" s="29" t="s">
        <v>56</v>
      </c>
      <c r="B43" s="36">
        <f>(1-(B42/20))*100</f>
        <v>97.287050845050416</v>
      </c>
      <c r="C43" s="36">
        <f>(1-(C42/20))*100</f>
        <v>92.623029399233062</v>
      </c>
    </row>
    <row r="44" spans="1:3" x14ac:dyDescent="0.2">
      <c r="A44" s="34"/>
    </row>
    <row r="45" spans="1:3" x14ac:dyDescent="0.2">
      <c r="A45" s="22" t="s">
        <v>63</v>
      </c>
      <c r="B45" s="23" t="s">
        <v>50</v>
      </c>
      <c r="C45" s="24" t="s">
        <v>51</v>
      </c>
    </row>
    <row r="46" spans="1:3" x14ac:dyDescent="0.2">
      <c r="A46" s="27" t="s">
        <v>53</v>
      </c>
      <c r="B46">
        <v>0.565100837949155</v>
      </c>
      <c r="C46">
        <v>1.464564692515268</v>
      </c>
    </row>
    <row r="47" spans="1:3" x14ac:dyDescent="0.2">
      <c r="A47" s="29" t="s">
        <v>56</v>
      </c>
      <c r="B47" s="36">
        <f>(1-(B46/20))*100</f>
        <v>97.174495810254228</v>
      </c>
      <c r="C47" s="36">
        <f>(1-(C46/20))*100</f>
        <v>92.677176537423662</v>
      </c>
    </row>
    <row r="49" spans="1:3" x14ac:dyDescent="0.2">
      <c r="A49" s="37" t="s">
        <v>11</v>
      </c>
    </row>
    <row r="50" spans="1:3" x14ac:dyDescent="0.2">
      <c r="A50" s="22" t="s">
        <v>49</v>
      </c>
      <c r="B50" s="23" t="s">
        <v>50</v>
      </c>
      <c r="C50" s="24" t="s">
        <v>51</v>
      </c>
    </row>
    <row r="51" spans="1:3" x14ac:dyDescent="0.2">
      <c r="A51" s="27" t="s">
        <v>53</v>
      </c>
      <c r="B51">
        <v>0.53924624539529609</v>
      </c>
      <c r="C51">
        <v>0.76576225559648636</v>
      </c>
    </row>
    <row r="52" spans="1:3" x14ac:dyDescent="0.2">
      <c r="A52" s="29" t="s">
        <v>56</v>
      </c>
      <c r="B52" s="36">
        <f>(1-(B51/20))*100</f>
        <v>97.303768773023521</v>
      </c>
      <c r="C52" s="36">
        <f>(1-(C51/20))*100</f>
        <v>96.171188722017561</v>
      </c>
    </row>
    <row r="54" spans="1:3" x14ac:dyDescent="0.2">
      <c r="A54" s="22" t="s">
        <v>57</v>
      </c>
      <c r="B54" s="23" t="s">
        <v>50</v>
      </c>
      <c r="C54" s="24" t="s">
        <v>51</v>
      </c>
    </row>
    <row r="55" spans="1:3" x14ac:dyDescent="0.2">
      <c r="A55" s="27" t="s">
        <v>53</v>
      </c>
      <c r="B55">
        <v>0.5160456219892321</v>
      </c>
      <c r="C55">
        <v>0.76841881552847835</v>
      </c>
    </row>
    <row r="56" spans="1:3" x14ac:dyDescent="0.2">
      <c r="A56" s="29" t="s">
        <v>56</v>
      </c>
      <c r="B56" s="36">
        <f>(1-(B55/20))*100</f>
        <v>97.419771890053838</v>
      </c>
      <c r="C56" s="36">
        <f>(1-(C55/20))*100</f>
        <v>96.157905922357614</v>
      </c>
    </row>
    <row r="58" spans="1:3" x14ac:dyDescent="0.2">
      <c r="A58" s="22" t="s">
        <v>59</v>
      </c>
      <c r="B58" s="23" t="s">
        <v>50</v>
      </c>
      <c r="C58" s="24" t="s">
        <v>51</v>
      </c>
    </row>
    <row r="59" spans="1:3" x14ac:dyDescent="0.2">
      <c r="A59" s="27" t="s">
        <v>53</v>
      </c>
      <c r="B59">
        <v>0.46982147917257017</v>
      </c>
      <c r="C59">
        <v>0.82863417398696515</v>
      </c>
    </row>
    <row r="60" spans="1:3" x14ac:dyDescent="0.2">
      <c r="A60" s="29" t="s">
        <v>56</v>
      </c>
      <c r="B60" s="36">
        <f>(1-(B59/20))*100</f>
        <v>97.650892604137155</v>
      </c>
      <c r="C60" s="36">
        <f>(1-(C59/20))*100</f>
        <v>95.856829130065165</v>
      </c>
    </row>
    <row r="62" spans="1:3" x14ac:dyDescent="0.2">
      <c r="A62" s="22" t="s">
        <v>62</v>
      </c>
      <c r="B62" s="23" t="s">
        <v>50</v>
      </c>
      <c r="C62" s="24" t="s">
        <v>51</v>
      </c>
    </row>
    <row r="63" spans="1:3" x14ac:dyDescent="0.2">
      <c r="A63" s="27" t="s">
        <v>53</v>
      </c>
      <c r="B63">
        <v>0.57502125247945601</v>
      </c>
      <c r="C63">
        <v>1.1318362142249929</v>
      </c>
    </row>
    <row r="64" spans="1:3" x14ac:dyDescent="0.2">
      <c r="A64" s="29" t="s">
        <v>56</v>
      </c>
      <c r="B64" s="36">
        <f>(1-(B63/20))*100</f>
        <v>97.124893737602719</v>
      </c>
      <c r="C64" s="36">
        <f>(1-(C63/20))*100</f>
        <v>94.340818928875038</v>
      </c>
    </row>
    <row r="65" spans="1:3" x14ac:dyDescent="0.2">
      <c r="A65" s="34"/>
    </row>
    <row r="66" spans="1:3" x14ac:dyDescent="0.2">
      <c r="A66" s="22" t="s">
        <v>63</v>
      </c>
      <c r="B66" s="23" t="s">
        <v>50</v>
      </c>
      <c r="C66" s="24" t="s">
        <v>51</v>
      </c>
    </row>
    <row r="67" spans="1:3" x14ac:dyDescent="0.2">
      <c r="A67" s="27" t="s">
        <v>53</v>
      </c>
      <c r="B67">
        <v>0.52560923774440349</v>
      </c>
      <c r="C67">
        <v>1.1410456219892324</v>
      </c>
    </row>
    <row r="68" spans="1:3" x14ac:dyDescent="0.2">
      <c r="A68" s="29" t="s">
        <v>56</v>
      </c>
      <c r="B68" s="36">
        <f>(1-(B67/20))*100</f>
        <v>97.371953811277976</v>
      </c>
      <c r="C68" s="36">
        <f>(1-(C67/20))*100</f>
        <v>94.294771890053838</v>
      </c>
    </row>
    <row r="69" spans="1:3" x14ac:dyDescent="0.2">
      <c r="A69" s="34"/>
    </row>
    <row r="70" spans="1:3" x14ac:dyDescent="0.2">
      <c r="A70" s="22" t="s">
        <v>64</v>
      </c>
      <c r="B70" s="23" t="s">
        <v>50</v>
      </c>
      <c r="C70" s="24" t="s">
        <v>51</v>
      </c>
    </row>
    <row r="71" spans="1:3" x14ac:dyDescent="0.2">
      <c r="A71" s="27" t="s">
        <v>53</v>
      </c>
      <c r="B71">
        <v>0.55412298101445168</v>
      </c>
      <c r="C71">
        <v>0.92781241144800231</v>
      </c>
    </row>
    <row r="72" spans="1:3" x14ac:dyDescent="0.2">
      <c r="A72" s="29" t="s">
        <v>56</v>
      </c>
      <c r="B72" s="36">
        <f>(1-(B71/20))*100</f>
        <v>97.22938509492775</v>
      </c>
      <c r="C72" s="36">
        <f>(1-(C71/20))*100</f>
        <v>95.360937942759989</v>
      </c>
    </row>
  </sheetData>
  <mergeCells count="4">
    <mergeCell ref="A1:C1"/>
    <mergeCell ref="F4:H4"/>
    <mergeCell ref="F13:I13"/>
    <mergeCell ref="F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 MTT assay</vt:lpstr>
      <vt:lpstr>2. ROS detection</vt:lpstr>
      <vt:lpstr>3. Stanadard curve of allicin</vt:lpstr>
      <vt:lpstr>4. Cell-free control insert</vt:lpstr>
      <vt:lpstr>5. Cellular uptake experiments</vt:lpstr>
      <vt:lpstr>6. % LY rejection</vt:lpstr>
      <vt:lpstr>'5. Cellular uptake experiments'!_Hlk157841856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Oratai  Weeranantanapan</cp:lastModifiedBy>
  <dcterms:created xsi:type="dcterms:W3CDTF">2024-03-05T13:58:43Z</dcterms:created>
  <dcterms:modified xsi:type="dcterms:W3CDTF">2024-06-13T13:08:09Z</dcterms:modified>
</cp:coreProperties>
</file>