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mianarchacki/Desktop/"/>
    </mc:Choice>
  </mc:AlternateContent>
  <xr:revisionPtr revIDLastSave="0" documentId="13_ncr:1_{223421C0-3899-AD47-8D1D-C97B4650B1A4}" xr6:coauthVersionLast="47" xr6:coauthVersionMax="47" xr10:uidLastSave="{00000000-0000-0000-0000-000000000000}"/>
  <bookViews>
    <workbookView xWindow="0" yWindow="500" windowWidth="28800" windowHeight="16280" xr2:uid="{0F6B2619-7DCE-C945-9FFC-CE5F9AFECBCE}"/>
  </bookViews>
  <sheets>
    <sheet name="I-II EXAM" sheetId="3" r:id="rId1"/>
  </sheets>
  <definedNames>
    <definedName name="_xlnm._FilterDatabase" localSheetId="0" hidden="1">'I-II EXAM'!$BE$1:$BG$51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P3" i="3" l="1"/>
  <c r="DP4" i="3"/>
  <c r="DP5" i="3"/>
  <c r="DP6" i="3"/>
  <c r="DP7" i="3"/>
  <c r="DP8" i="3"/>
  <c r="DP9" i="3"/>
  <c r="DP10" i="3"/>
  <c r="DP11" i="3"/>
  <c r="DP12" i="3"/>
  <c r="DP13" i="3"/>
  <c r="DP14" i="3"/>
  <c r="DP15" i="3"/>
  <c r="DP16" i="3"/>
  <c r="DP17" i="3"/>
  <c r="DP18" i="3"/>
  <c r="DP19" i="3"/>
  <c r="DP20" i="3"/>
  <c r="DP21" i="3"/>
  <c r="DP22" i="3"/>
  <c r="DP23" i="3"/>
  <c r="DP24" i="3"/>
  <c r="DP25" i="3"/>
  <c r="DP26" i="3"/>
  <c r="DP27" i="3"/>
  <c r="DP28" i="3"/>
  <c r="DP29" i="3"/>
  <c r="DP30" i="3"/>
  <c r="DP31" i="3"/>
  <c r="DP32" i="3"/>
  <c r="DP33" i="3"/>
  <c r="DP34" i="3"/>
  <c r="DP35" i="3"/>
  <c r="DP36" i="3"/>
  <c r="DP37" i="3"/>
  <c r="DP38" i="3"/>
  <c r="DP39" i="3"/>
  <c r="DP40" i="3"/>
  <c r="DP41" i="3"/>
  <c r="DP42" i="3"/>
  <c r="DP43" i="3"/>
  <c r="DP44" i="3"/>
  <c r="DP45" i="3"/>
  <c r="DP46" i="3"/>
  <c r="DP47" i="3"/>
  <c r="DP48" i="3"/>
  <c r="DP49" i="3"/>
  <c r="DP50" i="3"/>
  <c r="DP51" i="3"/>
  <c r="DP2" i="3"/>
  <c r="EC3" i="3"/>
  <c r="EC4" i="3"/>
  <c r="EC5" i="3"/>
  <c r="EC6" i="3"/>
  <c r="EC7" i="3"/>
  <c r="EC8" i="3"/>
  <c r="EC9" i="3"/>
  <c r="EC10" i="3"/>
  <c r="EC11" i="3"/>
  <c r="EC12" i="3"/>
  <c r="EC13" i="3"/>
  <c r="EC14" i="3"/>
  <c r="EC15" i="3"/>
  <c r="EC16" i="3"/>
  <c r="EC17" i="3"/>
  <c r="EC18" i="3"/>
  <c r="EC19" i="3"/>
  <c r="EC20" i="3"/>
  <c r="EC21" i="3"/>
  <c r="EC22" i="3"/>
  <c r="EC23" i="3"/>
  <c r="EC24" i="3"/>
  <c r="EC25" i="3"/>
  <c r="EC26" i="3"/>
  <c r="EC27" i="3"/>
  <c r="EC28" i="3"/>
  <c r="EC29" i="3"/>
  <c r="EC30" i="3"/>
  <c r="EC31" i="3"/>
  <c r="EC32" i="3"/>
  <c r="EC33" i="3"/>
  <c r="EC34" i="3"/>
  <c r="EC35" i="3"/>
  <c r="EC36" i="3"/>
  <c r="EC37" i="3"/>
  <c r="EC38" i="3"/>
  <c r="EC39" i="3"/>
  <c r="EC40" i="3"/>
  <c r="EC41" i="3"/>
  <c r="EC42" i="3"/>
  <c r="EC43" i="3"/>
  <c r="EC44" i="3"/>
  <c r="EC45" i="3"/>
  <c r="EC46" i="3"/>
  <c r="EC47" i="3"/>
  <c r="EC48" i="3"/>
  <c r="EC49" i="3"/>
  <c r="EC50" i="3"/>
  <c r="EC51" i="3"/>
  <c r="EC2" i="3"/>
  <c r="EA3" i="3"/>
  <c r="EA4" i="3"/>
  <c r="EA5" i="3"/>
  <c r="EA6" i="3"/>
  <c r="EA7" i="3"/>
  <c r="EA8" i="3"/>
  <c r="EA9" i="3"/>
  <c r="EA10" i="3"/>
  <c r="EA11" i="3"/>
  <c r="EA12" i="3"/>
  <c r="EA13" i="3"/>
  <c r="EA14" i="3"/>
  <c r="EA15" i="3"/>
  <c r="EA16" i="3"/>
  <c r="EA17" i="3"/>
  <c r="EA18" i="3"/>
  <c r="EA19" i="3"/>
  <c r="EA20" i="3"/>
  <c r="EA21" i="3"/>
  <c r="EA22" i="3"/>
  <c r="EA23" i="3"/>
  <c r="EA24" i="3"/>
  <c r="EA25" i="3"/>
  <c r="EA26" i="3"/>
  <c r="EA27" i="3"/>
  <c r="EA28" i="3"/>
  <c r="EA29" i="3"/>
  <c r="EA30" i="3"/>
  <c r="EA31" i="3"/>
  <c r="EA32" i="3"/>
  <c r="EA33" i="3"/>
  <c r="EA34" i="3"/>
  <c r="EA35" i="3"/>
  <c r="EA36" i="3"/>
  <c r="EA37" i="3"/>
  <c r="EA38" i="3"/>
  <c r="EA39" i="3"/>
  <c r="EA40" i="3"/>
  <c r="EA41" i="3"/>
  <c r="EA42" i="3"/>
  <c r="EA43" i="3"/>
  <c r="EA44" i="3"/>
  <c r="EA45" i="3"/>
  <c r="EA46" i="3"/>
  <c r="EA47" i="3"/>
  <c r="EA48" i="3"/>
  <c r="EA49" i="3"/>
  <c r="EA50" i="3"/>
  <c r="EA51" i="3"/>
  <c r="EA2" i="3"/>
  <c r="DF3" i="3"/>
  <c r="DH3" i="3" s="1"/>
  <c r="DF4" i="3"/>
  <c r="DH4" i="3" s="1"/>
  <c r="DF5" i="3"/>
  <c r="DH5" i="3" s="1"/>
  <c r="DF6" i="3"/>
  <c r="DH6" i="3" s="1"/>
  <c r="DF7" i="3"/>
  <c r="DH7" i="3" s="1"/>
  <c r="DF8" i="3"/>
  <c r="DH8" i="3" s="1"/>
  <c r="DF9" i="3"/>
  <c r="DH9" i="3" s="1"/>
  <c r="DF10" i="3"/>
  <c r="DH10" i="3" s="1"/>
  <c r="DF11" i="3"/>
  <c r="DH11" i="3" s="1"/>
  <c r="DF12" i="3"/>
  <c r="DH12" i="3" s="1"/>
  <c r="DF13" i="3"/>
  <c r="DH13" i="3" s="1"/>
  <c r="DF14" i="3"/>
  <c r="DH14" i="3" s="1"/>
  <c r="DF15" i="3"/>
  <c r="DH15" i="3" s="1"/>
  <c r="DF16" i="3"/>
  <c r="DH16" i="3" s="1"/>
  <c r="DF17" i="3"/>
  <c r="DH17" i="3" s="1"/>
  <c r="DF18" i="3"/>
  <c r="DH18" i="3" s="1"/>
  <c r="DF19" i="3"/>
  <c r="DH19" i="3" s="1"/>
  <c r="DF20" i="3"/>
  <c r="DH20" i="3" s="1"/>
  <c r="DF21" i="3"/>
  <c r="DH21" i="3" s="1"/>
  <c r="DF22" i="3"/>
  <c r="DH22" i="3" s="1"/>
  <c r="DF23" i="3"/>
  <c r="DH23" i="3" s="1"/>
  <c r="DF24" i="3"/>
  <c r="DH24" i="3" s="1"/>
  <c r="DF25" i="3"/>
  <c r="DH25" i="3" s="1"/>
  <c r="DF26" i="3"/>
  <c r="DH26" i="3" s="1"/>
  <c r="DF27" i="3"/>
  <c r="DH27" i="3" s="1"/>
  <c r="DF28" i="3"/>
  <c r="DH28" i="3" s="1"/>
  <c r="DF29" i="3"/>
  <c r="DH29" i="3" s="1"/>
  <c r="DF30" i="3"/>
  <c r="DH30" i="3" s="1"/>
  <c r="DF31" i="3"/>
  <c r="DH31" i="3" s="1"/>
  <c r="DF32" i="3"/>
  <c r="DH32" i="3" s="1"/>
  <c r="DF33" i="3"/>
  <c r="DH33" i="3" s="1"/>
  <c r="DF34" i="3"/>
  <c r="DH34" i="3" s="1"/>
  <c r="DF35" i="3"/>
  <c r="DH35" i="3" s="1"/>
  <c r="DF36" i="3"/>
  <c r="DH36" i="3" s="1"/>
  <c r="DF37" i="3"/>
  <c r="DH37" i="3" s="1"/>
  <c r="DF38" i="3"/>
  <c r="DH38" i="3" s="1"/>
  <c r="DF39" i="3"/>
  <c r="DH39" i="3" s="1"/>
  <c r="DF40" i="3"/>
  <c r="DH40" i="3" s="1"/>
  <c r="DF41" i="3"/>
  <c r="DH41" i="3" s="1"/>
  <c r="DF42" i="3"/>
  <c r="DH42" i="3" s="1"/>
  <c r="DF43" i="3"/>
  <c r="DH43" i="3" s="1"/>
  <c r="DF44" i="3"/>
  <c r="DH44" i="3" s="1"/>
  <c r="DF45" i="3"/>
  <c r="DH45" i="3" s="1"/>
  <c r="DF46" i="3"/>
  <c r="DH46" i="3" s="1"/>
  <c r="DF47" i="3"/>
  <c r="DH47" i="3" s="1"/>
  <c r="DF48" i="3"/>
  <c r="DH48" i="3" s="1"/>
  <c r="DF49" i="3"/>
  <c r="DH49" i="3" s="1"/>
  <c r="DF50" i="3"/>
  <c r="DH50" i="3" s="1"/>
  <c r="DF51" i="3"/>
  <c r="DH51" i="3" s="1"/>
  <c r="DF2" i="3"/>
  <c r="DH2" i="3" s="1"/>
  <c r="BQ3" i="3" l="1"/>
  <c r="BQ4" i="3"/>
  <c r="BQ5" i="3"/>
  <c r="BQ6" i="3"/>
  <c r="BQ7" i="3"/>
  <c r="BQ8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4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O3" i="3"/>
  <c r="BO4" i="3"/>
  <c r="BO5" i="3"/>
  <c r="BO6" i="3"/>
  <c r="BO7" i="3"/>
  <c r="BO8" i="3"/>
  <c r="BO9" i="3"/>
  <c r="BO10" i="3"/>
  <c r="BO11" i="3"/>
  <c r="BO12" i="3"/>
  <c r="BO13" i="3"/>
  <c r="BO14" i="3"/>
  <c r="BO15" i="3"/>
  <c r="BO16" i="3"/>
  <c r="BO17" i="3"/>
  <c r="BO18" i="3"/>
  <c r="BO19" i="3"/>
  <c r="BO20" i="3"/>
  <c r="BO24" i="3"/>
  <c r="BO26" i="3"/>
  <c r="BO27" i="3"/>
  <c r="BO28" i="3"/>
  <c r="BO29" i="3"/>
  <c r="BO30" i="3"/>
  <c r="BO31" i="3"/>
  <c r="BO32" i="3"/>
  <c r="BO33" i="3"/>
  <c r="BO34" i="3"/>
  <c r="BO35" i="3"/>
  <c r="BO36" i="3"/>
  <c r="BO37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0" i="3"/>
  <c r="BO51" i="3"/>
  <c r="BQ2" i="3"/>
  <c r="BO2" i="3"/>
  <c r="BD3" i="3"/>
  <c r="BD4" i="3"/>
  <c r="BD5" i="3"/>
  <c r="BD6" i="3"/>
  <c r="BD7" i="3"/>
  <c r="BD8" i="3"/>
  <c r="BD9" i="3"/>
  <c r="BD10" i="3"/>
  <c r="BD11" i="3"/>
  <c r="BD12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D32" i="3"/>
  <c r="BD33" i="3"/>
  <c r="BD34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AT3" i="3"/>
  <c r="AV3" i="3" s="1"/>
  <c r="AT4" i="3"/>
  <c r="AV4" i="3" s="1"/>
  <c r="AT5" i="3"/>
  <c r="AV5" i="3" s="1"/>
  <c r="AT6" i="3"/>
  <c r="AV6" i="3" s="1"/>
  <c r="AT7" i="3"/>
  <c r="AV7" i="3" s="1"/>
  <c r="AT8" i="3"/>
  <c r="AV8" i="3" s="1"/>
  <c r="AT9" i="3"/>
  <c r="AV9" i="3" s="1"/>
  <c r="AT10" i="3"/>
  <c r="AV10" i="3" s="1"/>
  <c r="AT11" i="3"/>
  <c r="AV11" i="3" s="1"/>
  <c r="AT12" i="3"/>
  <c r="AV12" i="3" s="1"/>
  <c r="AT13" i="3"/>
  <c r="AV13" i="3" s="1"/>
  <c r="AT14" i="3"/>
  <c r="AV14" i="3" s="1"/>
  <c r="AT15" i="3"/>
  <c r="AV15" i="3" s="1"/>
  <c r="AT16" i="3"/>
  <c r="AV16" i="3" s="1"/>
  <c r="AT17" i="3"/>
  <c r="AV17" i="3" s="1"/>
  <c r="AT18" i="3"/>
  <c r="AV18" i="3" s="1"/>
  <c r="AT19" i="3"/>
  <c r="AV19" i="3" s="1"/>
  <c r="AT20" i="3"/>
  <c r="AV20" i="3" s="1"/>
  <c r="AT21" i="3"/>
  <c r="AV21" i="3" s="1"/>
  <c r="AT22" i="3"/>
  <c r="AV22" i="3" s="1"/>
  <c r="AT23" i="3"/>
  <c r="AV23" i="3" s="1"/>
  <c r="AT24" i="3"/>
  <c r="AV24" i="3" s="1"/>
  <c r="AT25" i="3"/>
  <c r="AV25" i="3" s="1"/>
  <c r="AT26" i="3"/>
  <c r="AV26" i="3" s="1"/>
  <c r="AT27" i="3"/>
  <c r="AV27" i="3" s="1"/>
  <c r="AT28" i="3"/>
  <c r="AV28" i="3" s="1"/>
  <c r="AT29" i="3"/>
  <c r="AV29" i="3" s="1"/>
  <c r="AT30" i="3"/>
  <c r="AV30" i="3" s="1"/>
  <c r="AT31" i="3"/>
  <c r="AV31" i="3" s="1"/>
  <c r="AT32" i="3"/>
  <c r="AV32" i="3" s="1"/>
  <c r="AT33" i="3"/>
  <c r="AV33" i="3" s="1"/>
  <c r="AT34" i="3"/>
  <c r="AV34" i="3" s="1"/>
  <c r="AT35" i="3"/>
  <c r="AV35" i="3" s="1"/>
  <c r="AT36" i="3"/>
  <c r="AV36" i="3" s="1"/>
  <c r="AT37" i="3"/>
  <c r="AV37" i="3" s="1"/>
  <c r="AT38" i="3"/>
  <c r="AV38" i="3" s="1"/>
  <c r="AT39" i="3"/>
  <c r="AV39" i="3" s="1"/>
  <c r="AT40" i="3"/>
  <c r="AV40" i="3" s="1"/>
  <c r="AT41" i="3"/>
  <c r="AV41" i="3" s="1"/>
  <c r="AT42" i="3"/>
  <c r="AV42" i="3" s="1"/>
  <c r="AT43" i="3"/>
  <c r="AV43" i="3" s="1"/>
  <c r="AT44" i="3"/>
  <c r="AV44" i="3" s="1"/>
  <c r="AT45" i="3"/>
  <c r="AV45" i="3" s="1"/>
  <c r="AT46" i="3"/>
  <c r="AV46" i="3" s="1"/>
  <c r="AT47" i="3"/>
  <c r="AV47" i="3" s="1"/>
  <c r="AT48" i="3"/>
  <c r="AV48" i="3" s="1"/>
  <c r="AT49" i="3"/>
  <c r="AV49" i="3" s="1"/>
  <c r="AT50" i="3"/>
  <c r="AV50" i="3" s="1"/>
  <c r="AT51" i="3"/>
  <c r="AV51" i="3" s="1"/>
  <c r="AT2" i="3"/>
  <c r="AV2" i="3" s="1"/>
  <c r="BD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2" i="3"/>
  <c r="DG2" i="3" s="1"/>
  <c r="EB2" i="3" s="1"/>
  <c r="DO2" i="3" l="1"/>
  <c r="DN2" i="3"/>
  <c r="AU51" i="3"/>
  <c r="BP51" i="3" s="1"/>
  <c r="DG51" i="3"/>
  <c r="DO51" i="3" s="1"/>
  <c r="AU43" i="3"/>
  <c r="BP43" i="3" s="1"/>
  <c r="DG43" i="3"/>
  <c r="DO43" i="3" s="1"/>
  <c r="AU35" i="3"/>
  <c r="BP35" i="3" s="1"/>
  <c r="DG35" i="3"/>
  <c r="DO35" i="3" s="1"/>
  <c r="AU31" i="3"/>
  <c r="BP31" i="3" s="1"/>
  <c r="DG31" i="3"/>
  <c r="DO31" i="3" s="1"/>
  <c r="AU27" i="3"/>
  <c r="BP27" i="3" s="1"/>
  <c r="DG27" i="3"/>
  <c r="DO27" i="3" s="1"/>
  <c r="AU23" i="3"/>
  <c r="BB23" i="3" s="1"/>
  <c r="DG23" i="3"/>
  <c r="DO23" i="3" s="1"/>
  <c r="AU19" i="3"/>
  <c r="BP19" i="3" s="1"/>
  <c r="DG19" i="3"/>
  <c r="DO19" i="3" s="1"/>
  <c r="AU15" i="3"/>
  <c r="BP15" i="3" s="1"/>
  <c r="DG15" i="3"/>
  <c r="DO15" i="3" s="1"/>
  <c r="AU11" i="3"/>
  <c r="BP11" i="3" s="1"/>
  <c r="DG11" i="3"/>
  <c r="DO11" i="3" s="1"/>
  <c r="AU7" i="3"/>
  <c r="BP7" i="3" s="1"/>
  <c r="DG7" i="3"/>
  <c r="DO7" i="3" s="1"/>
  <c r="AU3" i="3"/>
  <c r="BP3" i="3" s="1"/>
  <c r="DG3" i="3"/>
  <c r="DO3" i="3" s="1"/>
  <c r="AU6" i="3"/>
  <c r="BP6" i="3" s="1"/>
  <c r="DG6" i="3"/>
  <c r="DO6" i="3" s="1"/>
  <c r="AU45" i="3"/>
  <c r="BP45" i="3" s="1"/>
  <c r="DG45" i="3"/>
  <c r="DO45" i="3" s="1"/>
  <c r="AU41" i="3"/>
  <c r="BP41" i="3" s="1"/>
  <c r="DG41" i="3"/>
  <c r="DO41" i="3" s="1"/>
  <c r="AU37" i="3"/>
  <c r="BP37" i="3" s="1"/>
  <c r="DG37" i="3"/>
  <c r="DO37" i="3" s="1"/>
  <c r="AU33" i="3"/>
  <c r="BP33" i="3" s="1"/>
  <c r="DG33" i="3"/>
  <c r="DO33" i="3" s="1"/>
  <c r="AU29" i="3"/>
  <c r="BP29" i="3" s="1"/>
  <c r="DG29" i="3"/>
  <c r="DO29" i="3" s="1"/>
  <c r="AU25" i="3"/>
  <c r="BB25" i="3" s="1"/>
  <c r="DG25" i="3"/>
  <c r="DO25" i="3" s="1"/>
  <c r="AU21" i="3"/>
  <c r="BB21" i="3" s="1"/>
  <c r="DG21" i="3"/>
  <c r="DO21" i="3" s="1"/>
  <c r="AU17" i="3"/>
  <c r="BP17" i="3" s="1"/>
  <c r="DG17" i="3"/>
  <c r="DO17" i="3" s="1"/>
  <c r="AU13" i="3"/>
  <c r="BP13" i="3" s="1"/>
  <c r="DG13" i="3"/>
  <c r="DO13" i="3" s="1"/>
  <c r="AU9" i="3"/>
  <c r="BP9" i="3" s="1"/>
  <c r="DG9" i="3"/>
  <c r="DO9" i="3" s="1"/>
  <c r="AU5" i="3"/>
  <c r="BP5" i="3" s="1"/>
  <c r="DG5" i="3"/>
  <c r="DO5" i="3" s="1"/>
  <c r="AU47" i="3"/>
  <c r="BP47" i="3" s="1"/>
  <c r="DG47" i="3"/>
  <c r="DO47" i="3" s="1"/>
  <c r="AU39" i="3"/>
  <c r="BP39" i="3" s="1"/>
  <c r="DG39" i="3"/>
  <c r="DO39" i="3" s="1"/>
  <c r="AU50" i="3"/>
  <c r="BP50" i="3" s="1"/>
  <c r="DG50" i="3"/>
  <c r="DO50" i="3" s="1"/>
  <c r="AU46" i="3"/>
  <c r="BP46" i="3" s="1"/>
  <c r="DG46" i="3"/>
  <c r="DO46" i="3" s="1"/>
  <c r="AU42" i="3"/>
  <c r="BP42" i="3" s="1"/>
  <c r="DG42" i="3"/>
  <c r="DO42" i="3" s="1"/>
  <c r="AU38" i="3"/>
  <c r="BP38" i="3" s="1"/>
  <c r="DG38" i="3"/>
  <c r="DO38" i="3" s="1"/>
  <c r="AU34" i="3"/>
  <c r="BP34" i="3" s="1"/>
  <c r="DG34" i="3"/>
  <c r="DO34" i="3" s="1"/>
  <c r="AU30" i="3"/>
  <c r="BP30" i="3" s="1"/>
  <c r="DG30" i="3"/>
  <c r="DO30" i="3" s="1"/>
  <c r="AU26" i="3"/>
  <c r="BP26" i="3" s="1"/>
  <c r="DG26" i="3"/>
  <c r="DO26" i="3" s="1"/>
  <c r="AU22" i="3"/>
  <c r="BB22" i="3" s="1"/>
  <c r="DG22" i="3"/>
  <c r="DO22" i="3" s="1"/>
  <c r="AU18" i="3"/>
  <c r="BP18" i="3" s="1"/>
  <c r="DG18" i="3"/>
  <c r="DO18" i="3" s="1"/>
  <c r="AU14" i="3"/>
  <c r="BP14" i="3" s="1"/>
  <c r="DG14" i="3"/>
  <c r="DO14" i="3" s="1"/>
  <c r="AU10" i="3"/>
  <c r="BP10" i="3" s="1"/>
  <c r="DG10" i="3"/>
  <c r="DO10" i="3" s="1"/>
  <c r="AU49" i="3"/>
  <c r="BP49" i="3" s="1"/>
  <c r="DG49" i="3"/>
  <c r="DO49" i="3" s="1"/>
  <c r="AU48" i="3"/>
  <c r="BP48" i="3" s="1"/>
  <c r="DG48" i="3"/>
  <c r="DO48" i="3" s="1"/>
  <c r="AU44" i="3"/>
  <c r="BP44" i="3" s="1"/>
  <c r="DG44" i="3"/>
  <c r="DO44" i="3" s="1"/>
  <c r="AU40" i="3"/>
  <c r="BP40" i="3" s="1"/>
  <c r="DG40" i="3"/>
  <c r="DO40" i="3" s="1"/>
  <c r="AU36" i="3"/>
  <c r="BP36" i="3" s="1"/>
  <c r="DG36" i="3"/>
  <c r="DO36" i="3" s="1"/>
  <c r="AU32" i="3"/>
  <c r="BP32" i="3" s="1"/>
  <c r="DG32" i="3"/>
  <c r="DO32" i="3" s="1"/>
  <c r="AU28" i="3"/>
  <c r="BP28" i="3" s="1"/>
  <c r="DG28" i="3"/>
  <c r="DO28" i="3" s="1"/>
  <c r="AU24" i="3"/>
  <c r="BP24" i="3" s="1"/>
  <c r="DG24" i="3"/>
  <c r="DO24" i="3" s="1"/>
  <c r="AU20" i="3"/>
  <c r="BP20" i="3" s="1"/>
  <c r="DG20" i="3"/>
  <c r="DO20" i="3" s="1"/>
  <c r="AU16" i="3"/>
  <c r="BP16" i="3" s="1"/>
  <c r="DG16" i="3"/>
  <c r="DO16" i="3" s="1"/>
  <c r="AU12" i="3"/>
  <c r="BP12" i="3" s="1"/>
  <c r="DG12" i="3"/>
  <c r="DO12" i="3" s="1"/>
  <c r="AU8" i="3"/>
  <c r="BP8" i="3" s="1"/>
  <c r="DG8" i="3"/>
  <c r="DO8" i="3" s="1"/>
  <c r="AU4" i="3"/>
  <c r="BP4" i="3" s="1"/>
  <c r="DG4" i="3"/>
  <c r="DO4" i="3" s="1"/>
  <c r="AU2" i="3"/>
  <c r="BP2" i="3" s="1"/>
  <c r="BB43" i="3" l="1"/>
  <c r="BC6" i="3"/>
  <c r="BB45" i="3"/>
  <c r="BC22" i="3"/>
  <c r="BC8" i="3"/>
  <c r="BC19" i="3"/>
  <c r="BC21" i="3"/>
  <c r="BB16" i="3"/>
  <c r="BB41" i="3"/>
  <c r="BB24" i="3"/>
  <c r="BC37" i="3"/>
  <c r="BC20" i="3"/>
  <c r="BB19" i="3"/>
  <c r="BB4" i="3"/>
  <c r="BB30" i="3"/>
  <c r="BB3" i="3"/>
  <c r="BB35" i="3"/>
  <c r="BC45" i="3"/>
  <c r="BB36" i="3"/>
  <c r="BB13" i="3"/>
  <c r="BB14" i="3"/>
  <c r="BB46" i="3"/>
  <c r="BC51" i="3"/>
  <c r="BB20" i="3"/>
  <c r="BB37" i="3"/>
  <c r="BC3" i="3"/>
  <c r="BC35" i="3"/>
  <c r="BC13" i="3"/>
  <c r="BC38" i="3"/>
  <c r="EB4" i="3"/>
  <c r="DN4" i="3"/>
  <c r="EB12" i="3"/>
  <c r="DN12" i="3"/>
  <c r="EB20" i="3"/>
  <c r="DN20" i="3"/>
  <c r="EB28" i="3"/>
  <c r="DN28" i="3"/>
  <c r="EB36" i="3"/>
  <c r="DN36" i="3"/>
  <c r="EB44" i="3"/>
  <c r="DN44" i="3"/>
  <c r="EB49" i="3"/>
  <c r="DN49" i="3"/>
  <c r="EB14" i="3"/>
  <c r="DN14" i="3"/>
  <c r="EB22" i="3"/>
  <c r="DN22" i="3"/>
  <c r="EB30" i="3"/>
  <c r="DN30" i="3"/>
  <c r="EB38" i="3"/>
  <c r="DN38" i="3"/>
  <c r="EB46" i="3"/>
  <c r="DN46" i="3"/>
  <c r="EB39" i="3"/>
  <c r="DN39" i="3"/>
  <c r="EB5" i="3"/>
  <c r="DN5" i="3"/>
  <c r="EB13" i="3"/>
  <c r="DN13" i="3"/>
  <c r="EB21" i="3"/>
  <c r="DN21" i="3"/>
  <c r="EB29" i="3"/>
  <c r="DN29" i="3"/>
  <c r="EB37" i="3"/>
  <c r="DN37" i="3"/>
  <c r="EB45" i="3"/>
  <c r="DN45" i="3"/>
  <c r="EB3" i="3"/>
  <c r="DN3" i="3"/>
  <c r="EB11" i="3"/>
  <c r="DN11" i="3"/>
  <c r="EB19" i="3"/>
  <c r="DN19" i="3"/>
  <c r="EB27" i="3"/>
  <c r="DN27" i="3"/>
  <c r="EB35" i="3"/>
  <c r="DN35" i="3"/>
  <c r="EB51" i="3"/>
  <c r="DN51" i="3"/>
  <c r="EB8" i="3"/>
  <c r="DN8" i="3"/>
  <c r="EB16" i="3"/>
  <c r="DN16" i="3"/>
  <c r="EB24" i="3"/>
  <c r="DN24" i="3"/>
  <c r="EB32" i="3"/>
  <c r="DN32" i="3"/>
  <c r="EB40" i="3"/>
  <c r="DN40" i="3"/>
  <c r="EB48" i="3"/>
  <c r="DN48" i="3"/>
  <c r="EB10" i="3"/>
  <c r="DN10" i="3"/>
  <c r="EB18" i="3"/>
  <c r="DN18" i="3"/>
  <c r="EB26" i="3"/>
  <c r="DN26" i="3"/>
  <c r="EB34" i="3"/>
  <c r="DN34" i="3"/>
  <c r="EB42" i="3"/>
  <c r="DN42" i="3"/>
  <c r="EB50" i="3"/>
  <c r="DN50" i="3"/>
  <c r="EB47" i="3"/>
  <c r="DN47" i="3"/>
  <c r="EB9" i="3"/>
  <c r="DN9" i="3"/>
  <c r="EB17" i="3"/>
  <c r="DN17" i="3"/>
  <c r="EB25" i="3"/>
  <c r="DN25" i="3"/>
  <c r="EB33" i="3"/>
  <c r="DN33" i="3"/>
  <c r="EB41" i="3"/>
  <c r="DN41" i="3"/>
  <c r="EB6" i="3"/>
  <c r="DN6" i="3"/>
  <c r="EB7" i="3"/>
  <c r="DN7" i="3"/>
  <c r="EB15" i="3"/>
  <c r="DN15" i="3"/>
  <c r="EB23" i="3"/>
  <c r="DN23" i="3"/>
  <c r="EB31" i="3"/>
  <c r="DN31" i="3"/>
  <c r="EB43" i="3"/>
  <c r="DN43" i="3"/>
  <c r="BC36" i="3"/>
  <c r="BC11" i="3"/>
  <c r="BC27" i="3"/>
  <c r="BC39" i="3"/>
  <c r="BB51" i="3"/>
  <c r="BC49" i="3"/>
  <c r="BB12" i="3"/>
  <c r="BC44" i="3"/>
  <c r="BC5" i="3"/>
  <c r="BC29" i="3"/>
  <c r="BB38" i="3"/>
  <c r="BB11" i="3"/>
  <c r="BB27" i="3"/>
  <c r="BB39" i="3"/>
  <c r="BB49" i="3"/>
  <c r="BB28" i="3"/>
  <c r="BB44" i="3"/>
  <c r="BB5" i="3"/>
  <c r="BB29" i="3"/>
  <c r="BC14" i="3"/>
  <c r="BC30" i="3"/>
  <c r="BC46" i="3"/>
  <c r="BB2" i="3"/>
  <c r="BC7" i="3"/>
  <c r="BC15" i="3"/>
  <c r="BC23" i="3"/>
  <c r="BC31" i="3"/>
  <c r="BC47" i="3"/>
  <c r="BC33" i="3"/>
  <c r="BC50" i="3"/>
  <c r="BB8" i="3"/>
  <c r="BB6" i="3"/>
  <c r="BC2" i="3"/>
  <c r="BB7" i="3"/>
  <c r="BB15" i="3"/>
  <c r="BB31" i="3"/>
  <c r="BB47" i="3"/>
  <c r="BB33" i="3"/>
  <c r="BB50" i="3"/>
  <c r="BC32" i="3"/>
  <c r="BC40" i="3"/>
  <c r="BC48" i="3"/>
  <c r="BC25" i="3"/>
  <c r="BC9" i="3"/>
  <c r="BC17" i="3"/>
  <c r="BC10" i="3"/>
  <c r="BC18" i="3"/>
  <c r="BC26" i="3"/>
  <c r="BC34" i="3"/>
  <c r="BC42" i="3"/>
  <c r="BC43" i="3"/>
  <c r="BC41" i="3"/>
  <c r="BC16" i="3"/>
  <c r="BC24" i="3"/>
  <c r="BB32" i="3"/>
  <c r="BB40" i="3"/>
  <c r="BB48" i="3"/>
  <c r="BB9" i="3"/>
  <c r="BB17" i="3"/>
  <c r="BB10" i="3"/>
  <c r="BB18" i="3"/>
  <c r="BB26" i="3"/>
  <c r="BB34" i="3"/>
  <c r="BB42" i="3"/>
  <c r="BC4" i="3"/>
  <c r="BC12" i="3"/>
  <c r="BC28" i="3"/>
  <c r="BN25" i="3" l="1"/>
  <c r="BN23" i="3"/>
  <c r="BN22" i="3"/>
  <c r="BN21" i="3"/>
  <c r="BO21" i="3" l="1"/>
  <c r="BQ21" i="3"/>
  <c r="BP21" i="3"/>
  <c r="BO23" i="3"/>
  <c r="BQ23" i="3"/>
  <c r="BP23" i="3"/>
  <c r="BQ22" i="3"/>
  <c r="BO22" i="3"/>
  <c r="BP22" i="3"/>
  <c r="BO25" i="3"/>
  <c r="BQ25" i="3"/>
  <c r="BP25" i="3"/>
</calcChain>
</file>

<file path=xl/sharedStrings.xml><?xml version="1.0" encoding="utf-8"?>
<sst xmlns="http://schemas.openxmlformats.org/spreadsheetml/2006/main" count="1133" uniqueCount="927">
  <si>
    <t>Athlete</t>
  </si>
  <si>
    <t>Group</t>
  </si>
  <si>
    <t>Exam</t>
  </si>
  <si>
    <t>BF [%]</t>
  </si>
  <si>
    <t>AP [W/kg]</t>
  </si>
  <si>
    <t>PP [W]</t>
  </si>
  <si>
    <t>ATP</t>
  </si>
  <si>
    <t>Glicolytic</t>
  </si>
  <si>
    <t>O2</t>
  </si>
  <si>
    <t>ATP EE [kJ]</t>
  </si>
  <si>
    <t>Glycolitic EE [kJ]</t>
  </si>
  <si>
    <t>O2 EE [kJ]</t>
  </si>
  <si>
    <t>No.</t>
  </si>
  <si>
    <t>01</t>
  </si>
  <si>
    <t>02</t>
  </si>
  <si>
    <t>03</t>
  </si>
  <si>
    <t>04</t>
  </si>
  <si>
    <t>05</t>
  </si>
  <si>
    <t>06</t>
  </si>
  <si>
    <t>07</t>
  </si>
  <si>
    <t>09</t>
  </si>
  <si>
    <t>Total EE [kJ]</t>
  </si>
  <si>
    <t>10</t>
  </si>
  <si>
    <t>11</t>
  </si>
  <si>
    <t>12</t>
  </si>
  <si>
    <t>13</t>
  </si>
  <si>
    <t>14</t>
  </si>
  <si>
    <t>15</t>
  </si>
  <si>
    <t>17</t>
  </si>
  <si>
    <t>19</t>
  </si>
  <si>
    <t>20</t>
  </si>
  <si>
    <t>21</t>
  </si>
  <si>
    <t>23</t>
  </si>
  <si>
    <t>29</t>
  </si>
  <si>
    <t>Gender</t>
  </si>
  <si>
    <t>M</t>
  </si>
  <si>
    <t>32</t>
  </si>
  <si>
    <t>35</t>
  </si>
  <si>
    <t>33</t>
  </si>
  <si>
    <t>34</t>
  </si>
  <si>
    <t>36</t>
  </si>
  <si>
    <t>49</t>
  </si>
  <si>
    <t>50</t>
  </si>
  <si>
    <t>51</t>
  </si>
  <si>
    <t>53</t>
  </si>
  <si>
    <t>52</t>
  </si>
  <si>
    <t>54</t>
  </si>
  <si>
    <t>55</t>
  </si>
  <si>
    <t>56</t>
  </si>
  <si>
    <t>60</t>
  </si>
  <si>
    <t>61</t>
  </si>
  <si>
    <t>44</t>
  </si>
  <si>
    <t>45</t>
  </si>
  <si>
    <t>46</t>
  </si>
  <si>
    <t>43</t>
  </si>
  <si>
    <t>68</t>
  </si>
  <si>
    <t>70</t>
  </si>
  <si>
    <t>76</t>
  </si>
  <si>
    <t>77</t>
  </si>
  <si>
    <t>MP [W]</t>
  </si>
  <si>
    <t>AC [W/kg]</t>
  </si>
  <si>
    <t>FI [W/s]</t>
  </si>
  <si>
    <t>RPE</t>
  </si>
  <si>
    <t>LAPR</t>
  </si>
  <si>
    <t>LAPEAK</t>
  </si>
  <si>
    <t>Birth</t>
  </si>
  <si>
    <t>Age</t>
  </si>
  <si>
    <t>Height</t>
  </si>
  <si>
    <t>Height at exam</t>
  </si>
  <si>
    <t>Arms Tissue Mass [g]</t>
  </si>
  <si>
    <t>Legs Tissue Mass [g]</t>
  </si>
  <si>
    <t>Total Tissue Mass [g]</t>
  </si>
  <si>
    <t>Arms Total Mass</t>
  </si>
  <si>
    <t>Legs Total Mass</t>
  </si>
  <si>
    <t>ALST</t>
  </si>
  <si>
    <t>RSMI</t>
  </si>
  <si>
    <t>MM</t>
  </si>
  <si>
    <t>Weight [kg]</t>
  </si>
  <si>
    <t>Weight at Exam [kg]</t>
  </si>
  <si>
    <t>Arms Lean Mass</t>
  </si>
  <si>
    <t>Arm Right Lean Mass</t>
  </si>
  <si>
    <t>Arm Left Lean Mass</t>
  </si>
  <si>
    <t>Legs Lean Mass</t>
  </si>
  <si>
    <t>Leg Right Lean Mass</t>
  </si>
  <si>
    <t>Leg Left Lean Mass</t>
  </si>
  <si>
    <t>Total Lean Mass</t>
  </si>
  <si>
    <t>Arm Right Tissue Mass</t>
  </si>
  <si>
    <t>Arm Left Tissue Mass</t>
  </si>
  <si>
    <t>Leg Right Tissue Mass</t>
  </si>
  <si>
    <t>Leg Left Tissue Mass</t>
  </si>
  <si>
    <t>Arms Fat-Free Mass</t>
  </si>
  <si>
    <t>Arm Right Fat-Free Mass</t>
  </si>
  <si>
    <t>Arm Left Fat-Free Mass</t>
  </si>
  <si>
    <t>Legs Fat-Free Mass</t>
  </si>
  <si>
    <t>Leg Right Fat-Free Mass</t>
  </si>
  <si>
    <t>Leg Left Fat-Free Mass</t>
  </si>
  <si>
    <t>Arm Right Total Mass</t>
  </si>
  <si>
    <t>Arm Left Total Mass</t>
  </si>
  <si>
    <t>Leg Right Total Mass</t>
  </si>
  <si>
    <t>Leg Left Total Mass</t>
  </si>
  <si>
    <t>Arms Tissue %Fat</t>
  </si>
  <si>
    <t>Arm Right Tissue %Fat</t>
  </si>
  <si>
    <t>Arm Left Tissue %Fat</t>
  </si>
  <si>
    <t>Legs Tissue %Fat</t>
  </si>
  <si>
    <t>Leg Right Tissue %Fat</t>
  </si>
  <si>
    <t>Leg Left Tissue %Fat</t>
  </si>
  <si>
    <t>Total Tissue %Fat</t>
  </si>
  <si>
    <t xml:space="preserve">4 193 </t>
  </si>
  <si>
    <t xml:space="preserve">4 117 </t>
  </si>
  <si>
    <t xml:space="preserve">3 180 </t>
  </si>
  <si>
    <t xml:space="preserve">2 912 </t>
  </si>
  <si>
    <t xml:space="preserve">3 673 </t>
  </si>
  <si>
    <t xml:space="preserve">3 123 </t>
  </si>
  <si>
    <t xml:space="preserve">3 096 </t>
  </si>
  <si>
    <t xml:space="preserve">4 300 </t>
  </si>
  <si>
    <t xml:space="preserve">3 870 </t>
  </si>
  <si>
    <t xml:space="preserve">4 265 </t>
  </si>
  <si>
    <t xml:space="preserve">3 988 </t>
  </si>
  <si>
    <t xml:space="preserve">10 869 </t>
  </si>
  <si>
    <t xml:space="preserve">7 575 </t>
  </si>
  <si>
    <t xml:space="preserve">3 939 </t>
  </si>
  <si>
    <t xml:space="preserve">3 636 </t>
  </si>
  <si>
    <t xml:space="preserve">3 723 </t>
  </si>
  <si>
    <t xml:space="preserve">3 509 </t>
  </si>
  <si>
    <t xml:space="preserve">2 937 </t>
  </si>
  <si>
    <t xml:space="preserve">2 763 </t>
  </si>
  <si>
    <t xml:space="preserve">2 940 </t>
  </si>
  <si>
    <t xml:space="preserve">6 602 </t>
  </si>
  <si>
    <t xml:space="preserve">3 453 </t>
  </si>
  <si>
    <t xml:space="preserve">3 148 </t>
  </si>
  <si>
    <t xml:space="preserve">4 437 </t>
  </si>
  <si>
    <t xml:space="preserve">4 241 </t>
  </si>
  <si>
    <t xml:space="preserve">4 098 </t>
  </si>
  <si>
    <t xml:space="preserve">11 900 </t>
  </si>
  <si>
    <t xml:space="preserve">4 129 </t>
  </si>
  <si>
    <t xml:space="preserve">3 876 </t>
  </si>
  <si>
    <t xml:space="preserve">9 785 </t>
  </si>
  <si>
    <t>PP (SMM)</t>
  </si>
  <si>
    <t>MP (SMM)</t>
  </si>
  <si>
    <t>MP (LBM)</t>
  </si>
  <si>
    <t xml:space="preserve">8 747 </t>
  </si>
  <si>
    <t xml:space="preserve">4 412 </t>
  </si>
  <si>
    <t xml:space="preserve">4 335 </t>
  </si>
  <si>
    <t xml:space="preserve">22 210 </t>
  </si>
  <si>
    <t xml:space="preserve">11 132 </t>
  </si>
  <si>
    <t xml:space="preserve">11 078 </t>
  </si>
  <si>
    <t xml:space="preserve">6 413 </t>
  </si>
  <si>
    <t xml:space="preserve">3 341 </t>
  </si>
  <si>
    <t xml:space="preserve">3 071 </t>
  </si>
  <si>
    <t xml:space="preserve">19 889 </t>
  </si>
  <si>
    <t xml:space="preserve">9 784 </t>
  </si>
  <si>
    <t xml:space="preserve">10 106 </t>
  </si>
  <si>
    <t xml:space="preserve">6 646 </t>
  </si>
  <si>
    <t xml:space="preserve">3 340 </t>
  </si>
  <si>
    <t xml:space="preserve">3 306 </t>
  </si>
  <si>
    <t xml:space="preserve">19 217 </t>
  </si>
  <si>
    <t xml:space="preserve">9 683 </t>
  </si>
  <si>
    <t xml:space="preserve">9 534 </t>
  </si>
  <si>
    <t xml:space="preserve">8 700 </t>
  </si>
  <si>
    <t xml:space="preserve">4 580 </t>
  </si>
  <si>
    <t xml:space="preserve">4 120 </t>
  </si>
  <si>
    <t xml:space="preserve">24 839 </t>
  </si>
  <si>
    <t xml:space="preserve">12 508 </t>
  </si>
  <si>
    <t xml:space="preserve">12 331 </t>
  </si>
  <si>
    <t xml:space="preserve">8 797 </t>
  </si>
  <si>
    <t xml:space="preserve">4 548 </t>
  </si>
  <si>
    <t xml:space="preserve">4 250 </t>
  </si>
  <si>
    <t xml:space="preserve">22 651 </t>
  </si>
  <si>
    <t xml:space="preserve">11 616 </t>
  </si>
  <si>
    <t xml:space="preserve">11 035 </t>
  </si>
  <si>
    <t xml:space="preserve">8 060 </t>
  </si>
  <si>
    <t xml:space="preserve">4 192 </t>
  </si>
  <si>
    <t xml:space="preserve">3 868 </t>
  </si>
  <si>
    <t xml:space="preserve">21 610 </t>
  </si>
  <si>
    <t xml:space="preserve">10 510 </t>
  </si>
  <si>
    <t xml:space="preserve">11 099 </t>
  </si>
  <si>
    <t xml:space="preserve">10 904 </t>
  </si>
  <si>
    <t xml:space="preserve">7 605 </t>
  </si>
  <si>
    <t xml:space="preserve">3 914 </t>
  </si>
  <si>
    <t xml:space="preserve">3 691 </t>
  </si>
  <si>
    <t xml:space="preserve">20 135 </t>
  </si>
  <si>
    <t xml:space="preserve">10 080 </t>
  </si>
  <si>
    <t xml:space="preserve">10 055 </t>
  </si>
  <si>
    <t xml:space="preserve">6 097 </t>
  </si>
  <si>
    <t xml:space="preserve">2 959 </t>
  </si>
  <si>
    <t xml:space="preserve">3 137 </t>
  </si>
  <si>
    <t xml:space="preserve">19 892 </t>
  </si>
  <si>
    <t xml:space="preserve">9 985 </t>
  </si>
  <si>
    <t xml:space="preserve">9 908 </t>
  </si>
  <si>
    <t xml:space="preserve">4 127 </t>
  </si>
  <si>
    <t xml:space="preserve">7 006 </t>
  </si>
  <si>
    <t xml:space="preserve">3 660 </t>
  </si>
  <si>
    <t xml:space="preserve">3 346 </t>
  </si>
  <si>
    <t xml:space="preserve">19 326 </t>
  </si>
  <si>
    <t xml:space="preserve">9 625 </t>
  </si>
  <si>
    <t xml:space="preserve">9 701 </t>
  </si>
  <si>
    <t xml:space="preserve">8 842 </t>
  </si>
  <si>
    <t xml:space="preserve">4 499 </t>
  </si>
  <si>
    <t xml:space="preserve">4 343 </t>
  </si>
  <si>
    <t xml:space="preserve">25 083 </t>
  </si>
  <si>
    <t xml:space="preserve">12 403 </t>
  </si>
  <si>
    <t xml:space="preserve">12 680 </t>
  </si>
  <si>
    <t xml:space="preserve">8 521 </t>
  </si>
  <si>
    <t xml:space="preserve">4 394 </t>
  </si>
  <si>
    <t xml:space="preserve">22 944 </t>
  </si>
  <si>
    <t xml:space="preserve">11 330 </t>
  </si>
  <si>
    <t xml:space="preserve">11 614 </t>
  </si>
  <si>
    <t xml:space="preserve">3 011 </t>
  </si>
  <si>
    <t xml:space="preserve">3 163 </t>
  </si>
  <si>
    <t xml:space="preserve">6 591 </t>
  </si>
  <si>
    <t xml:space="preserve">3 218 </t>
  </si>
  <si>
    <t xml:space="preserve">3 373 </t>
  </si>
  <si>
    <t xml:space="preserve">23 655 </t>
  </si>
  <si>
    <t xml:space="preserve">11 751 </t>
  </si>
  <si>
    <t xml:space="preserve">11 903 </t>
  </si>
  <si>
    <t xml:space="preserve">3 408 </t>
  </si>
  <si>
    <t xml:space="preserve">3 106 </t>
  </si>
  <si>
    <t xml:space="preserve">6 949 </t>
  </si>
  <si>
    <t xml:space="preserve">3 627 </t>
  </si>
  <si>
    <t xml:space="preserve">3 322 </t>
  </si>
  <si>
    <t xml:space="preserve">19 619 </t>
  </si>
  <si>
    <t xml:space="preserve">9 674 </t>
  </si>
  <si>
    <t xml:space="preserve">9 945 </t>
  </si>
  <si>
    <t xml:space="preserve">4 417 </t>
  </si>
  <si>
    <t xml:space="preserve">9 378 </t>
  </si>
  <si>
    <t xml:space="preserve">4 689 </t>
  </si>
  <si>
    <t xml:space="preserve">23 433 </t>
  </si>
  <si>
    <t xml:space="preserve">11 556 </t>
  </si>
  <si>
    <t xml:space="preserve">11 877 </t>
  </si>
  <si>
    <t xml:space="preserve">3 762 </t>
  </si>
  <si>
    <t xml:space="preserve">4 414 </t>
  </si>
  <si>
    <t xml:space="preserve">4 280 </t>
  </si>
  <si>
    <t xml:space="preserve">9 207 </t>
  </si>
  <si>
    <t xml:space="preserve">4 675 </t>
  </si>
  <si>
    <t xml:space="preserve">4 532 </t>
  </si>
  <si>
    <t xml:space="preserve">26 466 </t>
  </si>
  <si>
    <t xml:space="preserve">13 221 </t>
  </si>
  <si>
    <t xml:space="preserve">13 245 </t>
  </si>
  <si>
    <t xml:space="preserve">3 721 </t>
  </si>
  <si>
    <t xml:space="preserve">7 880 </t>
  </si>
  <si>
    <t xml:space="preserve">3 940 </t>
  </si>
  <si>
    <t xml:space="preserve">22 385 </t>
  </si>
  <si>
    <t xml:space="preserve">11 396 </t>
  </si>
  <si>
    <t xml:space="preserve">10 989 </t>
  </si>
  <si>
    <t xml:space="preserve">4 209 </t>
  </si>
  <si>
    <t xml:space="preserve">3 980 </t>
  </si>
  <si>
    <t xml:space="preserve">8 646 </t>
  </si>
  <si>
    <t xml:space="preserve">4 445 </t>
  </si>
  <si>
    <t xml:space="preserve">4 202 </t>
  </si>
  <si>
    <t xml:space="preserve">25 666 </t>
  </si>
  <si>
    <t xml:space="preserve">12 723 </t>
  </si>
  <si>
    <t xml:space="preserve">12 943 </t>
  </si>
  <si>
    <t xml:space="preserve">3 853 </t>
  </si>
  <si>
    <t xml:space="preserve">3 796 </t>
  </si>
  <si>
    <t xml:space="preserve">4 513 </t>
  </si>
  <si>
    <t xml:space="preserve">8 101 </t>
  </si>
  <si>
    <t xml:space="preserve">4 085 </t>
  </si>
  <si>
    <t xml:space="preserve">4 016 </t>
  </si>
  <si>
    <t xml:space="preserve">22 493 </t>
  </si>
  <si>
    <t xml:space="preserve">11 625 </t>
  </si>
  <si>
    <t xml:space="preserve">9 119 </t>
  </si>
  <si>
    <t xml:space="preserve">3 797 </t>
  </si>
  <si>
    <t xml:space="preserve">3 593 </t>
  </si>
  <si>
    <t xml:space="preserve">7 903 </t>
  </si>
  <si>
    <t xml:space="preserve">4 064 </t>
  </si>
  <si>
    <t xml:space="preserve">3 839 </t>
  </si>
  <si>
    <t xml:space="preserve">23 665 </t>
  </si>
  <si>
    <t xml:space="preserve">11 996 </t>
  </si>
  <si>
    <t xml:space="preserve">11 669 </t>
  </si>
  <si>
    <t xml:space="preserve">2 948 </t>
  </si>
  <si>
    <t xml:space="preserve">3 740 </t>
  </si>
  <si>
    <t xml:space="preserve">3 473 </t>
  </si>
  <si>
    <t xml:space="preserve">11 333 </t>
  </si>
  <si>
    <t xml:space="preserve">3 394 </t>
  </si>
  <si>
    <t xml:space="preserve">5 118 </t>
  </si>
  <si>
    <t xml:space="preserve">4 970 </t>
  </si>
  <si>
    <t xml:space="preserve">10 688 </t>
  </si>
  <si>
    <t xml:space="preserve">5 419 </t>
  </si>
  <si>
    <t xml:space="preserve">5 269 </t>
  </si>
  <si>
    <t xml:space="preserve">26 652 </t>
  </si>
  <si>
    <t xml:space="preserve">13 526 </t>
  </si>
  <si>
    <t xml:space="preserve">13 125 </t>
  </si>
  <si>
    <t xml:space="preserve">11 760 </t>
  </si>
  <si>
    <t xml:space="preserve">2 754 </t>
  </si>
  <si>
    <t xml:space="preserve">2 825 </t>
  </si>
  <si>
    <t xml:space="preserve">5 967 </t>
  </si>
  <si>
    <t xml:space="preserve">3 019 </t>
  </si>
  <si>
    <t xml:space="preserve">16 984 </t>
  </si>
  <si>
    <t xml:space="preserve">8 392 </t>
  </si>
  <si>
    <t xml:space="preserve">8 592 </t>
  </si>
  <si>
    <t xml:space="preserve">4 792 </t>
  </si>
  <si>
    <t xml:space="preserve">4 607 </t>
  </si>
  <si>
    <t xml:space="preserve">9 889 </t>
  </si>
  <si>
    <t xml:space="preserve">5 040 </t>
  </si>
  <si>
    <t xml:space="preserve">4 849 </t>
  </si>
  <si>
    <t xml:space="preserve">27 781 </t>
  </si>
  <si>
    <t xml:space="preserve">13 727 </t>
  </si>
  <si>
    <t xml:space="preserve">14 054 </t>
  </si>
  <si>
    <t xml:space="preserve">4 301 </t>
  </si>
  <si>
    <t xml:space="preserve">4 415 </t>
  </si>
  <si>
    <t xml:space="preserve">9 271 </t>
  </si>
  <si>
    <t xml:space="preserve">4 576 </t>
  </si>
  <si>
    <t xml:space="preserve">4 695 </t>
  </si>
  <si>
    <t xml:space="preserve">26 755 </t>
  </si>
  <si>
    <t xml:space="preserve">12 909 </t>
  </si>
  <si>
    <t xml:space="preserve">13 846 </t>
  </si>
  <si>
    <t xml:space="preserve">3 501 </t>
  </si>
  <si>
    <t xml:space="preserve">3 390 </t>
  </si>
  <si>
    <t xml:space="preserve">7 280 </t>
  </si>
  <si>
    <t xml:space="preserve">3 697 </t>
  </si>
  <si>
    <t xml:space="preserve">3 583 </t>
  </si>
  <si>
    <t xml:space="preserve">19 905 </t>
  </si>
  <si>
    <t xml:space="preserve">10 031 </t>
  </si>
  <si>
    <t xml:space="preserve">9 874 </t>
  </si>
  <si>
    <t xml:space="preserve">4 183 </t>
  </si>
  <si>
    <t xml:space="preserve">8 513 </t>
  </si>
  <si>
    <t xml:space="preserve">4 416 </t>
  </si>
  <si>
    <t xml:space="preserve">4 096 </t>
  </si>
  <si>
    <t xml:space="preserve">22 220 </t>
  </si>
  <si>
    <t xml:space="preserve">10 984 </t>
  </si>
  <si>
    <t xml:space="preserve">11 236 </t>
  </si>
  <si>
    <t xml:space="preserve">3 273 </t>
  </si>
  <si>
    <t xml:space="preserve">3 084 </t>
  </si>
  <si>
    <t xml:space="preserve">6 760 </t>
  </si>
  <si>
    <t xml:space="preserve">3 480 </t>
  </si>
  <si>
    <t xml:space="preserve">3 280 </t>
  </si>
  <si>
    <t xml:space="preserve">19 446 </t>
  </si>
  <si>
    <t xml:space="preserve">9 801 </t>
  </si>
  <si>
    <t xml:space="preserve">9 645 </t>
  </si>
  <si>
    <t xml:space="preserve">3 052 </t>
  </si>
  <si>
    <t xml:space="preserve">3 205 </t>
  </si>
  <si>
    <t xml:space="preserve">3 645 </t>
  </si>
  <si>
    <t xml:space="preserve">6 565 </t>
  </si>
  <si>
    <t xml:space="preserve">3 215 </t>
  </si>
  <si>
    <t xml:space="preserve">3 350 </t>
  </si>
  <si>
    <t xml:space="preserve">18 529 </t>
  </si>
  <si>
    <t xml:space="preserve">9 388 </t>
  </si>
  <si>
    <t xml:space="preserve">9 141 </t>
  </si>
  <si>
    <t xml:space="preserve">4 103 </t>
  </si>
  <si>
    <t xml:space="preserve">3 595 </t>
  </si>
  <si>
    <t xml:space="preserve">3 538 </t>
  </si>
  <si>
    <t xml:space="preserve">3 410 </t>
  </si>
  <si>
    <t xml:space="preserve">7 342 </t>
  </si>
  <si>
    <t xml:space="preserve">3 739 </t>
  </si>
  <si>
    <t xml:space="preserve">3 603 </t>
  </si>
  <si>
    <t xml:space="preserve">20 723 </t>
  </si>
  <si>
    <t xml:space="preserve">10 443 </t>
  </si>
  <si>
    <t xml:space="preserve">10 280 </t>
  </si>
  <si>
    <t xml:space="preserve">3 881 </t>
  </si>
  <si>
    <t xml:space="preserve">4 108 </t>
  </si>
  <si>
    <t xml:space="preserve">8 393 </t>
  </si>
  <si>
    <t xml:space="preserve">4 079 </t>
  </si>
  <si>
    <t xml:space="preserve">4 315 </t>
  </si>
  <si>
    <t xml:space="preserve">19 879 </t>
  </si>
  <si>
    <t xml:space="preserve">10 108 </t>
  </si>
  <si>
    <t xml:space="preserve">9 771 </t>
  </si>
  <si>
    <t xml:space="preserve">3 404 </t>
  </si>
  <si>
    <t xml:space="preserve">3 356 </t>
  </si>
  <si>
    <t xml:space="preserve">7 158 </t>
  </si>
  <si>
    <t xml:space="preserve">3 606 </t>
  </si>
  <si>
    <t xml:space="preserve">3 553 </t>
  </si>
  <si>
    <t xml:space="preserve">18 398 </t>
  </si>
  <si>
    <t xml:space="preserve">9 419 </t>
  </si>
  <si>
    <t xml:space="preserve">8 979 </t>
  </si>
  <si>
    <t xml:space="preserve">3 875 </t>
  </si>
  <si>
    <t xml:space="preserve">3 496 </t>
  </si>
  <si>
    <t xml:space="preserve">4 364 </t>
  </si>
  <si>
    <t xml:space="preserve">7 783 </t>
  </si>
  <si>
    <t xml:space="preserve">4 089 </t>
  </si>
  <si>
    <t xml:space="preserve">3 694 </t>
  </si>
  <si>
    <t xml:space="preserve">20 730 </t>
  </si>
  <si>
    <t xml:space="preserve">10 540 </t>
  </si>
  <si>
    <t xml:space="preserve">10 190 </t>
  </si>
  <si>
    <t xml:space="preserve">4 254 </t>
  </si>
  <si>
    <t xml:space="preserve">7 440 </t>
  </si>
  <si>
    <t xml:space="preserve">3 845 </t>
  </si>
  <si>
    <t xml:space="preserve">21 014 </t>
  </si>
  <si>
    <t xml:space="preserve">10 609 </t>
  </si>
  <si>
    <t xml:space="preserve">10 406 </t>
  </si>
  <si>
    <t xml:space="preserve">3 263 </t>
  </si>
  <si>
    <t xml:space="preserve">3 398 </t>
  </si>
  <si>
    <t xml:space="preserve">3 348 </t>
  </si>
  <si>
    <t xml:space="preserve">7 096 </t>
  </si>
  <si>
    <t xml:space="preserve">3 577 </t>
  </si>
  <si>
    <t xml:space="preserve">3 518 </t>
  </si>
  <si>
    <t xml:space="preserve">18 435 </t>
  </si>
  <si>
    <t xml:space="preserve">8 733 </t>
  </si>
  <si>
    <t xml:space="preserve">4 748 </t>
  </si>
  <si>
    <t xml:space="preserve">4 395 </t>
  </si>
  <si>
    <t xml:space="preserve">3 984 </t>
  </si>
  <si>
    <t xml:space="preserve">8 819 </t>
  </si>
  <si>
    <t xml:space="preserve">4 624 </t>
  </si>
  <si>
    <t xml:space="preserve">4 195 </t>
  </si>
  <si>
    <t xml:space="preserve">23 598 </t>
  </si>
  <si>
    <t xml:space="preserve">11 927 </t>
  </si>
  <si>
    <t xml:space="preserve">11 670 </t>
  </si>
  <si>
    <t xml:space="preserve">11 481 </t>
  </si>
  <si>
    <t xml:space="preserve">4 199 </t>
  </si>
  <si>
    <t xml:space="preserve">3 918 </t>
  </si>
  <si>
    <t xml:space="preserve">8 588 </t>
  </si>
  <si>
    <t xml:space="preserve">4 440 </t>
  </si>
  <si>
    <t xml:space="preserve">4 148 </t>
  </si>
  <si>
    <t xml:space="preserve">21 201 </t>
  </si>
  <si>
    <t xml:space="preserve">10 608 </t>
  </si>
  <si>
    <t xml:space="preserve">10 593 </t>
  </si>
  <si>
    <t xml:space="preserve">3 892 </t>
  </si>
  <si>
    <t xml:space="preserve">3 744 </t>
  </si>
  <si>
    <t xml:space="preserve">8 072 </t>
  </si>
  <si>
    <t xml:space="preserve">4 112 </t>
  </si>
  <si>
    <t xml:space="preserve">3 960 </t>
  </si>
  <si>
    <t xml:space="preserve">21 523 </t>
  </si>
  <si>
    <t xml:space="preserve">10 776 </t>
  </si>
  <si>
    <t xml:space="preserve">10 747 </t>
  </si>
  <si>
    <t xml:space="preserve">4 257 </t>
  </si>
  <si>
    <t xml:space="preserve">3 991 </t>
  </si>
  <si>
    <t xml:space="preserve">8 667 </t>
  </si>
  <si>
    <t xml:space="preserve">4 472 </t>
  </si>
  <si>
    <t xml:space="preserve">4 196 </t>
  </si>
  <si>
    <t xml:space="preserve">24 682 </t>
  </si>
  <si>
    <t xml:space="preserve">12 470 </t>
  </si>
  <si>
    <t xml:space="preserve">12 212 </t>
  </si>
  <si>
    <t xml:space="preserve">4 171 </t>
  </si>
  <si>
    <t xml:space="preserve">3 979 </t>
  </si>
  <si>
    <t xml:space="preserve">8 578 </t>
  </si>
  <si>
    <t xml:space="preserve">4 388 </t>
  </si>
  <si>
    <t xml:space="preserve">4 190 </t>
  </si>
  <si>
    <t xml:space="preserve">23 344 </t>
  </si>
  <si>
    <t xml:space="preserve">11 666 </t>
  </si>
  <si>
    <t xml:space="preserve">11 679 </t>
  </si>
  <si>
    <t xml:space="preserve">3 666 </t>
  </si>
  <si>
    <t xml:space="preserve">3 902 </t>
  </si>
  <si>
    <t xml:space="preserve">23 998 </t>
  </si>
  <si>
    <t xml:space="preserve">12 140 </t>
  </si>
  <si>
    <t xml:space="preserve">11 859 </t>
  </si>
  <si>
    <t xml:space="preserve">4 018 </t>
  </si>
  <si>
    <t xml:space="preserve">3 712 </t>
  </si>
  <si>
    <t xml:space="preserve">8 182 </t>
  </si>
  <si>
    <t xml:space="preserve">4 253 </t>
  </si>
  <si>
    <t xml:space="preserve">3 929 </t>
  </si>
  <si>
    <t xml:space="preserve">22 774 </t>
  </si>
  <si>
    <t xml:space="preserve">11 412 </t>
  </si>
  <si>
    <t xml:space="preserve">11 361 </t>
  </si>
  <si>
    <t xml:space="preserve">4 359 </t>
  </si>
  <si>
    <t xml:space="preserve">8 297 </t>
  </si>
  <si>
    <t xml:space="preserve">4 181 </t>
  </si>
  <si>
    <t xml:space="preserve">4 116 </t>
  </si>
  <si>
    <t xml:space="preserve">23 842 </t>
  </si>
  <si>
    <t xml:space="preserve">11 942 </t>
  </si>
  <si>
    <t xml:space="preserve">5 076 </t>
  </si>
  <si>
    <t xml:space="preserve">5 062 </t>
  </si>
  <si>
    <t xml:space="preserve">10 732 </t>
  </si>
  <si>
    <t xml:space="preserve">5 384 </t>
  </si>
  <si>
    <t xml:space="preserve">5 348 </t>
  </si>
  <si>
    <t xml:space="preserve">28 646 </t>
  </si>
  <si>
    <t xml:space="preserve">14 311 </t>
  </si>
  <si>
    <t xml:space="preserve">14 335 </t>
  </si>
  <si>
    <t xml:space="preserve">8 007 </t>
  </si>
  <si>
    <t xml:space="preserve">4 011 </t>
  </si>
  <si>
    <t xml:space="preserve">3 997 </t>
  </si>
  <si>
    <t xml:space="preserve">8 501 </t>
  </si>
  <si>
    <t xml:space="preserve">4 264 </t>
  </si>
  <si>
    <t xml:space="preserve">4 237 </t>
  </si>
  <si>
    <t xml:space="preserve">24 370 </t>
  </si>
  <si>
    <t xml:space="preserve">12 519 </t>
  </si>
  <si>
    <t xml:space="preserve">11 851 </t>
  </si>
  <si>
    <t xml:space="preserve">8 247 </t>
  </si>
  <si>
    <t xml:space="preserve">4 123 </t>
  </si>
  <si>
    <t xml:space="preserve">25 970 </t>
  </si>
  <si>
    <t xml:space="preserve">13 328 </t>
  </si>
  <si>
    <t xml:space="preserve">12 642 </t>
  </si>
  <si>
    <t xml:space="preserve">3 344 </t>
  </si>
  <si>
    <t xml:space="preserve">3 267 </t>
  </si>
  <si>
    <t xml:space="preserve">11 153 </t>
  </si>
  <si>
    <t xml:space="preserve">6 975 </t>
  </si>
  <si>
    <t xml:space="preserve">3 522 </t>
  </si>
  <si>
    <t xml:space="preserve">20 888 </t>
  </si>
  <si>
    <t xml:space="preserve">10 692 </t>
  </si>
  <si>
    <t xml:space="preserve">10 196 </t>
  </si>
  <si>
    <t xml:space="preserve">3 456 </t>
  </si>
  <si>
    <t xml:space="preserve">2 895 </t>
  </si>
  <si>
    <t xml:space="preserve">7 252 </t>
  </si>
  <si>
    <t xml:space="preserve">9 973 </t>
  </si>
  <si>
    <t xml:space="preserve">2 955 </t>
  </si>
  <si>
    <t xml:space="preserve">2 949 </t>
  </si>
  <si>
    <t xml:space="preserve">6 281 </t>
  </si>
  <si>
    <t xml:space="preserve">3 140 </t>
  </si>
  <si>
    <t xml:space="preserve">3 142 </t>
  </si>
  <si>
    <t xml:space="preserve">20 522 </t>
  </si>
  <si>
    <t xml:space="preserve">10 270 </t>
  </si>
  <si>
    <t xml:space="preserve">10 252 </t>
  </si>
  <si>
    <t xml:space="preserve">3 191 </t>
  </si>
  <si>
    <t xml:space="preserve">3 370 </t>
  </si>
  <si>
    <t xml:space="preserve">6 932 </t>
  </si>
  <si>
    <t xml:space="preserve">3 379 </t>
  </si>
  <si>
    <t xml:space="preserve">3 554 </t>
  </si>
  <si>
    <t xml:space="preserve">19 674 </t>
  </si>
  <si>
    <t xml:space="preserve">10 045 </t>
  </si>
  <si>
    <t xml:space="preserve">9 629 </t>
  </si>
  <si>
    <t xml:space="preserve">3 737 </t>
  </si>
  <si>
    <t xml:space="preserve">4 055 </t>
  </si>
  <si>
    <t xml:space="preserve">3 487 </t>
  </si>
  <si>
    <t xml:space="preserve">11 411 </t>
  </si>
  <si>
    <t xml:space="preserve">3 706 </t>
  </si>
  <si>
    <t xml:space="preserve">23 652 </t>
  </si>
  <si>
    <t xml:space="preserve">11 579 </t>
  </si>
  <si>
    <t xml:space="preserve">12 073 </t>
  </si>
  <si>
    <t xml:space="preserve">3 399 </t>
  </si>
  <si>
    <t xml:space="preserve">3 552 </t>
  </si>
  <si>
    <t xml:space="preserve">10 054 </t>
  </si>
  <si>
    <t xml:space="preserve">7 666 </t>
  </si>
  <si>
    <t xml:space="preserve">3 758 </t>
  </si>
  <si>
    <t xml:space="preserve">3 907 </t>
  </si>
  <si>
    <t xml:space="preserve">21 223 </t>
  </si>
  <si>
    <t xml:space="preserve">10 535 </t>
  </si>
  <si>
    <t xml:space="preserve">10 689 </t>
  </si>
  <si>
    <t xml:space="preserve">2 739 </t>
  </si>
  <si>
    <t xml:space="preserve">2 510 </t>
  </si>
  <si>
    <t xml:space="preserve">5 552 </t>
  </si>
  <si>
    <t xml:space="preserve">2 658 </t>
  </si>
  <si>
    <t xml:space="preserve">15 830 </t>
  </si>
  <si>
    <t xml:space="preserve">7 862 </t>
  </si>
  <si>
    <t xml:space="preserve">7 968 </t>
  </si>
  <si>
    <t xml:space="preserve">4 092 </t>
  </si>
  <si>
    <t xml:space="preserve">4 070 </t>
  </si>
  <si>
    <t xml:space="preserve">8 591 </t>
  </si>
  <si>
    <t xml:space="preserve">4 313 </t>
  </si>
  <si>
    <t xml:space="preserve">4 278 </t>
  </si>
  <si>
    <t xml:space="preserve">2 829 </t>
  </si>
  <si>
    <t xml:space="preserve">9 875 </t>
  </si>
  <si>
    <t xml:space="preserve">6 088 </t>
  </si>
  <si>
    <t xml:space="preserve">3 098 </t>
  </si>
  <si>
    <t xml:space="preserve">2 990 </t>
  </si>
  <si>
    <t xml:space="preserve">3 281 </t>
  </si>
  <si>
    <t xml:space="preserve">3 258 </t>
  </si>
  <si>
    <t xml:space="preserve">3 858 </t>
  </si>
  <si>
    <t xml:space="preserve">6 951 </t>
  </si>
  <si>
    <t xml:space="preserve">3 489 </t>
  </si>
  <si>
    <t xml:space="preserve">3 461 </t>
  </si>
  <si>
    <t xml:space="preserve">4 082 </t>
  </si>
  <si>
    <t xml:space="preserve">9 067 </t>
  </si>
  <si>
    <t xml:space="preserve">4 730 </t>
  </si>
  <si>
    <t xml:space="preserve">4 338 </t>
  </si>
  <si>
    <t xml:space="preserve">4 048 </t>
  </si>
  <si>
    <t xml:space="preserve">4 523 </t>
  </si>
  <si>
    <t xml:space="preserve">4 317 </t>
  </si>
  <si>
    <t xml:space="preserve">4 801 </t>
  </si>
  <si>
    <t xml:space="preserve">3 935 </t>
  </si>
  <si>
    <t xml:space="preserve">3 641 </t>
  </si>
  <si>
    <t xml:space="preserve">8 053 </t>
  </si>
  <si>
    <t xml:space="preserve">4 184 </t>
  </si>
  <si>
    <t xml:space="preserve">3 869 </t>
  </si>
  <si>
    <t xml:space="preserve">3 481 </t>
  </si>
  <si>
    <t xml:space="preserve">7 509 </t>
  </si>
  <si>
    <t xml:space="preserve">3 835 </t>
  </si>
  <si>
    <t xml:space="preserve">3 023 </t>
  </si>
  <si>
    <t xml:space="preserve">3 238 </t>
  </si>
  <si>
    <t xml:space="preserve">6 650 </t>
  </si>
  <si>
    <t xml:space="preserve">3 212 </t>
  </si>
  <si>
    <t xml:space="preserve">3 438 </t>
  </si>
  <si>
    <t xml:space="preserve">3 307 </t>
  </si>
  <si>
    <t xml:space="preserve">7 174 </t>
  </si>
  <si>
    <t xml:space="preserve">3 679 </t>
  </si>
  <si>
    <t xml:space="preserve">3 495 </t>
  </si>
  <si>
    <t xml:space="preserve">4 377 </t>
  </si>
  <si>
    <t xml:space="preserve">9 072 </t>
  </si>
  <si>
    <t xml:space="preserve">4 634 </t>
  </si>
  <si>
    <t xml:space="preserve">4 104 </t>
  </si>
  <si>
    <t xml:space="preserve">8 596 </t>
  </si>
  <si>
    <t xml:space="preserve">4 367 </t>
  </si>
  <si>
    <t xml:space="preserve">4 229 </t>
  </si>
  <si>
    <t xml:space="preserve">3 005 </t>
  </si>
  <si>
    <t xml:space="preserve">3 298 </t>
  </si>
  <si>
    <t xml:space="preserve">6 739 </t>
  </si>
  <si>
    <t xml:space="preserve">3 208 </t>
  </si>
  <si>
    <t xml:space="preserve">3 530 </t>
  </si>
  <si>
    <t xml:space="preserve">3 506 </t>
  </si>
  <si>
    <t xml:space="preserve">3 196 </t>
  </si>
  <si>
    <t xml:space="preserve">7 148 </t>
  </si>
  <si>
    <t xml:space="preserve">3 412 </t>
  </si>
  <si>
    <t xml:space="preserve">8 737 </t>
  </si>
  <si>
    <t xml:space="preserve">4 368 </t>
  </si>
  <si>
    <t xml:space="preserve">4 448 </t>
  </si>
  <si>
    <t xml:space="preserve">4 262 </t>
  </si>
  <si>
    <t xml:space="preserve">9 236 </t>
  </si>
  <si>
    <t xml:space="preserve">4 719 </t>
  </si>
  <si>
    <t xml:space="preserve">4 517 </t>
  </si>
  <si>
    <t xml:space="preserve">3 747 </t>
  </si>
  <si>
    <t xml:space="preserve">8 216 </t>
  </si>
  <si>
    <t xml:space="preserve">3 962 </t>
  </si>
  <si>
    <t xml:space="preserve">4 132 </t>
  </si>
  <si>
    <t xml:space="preserve">3 878 </t>
  </si>
  <si>
    <t xml:space="preserve">8 480 </t>
  </si>
  <si>
    <t xml:space="preserve">4 379 </t>
  </si>
  <si>
    <t xml:space="preserve">4 100 </t>
  </si>
  <si>
    <t xml:space="preserve">3 600 </t>
  </si>
  <si>
    <t xml:space="preserve">3 693 </t>
  </si>
  <si>
    <t xml:space="preserve">7 756 </t>
  </si>
  <si>
    <t xml:space="preserve">3 831 </t>
  </si>
  <si>
    <t xml:space="preserve">3 925 </t>
  </si>
  <si>
    <t xml:space="preserve">3 724 </t>
  </si>
  <si>
    <t xml:space="preserve">3 320 </t>
  </si>
  <si>
    <t xml:space="preserve">7 534 </t>
  </si>
  <si>
    <t xml:space="preserve">3 975 </t>
  </si>
  <si>
    <t xml:space="preserve">3 559 </t>
  </si>
  <si>
    <t xml:space="preserve">5 056 </t>
  </si>
  <si>
    <t xml:space="preserve">4 507 </t>
  </si>
  <si>
    <t xml:space="preserve">5 306 </t>
  </si>
  <si>
    <t xml:space="preserve">5 271 </t>
  </si>
  <si>
    <t xml:space="preserve">11 139 </t>
  </si>
  <si>
    <t xml:space="preserve">5 570 </t>
  </si>
  <si>
    <t xml:space="preserve">3 749 </t>
  </si>
  <si>
    <t xml:space="preserve">7 834 </t>
  </si>
  <si>
    <t xml:space="preserve">3 872 </t>
  </si>
  <si>
    <t xml:space="preserve">3 176 </t>
  </si>
  <si>
    <t xml:space="preserve">2 903 </t>
  </si>
  <si>
    <t xml:space="preserve">6 493 </t>
  </si>
  <si>
    <t xml:space="preserve">3 095 </t>
  </si>
  <si>
    <t xml:space="preserve">4 136 </t>
  </si>
  <si>
    <t xml:space="preserve">8 772 </t>
  </si>
  <si>
    <t xml:space="preserve">4 413 </t>
  </si>
  <si>
    <t xml:space="preserve">8 300 </t>
  </si>
  <si>
    <t xml:space="preserve">4 110 </t>
  </si>
  <si>
    <t xml:space="preserve">3 181 </t>
  </si>
  <si>
    <t xml:space="preserve">3 257 </t>
  </si>
  <si>
    <t xml:space="preserve">6 850 </t>
  </si>
  <si>
    <t xml:space="preserve">4 387 </t>
  </si>
  <si>
    <t xml:space="preserve">8 692 </t>
  </si>
  <si>
    <t xml:space="preserve">4 620 </t>
  </si>
  <si>
    <t xml:space="preserve">4 073 </t>
  </si>
  <si>
    <t xml:space="preserve">3 244 </t>
  </si>
  <si>
    <t xml:space="preserve">3 070 </t>
  </si>
  <si>
    <t xml:space="preserve">6 625 </t>
  </si>
  <si>
    <t xml:space="preserve">3 407 </t>
  </si>
  <si>
    <t xml:space="preserve">3 499 </t>
  </si>
  <si>
    <t xml:space="preserve">3 419 </t>
  </si>
  <si>
    <t xml:space="preserve">7 305 </t>
  </si>
  <si>
    <t xml:space="preserve">3 608 </t>
  </si>
  <si>
    <t xml:space="preserve">4 267 </t>
  </si>
  <si>
    <t xml:space="preserve">4 325 </t>
  </si>
  <si>
    <t xml:space="preserve">8 999 </t>
  </si>
  <si>
    <t xml:space="preserve">4 471 </t>
  </si>
  <si>
    <t xml:space="preserve">4 529 </t>
  </si>
  <si>
    <t xml:space="preserve">3 729 </t>
  </si>
  <si>
    <t xml:space="preserve">3 579 </t>
  </si>
  <si>
    <t xml:space="preserve">7 724 </t>
  </si>
  <si>
    <t xml:space="preserve">3 948 </t>
  </si>
  <si>
    <t xml:space="preserve">3 776 </t>
  </si>
  <si>
    <t xml:space="preserve">3 511 </t>
  </si>
  <si>
    <t xml:space="preserve">3 325 </t>
  </si>
  <si>
    <t xml:space="preserve">8 736 </t>
  </si>
  <si>
    <t xml:space="preserve">7 226 </t>
  </si>
  <si>
    <t xml:space="preserve">3 514 </t>
  </si>
  <si>
    <t xml:space="preserve">3 546 </t>
  </si>
  <si>
    <t xml:space="preserve">3 198 </t>
  </si>
  <si>
    <t xml:space="preserve">7 117 </t>
  </si>
  <si>
    <t xml:space="preserve">3 378 </t>
  </si>
  <si>
    <t xml:space="preserve">3 730 </t>
  </si>
  <si>
    <t xml:space="preserve">7 377 </t>
  </si>
  <si>
    <t xml:space="preserve">3 448 </t>
  </si>
  <si>
    <t xml:space="preserve">4 118 </t>
  </si>
  <si>
    <t xml:space="preserve">3 769 </t>
  </si>
  <si>
    <t xml:space="preserve">3 820 </t>
  </si>
  <si>
    <t xml:space="preserve">8 019 </t>
  </si>
  <si>
    <t xml:space="preserve">4 028 </t>
  </si>
  <si>
    <t xml:space="preserve">4 393 </t>
  </si>
  <si>
    <t xml:space="preserve">4 290 </t>
  </si>
  <si>
    <t xml:space="preserve">9 106 </t>
  </si>
  <si>
    <t xml:space="preserve">4 611 </t>
  </si>
  <si>
    <t xml:space="preserve">4 495 </t>
  </si>
  <si>
    <t xml:space="preserve">4 342 </t>
  </si>
  <si>
    <t xml:space="preserve">4 146 </t>
  </si>
  <si>
    <t xml:space="preserve">8 924 </t>
  </si>
  <si>
    <t xml:space="preserve">4 568 </t>
  </si>
  <si>
    <t xml:space="preserve">4 357 </t>
  </si>
  <si>
    <t xml:space="preserve">3 741 </t>
  </si>
  <si>
    <t xml:space="preserve">3 329 </t>
  </si>
  <si>
    <t xml:space="preserve">7 521 </t>
  </si>
  <si>
    <t xml:space="preserve">3 973 </t>
  </si>
  <si>
    <t xml:space="preserve">3 548 </t>
  </si>
  <si>
    <t xml:space="preserve">8 388 </t>
  </si>
  <si>
    <t xml:space="preserve">4 348 </t>
  </si>
  <si>
    <t xml:space="preserve">4 040 </t>
  </si>
  <si>
    <t xml:space="preserve">3 956 </t>
  </si>
  <si>
    <t xml:space="preserve">8 471 </t>
  </si>
  <si>
    <t xml:space="preserve">4 274 </t>
  </si>
  <si>
    <t xml:space="preserve">4 197 </t>
  </si>
  <si>
    <t xml:space="preserve">5 487 </t>
  </si>
  <si>
    <t xml:space="preserve">5 178 </t>
  </si>
  <si>
    <t xml:space="preserve">11 295 </t>
  </si>
  <si>
    <t xml:space="preserve">5 811 </t>
  </si>
  <si>
    <t xml:space="preserve">5 484 </t>
  </si>
  <si>
    <t xml:space="preserve">4 097 </t>
  </si>
  <si>
    <t xml:space="preserve">8 711 </t>
  </si>
  <si>
    <t xml:space="preserve">4 347 </t>
  </si>
  <si>
    <t xml:space="preserve">4 151 </t>
  </si>
  <si>
    <t xml:space="preserve">3 840 </t>
  </si>
  <si>
    <t xml:space="preserve">8 474 </t>
  </si>
  <si>
    <t xml:space="preserve">4 399 </t>
  </si>
  <si>
    <t xml:space="preserve">4 075 </t>
  </si>
  <si>
    <t xml:space="preserve">3 574 </t>
  </si>
  <si>
    <t xml:space="preserve">3 301 </t>
  </si>
  <si>
    <t xml:space="preserve">3 768 </t>
  </si>
  <si>
    <t xml:space="preserve">3 484 </t>
  </si>
  <si>
    <t xml:space="preserve">3 015 </t>
  </si>
  <si>
    <t xml:space="preserve">3 387 </t>
  </si>
  <si>
    <t xml:space="preserve">3 420 </t>
  </si>
  <si>
    <t xml:space="preserve">3 539 </t>
  </si>
  <si>
    <t xml:space="preserve">7 380 </t>
  </si>
  <si>
    <t xml:space="preserve">3 621 </t>
  </si>
  <si>
    <t xml:space="preserve">3 760 </t>
  </si>
  <si>
    <t xml:space="preserve">3 529 </t>
  </si>
  <si>
    <t xml:space="preserve">8 275 </t>
  </si>
  <si>
    <t xml:space="preserve">3 364 </t>
  </si>
  <si>
    <t xml:space="preserve">3 345 </t>
  </si>
  <si>
    <t xml:space="preserve">7 080 </t>
  </si>
  <si>
    <t xml:space="preserve">3 088 </t>
  </si>
  <si>
    <t xml:space="preserve">2 757 </t>
  </si>
  <si>
    <t xml:space="preserve">6 150 </t>
  </si>
  <si>
    <t xml:space="preserve">3 248 </t>
  </si>
  <si>
    <t xml:space="preserve">2 902 </t>
  </si>
  <si>
    <t xml:space="preserve">22 225 </t>
  </si>
  <si>
    <t xml:space="preserve">10 892 </t>
  </si>
  <si>
    <t xml:space="preserve">20 981 </t>
  </si>
  <si>
    <t xml:space="preserve">10 437 </t>
  </si>
  <si>
    <t xml:space="preserve">10 544 </t>
  </si>
  <si>
    <t xml:space="preserve">20 521 </t>
  </si>
  <si>
    <t xml:space="preserve">10 230 </t>
  </si>
  <si>
    <t xml:space="preserve">10 291 </t>
  </si>
  <si>
    <t xml:space="preserve">26 317 </t>
  </si>
  <si>
    <t xml:space="preserve">13 573 </t>
  </si>
  <si>
    <t xml:space="preserve">12 744 </t>
  </si>
  <si>
    <t xml:space="preserve">22 657 </t>
  </si>
  <si>
    <t xml:space="preserve">11 504 </t>
  </si>
  <si>
    <t xml:space="preserve">22 663 </t>
  </si>
  <si>
    <t xml:space="preserve">20 053 </t>
  </si>
  <si>
    <t xml:space="preserve">9 991 </t>
  </si>
  <si>
    <t xml:space="preserve">10 062 </t>
  </si>
  <si>
    <t xml:space="preserve">20 148 </t>
  </si>
  <si>
    <t xml:space="preserve">10 170 </t>
  </si>
  <si>
    <t xml:space="preserve">9 978 </t>
  </si>
  <si>
    <t xml:space="preserve">19 540 </t>
  </si>
  <si>
    <t xml:space="preserve">9 804 </t>
  </si>
  <si>
    <t xml:space="preserve">9 736 </t>
  </si>
  <si>
    <t xml:space="preserve">24 899 </t>
  </si>
  <si>
    <t xml:space="preserve">12 112 </t>
  </si>
  <si>
    <t xml:space="preserve">12 787 </t>
  </si>
  <si>
    <t xml:space="preserve">24 146 </t>
  </si>
  <si>
    <t xml:space="preserve">12 215 </t>
  </si>
  <si>
    <t xml:space="preserve">11 931 </t>
  </si>
  <si>
    <t xml:space="preserve">23 368 </t>
  </si>
  <si>
    <t xml:space="preserve">11 610 </t>
  </si>
  <si>
    <t xml:space="preserve">11 758 </t>
  </si>
  <si>
    <t xml:space="preserve">19 757 </t>
  </si>
  <si>
    <t xml:space="preserve">9 798 </t>
  </si>
  <si>
    <t xml:space="preserve">9 959 </t>
  </si>
  <si>
    <t xml:space="preserve">23 798 </t>
  </si>
  <si>
    <t xml:space="preserve">11 984 </t>
  </si>
  <si>
    <t xml:space="preserve">11 815 </t>
  </si>
  <si>
    <t xml:space="preserve">28 107 </t>
  </si>
  <si>
    <t xml:space="preserve">14 018 </t>
  </si>
  <si>
    <t xml:space="preserve">14 089 </t>
  </si>
  <si>
    <t xml:space="preserve">22 539 </t>
  </si>
  <si>
    <t xml:space="preserve">11 495 </t>
  </si>
  <si>
    <t xml:space="preserve">11 044 </t>
  </si>
  <si>
    <t xml:space="preserve">25 597 </t>
  </si>
  <si>
    <t xml:space="preserve">12 877 </t>
  </si>
  <si>
    <t xml:space="preserve">12 720 </t>
  </si>
  <si>
    <t xml:space="preserve">22 623 </t>
  </si>
  <si>
    <t xml:space="preserve">11 143 </t>
  </si>
  <si>
    <t xml:space="preserve">24 341 </t>
  </si>
  <si>
    <t xml:space="preserve">12 147 </t>
  </si>
  <si>
    <t xml:space="preserve">12 195 </t>
  </si>
  <si>
    <t xml:space="preserve">28 403 </t>
  </si>
  <si>
    <t xml:space="preserve">14 235 </t>
  </si>
  <si>
    <t xml:space="preserve">14 168 </t>
  </si>
  <si>
    <t xml:space="preserve">26 892 </t>
  </si>
  <si>
    <t xml:space="preserve">13 610 </t>
  </si>
  <si>
    <t xml:space="preserve">13 282 </t>
  </si>
  <si>
    <t xml:space="preserve">10 607 </t>
  </si>
  <si>
    <t xml:space="preserve">10 373 </t>
  </si>
  <si>
    <t xml:space="preserve">18 048 </t>
  </si>
  <si>
    <t xml:space="preserve">8 943 </t>
  </si>
  <si>
    <t xml:space="preserve">9 105 </t>
  </si>
  <si>
    <t xml:space="preserve">26 413 </t>
  </si>
  <si>
    <t xml:space="preserve">13 034 </t>
  </si>
  <si>
    <t xml:space="preserve">13 380 </t>
  </si>
  <si>
    <t xml:space="preserve">21 679 </t>
  </si>
  <si>
    <t xml:space="preserve">10 988 </t>
  </si>
  <si>
    <t xml:space="preserve">19 648 </t>
  </si>
  <si>
    <t xml:space="preserve">9 927 </t>
  </si>
  <si>
    <t xml:space="preserve">9 721 </t>
  </si>
  <si>
    <t xml:space="preserve">22 886 </t>
  </si>
  <si>
    <t xml:space="preserve">11 475 </t>
  </si>
  <si>
    <t xml:space="preserve">9 611 </t>
  </si>
  <si>
    <t xml:space="preserve">9 606 </t>
  </si>
  <si>
    <t xml:space="preserve">19 927 </t>
  </si>
  <si>
    <t xml:space="preserve">9 849 </t>
  </si>
  <si>
    <t xml:space="preserve">10 078 </t>
  </si>
  <si>
    <t xml:space="preserve">20 114 </t>
  </si>
  <si>
    <t xml:space="preserve">10 033 </t>
  </si>
  <si>
    <t xml:space="preserve">10 081 </t>
  </si>
  <si>
    <t xml:space="preserve">20 908 </t>
  </si>
  <si>
    <t xml:space="preserve">10 592 </t>
  </si>
  <si>
    <t xml:space="preserve">10 316 </t>
  </si>
  <si>
    <t xml:space="preserve">18 240 </t>
  </si>
  <si>
    <t xml:space="preserve">9 281 </t>
  </si>
  <si>
    <t xml:space="preserve">8 960 </t>
  </si>
  <si>
    <t xml:space="preserve">18 081 </t>
  </si>
  <si>
    <t xml:space="preserve">9 450 </t>
  </si>
  <si>
    <t xml:space="preserve">8 631 </t>
  </si>
  <si>
    <t xml:space="preserve">21 441 </t>
  </si>
  <si>
    <t xml:space="preserve">10 713 </t>
  </si>
  <si>
    <t xml:space="preserve">10 728 </t>
  </si>
  <si>
    <t xml:space="preserve">20 986 </t>
  </si>
  <si>
    <t xml:space="preserve">10 483 </t>
  </si>
  <si>
    <t xml:space="preserve">10 503 </t>
  </si>
  <si>
    <t xml:space="preserve">21 263 </t>
  </si>
  <si>
    <t xml:space="preserve">10 816 </t>
  </si>
  <si>
    <t xml:space="preserve">10 447 </t>
  </si>
  <si>
    <t xml:space="preserve">25 179 </t>
  </si>
  <si>
    <t xml:space="preserve">12 391 </t>
  </si>
  <si>
    <t xml:space="preserve">12 788 </t>
  </si>
  <si>
    <t xml:space="preserve">23 175 </t>
  </si>
  <si>
    <t xml:space="preserve">11 624 </t>
  </si>
  <si>
    <t xml:space="preserve">11 550 </t>
  </si>
  <si>
    <t xml:space="preserve">24 565 </t>
  </si>
  <si>
    <t xml:space="preserve">12 386 </t>
  </si>
  <si>
    <t xml:space="preserve">12 178 </t>
  </si>
  <si>
    <t xml:space="preserve">22 071 </t>
  </si>
  <si>
    <t xml:space="preserve">10 941 </t>
  </si>
  <si>
    <t xml:space="preserve">11 130 </t>
  </si>
  <si>
    <t xml:space="preserve">24 683 </t>
  </si>
  <si>
    <t xml:space="preserve">12 638 </t>
  </si>
  <si>
    <t xml:space="preserve">12 045 </t>
  </si>
  <si>
    <t xml:space="preserve">29 007 </t>
  </si>
  <si>
    <t xml:space="preserve">14 546 </t>
  </si>
  <si>
    <t xml:space="preserve">14 460 </t>
  </si>
  <si>
    <t xml:space="preserve">24 486 </t>
  </si>
  <si>
    <t xml:space="preserve">12 712 </t>
  </si>
  <si>
    <t xml:space="preserve">11 774 </t>
  </si>
  <si>
    <t xml:space="preserve">25 501 </t>
  </si>
  <si>
    <t xml:space="preserve">12 948 </t>
  </si>
  <si>
    <t xml:space="preserve">12 553 </t>
  </si>
  <si>
    <t xml:space="preserve">20 937 </t>
  </si>
  <si>
    <t xml:space="preserve">10 408 </t>
  </si>
  <si>
    <t xml:space="preserve">10 530 </t>
  </si>
  <si>
    <t xml:space="preserve">19 759 </t>
  </si>
  <si>
    <t xml:space="preserve">21 238 </t>
  </si>
  <si>
    <t xml:space="preserve">10 564 </t>
  </si>
  <si>
    <t xml:space="preserve">10 674 </t>
  </si>
  <si>
    <t xml:space="preserve">22 907 </t>
  </si>
  <si>
    <t xml:space="preserve">11 374 </t>
  </si>
  <si>
    <t xml:space="preserve">11 533 </t>
  </si>
  <si>
    <t xml:space="preserve">20 110 </t>
  </si>
  <si>
    <t xml:space="preserve">10 235 </t>
  </si>
  <si>
    <t xml:space="preserve">16 035 </t>
  </si>
  <si>
    <t xml:space="preserve">7 802 </t>
  </si>
  <si>
    <t xml:space="preserve">8 233 </t>
  </si>
  <si>
    <t>Total EE/W</t>
  </si>
  <si>
    <t>Total EE/MM</t>
  </si>
  <si>
    <t>Total EE/LegsM</t>
  </si>
  <si>
    <t>Exam2</t>
  </si>
  <si>
    <t>Weight [kg]2</t>
  </si>
  <si>
    <t>BF [%]2</t>
  </si>
  <si>
    <t>Height2</t>
  </si>
  <si>
    <t>Height at exam2</t>
  </si>
  <si>
    <t>Weight at Exam [kg]2</t>
  </si>
  <si>
    <t>Arms Lean Mass2</t>
  </si>
  <si>
    <t>Arm Right Lean Mass2</t>
  </si>
  <si>
    <t>Arm Left Lean Mass2</t>
  </si>
  <si>
    <t>Legs Lean Mass2</t>
  </si>
  <si>
    <t>Leg Right Lean Mass2</t>
  </si>
  <si>
    <t>Leg Left Lean Mass2</t>
  </si>
  <si>
    <t>Total Lean Mass2</t>
  </si>
  <si>
    <t>Arms Tissue Mass [g]2</t>
  </si>
  <si>
    <t>Arm Right Tissue Mass2</t>
  </si>
  <si>
    <t>Arm Left Tissue Mass2</t>
  </si>
  <si>
    <t>Legs Tissue Mass [g]2</t>
  </si>
  <si>
    <t>Leg Right Tissue Mass2</t>
  </si>
  <si>
    <t>Leg Left Tissue Mass2</t>
  </si>
  <si>
    <t>Total Tissue Mass [g]2</t>
  </si>
  <si>
    <t>Arms Fat-Free Mass2</t>
  </si>
  <si>
    <t>Arm Left Fat-Free Mass2</t>
  </si>
  <si>
    <t>Arm Right Fat-Free Mass2</t>
  </si>
  <si>
    <t>Legs Fat-Free Mass2</t>
  </si>
  <si>
    <t>Leg Right Fat-Free Mass2</t>
  </si>
  <si>
    <t>Leg Left Fat-Free Mass2</t>
  </si>
  <si>
    <t>Arms Total Mass2</t>
  </si>
  <si>
    <t>Arm Right Total Mass2</t>
  </si>
  <si>
    <t>Arm Left Total Mass2</t>
  </si>
  <si>
    <t>Legs Total Mass2</t>
  </si>
  <si>
    <t>Leg Right Total Mass2</t>
  </si>
  <si>
    <t>Leg Left Total Mass2</t>
  </si>
  <si>
    <t>Arms Tissue %Fat2</t>
  </si>
  <si>
    <t>Arm Right Tissue %Fat2</t>
  </si>
  <si>
    <t>Arm Left Tissue %Fat2</t>
  </si>
  <si>
    <t>Legs Tissue %Fat2</t>
  </si>
  <si>
    <t>Leg Right Tissue %Fat2</t>
  </si>
  <si>
    <t>Leg Left Tissue %Fat2</t>
  </si>
  <si>
    <t>Total Tissue %Fat2</t>
  </si>
  <si>
    <t>ALST2</t>
  </si>
  <si>
    <t>MM2</t>
  </si>
  <si>
    <t>RSMI2</t>
  </si>
  <si>
    <t>PP [W]2</t>
  </si>
  <si>
    <t>MP [W]2</t>
  </si>
  <si>
    <t>AP [W/kg]2</t>
  </si>
  <si>
    <t>AC [W/kg]2</t>
  </si>
  <si>
    <t>FI [W/s]2</t>
  </si>
  <si>
    <t>PP (SMM)2</t>
  </si>
  <si>
    <t>MP (SMM)2</t>
  </si>
  <si>
    <t>MP (LBM)2</t>
  </si>
  <si>
    <t>RPE2</t>
  </si>
  <si>
    <t>LAPR2</t>
  </si>
  <si>
    <t>LAPEAK2</t>
  </si>
  <si>
    <t>ATP2</t>
  </si>
  <si>
    <t>ATP EE [kJ]2</t>
  </si>
  <si>
    <t>Glicolytic2</t>
  </si>
  <si>
    <t>Glycolitic EE [kJ]2</t>
  </si>
  <si>
    <t>O2-2</t>
  </si>
  <si>
    <t>O2 EE [kJ]2</t>
  </si>
  <si>
    <t>Total EE [kJ]2</t>
  </si>
  <si>
    <t>Total EE/W2</t>
  </si>
  <si>
    <t>Total EE/MM2</t>
  </si>
  <si>
    <t>Total EE/LegsM2</t>
  </si>
  <si>
    <t>MIX</t>
  </si>
  <si>
    <t>S</t>
  </si>
  <si>
    <t>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</si>
</sst>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1DA50-D2D5-A942-82F4-F6902E6767B1}">
  <dimension ref="A1:EC51"/>
  <sheetViews>
    <sheetView tabSelected="1" zoomScaleNormal="100" workbookViewId="0">
      <selection activeCell="J8" sqref="J8"/>
    </sheetView>
  </sheetViews>
  <sheetFormatPr baseColWidth="10" defaultRowHeight="16" x14ac:dyDescent="0.2"/>
  <cols>
    <col min="1" max="1" width="7.33203125" style="2" customWidth="1"/>
    <col min="2" max="2" width="12.83203125" style="2" customWidth="1"/>
    <col min="3" max="3" width="6" style="2" customWidth="1"/>
    <col min="4" max="4" width="7" style="2" customWidth="1"/>
    <col min="5" max="5" width="5.5" style="2" customWidth="1"/>
    <col min="6" max="6" width="8.33203125" style="3" customWidth="1"/>
    <col min="7" max="7" width="7.6640625" style="3" customWidth="1"/>
    <col min="8" max="9" width="10.1640625" style="2" customWidth="1"/>
    <col min="10" max="12" width="10.1640625" customWidth="1"/>
    <col min="13" max="13" width="9.6640625" customWidth="1"/>
    <col min="14" max="14" width="10.83203125" hidden="1" customWidth="1"/>
    <col min="15" max="15" width="9.1640625" hidden="1" customWidth="1"/>
    <col min="16" max="16" width="10.1640625" customWidth="1"/>
    <col min="17" max="17" width="7" style="2" hidden="1" customWidth="1"/>
    <col min="18" max="18" width="7.33203125" hidden="1" customWidth="1"/>
    <col min="19" max="19" width="10.1640625" customWidth="1"/>
    <col min="20" max="20" width="9.1640625" hidden="1" customWidth="1"/>
    <col min="21" max="22" width="10.1640625" hidden="1" customWidth="1"/>
    <col min="23" max="24" width="8.5" hidden="1" customWidth="1"/>
    <col min="25" max="25" width="8.83203125" hidden="1" customWidth="1"/>
    <col min="26" max="26" width="10.1640625" customWidth="1"/>
    <col min="27" max="45" width="10.1640625" hidden="1" customWidth="1"/>
    <col min="48" max="48" width="11.6640625" bestFit="1" customWidth="1"/>
    <col min="49" max="49" width="7.33203125" style="2" customWidth="1"/>
    <col min="50" max="50" width="7.1640625" customWidth="1"/>
    <col min="51" max="51" width="8.5" style="2" customWidth="1"/>
    <col min="52" max="52" width="9.33203125" style="2" customWidth="1"/>
    <col min="53" max="56" width="8.5" style="2" customWidth="1"/>
    <col min="57" max="57" width="5.33203125" style="2" customWidth="1"/>
    <col min="58" max="58" width="5.83203125" style="2" customWidth="1"/>
    <col min="59" max="59" width="8.83203125" style="2" customWidth="1"/>
    <col min="60" max="60" width="6" style="2" customWidth="1"/>
    <col min="61" max="61" width="10.33203125" style="2" customWidth="1"/>
    <col min="62" max="62" width="9" style="2" customWidth="1"/>
    <col min="63" max="63" width="8.83203125" style="2" customWidth="1"/>
    <col min="64" max="64" width="5.5" style="2" customWidth="1"/>
    <col min="65" max="65" width="7.33203125" style="2" customWidth="1"/>
    <col min="66" max="66" width="8.1640625" style="2" customWidth="1"/>
    <col min="69" max="69" width="12.1640625" bestFit="1" customWidth="1"/>
    <col min="78" max="79" width="0" hidden="1" customWidth="1"/>
    <col min="81" max="82" width="0" hidden="1" customWidth="1"/>
    <col min="84" max="86" width="0" hidden="1" customWidth="1"/>
    <col min="88" max="89" width="0" hidden="1" customWidth="1"/>
    <col min="91" max="109" width="0" hidden="1" customWidth="1"/>
  </cols>
  <sheetData>
    <row r="1" spans="1:133" s="4" customFormat="1" ht="50" customHeight="1" x14ac:dyDescent="0.2">
      <c r="A1" s="4" t="s">
        <v>12</v>
      </c>
      <c r="B1" s="4" t="s">
        <v>65</v>
      </c>
      <c r="C1" s="4" t="s">
        <v>66</v>
      </c>
      <c r="D1" s="4" t="s">
        <v>1</v>
      </c>
      <c r="E1" s="4" t="s">
        <v>2</v>
      </c>
      <c r="F1" s="5" t="s">
        <v>0</v>
      </c>
      <c r="G1" s="5" t="s">
        <v>34</v>
      </c>
      <c r="H1" s="4" t="s">
        <v>77</v>
      </c>
      <c r="I1" s="4" t="s">
        <v>3</v>
      </c>
      <c r="J1" s="4" t="s">
        <v>67</v>
      </c>
      <c r="K1" s="4" t="s">
        <v>68</v>
      </c>
      <c r="L1" s="4" t="s">
        <v>78</v>
      </c>
      <c r="M1" s="4" t="s">
        <v>79</v>
      </c>
      <c r="N1" s="4" t="s">
        <v>80</v>
      </c>
      <c r="O1" s="4" t="s">
        <v>81</v>
      </c>
      <c r="P1" s="14" t="s">
        <v>82</v>
      </c>
      <c r="Q1" s="14" t="s">
        <v>83</v>
      </c>
      <c r="R1" s="14" t="s">
        <v>84</v>
      </c>
      <c r="S1" s="4" t="s">
        <v>85</v>
      </c>
      <c r="T1" s="4" t="s">
        <v>69</v>
      </c>
      <c r="U1" s="4" t="s">
        <v>86</v>
      </c>
      <c r="V1" s="4" t="s">
        <v>87</v>
      </c>
      <c r="W1" s="4" t="s">
        <v>70</v>
      </c>
      <c r="X1" s="4" t="s">
        <v>88</v>
      </c>
      <c r="Y1" s="4" t="s">
        <v>89</v>
      </c>
      <c r="Z1" s="4" t="s">
        <v>71</v>
      </c>
      <c r="AA1" s="4" t="s">
        <v>90</v>
      </c>
      <c r="AB1" s="4" t="s">
        <v>91</v>
      </c>
      <c r="AC1" s="4" t="s">
        <v>92</v>
      </c>
      <c r="AD1" s="4" t="s">
        <v>93</v>
      </c>
      <c r="AE1" s="4" t="s">
        <v>94</v>
      </c>
      <c r="AF1" s="4" t="s">
        <v>95</v>
      </c>
      <c r="AG1" s="4" t="s">
        <v>72</v>
      </c>
      <c r="AH1" s="4" t="s">
        <v>96</v>
      </c>
      <c r="AI1" s="4" t="s">
        <v>97</v>
      </c>
      <c r="AJ1" s="4" t="s">
        <v>73</v>
      </c>
      <c r="AK1" s="4" t="s">
        <v>98</v>
      </c>
      <c r="AL1" s="4" t="s">
        <v>99</v>
      </c>
      <c r="AM1" s="4" t="s">
        <v>100</v>
      </c>
      <c r="AN1" s="4" t="s">
        <v>101</v>
      </c>
      <c r="AO1" s="4" t="s">
        <v>102</v>
      </c>
      <c r="AP1" s="4" t="s">
        <v>103</v>
      </c>
      <c r="AQ1" s="4" t="s">
        <v>104</v>
      </c>
      <c r="AR1" s="4" t="s">
        <v>105</v>
      </c>
      <c r="AS1" s="4" t="s">
        <v>106</v>
      </c>
      <c r="AT1" s="4" t="s">
        <v>74</v>
      </c>
      <c r="AU1" s="4" t="s">
        <v>76</v>
      </c>
      <c r="AV1" s="4" t="s">
        <v>75</v>
      </c>
      <c r="AW1" s="4" t="s">
        <v>5</v>
      </c>
      <c r="AX1" s="4" t="s">
        <v>59</v>
      </c>
      <c r="AY1" s="4" t="s">
        <v>4</v>
      </c>
      <c r="AZ1" s="4" t="s">
        <v>60</v>
      </c>
      <c r="BA1" s="4" t="s">
        <v>61</v>
      </c>
      <c r="BB1" s="4" t="s">
        <v>137</v>
      </c>
      <c r="BC1" s="4" t="s">
        <v>138</v>
      </c>
      <c r="BD1" s="4" t="s">
        <v>139</v>
      </c>
      <c r="BE1" s="4" t="s">
        <v>62</v>
      </c>
      <c r="BF1" s="4" t="s">
        <v>63</v>
      </c>
      <c r="BG1" s="4" t="s">
        <v>64</v>
      </c>
      <c r="BH1" s="4" t="s">
        <v>6</v>
      </c>
      <c r="BI1" s="4" t="s">
        <v>9</v>
      </c>
      <c r="BJ1" s="4" t="s">
        <v>7</v>
      </c>
      <c r="BK1" s="4" t="s">
        <v>10</v>
      </c>
      <c r="BL1" s="4" t="s">
        <v>8</v>
      </c>
      <c r="BM1" s="4" t="s">
        <v>11</v>
      </c>
      <c r="BN1" s="4" t="s">
        <v>21</v>
      </c>
      <c r="BO1" s="4" t="s">
        <v>858</v>
      </c>
      <c r="BP1" s="4" t="s">
        <v>859</v>
      </c>
      <c r="BQ1" s="4" t="s">
        <v>860</v>
      </c>
      <c r="BR1" s="4" t="s">
        <v>861</v>
      </c>
      <c r="BS1" s="5" t="s">
        <v>0</v>
      </c>
      <c r="BT1" s="4" t="s">
        <v>862</v>
      </c>
      <c r="BU1" s="4" t="s">
        <v>863</v>
      </c>
      <c r="BV1" s="4" t="s">
        <v>864</v>
      </c>
      <c r="BW1" s="4" t="s">
        <v>865</v>
      </c>
      <c r="BX1" s="4" t="s">
        <v>866</v>
      </c>
      <c r="BY1" s="4" t="s">
        <v>867</v>
      </c>
      <c r="BZ1" s="4" t="s">
        <v>868</v>
      </c>
      <c r="CA1" s="4" t="s">
        <v>869</v>
      </c>
      <c r="CB1" s="14" t="s">
        <v>870</v>
      </c>
      <c r="CC1" s="14" t="s">
        <v>871</v>
      </c>
      <c r="CD1" s="14" t="s">
        <v>872</v>
      </c>
      <c r="CE1" s="4" t="s">
        <v>873</v>
      </c>
      <c r="CF1" s="4" t="s">
        <v>874</v>
      </c>
      <c r="CG1" s="4" t="s">
        <v>875</v>
      </c>
      <c r="CH1" s="4" t="s">
        <v>876</v>
      </c>
      <c r="CI1" s="4" t="s">
        <v>877</v>
      </c>
      <c r="CJ1" s="4" t="s">
        <v>878</v>
      </c>
      <c r="CK1" s="4" t="s">
        <v>879</v>
      </c>
      <c r="CL1" s="4" t="s">
        <v>880</v>
      </c>
      <c r="CM1" s="4" t="s">
        <v>881</v>
      </c>
      <c r="CN1" s="4" t="s">
        <v>883</v>
      </c>
      <c r="CO1" s="4" t="s">
        <v>882</v>
      </c>
      <c r="CP1" s="4" t="s">
        <v>884</v>
      </c>
      <c r="CQ1" s="4" t="s">
        <v>885</v>
      </c>
      <c r="CR1" s="4" t="s">
        <v>886</v>
      </c>
      <c r="CS1" s="4" t="s">
        <v>887</v>
      </c>
      <c r="CT1" s="4" t="s">
        <v>888</v>
      </c>
      <c r="CU1" s="4" t="s">
        <v>889</v>
      </c>
      <c r="CV1" s="4" t="s">
        <v>890</v>
      </c>
      <c r="CW1" s="4" t="s">
        <v>891</v>
      </c>
      <c r="CX1" s="4" t="s">
        <v>892</v>
      </c>
      <c r="CY1" s="4" t="s">
        <v>893</v>
      </c>
      <c r="CZ1" s="4" t="s">
        <v>894</v>
      </c>
      <c r="DA1" s="4" t="s">
        <v>895</v>
      </c>
      <c r="DB1" s="4" t="s">
        <v>896</v>
      </c>
      <c r="DC1" s="4" t="s">
        <v>897</v>
      </c>
      <c r="DD1" s="4" t="s">
        <v>898</v>
      </c>
      <c r="DE1" s="4" t="s">
        <v>899</v>
      </c>
      <c r="DF1" s="4" t="s">
        <v>900</v>
      </c>
      <c r="DG1" s="4" t="s">
        <v>901</v>
      </c>
      <c r="DH1" s="4" t="s">
        <v>902</v>
      </c>
      <c r="DI1" s="4" t="s">
        <v>903</v>
      </c>
      <c r="DJ1" s="4" t="s">
        <v>904</v>
      </c>
      <c r="DK1" s="4" t="s">
        <v>905</v>
      </c>
      <c r="DL1" s="4" t="s">
        <v>906</v>
      </c>
      <c r="DM1" s="4" t="s">
        <v>907</v>
      </c>
      <c r="DN1" s="4" t="s">
        <v>908</v>
      </c>
      <c r="DO1" s="4" t="s">
        <v>909</v>
      </c>
      <c r="DP1" s="4" t="s">
        <v>910</v>
      </c>
      <c r="DQ1" s="4" t="s">
        <v>911</v>
      </c>
      <c r="DR1" s="4" t="s">
        <v>912</v>
      </c>
      <c r="DS1" s="4" t="s">
        <v>913</v>
      </c>
      <c r="DT1" s="4" t="s">
        <v>914</v>
      </c>
      <c r="DU1" s="4" t="s">
        <v>915</v>
      </c>
      <c r="DV1" s="4" t="s">
        <v>916</v>
      </c>
      <c r="DW1" s="4" t="s">
        <v>917</v>
      </c>
      <c r="DX1" s="4" t="s">
        <v>918</v>
      </c>
      <c r="DY1" s="4" t="s">
        <v>919</v>
      </c>
      <c r="DZ1" s="4" t="s">
        <v>920</v>
      </c>
      <c r="EA1" s="4" t="s">
        <v>921</v>
      </c>
      <c r="EB1" s="4" t="s">
        <v>922</v>
      </c>
      <c r="EC1" s="4" t="s">
        <v>923</v>
      </c>
    </row>
    <row r="2" spans="1:133" s="1" customFormat="1" x14ac:dyDescent="0.2">
      <c r="A2" s="2">
        <v>1</v>
      </c>
      <c r="B2" s="13">
        <v>35591</v>
      </c>
      <c r="C2" s="2">
        <f t="shared" ref="C2:C33" ca="1" si="0">DATEDIF(B2,TODAY(),"y")-1</f>
        <v>25</v>
      </c>
      <c r="D2" s="2" t="s">
        <v>924</v>
      </c>
      <c r="E2" s="2">
        <v>1</v>
      </c>
      <c r="F2" s="3" t="s">
        <v>13</v>
      </c>
      <c r="G2" s="3" t="s">
        <v>35</v>
      </c>
      <c r="H2" s="2">
        <v>72.599999999999994</v>
      </c>
      <c r="I2" s="2">
        <v>14.1</v>
      </c>
      <c r="J2" s="2">
        <v>169.5</v>
      </c>
      <c r="K2" s="2">
        <v>169</v>
      </c>
      <c r="L2" s="2">
        <v>72.599999999999994</v>
      </c>
      <c r="M2" s="2">
        <v>8310</v>
      </c>
      <c r="N2" s="2" t="s">
        <v>107</v>
      </c>
      <c r="O2" s="2" t="s">
        <v>108</v>
      </c>
      <c r="P2" s="2">
        <v>20948</v>
      </c>
      <c r="Q2" s="2">
        <v>10499</v>
      </c>
      <c r="R2" s="2">
        <v>10449</v>
      </c>
      <c r="S2" s="2">
        <v>59933</v>
      </c>
      <c r="T2" s="2">
        <v>9463</v>
      </c>
      <c r="U2" s="2">
        <v>4761</v>
      </c>
      <c r="V2" s="2">
        <v>4702</v>
      </c>
      <c r="W2" s="2">
        <v>24410</v>
      </c>
      <c r="X2" s="2">
        <v>12350</v>
      </c>
      <c r="Y2" s="2">
        <v>12059</v>
      </c>
      <c r="Z2" s="2">
        <v>70030</v>
      </c>
      <c r="AA2" s="2" t="s">
        <v>140</v>
      </c>
      <c r="AB2" s="2" t="s">
        <v>141</v>
      </c>
      <c r="AC2" s="2" t="s">
        <v>142</v>
      </c>
      <c r="AD2" s="2" t="s">
        <v>143</v>
      </c>
      <c r="AE2" s="2" t="s">
        <v>144</v>
      </c>
      <c r="AF2" s="2" t="s">
        <v>145</v>
      </c>
      <c r="AG2" s="2">
        <v>9.6999999999999993</v>
      </c>
      <c r="AH2" s="2">
        <v>5</v>
      </c>
      <c r="AI2" s="2">
        <v>4.5999999999999996</v>
      </c>
      <c r="AJ2" s="2">
        <v>30.7</v>
      </c>
      <c r="AK2" s="2">
        <v>15.7</v>
      </c>
      <c r="AL2" s="2">
        <v>15</v>
      </c>
      <c r="AM2" s="2">
        <v>19.399999999999999</v>
      </c>
      <c r="AN2" s="2">
        <v>20.3</v>
      </c>
      <c r="AO2" s="2">
        <v>18.399999999999999</v>
      </c>
      <c r="AP2" s="2">
        <v>24.2</v>
      </c>
      <c r="AQ2" s="2">
        <v>24.7</v>
      </c>
      <c r="AR2" s="2">
        <v>23.6</v>
      </c>
      <c r="AS2" s="2">
        <v>25.8</v>
      </c>
      <c r="AT2" s="2">
        <f t="shared" ref="AT2:AT17" si="1">M2+P2</f>
        <v>29258</v>
      </c>
      <c r="AU2" s="7">
        <f ca="1">((1.13*AT2)-(0.02*C2)+(0.61*1)+0.97)/1000</f>
        <v>33.062619999999995</v>
      </c>
      <c r="AV2" s="16">
        <f t="shared" ref="AV2:AV17" si="2">(AT2/1000)/(K2/100)^2</f>
        <v>10.244039074262107</v>
      </c>
      <c r="AW2" s="2">
        <v>883.2</v>
      </c>
      <c r="AX2" s="2">
        <v>751</v>
      </c>
      <c r="AY2" s="2">
        <v>12.2</v>
      </c>
      <c r="AZ2" s="2">
        <v>10.3</v>
      </c>
      <c r="BA2" s="2">
        <v>20.8</v>
      </c>
      <c r="BB2" s="16">
        <f t="shared" ref="BB2:BB17" ca="1" si="3">AW2/AU2</f>
        <v>26.712946523899198</v>
      </c>
      <c r="BC2" s="16">
        <f t="shared" ref="BC2:BC17" ca="1" si="4">AX2/AU2</f>
        <v>22.714473323650701</v>
      </c>
      <c r="BD2" s="16">
        <f t="shared" ref="BD2:BD17" si="5">AW2/P2*1000</f>
        <v>42.161542868054227</v>
      </c>
      <c r="BE2" s="2">
        <v>8</v>
      </c>
      <c r="BF2" s="2">
        <v>1.42</v>
      </c>
      <c r="BG2" s="2">
        <v>10.16</v>
      </c>
      <c r="BH2" s="2">
        <v>52.2</v>
      </c>
      <c r="BI2" s="2">
        <v>49.728999999999999</v>
      </c>
      <c r="BJ2" s="2">
        <v>41.8</v>
      </c>
      <c r="BK2" s="2">
        <v>39.823</v>
      </c>
      <c r="BL2" s="2">
        <v>6.1</v>
      </c>
      <c r="BM2" s="2">
        <v>5.7569999999999997</v>
      </c>
      <c r="BN2" s="2">
        <v>95.319000000000003</v>
      </c>
      <c r="BO2" s="15">
        <f t="shared" ref="BO2:BO17" si="6">BN2/L2</f>
        <v>1.3129338842975209</v>
      </c>
      <c r="BP2" s="15">
        <f t="shared" ref="BP2:BP17" ca="1" si="7">BN2/AU2</f>
        <v>2.8829838651625312</v>
      </c>
      <c r="BQ2" s="15">
        <f t="shared" ref="BQ2:BQ17" si="8">BN2/(P2/1000)</f>
        <v>4.5502673286232573</v>
      </c>
      <c r="BR2" s="2">
        <v>2</v>
      </c>
      <c r="BS2" s="3" t="s">
        <v>13</v>
      </c>
      <c r="BT2" s="2">
        <v>72.599999999999994</v>
      </c>
      <c r="BU2" s="2">
        <v>12.4</v>
      </c>
      <c r="BV2" s="2">
        <v>169.5</v>
      </c>
      <c r="BW2" s="2">
        <v>169.5</v>
      </c>
      <c r="BX2" s="2">
        <v>72.599999999999994</v>
      </c>
      <c r="BY2" s="2">
        <v>8163</v>
      </c>
      <c r="BZ2" s="2" t="s">
        <v>522</v>
      </c>
      <c r="CA2" s="2" t="s">
        <v>523</v>
      </c>
      <c r="CB2" s="2">
        <v>20934</v>
      </c>
      <c r="CC2" s="2">
        <v>10694</v>
      </c>
      <c r="CD2" s="2">
        <v>10239</v>
      </c>
      <c r="CE2" s="2">
        <v>61293</v>
      </c>
      <c r="CF2" s="2">
        <v>9199</v>
      </c>
      <c r="CG2" s="2">
        <v>4637</v>
      </c>
      <c r="CH2" s="2">
        <v>4561</v>
      </c>
      <c r="CI2" s="2">
        <v>24179</v>
      </c>
      <c r="CJ2" s="2">
        <v>12259</v>
      </c>
      <c r="CK2" s="2">
        <v>11920</v>
      </c>
      <c r="CL2" s="2">
        <v>69989</v>
      </c>
      <c r="CM2" s="2" t="s">
        <v>524</v>
      </c>
      <c r="CN2" s="2" t="s">
        <v>525</v>
      </c>
      <c r="CO2" s="2" t="s">
        <v>526</v>
      </c>
      <c r="CP2" s="2" t="s">
        <v>720</v>
      </c>
      <c r="CQ2" s="2" t="s">
        <v>272</v>
      </c>
      <c r="CR2" s="2" t="s">
        <v>721</v>
      </c>
      <c r="CS2" s="2">
        <v>9.1</v>
      </c>
      <c r="CT2" s="2">
        <v>4.7</v>
      </c>
      <c r="CU2" s="2">
        <v>4.4000000000000004</v>
      </c>
      <c r="CV2" s="2">
        <v>30.5</v>
      </c>
      <c r="CW2" s="2">
        <v>15.4</v>
      </c>
      <c r="CX2" s="2">
        <v>15.1</v>
      </c>
      <c r="CY2" s="2">
        <v>17.8</v>
      </c>
      <c r="CZ2" s="2">
        <v>16.3</v>
      </c>
      <c r="DA2" s="2">
        <v>19.5</v>
      </c>
      <c r="DB2" s="2">
        <v>21.2</v>
      </c>
      <c r="DC2" s="2">
        <v>22.3</v>
      </c>
      <c r="DD2" s="2">
        <v>20</v>
      </c>
      <c r="DE2" s="2">
        <v>22.6</v>
      </c>
      <c r="DF2" s="2">
        <f>BY2+CB2</f>
        <v>29097</v>
      </c>
      <c r="DG2" s="7">
        <f ca="1">((1.13*DF2)-(0.02*C2)+(0.61*1)+0.97)/1000</f>
        <v>32.880689999999994</v>
      </c>
      <c r="DH2" s="16">
        <f>(DF2/1000)/(BW2/100)^2</f>
        <v>10.127652909389928</v>
      </c>
      <c r="DI2" s="2">
        <v>882.6</v>
      </c>
      <c r="DJ2" s="2">
        <v>788.2</v>
      </c>
      <c r="DK2" s="2">
        <v>12.2</v>
      </c>
      <c r="DL2" s="2">
        <v>10.9</v>
      </c>
      <c r="DM2" s="2">
        <v>16.600000000000001</v>
      </c>
      <c r="DN2" s="16">
        <f ca="1">DI2/DG2</f>
        <v>26.842502392741764</v>
      </c>
      <c r="DO2" s="16">
        <f ca="1">DJ2/DG2</f>
        <v>23.971516412824677</v>
      </c>
      <c r="DP2" s="16">
        <f>DI2/CB2*1000</f>
        <v>42.161077672685586</v>
      </c>
      <c r="DQ2" s="2">
        <v>9</v>
      </c>
      <c r="DR2" s="2">
        <v>0.97</v>
      </c>
      <c r="DS2" s="2">
        <v>11.13</v>
      </c>
      <c r="DT2" s="2">
        <v>48.9</v>
      </c>
      <c r="DU2" s="6">
        <v>50.912999999999997</v>
      </c>
      <c r="DV2" s="2">
        <v>44.5</v>
      </c>
      <c r="DW2" s="6">
        <v>46.292999999999999</v>
      </c>
      <c r="DX2" s="2">
        <v>6.6</v>
      </c>
      <c r="DY2" s="6">
        <v>6.867</v>
      </c>
      <c r="DZ2" s="2">
        <v>104.074</v>
      </c>
      <c r="EA2" s="15">
        <f>DZ2/BX2</f>
        <v>1.4335261707988982</v>
      </c>
      <c r="EB2" s="15">
        <f ca="1">DZ2/DG2</f>
        <v>3.1652012168844395</v>
      </c>
      <c r="EC2" s="15">
        <f>DZ2/(CB2/1000)</f>
        <v>4.9715295691220023</v>
      </c>
    </row>
    <row r="3" spans="1:133" s="1" customFormat="1" x14ac:dyDescent="0.2">
      <c r="A3" s="2">
        <v>2</v>
      </c>
      <c r="B3" s="13">
        <v>36991</v>
      </c>
      <c r="C3" s="2">
        <f t="shared" ca="1" si="0"/>
        <v>21</v>
      </c>
      <c r="D3" s="2" t="s">
        <v>924</v>
      </c>
      <c r="E3" s="2">
        <v>1</v>
      </c>
      <c r="F3" s="3" t="s">
        <v>14</v>
      </c>
      <c r="G3" s="3" t="s">
        <v>35</v>
      </c>
      <c r="H3" s="2">
        <v>65.099999999999994</v>
      </c>
      <c r="I3" s="2">
        <v>16</v>
      </c>
      <c r="J3" s="2">
        <v>181.1</v>
      </c>
      <c r="K3" s="2">
        <v>182</v>
      </c>
      <c r="L3" s="2">
        <v>65.099999999999994</v>
      </c>
      <c r="M3" s="2">
        <v>6091</v>
      </c>
      <c r="N3" s="2" t="s">
        <v>109</v>
      </c>
      <c r="O3" s="2" t="s">
        <v>110</v>
      </c>
      <c r="P3" s="2">
        <v>18756</v>
      </c>
      <c r="Q3" s="2">
        <v>9223</v>
      </c>
      <c r="R3" s="2">
        <v>9533</v>
      </c>
      <c r="S3" s="2">
        <v>52405</v>
      </c>
      <c r="T3" s="2">
        <v>7098</v>
      </c>
      <c r="U3" s="2">
        <v>3673</v>
      </c>
      <c r="V3" s="2">
        <v>3425</v>
      </c>
      <c r="W3" s="2">
        <v>22518</v>
      </c>
      <c r="X3" s="2">
        <v>11169</v>
      </c>
      <c r="Y3" s="2">
        <v>11349</v>
      </c>
      <c r="Z3" s="2">
        <v>62637</v>
      </c>
      <c r="AA3" s="2" t="s">
        <v>146</v>
      </c>
      <c r="AB3" s="2" t="s">
        <v>147</v>
      </c>
      <c r="AC3" s="2" t="s">
        <v>148</v>
      </c>
      <c r="AD3" s="2" t="s">
        <v>149</v>
      </c>
      <c r="AE3" s="2" t="s">
        <v>150</v>
      </c>
      <c r="AF3" s="2" t="s">
        <v>151</v>
      </c>
      <c r="AG3" s="2">
        <v>9.8000000000000007</v>
      </c>
      <c r="AH3" s="2">
        <v>5</v>
      </c>
      <c r="AI3" s="2">
        <v>4.8</v>
      </c>
      <c r="AJ3" s="2">
        <v>26.2</v>
      </c>
      <c r="AK3" s="2">
        <v>13.2</v>
      </c>
      <c r="AL3" s="2">
        <v>13</v>
      </c>
      <c r="AM3" s="2">
        <v>11.7</v>
      </c>
      <c r="AN3" s="2">
        <v>12.5</v>
      </c>
      <c r="AO3" s="2">
        <v>11</v>
      </c>
      <c r="AP3" s="2">
        <v>15.2</v>
      </c>
      <c r="AQ3" s="2">
        <v>16</v>
      </c>
      <c r="AR3" s="2">
        <v>14.4</v>
      </c>
      <c r="AS3" s="2">
        <v>13</v>
      </c>
      <c r="AT3" s="2">
        <f t="shared" si="1"/>
        <v>24847</v>
      </c>
      <c r="AU3" s="7">
        <f ca="1">((1.13*AT3)-(0.02*C3)+(0.61*1)+0.97)/1000</f>
        <v>28.07827</v>
      </c>
      <c r="AV3" s="16">
        <f t="shared" si="2"/>
        <v>7.5012075836251659</v>
      </c>
      <c r="AW3" s="2">
        <v>715.6</v>
      </c>
      <c r="AX3" s="2">
        <v>642.1</v>
      </c>
      <c r="AY3" s="2">
        <v>11</v>
      </c>
      <c r="AZ3" s="2">
        <v>9.9</v>
      </c>
      <c r="BA3" s="2">
        <v>11.5</v>
      </c>
      <c r="BB3" s="16">
        <f t="shared" ca="1" si="3"/>
        <v>25.485900662683278</v>
      </c>
      <c r="BC3" s="16">
        <f t="shared" ca="1" si="4"/>
        <v>22.868218020554686</v>
      </c>
      <c r="BD3" s="16">
        <f t="shared" si="5"/>
        <v>38.1531243335466</v>
      </c>
      <c r="BE3" s="2">
        <v>8</v>
      </c>
      <c r="BF3" s="2">
        <v>2.71</v>
      </c>
      <c r="BG3" s="2">
        <v>7.66</v>
      </c>
      <c r="BH3" s="2">
        <v>41.3</v>
      </c>
      <c r="BI3" s="6">
        <v>22.727</v>
      </c>
      <c r="BJ3" s="2">
        <v>36.700000000000003</v>
      </c>
      <c r="BK3" s="2">
        <v>20.224</v>
      </c>
      <c r="BL3" s="2">
        <v>22</v>
      </c>
      <c r="BM3" s="6">
        <v>12.117000000000001</v>
      </c>
      <c r="BN3" s="2">
        <v>55.067999999999998</v>
      </c>
      <c r="BO3" s="15">
        <f t="shared" si="6"/>
        <v>0.84589861751152073</v>
      </c>
      <c r="BP3" s="15">
        <f t="shared" ca="1" si="7"/>
        <v>1.9612319419964264</v>
      </c>
      <c r="BQ3" s="15">
        <f t="shared" si="8"/>
        <v>2.9360204734484965</v>
      </c>
      <c r="BR3" s="2">
        <v>2</v>
      </c>
      <c r="BS3" s="3" t="s">
        <v>14</v>
      </c>
      <c r="BT3" s="2">
        <v>65.5</v>
      </c>
      <c r="BU3" s="2">
        <v>14.6</v>
      </c>
      <c r="BV3" s="2">
        <v>181.1</v>
      </c>
      <c r="BW3" s="2">
        <v>181.6</v>
      </c>
      <c r="BX3" s="2">
        <v>65.5</v>
      </c>
      <c r="BY3" s="2">
        <v>5766</v>
      </c>
      <c r="BZ3" s="2" t="s">
        <v>124</v>
      </c>
      <c r="CA3" s="2" t="s">
        <v>527</v>
      </c>
      <c r="CB3" s="2">
        <v>19842</v>
      </c>
      <c r="CC3" s="2">
        <v>9875</v>
      </c>
      <c r="CD3" s="2">
        <v>9967</v>
      </c>
      <c r="CE3" s="2">
        <v>54082</v>
      </c>
      <c r="CF3" s="2">
        <v>6685</v>
      </c>
      <c r="CG3" s="2">
        <v>3398</v>
      </c>
      <c r="CH3" s="2">
        <v>3287</v>
      </c>
      <c r="CI3" s="2">
        <v>23297</v>
      </c>
      <c r="CJ3" s="2">
        <v>11643</v>
      </c>
      <c r="CK3" s="2">
        <v>11654</v>
      </c>
      <c r="CL3" s="2">
        <v>63295</v>
      </c>
      <c r="CM3" s="2" t="s">
        <v>529</v>
      </c>
      <c r="CN3" s="2" t="s">
        <v>530</v>
      </c>
      <c r="CO3" s="2" t="s">
        <v>531</v>
      </c>
      <c r="CP3" s="2" t="s">
        <v>722</v>
      </c>
      <c r="CQ3" s="2" t="s">
        <v>723</v>
      </c>
      <c r="CR3" s="2" t="s">
        <v>724</v>
      </c>
      <c r="CS3" s="2">
        <v>10.3</v>
      </c>
      <c r="CT3" s="2">
        <v>5.3</v>
      </c>
      <c r="CU3" s="2">
        <v>5</v>
      </c>
      <c r="CV3" s="2">
        <v>29.9</v>
      </c>
      <c r="CW3" s="2">
        <v>14.7</v>
      </c>
      <c r="CX3" s="2">
        <v>15.2</v>
      </c>
      <c r="CY3" s="2">
        <v>18.2</v>
      </c>
      <c r="CZ3" s="2">
        <v>17.7</v>
      </c>
      <c r="DA3" s="2">
        <v>18.7</v>
      </c>
      <c r="DB3" s="2">
        <v>24.7</v>
      </c>
      <c r="DC3" s="2">
        <v>24.3</v>
      </c>
      <c r="DD3" s="2">
        <v>25.1</v>
      </c>
      <c r="DE3" s="2">
        <v>21.1</v>
      </c>
      <c r="DF3" s="2">
        <f t="shared" ref="DF3:DF51" si="9">BY3+CB3</f>
        <v>25608</v>
      </c>
      <c r="DG3" s="7">
        <f ca="1">((1.13*DF3)-(0.02*C3)+(0.61*1)+0.97)/1000</f>
        <v>28.938200000000002</v>
      </c>
      <c r="DH3" s="16">
        <f t="shared" ref="DH3:DH51" si="10">(DF3/1000)/(BW3/100)^2</f>
        <v>7.7650449261580876</v>
      </c>
      <c r="DI3" s="2">
        <v>757.7</v>
      </c>
      <c r="DJ3" s="2">
        <v>675.7</v>
      </c>
      <c r="DK3" s="2">
        <v>11.6</v>
      </c>
      <c r="DL3" s="2">
        <v>10.3</v>
      </c>
      <c r="DM3" s="2">
        <v>8.9</v>
      </c>
      <c r="DN3" s="16">
        <f t="shared" ref="DN3:DN51" ca="1" si="11">DI3/DG3</f>
        <v>26.183383900864602</v>
      </c>
      <c r="DO3" s="16">
        <f t="shared" ref="DO3:DO51" ca="1" si="12">DJ3/DG3</f>
        <v>23.349759141895486</v>
      </c>
      <c r="DP3" s="16">
        <f t="shared" ref="DP3:DP51" si="13">DI3/CB3*1000</f>
        <v>38.18667473036993</v>
      </c>
      <c r="DQ3" s="2">
        <v>8</v>
      </c>
      <c r="DR3" s="2">
        <v>1.0900000000000001</v>
      </c>
      <c r="DS3" s="2">
        <v>7.92</v>
      </c>
      <c r="DT3" s="2">
        <v>44</v>
      </c>
      <c r="DU3" s="6">
        <v>27.56</v>
      </c>
      <c r="DV3" s="2">
        <v>44.8</v>
      </c>
      <c r="DW3" s="6">
        <v>28.077000000000002</v>
      </c>
      <c r="DX3" s="2">
        <v>11.2</v>
      </c>
      <c r="DY3" s="6">
        <v>7.0049999999999999</v>
      </c>
      <c r="DZ3" s="2">
        <v>62.642000000000003</v>
      </c>
      <c r="EA3" s="15">
        <f t="shared" ref="EA3:EA51" si="14">DZ3/BX3</f>
        <v>0.95636641221374052</v>
      </c>
      <c r="EB3" s="15">
        <f t="shared" ref="EB3:EB51" ca="1" si="15">DZ3/DG3</f>
        <v>2.1646819774554049</v>
      </c>
      <c r="EC3" s="15">
        <f t="shared" ref="EC3:EC51" si="16">DZ3/(CB3/1000)</f>
        <v>3.1570406209051511</v>
      </c>
    </row>
    <row r="4" spans="1:133" s="1" customFormat="1" x14ac:dyDescent="0.2">
      <c r="A4" s="2">
        <v>3</v>
      </c>
      <c r="B4" s="13">
        <v>34490</v>
      </c>
      <c r="C4" s="2">
        <f t="shared" ca="1" si="0"/>
        <v>28</v>
      </c>
      <c r="D4" s="2" t="s">
        <v>924</v>
      </c>
      <c r="E4" s="2">
        <v>1</v>
      </c>
      <c r="F4" s="3" t="s">
        <v>15</v>
      </c>
      <c r="G4" s="3" t="s">
        <v>35</v>
      </c>
      <c r="H4" s="2">
        <v>71.2</v>
      </c>
      <c r="I4" s="2">
        <v>25</v>
      </c>
      <c r="J4" s="2">
        <v>178.9</v>
      </c>
      <c r="K4" s="2">
        <v>178.9</v>
      </c>
      <c r="L4" s="2">
        <v>71.2</v>
      </c>
      <c r="M4" s="2">
        <v>6219</v>
      </c>
      <c r="N4" s="2" t="s">
        <v>112</v>
      </c>
      <c r="O4" s="2" t="s">
        <v>113</v>
      </c>
      <c r="P4" s="2">
        <v>17740</v>
      </c>
      <c r="Q4" s="2">
        <v>8941</v>
      </c>
      <c r="R4" s="2">
        <v>8800</v>
      </c>
      <c r="S4" s="2">
        <v>50927</v>
      </c>
      <c r="T4" s="2">
        <v>7785</v>
      </c>
      <c r="U4" s="2">
        <v>3971</v>
      </c>
      <c r="V4" s="2">
        <v>3814</v>
      </c>
      <c r="W4" s="2">
        <v>24094</v>
      </c>
      <c r="X4" s="2">
        <v>12157</v>
      </c>
      <c r="Y4" s="2">
        <v>11937</v>
      </c>
      <c r="Z4" s="2">
        <v>67953</v>
      </c>
      <c r="AA4" s="2" t="s">
        <v>152</v>
      </c>
      <c r="AB4" s="2" t="s">
        <v>153</v>
      </c>
      <c r="AC4" s="2" t="s">
        <v>154</v>
      </c>
      <c r="AD4" s="2" t="s">
        <v>155</v>
      </c>
      <c r="AE4" s="2" t="s">
        <v>156</v>
      </c>
      <c r="AF4" s="2" t="s">
        <v>157</v>
      </c>
      <c r="AG4" s="2">
        <v>10.199999999999999</v>
      </c>
      <c r="AH4" s="2">
        <v>4.9000000000000004</v>
      </c>
      <c r="AI4" s="2">
        <v>5.3</v>
      </c>
      <c r="AJ4" s="2">
        <v>26.7</v>
      </c>
      <c r="AK4" s="2">
        <v>13.6</v>
      </c>
      <c r="AL4" s="2">
        <v>13.1</v>
      </c>
      <c r="AM4" s="2">
        <v>11.5</v>
      </c>
      <c r="AN4" s="2">
        <v>12.6</v>
      </c>
      <c r="AO4" s="2">
        <v>10.4</v>
      </c>
      <c r="AP4" s="2">
        <v>16.100000000000001</v>
      </c>
      <c r="AQ4" s="2">
        <v>16.2</v>
      </c>
      <c r="AR4" s="2">
        <v>16</v>
      </c>
      <c r="AS4" s="2">
        <v>13.9</v>
      </c>
      <c r="AT4" s="2">
        <f t="shared" si="1"/>
        <v>23959</v>
      </c>
      <c r="AU4" s="7">
        <f ca="1">((1.13*AT4)-(0.02*C4)+(0.61*1)+0.97)/1000</f>
        <v>27.07469</v>
      </c>
      <c r="AV4" s="16">
        <f t="shared" si="2"/>
        <v>7.4859686907225402</v>
      </c>
      <c r="AW4" s="2">
        <v>707.6</v>
      </c>
      <c r="AX4" s="2">
        <v>610.20000000000005</v>
      </c>
      <c r="AY4" s="2">
        <v>9.9</v>
      </c>
      <c r="AZ4" s="2">
        <v>8.6</v>
      </c>
      <c r="BA4" s="2">
        <v>17</v>
      </c>
      <c r="BB4" s="16">
        <f t="shared" ca="1" si="3"/>
        <v>26.135109949550671</v>
      </c>
      <c r="BC4" s="16">
        <f t="shared" ca="1" si="4"/>
        <v>22.537654170740275</v>
      </c>
      <c r="BD4" s="16">
        <f t="shared" si="5"/>
        <v>39.887260428410372</v>
      </c>
      <c r="BE4" s="2">
        <v>8</v>
      </c>
      <c r="BF4" s="2">
        <v>2.08</v>
      </c>
      <c r="BG4" s="2">
        <v>8.6300000000000008</v>
      </c>
      <c r="BH4" s="2">
        <v>48.7</v>
      </c>
      <c r="BI4" s="6">
        <v>39.872999999999998</v>
      </c>
      <c r="BJ4" s="2">
        <v>35.799999999999997</v>
      </c>
      <c r="BK4" s="2">
        <v>29.268999999999998</v>
      </c>
      <c r="BL4" s="2">
        <v>15.5</v>
      </c>
      <c r="BM4" s="6">
        <v>12.711</v>
      </c>
      <c r="BN4" s="2">
        <v>81.852999999999994</v>
      </c>
      <c r="BO4" s="15">
        <f t="shared" si="6"/>
        <v>1.1496207865168537</v>
      </c>
      <c r="BP4" s="15">
        <f t="shared" ca="1" si="7"/>
        <v>3.0232294441783081</v>
      </c>
      <c r="BQ4" s="15">
        <f t="shared" si="8"/>
        <v>4.6140360766629085</v>
      </c>
      <c r="BR4" s="2">
        <v>2</v>
      </c>
      <c r="BS4" s="3" t="s">
        <v>15</v>
      </c>
      <c r="BT4" s="2">
        <v>73.400000000000006</v>
      </c>
      <c r="BU4" s="2">
        <v>21.1</v>
      </c>
      <c r="BV4" s="2">
        <v>178.9</v>
      </c>
      <c r="BW4" s="2">
        <v>178.9</v>
      </c>
      <c r="BX4" s="2">
        <v>73.400000000000006</v>
      </c>
      <c r="BY4" s="2">
        <v>6539</v>
      </c>
      <c r="BZ4" s="2" t="s">
        <v>532</v>
      </c>
      <c r="CA4" s="2" t="s">
        <v>533</v>
      </c>
      <c r="CB4" s="2">
        <v>19066</v>
      </c>
      <c r="CC4" s="2">
        <v>9497</v>
      </c>
      <c r="CD4" s="2">
        <v>9570</v>
      </c>
      <c r="CE4" s="2">
        <v>54998</v>
      </c>
      <c r="CF4" s="2">
        <v>7854</v>
      </c>
      <c r="CG4" s="2">
        <v>3996</v>
      </c>
      <c r="CH4" s="2">
        <v>3858</v>
      </c>
      <c r="CI4" s="2">
        <v>24586</v>
      </c>
      <c r="CJ4" s="2">
        <v>12345</v>
      </c>
      <c r="CK4" s="2">
        <v>12242</v>
      </c>
      <c r="CL4" s="2">
        <v>69781</v>
      </c>
      <c r="CM4" s="2" t="s">
        <v>535</v>
      </c>
      <c r="CN4" s="2" t="s">
        <v>536</v>
      </c>
      <c r="CO4" s="2" t="s">
        <v>537</v>
      </c>
      <c r="CP4" s="2" t="s">
        <v>725</v>
      </c>
      <c r="CQ4" s="2" t="s">
        <v>726</v>
      </c>
      <c r="CR4" s="2" t="s">
        <v>727</v>
      </c>
      <c r="CS4" s="2">
        <v>10.1</v>
      </c>
      <c r="CT4" s="2">
        <v>5</v>
      </c>
      <c r="CU4" s="2">
        <v>5.0999999999999996</v>
      </c>
      <c r="CV4" s="2">
        <v>26.7</v>
      </c>
      <c r="CW4" s="2">
        <v>13.6</v>
      </c>
      <c r="CX4" s="2">
        <v>13.1</v>
      </c>
      <c r="CY4" s="2">
        <v>12.4</v>
      </c>
      <c r="CZ4" s="2">
        <v>11.6</v>
      </c>
      <c r="DA4" s="2">
        <v>13.2</v>
      </c>
      <c r="DB4" s="2">
        <v>16.2</v>
      </c>
      <c r="DC4" s="2">
        <v>15.8</v>
      </c>
      <c r="DD4" s="2">
        <v>16.600000000000001</v>
      </c>
      <c r="DE4" s="2">
        <v>14.3</v>
      </c>
      <c r="DF4" s="2">
        <f t="shared" si="9"/>
        <v>25605</v>
      </c>
      <c r="DG4" s="7">
        <f ca="1">((1.13*DF4)-(0.02*C4)+(0.61*1)+0.97)/1000</f>
        <v>28.934669999999997</v>
      </c>
      <c r="DH4" s="16">
        <f t="shared" si="10"/>
        <v>8.0002599576756399</v>
      </c>
      <c r="DI4" s="2">
        <v>726.6</v>
      </c>
      <c r="DJ4" s="2">
        <v>643.4</v>
      </c>
      <c r="DK4" s="2">
        <v>9.9</v>
      </c>
      <c r="DL4" s="2">
        <v>8.8000000000000007</v>
      </c>
      <c r="DM4" s="2">
        <v>15.5</v>
      </c>
      <c r="DN4" s="16">
        <f t="shared" ca="1" si="11"/>
        <v>25.111743109563722</v>
      </c>
      <c r="DO4" s="16">
        <f t="shared" ca="1" si="12"/>
        <v>22.236299912872692</v>
      </c>
      <c r="DP4" s="16">
        <f t="shared" si="13"/>
        <v>38.109724116227845</v>
      </c>
      <c r="DQ4" s="2">
        <v>9</v>
      </c>
      <c r="DR4" s="2">
        <v>1.67</v>
      </c>
      <c r="DS4" s="2">
        <v>8.73</v>
      </c>
      <c r="DT4" s="2">
        <v>48.6</v>
      </c>
      <c r="DU4" s="6">
        <v>38.962000000000003</v>
      </c>
      <c r="DV4" s="2">
        <v>40.6</v>
      </c>
      <c r="DW4" s="6">
        <v>32.521999999999998</v>
      </c>
      <c r="DX4" s="2">
        <v>10.8</v>
      </c>
      <c r="DY4" s="6">
        <v>8.6240000000000006</v>
      </c>
      <c r="DZ4" s="2">
        <v>80.108999999999995</v>
      </c>
      <c r="EA4" s="15">
        <f t="shared" si="14"/>
        <v>1.0914032697547682</v>
      </c>
      <c r="EB4" s="15">
        <f t="shared" ca="1" si="15"/>
        <v>2.7686163346601154</v>
      </c>
      <c r="EC4" s="15">
        <f t="shared" si="16"/>
        <v>4.2016678904856812</v>
      </c>
    </row>
    <row r="5" spans="1:133" s="1" customFormat="1" x14ac:dyDescent="0.2">
      <c r="A5" s="2">
        <v>4</v>
      </c>
      <c r="B5" s="13">
        <v>33326</v>
      </c>
      <c r="C5" s="2">
        <f t="shared" ca="1" si="0"/>
        <v>31</v>
      </c>
      <c r="D5" s="2" t="s">
        <v>924</v>
      </c>
      <c r="E5" s="2">
        <v>1</v>
      </c>
      <c r="F5" s="3" t="s">
        <v>16</v>
      </c>
      <c r="G5" s="3" t="s">
        <v>35</v>
      </c>
      <c r="H5" s="2">
        <v>88.7</v>
      </c>
      <c r="I5" s="2">
        <v>24</v>
      </c>
      <c r="J5" s="2">
        <v>182.5</v>
      </c>
      <c r="K5" s="2">
        <v>182.2</v>
      </c>
      <c r="L5" s="2">
        <v>88.7</v>
      </c>
      <c r="M5" s="2">
        <v>8170</v>
      </c>
      <c r="N5" s="2" t="s">
        <v>114</v>
      </c>
      <c r="O5" s="2" t="s">
        <v>115</v>
      </c>
      <c r="P5" s="2">
        <v>23156</v>
      </c>
      <c r="Q5" s="2">
        <v>11635</v>
      </c>
      <c r="R5" s="2">
        <v>11521</v>
      </c>
      <c r="S5" s="2">
        <v>63537</v>
      </c>
      <c r="T5" s="2">
        <v>10239</v>
      </c>
      <c r="U5" s="2">
        <v>5444</v>
      </c>
      <c r="V5" s="2">
        <v>4794</v>
      </c>
      <c r="W5" s="2">
        <v>29156</v>
      </c>
      <c r="X5" s="2">
        <v>14687</v>
      </c>
      <c r="Y5" s="2">
        <v>14469</v>
      </c>
      <c r="Z5" s="2">
        <v>84146</v>
      </c>
      <c r="AA5" s="2" t="s">
        <v>158</v>
      </c>
      <c r="AB5" s="2" t="s">
        <v>159</v>
      </c>
      <c r="AC5" s="2" t="s">
        <v>160</v>
      </c>
      <c r="AD5" s="2" t="s">
        <v>161</v>
      </c>
      <c r="AE5" s="2" t="s">
        <v>162</v>
      </c>
      <c r="AF5" s="2" t="s">
        <v>163</v>
      </c>
      <c r="AG5" s="2">
        <v>7.6</v>
      </c>
      <c r="AH5" s="2">
        <v>3.7</v>
      </c>
      <c r="AI5" s="2">
        <v>3.9</v>
      </c>
      <c r="AJ5" s="2">
        <v>23.8</v>
      </c>
      <c r="AK5" s="2">
        <v>12</v>
      </c>
      <c r="AL5" s="2">
        <v>11.9</v>
      </c>
      <c r="AM5" s="2">
        <v>13.5</v>
      </c>
      <c r="AN5" s="2">
        <v>13.9</v>
      </c>
      <c r="AO5" s="2">
        <v>13.1</v>
      </c>
      <c r="AP5" s="2">
        <v>16.5</v>
      </c>
      <c r="AQ5" s="2">
        <v>16</v>
      </c>
      <c r="AR5" s="2">
        <v>17</v>
      </c>
      <c r="AS5" s="2">
        <v>14.8</v>
      </c>
      <c r="AT5" s="2">
        <f t="shared" si="1"/>
        <v>31326</v>
      </c>
      <c r="AU5" s="7">
        <f ca="1">((1.13*AT5)-(0.02*C5)+(0.61*1)+0.97)/1000</f>
        <v>35.399339999999995</v>
      </c>
      <c r="AV5" s="16">
        <f t="shared" si="2"/>
        <v>9.4364403358873936</v>
      </c>
      <c r="AW5" s="2">
        <v>1195.5</v>
      </c>
      <c r="AX5" s="2">
        <v>774.9</v>
      </c>
      <c r="AY5" s="2">
        <v>13.5</v>
      </c>
      <c r="AZ5" s="2">
        <v>8.6999999999999993</v>
      </c>
      <c r="BA5" s="2">
        <v>52.8</v>
      </c>
      <c r="BB5" s="16">
        <f t="shared" ca="1" si="3"/>
        <v>33.771816084706671</v>
      </c>
      <c r="BC5" s="16">
        <f t="shared" ca="1" si="4"/>
        <v>21.890238631567708</v>
      </c>
      <c r="BD5" s="16">
        <f t="shared" si="5"/>
        <v>51.628087752634308</v>
      </c>
      <c r="BE5" s="2">
        <v>7</v>
      </c>
      <c r="BF5" s="2">
        <v>1.53</v>
      </c>
      <c r="BG5" s="2">
        <v>10.33</v>
      </c>
      <c r="BH5" s="2">
        <v>37.1</v>
      </c>
      <c r="BI5" s="6">
        <v>35.935000000000002</v>
      </c>
      <c r="BJ5" s="2">
        <v>50.6</v>
      </c>
      <c r="BK5" s="2">
        <v>48.988</v>
      </c>
      <c r="BL5" s="2">
        <v>12.3</v>
      </c>
      <c r="BM5" s="6">
        <v>11.872</v>
      </c>
      <c r="BN5" s="2">
        <v>96.795000000000002</v>
      </c>
      <c r="BO5" s="15">
        <f t="shared" si="6"/>
        <v>1.0912626832018038</v>
      </c>
      <c r="BP5" s="15">
        <f t="shared" ca="1" si="7"/>
        <v>2.7343730137341549</v>
      </c>
      <c r="BQ5" s="15">
        <f t="shared" si="8"/>
        <v>4.1801261012264641</v>
      </c>
      <c r="BR5" s="2">
        <v>2</v>
      </c>
      <c r="BS5" s="3" t="s">
        <v>16</v>
      </c>
      <c r="BT5" s="2">
        <v>88.2</v>
      </c>
      <c r="BU5" s="2">
        <v>21.7</v>
      </c>
      <c r="BV5" s="2">
        <v>182.5</v>
      </c>
      <c r="BW5" s="2">
        <v>182.2</v>
      </c>
      <c r="BX5" s="2">
        <v>88.2</v>
      </c>
      <c r="BY5" s="2">
        <v>8522</v>
      </c>
      <c r="BZ5" s="2" t="s">
        <v>400</v>
      </c>
      <c r="CA5" s="2" t="s">
        <v>538</v>
      </c>
      <c r="CB5" s="2">
        <v>24628</v>
      </c>
      <c r="CC5" s="2">
        <v>12709</v>
      </c>
      <c r="CD5" s="2">
        <v>11919</v>
      </c>
      <c r="CE5" s="2">
        <v>66030</v>
      </c>
      <c r="CF5" s="2">
        <v>10377</v>
      </c>
      <c r="CG5" s="2">
        <v>5447</v>
      </c>
      <c r="CH5" s="2">
        <v>4930</v>
      </c>
      <c r="CI5" s="2">
        <v>30233</v>
      </c>
      <c r="CJ5" s="2">
        <v>15402</v>
      </c>
      <c r="CK5" s="2">
        <v>14831</v>
      </c>
      <c r="CL5" s="2">
        <v>84300</v>
      </c>
      <c r="CM5" s="2" t="s">
        <v>539</v>
      </c>
      <c r="CN5" s="2" t="s">
        <v>540</v>
      </c>
      <c r="CO5" s="2" t="s">
        <v>541</v>
      </c>
      <c r="CP5" s="2" t="s">
        <v>728</v>
      </c>
      <c r="CQ5" s="2" t="s">
        <v>729</v>
      </c>
      <c r="CR5" s="2" t="s">
        <v>730</v>
      </c>
      <c r="CS5" s="2">
        <v>7.5</v>
      </c>
      <c r="CT5" s="2">
        <v>3.6</v>
      </c>
      <c r="CU5" s="2">
        <v>3.9</v>
      </c>
      <c r="CV5" s="2">
        <v>23.9</v>
      </c>
      <c r="CW5" s="2">
        <v>11.7</v>
      </c>
      <c r="CX5" s="2">
        <v>12.1</v>
      </c>
      <c r="CY5" s="2">
        <v>13.9</v>
      </c>
      <c r="CZ5" s="2">
        <v>14.5</v>
      </c>
      <c r="DA5" s="2">
        <v>13.3</v>
      </c>
      <c r="DB5" s="2">
        <v>16.3</v>
      </c>
      <c r="DC5" s="2">
        <v>15.9</v>
      </c>
      <c r="DD5" s="2">
        <v>16.7</v>
      </c>
      <c r="DE5" s="2">
        <v>15</v>
      </c>
      <c r="DF5" s="2">
        <f t="shared" si="9"/>
        <v>33150</v>
      </c>
      <c r="DG5" s="7">
        <f ca="1">((1.13*DF5)-(0.02*C5)+(0.61*1)+0.97)/1000</f>
        <v>37.460459999999998</v>
      </c>
      <c r="DH5" s="16">
        <f t="shared" si="10"/>
        <v>9.9858902232863134</v>
      </c>
      <c r="DI5" s="2">
        <v>967.8</v>
      </c>
      <c r="DJ5" s="2">
        <v>844.6</v>
      </c>
      <c r="DK5" s="2">
        <v>11</v>
      </c>
      <c r="DL5" s="2">
        <v>9.6</v>
      </c>
      <c r="DM5" s="2">
        <v>20.399999999999999</v>
      </c>
      <c r="DN5" s="16">
        <f t="shared" ca="1" si="11"/>
        <v>25.835240677770642</v>
      </c>
      <c r="DO5" s="16">
        <f t="shared" ca="1" si="12"/>
        <v>22.546439632615296</v>
      </c>
      <c r="DP5" s="16">
        <f t="shared" si="13"/>
        <v>39.296735423095662</v>
      </c>
      <c r="DQ5" s="2">
        <v>7</v>
      </c>
      <c r="DR5" s="2">
        <v>1.27</v>
      </c>
      <c r="DS5" s="2">
        <v>9.56</v>
      </c>
      <c r="DT5" s="2">
        <v>36.200000000000003</v>
      </c>
      <c r="DU5" s="6">
        <v>30.515999999999998</v>
      </c>
      <c r="DV5" s="2">
        <v>54.4</v>
      </c>
      <c r="DW5" s="6">
        <v>45.889000000000003</v>
      </c>
      <c r="DX5" s="2">
        <v>9.4</v>
      </c>
      <c r="DY5" s="6">
        <v>7.9539999999999997</v>
      </c>
      <c r="DZ5" s="2">
        <v>84.358999999999995</v>
      </c>
      <c r="EA5" s="15">
        <f t="shared" si="14"/>
        <v>0.95645124716553276</v>
      </c>
      <c r="EB5" s="15">
        <f t="shared" ca="1" si="15"/>
        <v>2.2519477870800304</v>
      </c>
      <c r="EC5" s="15">
        <f t="shared" si="16"/>
        <v>3.4253288939418547</v>
      </c>
    </row>
    <row r="6" spans="1:133" s="1" customFormat="1" x14ac:dyDescent="0.2">
      <c r="A6" s="2">
        <v>5</v>
      </c>
      <c r="B6" s="13">
        <v>37385</v>
      </c>
      <c r="C6" s="2">
        <f t="shared" ca="1" si="0"/>
        <v>20</v>
      </c>
      <c r="D6" s="2" t="s">
        <v>924</v>
      </c>
      <c r="E6" s="2">
        <v>1</v>
      </c>
      <c r="F6" s="3" t="s">
        <v>17</v>
      </c>
      <c r="G6" s="3" t="s">
        <v>35</v>
      </c>
      <c r="H6" s="2">
        <v>75</v>
      </c>
      <c r="I6" s="2">
        <v>13.5</v>
      </c>
      <c r="J6" s="2">
        <v>183.7</v>
      </c>
      <c r="K6" s="2">
        <v>183.1</v>
      </c>
      <c r="L6" s="2">
        <v>75</v>
      </c>
      <c r="M6" s="2">
        <v>8253</v>
      </c>
      <c r="N6" s="2" t="s">
        <v>116</v>
      </c>
      <c r="O6" s="2" t="s">
        <v>117</v>
      </c>
      <c r="P6" s="2">
        <v>21164</v>
      </c>
      <c r="Q6" s="2">
        <v>10869</v>
      </c>
      <c r="R6" s="2">
        <v>10295</v>
      </c>
      <c r="S6" s="2">
        <v>61425</v>
      </c>
      <c r="T6" s="2">
        <v>9384</v>
      </c>
      <c r="U6" s="2">
        <v>4896</v>
      </c>
      <c r="V6" s="2">
        <v>4488</v>
      </c>
      <c r="W6" s="2">
        <v>25017</v>
      </c>
      <c r="X6" s="2">
        <v>12829</v>
      </c>
      <c r="Y6" s="2">
        <v>12189</v>
      </c>
      <c r="Z6" s="2">
        <v>71318</v>
      </c>
      <c r="AA6" s="2" t="s">
        <v>164</v>
      </c>
      <c r="AB6" s="2" t="s">
        <v>165</v>
      </c>
      <c r="AC6" s="2" t="s">
        <v>166</v>
      </c>
      <c r="AD6" s="2" t="s">
        <v>167</v>
      </c>
      <c r="AE6" s="2" t="s">
        <v>168</v>
      </c>
      <c r="AF6" s="2" t="s">
        <v>169</v>
      </c>
      <c r="AG6" s="2">
        <v>6.2</v>
      </c>
      <c r="AH6" s="2">
        <v>3.1</v>
      </c>
      <c r="AI6" s="2">
        <v>3</v>
      </c>
      <c r="AJ6" s="2">
        <v>19.5</v>
      </c>
      <c r="AK6" s="2">
        <v>9.9</v>
      </c>
      <c r="AL6" s="2">
        <v>9.6</v>
      </c>
      <c r="AM6" s="2">
        <v>15.5</v>
      </c>
      <c r="AN6" s="2">
        <v>15.4</v>
      </c>
      <c r="AO6" s="2">
        <v>15.7</v>
      </c>
      <c r="AP6" s="2">
        <v>17</v>
      </c>
      <c r="AQ6" s="2">
        <v>17.600000000000001</v>
      </c>
      <c r="AR6" s="2">
        <v>16.399999999999999</v>
      </c>
      <c r="AS6" s="2">
        <v>14.4</v>
      </c>
      <c r="AT6" s="2">
        <f t="shared" si="1"/>
        <v>29417</v>
      </c>
      <c r="AU6" s="7">
        <f ca="1">((1.13*AT6)-(0.02*C6)+(0.61*1)+0.97)/1000</f>
        <v>33.24239</v>
      </c>
      <c r="AV6" s="16">
        <f t="shared" si="2"/>
        <v>8.7744861316468228</v>
      </c>
      <c r="AW6" s="2">
        <v>895.5</v>
      </c>
      <c r="AX6" s="2">
        <v>763.2</v>
      </c>
      <c r="AY6" s="2">
        <v>11.9</v>
      </c>
      <c r="AZ6" s="2">
        <v>10.199999999999999</v>
      </c>
      <c r="BA6" s="2">
        <v>25.1</v>
      </c>
      <c r="BB6" s="16">
        <f t="shared" ca="1" si="3"/>
        <v>26.938496299453799</v>
      </c>
      <c r="BC6" s="16">
        <f t="shared" ca="1" si="4"/>
        <v>22.958638052197813</v>
      </c>
      <c r="BD6" s="16">
        <f t="shared" si="5"/>
        <v>42.31241731241731</v>
      </c>
      <c r="BE6" s="2">
        <v>6</v>
      </c>
      <c r="BF6" s="2">
        <v>1.65</v>
      </c>
      <c r="BG6" s="2">
        <v>10.41</v>
      </c>
      <c r="BH6" s="2">
        <v>35.4</v>
      </c>
      <c r="BI6" s="2">
        <v>27.995000000000001</v>
      </c>
      <c r="BJ6" s="2">
        <v>35.4</v>
      </c>
      <c r="BK6" s="2">
        <v>41.232999999999997</v>
      </c>
      <c r="BL6" s="2">
        <v>12.5</v>
      </c>
      <c r="BM6" s="2">
        <v>9.8510000000000009</v>
      </c>
      <c r="BN6" s="6">
        <v>79.08</v>
      </c>
      <c r="BO6" s="15">
        <f t="shared" si="6"/>
        <v>1.0544</v>
      </c>
      <c r="BP6" s="15">
        <f t="shared" ca="1" si="7"/>
        <v>2.378890326477729</v>
      </c>
      <c r="BQ6" s="15">
        <f t="shared" si="8"/>
        <v>3.7365337365337363</v>
      </c>
      <c r="BR6" s="2">
        <v>2</v>
      </c>
      <c r="BS6" s="3" t="s">
        <v>17</v>
      </c>
      <c r="BT6" s="2">
        <v>75</v>
      </c>
      <c r="BU6" s="2">
        <v>13.9</v>
      </c>
      <c r="BV6" s="2">
        <v>183.7</v>
      </c>
      <c r="BW6" s="2">
        <v>183.1</v>
      </c>
      <c r="BX6" s="2">
        <v>75</v>
      </c>
      <c r="BY6" s="2">
        <v>8571</v>
      </c>
      <c r="BZ6" s="2" t="s">
        <v>542</v>
      </c>
      <c r="CA6" s="2" t="s">
        <v>543</v>
      </c>
      <c r="CB6" s="2">
        <v>21164</v>
      </c>
      <c r="CC6" s="2">
        <v>10759</v>
      </c>
      <c r="CD6" s="2">
        <v>10405</v>
      </c>
      <c r="CE6" s="2">
        <v>61575</v>
      </c>
      <c r="CF6" s="2">
        <v>9681</v>
      </c>
      <c r="CG6" s="2">
        <v>4632</v>
      </c>
      <c r="CH6" s="2">
        <v>5049</v>
      </c>
      <c r="CI6" s="2">
        <v>25240</v>
      </c>
      <c r="CJ6" s="2">
        <v>12845</v>
      </c>
      <c r="CK6" s="2">
        <v>12395</v>
      </c>
      <c r="CL6" s="2">
        <v>71522</v>
      </c>
      <c r="CM6" s="2" t="s">
        <v>260</v>
      </c>
      <c r="CN6" s="2" t="s">
        <v>544</v>
      </c>
      <c r="CO6" s="2" t="s">
        <v>545</v>
      </c>
      <c r="CP6" s="2" t="s">
        <v>731</v>
      </c>
      <c r="CQ6" s="2" t="s">
        <v>732</v>
      </c>
      <c r="CR6" s="2" t="s">
        <v>472</v>
      </c>
      <c r="CS6" s="2">
        <v>9</v>
      </c>
      <c r="CT6" s="2">
        <v>4.5999999999999996</v>
      </c>
      <c r="CU6" s="2">
        <v>4.3</v>
      </c>
      <c r="CV6" s="2">
        <v>24.6</v>
      </c>
      <c r="CW6" s="2">
        <v>12.3</v>
      </c>
      <c r="CX6" s="2">
        <v>12.3</v>
      </c>
      <c r="CY6" s="2">
        <v>22.9</v>
      </c>
      <c r="CZ6" s="2">
        <v>22.2</v>
      </c>
      <c r="DA6" s="2">
        <v>23.7</v>
      </c>
      <c r="DB6" s="2">
        <v>22.4</v>
      </c>
      <c r="DC6" s="2">
        <v>22.5</v>
      </c>
      <c r="DD6" s="2">
        <v>22.4</v>
      </c>
      <c r="DE6" s="2">
        <v>23.8</v>
      </c>
      <c r="DF6" s="2">
        <f t="shared" si="9"/>
        <v>29735</v>
      </c>
      <c r="DG6" s="7">
        <f ca="1">((1.13*DF6)-(0.02*C6)+(0.61*1)+0.97)/1000</f>
        <v>33.601729999999996</v>
      </c>
      <c r="DH6" s="16">
        <f t="shared" si="10"/>
        <v>8.8693389918930645</v>
      </c>
      <c r="DI6" s="2">
        <v>906.4</v>
      </c>
      <c r="DJ6" s="2">
        <v>762.6</v>
      </c>
      <c r="DK6" s="2">
        <v>12.1</v>
      </c>
      <c r="DL6" s="2">
        <v>10.199999999999999</v>
      </c>
      <c r="DM6" s="2">
        <v>30.2</v>
      </c>
      <c r="DN6" s="16">
        <f t="shared" ca="1" si="11"/>
        <v>26.974801595036926</v>
      </c>
      <c r="DO6" s="16">
        <f t="shared" ca="1" si="12"/>
        <v>22.695260035718402</v>
      </c>
      <c r="DP6" s="16">
        <f t="shared" si="13"/>
        <v>42.82744282744283</v>
      </c>
      <c r="DQ6" s="2">
        <v>8</v>
      </c>
      <c r="DR6" s="2">
        <v>1.07</v>
      </c>
      <c r="DS6" s="2">
        <v>10.9</v>
      </c>
      <c r="DT6" s="2">
        <v>46.5</v>
      </c>
      <c r="DU6" s="6">
        <v>43.927999999999997</v>
      </c>
      <c r="DV6" s="2">
        <v>49</v>
      </c>
      <c r="DW6" s="6">
        <v>46.27</v>
      </c>
      <c r="DX6" s="2">
        <v>4.5999999999999996</v>
      </c>
      <c r="DY6" s="6">
        <v>4.319</v>
      </c>
      <c r="DZ6" s="2">
        <v>94.516000000000005</v>
      </c>
      <c r="EA6" s="15">
        <f t="shared" si="14"/>
        <v>1.2602133333333334</v>
      </c>
      <c r="EB6" s="15">
        <f t="shared" ca="1" si="15"/>
        <v>2.8128313631470765</v>
      </c>
      <c r="EC6" s="15">
        <f t="shared" si="16"/>
        <v>4.4658854658854654</v>
      </c>
    </row>
    <row r="7" spans="1:133" x14ac:dyDescent="0.2">
      <c r="A7" s="2">
        <v>6</v>
      </c>
      <c r="B7" s="13">
        <v>37277</v>
      </c>
      <c r="C7" s="2">
        <f t="shared" ca="1" si="0"/>
        <v>21</v>
      </c>
      <c r="D7" s="2" t="s">
        <v>924</v>
      </c>
      <c r="E7" s="2">
        <v>1</v>
      </c>
      <c r="F7" s="3" t="s">
        <v>18</v>
      </c>
      <c r="G7" s="3" t="s">
        <v>35</v>
      </c>
      <c r="H7" s="2">
        <v>70.7</v>
      </c>
      <c r="I7" s="2">
        <v>11.8</v>
      </c>
      <c r="J7" s="2">
        <v>181.5</v>
      </c>
      <c r="K7" s="2">
        <v>181.4</v>
      </c>
      <c r="L7" s="2">
        <v>70.599999999999994</v>
      </c>
      <c r="M7" s="2">
        <v>7575</v>
      </c>
      <c r="N7" s="2" t="s">
        <v>120</v>
      </c>
      <c r="O7" s="2" t="s">
        <v>121</v>
      </c>
      <c r="P7" s="2">
        <v>20142</v>
      </c>
      <c r="Q7" s="2">
        <v>9781</v>
      </c>
      <c r="R7" s="2">
        <v>10361</v>
      </c>
      <c r="S7" s="2">
        <v>59631</v>
      </c>
      <c r="T7" s="2">
        <v>8629</v>
      </c>
      <c r="U7" s="2">
        <v>4515</v>
      </c>
      <c r="V7" s="2">
        <v>4114</v>
      </c>
      <c r="W7" s="2">
        <v>22910</v>
      </c>
      <c r="X7" s="2">
        <v>11134</v>
      </c>
      <c r="Y7" s="2">
        <v>11776</v>
      </c>
      <c r="Z7" s="2">
        <v>67597</v>
      </c>
      <c r="AA7" s="2" t="s">
        <v>170</v>
      </c>
      <c r="AB7" s="2" t="s">
        <v>171</v>
      </c>
      <c r="AC7" s="2" t="s">
        <v>172</v>
      </c>
      <c r="AD7" s="2" t="s">
        <v>173</v>
      </c>
      <c r="AE7" s="2" t="s">
        <v>174</v>
      </c>
      <c r="AF7" s="2" t="s">
        <v>175</v>
      </c>
      <c r="AG7" s="2">
        <v>10</v>
      </c>
      <c r="AH7" s="2">
        <v>5.2</v>
      </c>
      <c r="AI7" s="2">
        <v>4.8</v>
      </c>
      <c r="AJ7" s="2">
        <v>28.2</v>
      </c>
      <c r="AK7" s="2">
        <v>14.3</v>
      </c>
      <c r="AL7" s="2">
        <v>13.9</v>
      </c>
      <c r="AM7" s="2">
        <v>17.7</v>
      </c>
      <c r="AN7" s="2">
        <v>18.899999999999999</v>
      </c>
      <c r="AO7" s="2">
        <v>16.3</v>
      </c>
      <c r="AP7" s="2">
        <v>20.5</v>
      </c>
      <c r="AQ7" s="2">
        <v>21.1</v>
      </c>
      <c r="AR7" s="2">
        <v>19.8</v>
      </c>
      <c r="AS7" s="2">
        <v>20.5</v>
      </c>
      <c r="AT7" s="2">
        <f t="shared" si="1"/>
        <v>27717</v>
      </c>
      <c r="AU7" s="7">
        <f ca="1">((1.13*AT7)-(0.02*C7)+(0.61*1)+0.97)/1000</f>
        <v>31.321369999999998</v>
      </c>
      <c r="AV7" s="16">
        <f t="shared" si="2"/>
        <v>8.423094175036983</v>
      </c>
      <c r="AW7" s="2">
        <v>827.2</v>
      </c>
      <c r="AX7" s="2">
        <v>716.1</v>
      </c>
      <c r="AY7" s="2">
        <v>11.7</v>
      </c>
      <c r="AZ7" s="2">
        <v>10.1</v>
      </c>
      <c r="BA7" s="2">
        <v>19.899999999999999</v>
      </c>
      <c r="BB7" s="16">
        <f t="shared" ca="1" si="3"/>
        <v>26.410083594683122</v>
      </c>
      <c r="BC7" s="16">
        <f t="shared" ca="1" si="4"/>
        <v>22.862984601248286</v>
      </c>
      <c r="BD7" s="16">
        <f t="shared" si="5"/>
        <v>41.068414258762786</v>
      </c>
      <c r="BE7" s="2">
        <v>5</v>
      </c>
      <c r="BF7" s="2">
        <v>2.1</v>
      </c>
      <c r="BG7" s="2">
        <v>10.58</v>
      </c>
      <c r="BH7" s="2">
        <v>30.6</v>
      </c>
      <c r="BI7" s="6">
        <v>19.088000000000001</v>
      </c>
      <c r="BJ7" s="2">
        <v>60.2</v>
      </c>
      <c r="BK7" s="6">
        <v>37.627000000000002</v>
      </c>
      <c r="BL7" s="2">
        <v>9.1999999999999993</v>
      </c>
      <c r="BM7" s="6">
        <v>5.7649999999999997</v>
      </c>
      <c r="BN7" s="6">
        <v>62.478999999999999</v>
      </c>
      <c r="BO7" s="15">
        <f t="shared" si="6"/>
        <v>0.88497167138810207</v>
      </c>
      <c r="BP7" s="15">
        <f t="shared" ca="1" si="7"/>
        <v>1.9947722593232673</v>
      </c>
      <c r="BQ7" s="15">
        <f t="shared" si="8"/>
        <v>3.101926323105948</v>
      </c>
      <c r="BR7" s="2">
        <v>2</v>
      </c>
      <c r="BS7" s="3" t="s">
        <v>18</v>
      </c>
      <c r="BT7" s="2">
        <v>72.7</v>
      </c>
      <c r="BU7" s="2">
        <v>12.6</v>
      </c>
      <c r="BV7" s="2">
        <v>181.5</v>
      </c>
      <c r="BW7" s="2">
        <v>180.5</v>
      </c>
      <c r="BX7" s="2">
        <v>72.7</v>
      </c>
      <c r="BY7" s="2">
        <v>7577</v>
      </c>
      <c r="BZ7" s="2" t="s">
        <v>546</v>
      </c>
      <c r="CA7" s="2" t="s">
        <v>547</v>
      </c>
      <c r="CB7" s="2">
        <v>21157</v>
      </c>
      <c r="CC7" s="2">
        <v>10175</v>
      </c>
      <c r="CD7" s="2">
        <v>10982</v>
      </c>
      <c r="CE7" s="2">
        <v>59653</v>
      </c>
      <c r="CF7" s="2">
        <v>8595</v>
      </c>
      <c r="CG7" s="2">
        <v>4490</v>
      </c>
      <c r="CH7" s="2">
        <v>4105</v>
      </c>
      <c r="CI7" s="2">
        <v>24182</v>
      </c>
      <c r="CJ7" s="2">
        <v>11479</v>
      </c>
      <c r="CK7" s="2">
        <v>12703</v>
      </c>
      <c r="CL7" s="2">
        <v>68275</v>
      </c>
      <c r="CM7" s="2" t="s">
        <v>548</v>
      </c>
      <c r="CN7" s="2" t="s">
        <v>549</v>
      </c>
      <c r="CO7" s="2" t="s">
        <v>550</v>
      </c>
      <c r="CP7" s="2" t="s">
        <v>733</v>
      </c>
      <c r="CQ7" s="2" t="s">
        <v>176</v>
      </c>
      <c r="CR7" s="2" t="s">
        <v>282</v>
      </c>
      <c r="CS7" s="2">
        <v>8.9</v>
      </c>
      <c r="CT7" s="2">
        <v>4.5</v>
      </c>
      <c r="CU7" s="2">
        <v>4.4000000000000004</v>
      </c>
      <c r="CV7" s="2">
        <v>25.1</v>
      </c>
      <c r="CW7" s="2">
        <v>12.7</v>
      </c>
      <c r="CX7" s="2">
        <v>12.4</v>
      </c>
      <c r="CY7" s="2">
        <v>11</v>
      </c>
      <c r="CZ7" s="2">
        <v>12</v>
      </c>
      <c r="DA7" s="2">
        <v>9.9</v>
      </c>
      <c r="DB7" s="2">
        <v>10.8</v>
      </c>
      <c r="DC7" s="2">
        <v>11.8</v>
      </c>
      <c r="DD7" s="2">
        <v>9.8000000000000007</v>
      </c>
      <c r="DE7" s="2">
        <v>10.8</v>
      </c>
      <c r="DF7" s="2">
        <f t="shared" si="9"/>
        <v>28734</v>
      </c>
      <c r="DG7" s="7">
        <f ca="1">((1.13*DF7)-(0.02*C7)+(0.61*1)+0.97)/1000</f>
        <v>32.470579999999998</v>
      </c>
      <c r="DH7" s="16">
        <f t="shared" si="10"/>
        <v>8.8194535032726886</v>
      </c>
      <c r="DI7" s="2">
        <v>866.1</v>
      </c>
      <c r="DJ7" s="2">
        <v>747.8</v>
      </c>
      <c r="DK7" s="2">
        <v>11.9</v>
      </c>
      <c r="DL7" s="2">
        <v>10.3</v>
      </c>
      <c r="DM7" s="2">
        <v>19.899999999999999</v>
      </c>
      <c r="DN7" s="16">
        <f t="shared" ca="1" si="11"/>
        <v>26.673376330204142</v>
      </c>
      <c r="DO7" s="16">
        <f t="shared" ca="1" si="12"/>
        <v>23.030078304730004</v>
      </c>
      <c r="DP7" s="16">
        <f t="shared" si="13"/>
        <v>40.936805785319279</v>
      </c>
      <c r="DQ7" s="2">
        <v>7</v>
      </c>
      <c r="DR7" s="2">
        <v>2.78</v>
      </c>
      <c r="DS7" s="2">
        <v>12.38</v>
      </c>
      <c r="DT7" s="2">
        <v>6.3</v>
      </c>
      <c r="DU7" s="6">
        <v>3.3639999999999999</v>
      </c>
      <c r="DV7" s="2">
        <v>81.599999999999994</v>
      </c>
      <c r="DW7" s="6">
        <v>43.801000000000002</v>
      </c>
      <c r="DX7" s="2">
        <v>12.1</v>
      </c>
      <c r="DY7" s="6">
        <v>6.4809999999999999</v>
      </c>
      <c r="DZ7" s="2">
        <v>53.646000000000001</v>
      </c>
      <c r="EA7" s="15">
        <f t="shared" si="14"/>
        <v>0.73790921595598347</v>
      </c>
      <c r="EB7" s="15">
        <f t="shared" ca="1" si="15"/>
        <v>1.6521417233692777</v>
      </c>
      <c r="EC7" s="15">
        <f t="shared" si="16"/>
        <v>2.5356146901734653</v>
      </c>
    </row>
    <row r="8" spans="1:133" x14ac:dyDescent="0.2">
      <c r="A8" s="2">
        <v>7</v>
      </c>
      <c r="B8" s="13">
        <v>37613</v>
      </c>
      <c r="C8" s="2">
        <f t="shared" ca="1" si="0"/>
        <v>20</v>
      </c>
      <c r="D8" s="2" t="s">
        <v>924</v>
      </c>
      <c r="E8" s="2">
        <v>1</v>
      </c>
      <c r="F8" s="3" t="s">
        <v>19</v>
      </c>
      <c r="G8" s="3" t="s">
        <v>35</v>
      </c>
      <c r="H8" s="2">
        <v>65.599999999999994</v>
      </c>
      <c r="I8" s="2">
        <v>11.3</v>
      </c>
      <c r="J8" s="2">
        <v>171.6</v>
      </c>
      <c r="K8" s="2">
        <v>171.2</v>
      </c>
      <c r="L8" s="2">
        <v>65.599999999999994</v>
      </c>
      <c r="M8" s="2">
        <v>7232</v>
      </c>
      <c r="N8" s="2" t="s">
        <v>122</v>
      </c>
      <c r="O8" s="2" t="s">
        <v>123</v>
      </c>
      <c r="P8" s="2">
        <v>18964</v>
      </c>
      <c r="Q8" s="2">
        <v>9497</v>
      </c>
      <c r="R8" s="2">
        <v>9468</v>
      </c>
      <c r="S8" s="2">
        <v>55458</v>
      </c>
      <c r="T8" s="2">
        <v>8237</v>
      </c>
      <c r="U8" s="2">
        <v>4268</v>
      </c>
      <c r="V8" s="2">
        <v>3970</v>
      </c>
      <c r="W8" s="2">
        <v>21641</v>
      </c>
      <c r="X8" s="2">
        <v>10904</v>
      </c>
      <c r="Y8" s="2">
        <v>10737</v>
      </c>
      <c r="Z8" s="2">
        <v>62919</v>
      </c>
      <c r="AA8" s="2" t="s">
        <v>177</v>
      </c>
      <c r="AB8" s="2" t="s">
        <v>178</v>
      </c>
      <c r="AC8" s="2" t="s">
        <v>179</v>
      </c>
      <c r="AD8" s="2" t="s">
        <v>180</v>
      </c>
      <c r="AE8" s="2" t="s">
        <v>181</v>
      </c>
      <c r="AF8" s="2" t="s">
        <v>182</v>
      </c>
      <c r="AG8" s="2">
        <v>7.6</v>
      </c>
      <c r="AH8" s="2">
        <v>4.0999999999999996</v>
      </c>
      <c r="AI8" s="2">
        <v>3.5</v>
      </c>
      <c r="AJ8" s="2">
        <v>21.6</v>
      </c>
      <c r="AK8" s="2">
        <v>10.9</v>
      </c>
      <c r="AL8" s="2">
        <v>10.6</v>
      </c>
      <c r="AM8" s="2">
        <v>14.2</v>
      </c>
      <c r="AN8" s="2">
        <v>14.9</v>
      </c>
      <c r="AO8" s="2">
        <v>13.3</v>
      </c>
      <c r="AP8" s="2">
        <v>12.2</v>
      </c>
      <c r="AQ8" s="2">
        <v>12.5</v>
      </c>
      <c r="AR8" s="2">
        <v>12</v>
      </c>
      <c r="AS8" s="2">
        <v>13.1</v>
      </c>
      <c r="AT8" s="2">
        <f t="shared" si="1"/>
        <v>26196</v>
      </c>
      <c r="AU8" s="7">
        <f ca="1">((1.13*AT8)-(0.02*C8)+(0.61*1)+0.97)/1000</f>
        <v>29.602659999999997</v>
      </c>
      <c r="AV8" s="16">
        <f t="shared" si="2"/>
        <v>8.9377347366582249</v>
      </c>
      <c r="AW8" s="2">
        <v>731.6</v>
      </c>
      <c r="AX8" s="2">
        <v>669.4</v>
      </c>
      <c r="AY8" s="2">
        <v>11.2</v>
      </c>
      <c r="AZ8" s="2">
        <v>10.199999999999999</v>
      </c>
      <c r="BA8" s="2">
        <v>12.9</v>
      </c>
      <c r="BB8" s="16">
        <f t="shared" ca="1" si="3"/>
        <v>24.71399529636864</v>
      </c>
      <c r="BC8" s="16">
        <f t="shared" ca="1" si="4"/>
        <v>22.612832765704166</v>
      </c>
      <c r="BD8" s="16">
        <f t="shared" si="5"/>
        <v>38.57835899599241</v>
      </c>
      <c r="BE8" s="2">
        <v>5</v>
      </c>
      <c r="BF8" s="2">
        <v>1.34</v>
      </c>
      <c r="BG8" s="2">
        <v>7.15</v>
      </c>
      <c r="BH8" s="2">
        <v>57.3</v>
      </c>
      <c r="BI8" s="6">
        <v>40.570999999999998</v>
      </c>
      <c r="BJ8" s="2">
        <v>33.799999999999997</v>
      </c>
      <c r="BK8" s="6">
        <v>23.92</v>
      </c>
      <c r="BL8" s="7">
        <v>9</v>
      </c>
      <c r="BM8" s="6">
        <v>6.3579999999999997</v>
      </c>
      <c r="BN8" s="2">
        <v>70.849000000000004</v>
      </c>
      <c r="BO8" s="15">
        <f t="shared" si="6"/>
        <v>1.0800152439024391</v>
      </c>
      <c r="BP8" s="15">
        <f t="shared" ca="1" si="7"/>
        <v>2.3933322208206969</v>
      </c>
      <c r="BQ8" s="15">
        <f t="shared" si="8"/>
        <v>3.7359734233284123</v>
      </c>
      <c r="BR8" s="2">
        <v>2</v>
      </c>
      <c r="BS8" s="3" t="s">
        <v>19</v>
      </c>
      <c r="BT8" s="2">
        <v>65</v>
      </c>
      <c r="BU8" s="2">
        <v>12.2</v>
      </c>
      <c r="BV8" s="2">
        <v>171.6</v>
      </c>
      <c r="BW8" s="2">
        <v>171.2</v>
      </c>
      <c r="BX8" s="2">
        <v>65</v>
      </c>
      <c r="BY8" s="2">
        <v>7125</v>
      </c>
      <c r="BZ8" s="2" t="s">
        <v>331</v>
      </c>
      <c r="CA8" s="2" t="s">
        <v>551</v>
      </c>
      <c r="CB8" s="2">
        <v>18875</v>
      </c>
      <c r="CC8" s="2">
        <v>9406</v>
      </c>
      <c r="CD8" s="2">
        <v>9468</v>
      </c>
      <c r="CE8" s="2">
        <v>54689</v>
      </c>
      <c r="CF8" s="2">
        <v>8134</v>
      </c>
      <c r="CG8" s="2">
        <v>4163</v>
      </c>
      <c r="CH8" s="2">
        <v>3971</v>
      </c>
      <c r="CI8" s="2">
        <v>21590</v>
      </c>
      <c r="CJ8" s="2">
        <v>10797</v>
      </c>
      <c r="CK8" s="2">
        <v>10793</v>
      </c>
      <c r="CL8" s="2">
        <v>62288</v>
      </c>
      <c r="CM8" s="2" t="s">
        <v>552</v>
      </c>
      <c r="CN8" s="2" t="s">
        <v>553</v>
      </c>
      <c r="CO8" s="2" t="s">
        <v>111</v>
      </c>
      <c r="CP8" s="2" t="s">
        <v>734</v>
      </c>
      <c r="CQ8" s="2" t="s">
        <v>735</v>
      </c>
      <c r="CR8" s="2" t="s">
        <v>736</v>
      </c>
      <c r="CS8" s="2">
        <v>9.3000000000000007</v>
      </c>
      <c r="CT8" s="2">
        <v>4.7</v>
      </c>
      <c r="CU8" s="2">
        <v>4.7</v>
      </c>
      <c r="CV8" s="2">
        <v>27.6</v>
      </c>
      <c r="CW8" s="2">
        <v>14.2</v>
      </c>
      <c r="CX8" s="2">
        <v>13.4</v>
      </c>
      <c r="CY8" s="2">
        <v>16.5</v>
      </c>
      <c r="CZ8" s="2">
        <v>16.5</v>
      </c>
      <c r="DA8" s="2">
        <v>16.5</v>
      </c>
      <c r="DB8" s="2">
        <v>19.7</v>
      </c>
      <c r="DC8" s="2">
        <v>20.5</v>
      </c>
      <c r="DD8" s="2">
        <v>18.899999999999999</v>
      </c>
      <c r="DE8" s="2">
        <v>19.600000000000001</v>
      </c>
      <c r="DF8" s="2">
        <f t="shared" si="9"/>
        <v>26000</v>
      </c>
      <c r="DG8" s="7">
        <f ca="1">((1.13*DF8)-(0.02*C8)+(0.61*1)+0.97)/1000</f>
        <v>29.381179999999997</v>
      </c>
      <c r="DH8" s="16">
        <f t="shared" si="10"/>
        <v>8.8708620840248056</v>
      </c>
      <c r="DI8" s="2">
        <v>764.1</v>
      </c>
      <c r="DJ8" s="2">
        <v>678.7</v>
      </c>
      <c r="DK8" s="2">
        <v>11.8</v>
      </c>
      <c r="DL8" s="2">
        <v>10.4</v>
      </c>
      <c r="DM8" s="2">
        <v>14.1</v>
      </c>
      <c r="DN8" s="16">
        <f t="shared" ca="1" si="11"/>
        <v>26.006443580550545</v>
      </c>
      <c r="DO8" s="16">
        <f t="shared" ca="1" si="12"/>
        <v>23.099821041905059</v>
      </c>
      <c r="DP8" s="16">
        <f t="shared" si="13"/>
        <v>40.482119205298012</v>
      </c>
      <c r="DQ8" s="2">
        <v>7</v>
      </c>
      <c r="DR8" s="2">
        <v>1.04</v>
      </c>
      <c r="DS8" s="2">
        <v>7.37</v>
      </c>
      <c r="DT8" s="2">
        <v>22.9</v>
      </c>
      <c r="DU8" s="6">
        <v>9.1229999999999993</v>
      </c>
      <c r="DV8" s="2">
        <v>64.7</v>
      </c>
      <c r="DW8" s="6">
        <v>25.823</v>
      </c>
      <c r="DX8" s="2">
        <v>12.5</v>
      </c>
      <c r="DY8" s="6">
        <v>4.97</v>
      </c>
      <c r="DZ8" s="2">
        <v>39.914999999999999</v>
      </c>
      <c r="EA8" s="15">
        <f t="shared" si="14"/>
        <v>0.61407692307692308</v>
      </c>
      <c r="EB8" s="15">
        <f t="shared" ca="1" si="15"/>
        <v>1.3585227005858853</v>
      </c>
      <c r="EC8" s="15">
        <f t="shared" si="16"/>
        <v>2.1147019867549668</v>
      </c>
    </row>
    <row r="9" spans="1:133" x14ac:dyDescent="0.2">
      <c r="A9" s="2">
        <v>8</v>
      </c>
      <c r="B9" s="13">
        <v>37350</v>
      </c>
      <c r="C9" s="2">
        <f t="shared" ca="1" si="0"/>
        <v>20</v>
      </c>
      <c r="D9" s="2" t="s">
        <v>924</v>
      </c>
      <c r="E9" s="2">
        <v>1</v>
      </c>
      <c r="F9" s="3" t="s">
        <v>20</v>
      </c>
      <c r="G9" s="3" t="s">
        <v>35</v>
      </c>
      <c r="H9" s="2">
        <v>62.4</v>
      </c>
      <c r="I9" s="2">
        <v>15.6</v>
      </c>
      <c r="J9" s="2">
        <v>187</v>
      </c>
      <c r="K9" s="2">
        <v>185.6</v>
      </c>
      <c r="L9" s="2">
        <v>62.4</v>
      </c>
      <c r="M9" s="2">
        <v>5703</v>
      </c>
      <c r="N9" s="2" t="s">
        <v>125</v>
      </c>
      <c r="O9" s="2" t="s">
        <v>126</v>
      </c>
      <c r="P9" s="2">
        <v>18493</v>
      </c>
      <c r="Q9" s="2">
        <v>9278</v>
      </c>
      <c r="R9" s="2">
        <v>9216</v>
      </c>
      <c r="S9" s="2">
        <v>49763</v>
      </c>
      <c r="T9" s="2">
        <v>6747</v>
      </c>
      <c r="U9" s="2">
        <v>3313</v>
      </c>
      <c r="V9" s="2">
        <v>3434</v>
      </c>
      <c r="W9" s="2">
        <v>22400</v>
      </c>
      <c r="X9" s="2">
        <v>11214</v>
      </c>
      <c r="Y9" s="2">
        <v>11187</v>
      </c>
      <c r="Z9" s="2">
        <v>58958</v>
      </c>
      <c r="AA9" s="2" t="s">
        <v>183</v>
      </c>
      <c r="AB9" s="2" t="s">
        <v>184</v>
      </c>
      <c r="AC9" s="2" t="s">
        <v>185</v>
      </c>
      <c r="AD9" s="2" t="s">
        <v>186</v>
      </c>
      <c r="AE9" s="2" t="s">
        <v>187</v>
      </c>
      <c r="AF9" s="2" t="s">
        <v>188</v>
      </c>
      <c r="AG9" s="2">
        <v>9.1</v>
      </c>
      <c r="AH9" s="2">
        <v>4.7</v>
      </c>
      <c r="AI9" s="2">
        <v>4.3</v>
      </c>
      <c r="AJ9" s="2">
        <v>25.7</v>
      </c>
      <c r="AK9" s="2">
        <v>12.2</v>
      </c>
      <c r="AL9" s="2">
        <v>13.5</v>
      </c>
      <c r="AM9" s="2">
        <v>11.8</v>
      </c>
      <c r="AN9" s="2">
        <v>12.3</v>
      </c>
      <c r="AO9" s="2">
        <v>11.3</v>
      </c>
      <c r="AP9" s="2">
        <v>12.5</v>
      </c>
      <c r="AQ9" s="2">
        <v>11.4</v>
      </c>
      <c r="AR9" s="2">
        <v>13.5</v>
      </c>
      <c r="AS9" s="2">
        <v>12.6</v>
      </c>
      <c r="AT9" s="2">
        <f t="shared" si="1"/>
        <v>24196</v>
      </c>
      <c r="AU9" s="7">
        <f ca="1">((1.13*AT9)-(0.02*C9)+(0.61*1)+0.97)/1000</f>
        <v>27.342659999999995</v>
      </c>
      <c r="AV9" s="16">
        <f t="shared" si="2"/>
        <v>7.0240506093935808</v>
      </c>
      <c r="AW9" s="2">
        <v>703.5</v>
      </c>
      <c r="AX9" s="2">
        <v>624.6</v>
      </c>
      <c r="AY9" s="2">
        <v>11.3</v>
      </c>
      <c r="AZ9" s="2">
        <v>10</v>
      </c>
      <c r="BA9" s="2">
        <v>14.7</v>
      </c>
      <c r="BB9" s="16">
        <f t="shared" ca="1" si="3"/>
        <v>25.729025632473217</v>
      </c>
      <c r="BC9" s="16">
        <f t="shared" ca="1" si="4"/>
        <v>22.843424889897332</v>
      </c>
      <c r="BD9" s="16">
        <f t="shared" si="5"/>
        <v>38.041421078245826</v>
      </c>
      <c r="BE9" s="2">
        <v>5</v>
      </c>
      <c r="BF9" s="2">
        <v>3</v>
      </c>
      <c r="BG9" s="2">
        <v>11.99</v>
      </c>
      <c r="BH9" s="2">
        <v>32.200000000000003</v>
      </c>
      <c r="BI9" s="2">
        <v>17.518999999999998</v>
      </c>
      <c r="BJ9" s="2">
        <v>58.2</v>
      </c>
      <c r="BK9" s="2">
        <v>31.643000000000001</v>
      </c>
      <c r="BL9" s="2">
        <v>9.6</v>
      </c>
      <c r="BM9" s="2">
        <v>5.2160000000000002</v>
      </c>
      <c r="BN9" s="6">
        <v>54.378</v>
      </c>
      <c r="BO9" s="15">
        <f t="shared" si="6"/>
        <v>0.87144230769230768</v>
      </c>
      <c r="BP9" s="15">
        <f t="shared" ca="1" si="7"/>
        <v>1.9887604205296781</v>
      </c>
      <c r="BQ9" s="15">
        <f t="shared" si="8"/>
        <v>2.9404639593359652</v>
      </c>
      <c r="BR9" s="2">
        <v>2</v>
      </c>
      <c r="BS9" s="3" t="s">
        <v>20</v>
      </c>
      <c r="BT9" s="2">
        <v>63.5</v>
      </c>
      <c r="BU9" s="2">
        <v>14.7</v>
      </c>
      <c r="BV9" s="2">
        <v>187</v>
      </c>
      <c r="BW9" s="2">
        <v>186</v>
      </c>
      <c r="BX9" s="2">
        <v>63.5</v>
      </c>
      <c r="BY9" s="2">
        <v>6260</v>
      </c>
      <c r="BZ9" s="2" t="s">
        <v>554</v>
      </c>
      <c r="CA9" s="2" t="s">
        <v>555</v>
      </c>
      <c r="CB9" s="2">
        <v>18738</v>
      </c>
      <c r="CC9" s="2">
        <v>9465</v>
      </c>
      <c r="CD9" s="2">
        <v>9273</v>
      </c>
      <c r="CE9" s="2">
        <v>51946</v>
      </c>
      <c r="CF9" s="2">
        <v>7236</v>
      </c>
      <c r="CG9" s="2">
        <v>3510</v>
      </c>
      <c r="CH9" s="2">
        <v>3726</v>
      </c>
      <c r="CI9" s="2">
        <v>22428</v>
      </c>
      <c r="CJ9" s="2">
        <v>11262</v>
      </c>
      <c r="CK9" s="2">
        <v>11166</v>
      </c>
      <c r="CL9" s="2">
        <v>60946</v>
      </c>
      <c r="CM9" s="2" t="s">
        <v>556</v>
      </c>
      <c r="CN9" s="2" t="s">
        <v>557</v>
      </c>
      <c r="CO9" s="2" t="s">
        <v>558</v>
      </c>
      <c r="CP9" s="2" t="s">
        <v>737</v>
      </c>
      <c r="CQ9" s="2" t="s">
        <v>738</v>
      </c>
      <c r="CR9" s="2" t="s">
        <v>739</v>
      </c>
      <c r="CS9" s="2">
        <v>8.8000000000000007</v>
      </c>
      <c r="CT9" s="2">
        <v>4.5999999999999996</v>
      </c>
      <c r="CU9" s="2">
        <v>4.2</v>
      </c>
      <c r="CV9" s="2">
        <v>25.7</v>
      </c>
      <c r="CW9" s="2">
        <v>12.7</v>
      </c>
      <c r="CX9" s="2">
        <v>13</v>
      </c>
      <c r="CY9" s="2">
        <v>11.9</v>
      </c>
      <c r="CZ9" s="2">
        <v>12.3</v>
      </c>
      <c r="DA9" s="2">
        <v>11.6</v>
      </c>
      <c r="DB9" s="2">
        <v>11.6</v>
      </c>
      <c r="DC9" s="2">
        <v>11.5</v>
      </c>
      <c r="DD9" s="2">
        <v>11.7</v>
      </c>
      <c r="DE9" s="2">
        <v>12.3</v>
      </c>
      <c r="DF9" s="2">
        <f t="shared" si="9"/>
        <v>24998</v>
      </c>
      <c r="DG9" s="7">
        <f ca="1">((1.13*DF9)-(0.02*C9)+(0.61*1)+0.97)/1000</f>
        <v>28.248919999999998</v>
      </c>
      <c r="DH9" s="16">
        <f t="shared" si="10"/>
        <v>7.2256908313099775</v>
      </c>
      <c r="DI9" s="2">
        <v>738.8</v>
      </c>
      <c r="DJ9" s="2">
        <v>654.6</v>
      </c>
      <c r="DK9" s="2">
        <v>11.6</v>
      </c>
      <c r="DL9" s="2">
        <v>10.3</v>
      </c>
      <c r="DM9" s="2">
        <v>12.9</v>
      </c>
      <c r="DN9" s="16">
        <f t="shared" ca="1" si="11"/>
        <v>26.153212228998488</v>
      </c>
      <c r="DO9" s="16">
        <f t="shared" ca="1" si="12"/>
        <v>23.172567305227954</v>
      </c>
      <c r="DP9" s="16">
        <f t="shared" si="13"/>
        <v>39.427900523001384</v>
      </c>
      <c r="DQ9" s="2">
        <v>6</v>
      </c>
      <c r="DR9" s="2">
        <v>1.84</v>
      </c>
      <c r="DS9" s="2">
        <v>10.8</v>
      </c>
      <c r="DT9" s="2">
        <v>36.700000000000003</v>
      </c>
      <c r="DU9" s="6">
        <v>22.683</v>
      </c>
      <c r="DV9" s="2">
        <v>57.8</v>
      </c>
      <c r="DW9" s="6">
        <v>35.707999999999998</v>
      </c>
      <c r="DX9" s="2">
        <v>5.4</v>
      </c>
      <c r="DY9" s="6">
        <v>3.343</v>
      </c>
      <c r="DZ9" s="2">
        <v>61.734000000000002</v>
      </c>
      <c r="EA9" s="15">
        <f t="shared" si="14"/>
        <v>0.97218897637795276</v>
      </c>
      <c r="EB9" s="15">
        <f t="shared" ca="1" si="15"/>
        <v>2.1853578827084363</v>
      </c>
      <c r="EC9" s="15">
        <f t="shared" si="16"/>
        <v>3.2945885366634649</v>
      </c>
    </row>
    <row r="10" spans="1:133" x14ac:dyDescent="0.2">
      <c r="A10" s="2">
        <v>9</v>
      </c>
      <c r="B10" s="13">
        <v>34670</v>
      </c>
      <c r="C10" s="2">
        <f t="shared" ca="1" si="0"/>
        <v>28</v>
      </c>
      <c r="D10" s="2" t="s">
        <v>924</v>
      </c>
      <c r="E10" s="2">
        <v>1</v>
      </c>
      <c r="F10" s="3" t="s">
        <v>22</v>
      </c>
      <c r="G10" s="3" t="s">
        <v>35</v>
      </c>
      <c r="H10" s="2">
        <v>73.7</v>
      </c>
      <c r="I10" s="2">
        <v>23.8</v>
      </c>
      <c r="J10" s="2">
        <v>170.4</v>
      </c>
      <c r="K10" s="2">
        <v>169.7</v>
      </c>
      <c r="L10" s="2">
        <v>73.7</v>
      </c>
      <c r="M10" s="2">
        <v>6602</v>
      </c>
      <c r="N10" s="2" t="s">
        <v>128</v>
      </c>
      <c r="O10" s="2" t="s">
        <v>129</v>
      </c>
      <c r="P10" s="2">
        <v>18231</v>
      </c>
      <c r="Q10" s="2">
        <v>9087</v>
      </c>
      <c r="R10" s="2">
        <v>9144</v>
      </c>
      <c r="S10" s="2">
        <v>52502</v>
      </c>
      <c r="T10" s="2">
        <v>8564</v>
      </c>
      <c r="U10" s="2">
        <v>4437</v>
      </c>
      <c r="V10" s="2">
        <v>4127</v>
      </c>
      <c r="W10" s="2">
        <v>23504</v>
      </c>
      <c r="X10" s="2">
        <v>11719</v>
      </c>
      <c r="Y10" s="2">
        <v>11786</v>
      </c>
      <c r="Z10" s="2">
        <v>68900</v>
      </c>
      <c r="AA10" s="2" t="s">
        <v>190</v>
      </c>
      <c r="AB10" s="2" t="s">
        <v>191</v>
      </c>
      <c r="AC10" s="2" t="s">
        <v>192</v>
      </c>
      <c r="AD10" s="2" t="s">
        <v>193</v>
      </c>
      <c r="AE10" s="2" t="s">
        <v>194</v>
      </c>
      <c r="AF10" s="2" t="s">
        <v>195</v>
      </c>
      <c r="AG10" s="2">
        <v>10.8</v>
      </c>
      <c r="AH10" s="2">
        <v>5.5</v>
      </c>
      <c r="AI10" s="2">
        <v>5.3</v>
      </c>
      <c r="AJ10" s="2">
        <v>29.6</v>
      </c>
      <c r="AK10" s="2">
        <v>14.6</v>
      </c>
      <c r="AL10" s="2">
        <v>15</v>
      </c>
      <c r="AM10" s="2">
        <v>13.1</v>
      </c>
      <c r="AN10" s="2">
        <v>13</v>
      </c>
      <c r="AO10" s="2">
        <v>13.2</v>
      </c>
      <c r="AP10" s="2">
        <v>16.8</v>
      </c>
      <c r="AQ10" s="2">
        <v>17.100000000000001</v>
      </c>
      <c r="AR10" s="2">
        <v>16.5</v>
      </c>
      <c r="AS10" s="2">
        <v>15.2</v>
      </c>
      <c r="AT10" s="2">
        <f t="shared" si="1"/>
        <v>24833</v>
      </c>
      <c r="AU10" s="7">
        <f ca="1">((1.13*AT10)-(0.02*C10)+(0.61*1)+0.97)/1000</f>
        <v>28.062309999999997</v>
      </c>
      <c r="AV10" s="16">
        <f t="shared" si="2"/>
        <v>8.6231413263865768</v>
      </c>
      <c r="AW10" s="2">
        <v>838.2</v>
      </c>
      <c r="AX10" s="2">
        <v>719</v>
      </c>
      <c r="AY10" s="2">
        <v>11.4</v>
      </c>
      <c r="AZ10" s="2">
        <v>9.8000000000000007</v>
      </c>
      <c r="BA10" s="2">
        <v>21.1</v>
      </c>
      <c r="BB10" s="16">
        <f t="shared" ca="1" si="3"/>
        <v>29.869244549005415</v>
      </c>
      <c r="BC10" s="16">
        <f t="shared" ca="1" si="4"/>
        <v>25.621554319655086</v>
      </c>
      <c r="BD10" s="16">
        <f t="shared" si="5"/>
        <v>45.976633207174594</v>
      </c>
      <c r="BE10" s="2">
        <v>5</v>
      </c>
      <c r="BF10" s="2">
        <v>3</v>
      </c>
      <c r="BG10" s="2">
        <v>14.81</v>
      </c>
      <c r="BH10" s="2">
        <v>27.3</v>
      </c>
      <c r="BI10" s="6">
        <v>22.73</v>
      </c>
      <c r="BJ10" s="2">
        <v>62.7</v>
      </c>
      <c r="BK10" s="2">
        <v>52.267000000000003</v>
      </c>
      <c r="BL10" s="2">
        <v>10.1</v>
      </c>
      <c r="BM10" s="6">
        <v>8.4060000000000006</v>
      </c>
      <c r="BN10" s="2">
        <v>83.403000000000006</v>
      </c>
      <c r="BO10" s="15">
        <f t="shared" si="6"/>
        <v>1.1316553595658074</v>
      </c>
      <c r="BP10" s="15">
        <f t="shared" ca="1" si="7"/>
        <v>2.9720646660948447</v>
      </c>
      <c r="BQ10" s="15">
        <f t="shared" si="8"/>
        <v>4.5747901925292087</v>
      </c>
      <c r="BR10" s="2">
        <v>2</v>
      </c>
      <c r="BS10" s="3" t="s">
        <v>22</v>
      </c>
      <c r="BT10" s="2">
        <v>70.400000000000006</v>
      </c>
      <c r="BU10" s="2">
        <v>22.1</v>
      </c>
      <c r="BV10" s="2">
        <v>170.4</v>
      </c>
      <c r="BW10" s="2">
        <v>170.4</v>
      </c>
      <c r="BX10" s="2">
        <v>70.400000000000006</v>
      </c>
      <c r="BY10" s="2">
        <v>6780</v>
      </c>
      <c r="BZ10" s="2" t="s">
        <v>271</v>
      </c>
      <c r="CA10" s="2" t="s">
        <v>559</v>
      </c>
      <c r="CB10" s="2">
        <v>18440</v>
      </c>
      <c r="CC10" s="2">
        <v>9255</v>
      </c>
      <c r="CD10" s="2">
        <v>9185</v>
      </c>
      <c r="CE10" s="2">
        <v>52803</v>
      </c>
      <c r="CF10" s="2">
        <v>8577</v>
      </c>
      <c r="CG10" s="2">
        <v>4407</v>
      </c>
      <c r="CH10" s="2">
        <v>4170</v>
      </c>
      <c r="CI10" s="2">
        <v>23344</v>
      </c>
      <c r="CJ10" s="2">
        <v>11753</v>
      </c>
      <c r="CK10" s="2">
        <v>11590</v>
      </c>
      <c r="CL10" s="2">
        <v>67826</v>
      </c>
      <c r="CM10" s="2" t="s">
        <v>560</v>
      </c>
      <c r="CN10" s="2" t="s">
        <v>561</v>
      </c>
      <c r="CO10" s="2" t="s">
        <v>562</v>
      </c>
      <c r="CP10" s="2" t="s">
        <v>740</v>
      </c>
      <c r="CQ10" s="2" t="s">
        <v>741</v>
      </c>
      <c r="CR10" s="2" t="s">
        <v>742</v>
      </c>
      <c r="CS10" s="2">
        <v>9.1</v>
      </c>
      <c r="CT10" s="2">
        <v>4.8</v>
      </c>
      <c r="CU10" s="2">
        <v>4.3</v>
      </c>
      <c r="CV10" s="2">
        <v>24.4</v>
      </c>
      <c r="CW10" s="2">
        <v>11.9</v>
      </c>
      <c r="CX10" s="2">
        <v>12.5</v>
      </c>
      <c r="CY10" s="2">
        <v>12.2</v>
      </c>
      <c r="CZ10" s="2">
        <v>12.8</v>
      </c>
      <c r="DA10" s="2">
        <v>11.6</v>
      </c>
      <c r="DB10" s="2">
        <v>12.1</v>
      </c>
      <c r="DC10" s="2">
        <v>12.2</v>
      </c>
      <c r="DD10" s="2">
        <v>12</v>
      </c>
      <c r="DE10" s="2">
        <v>11.8</v>
      </c>
      <c r="DF10" s="2">
        <f t="shared" si="9"/>
        <v>25220</v>
      </c>
      <c r="DG10" s="7">
        <f ca="1">((1.13*DF10)-(0.02*C10)+(0.61*1)+0.97)/1000</f>
        <v>28.49962</v>
      </c>
      <c r="DH10" s="16">
        <f t="shared" si="10"/>
        <v>8.6857215279155362</v>
      </c>
      <c r="DI10" s="2">
        <v>803</v>
      </c>
      <c r="DJ10" s="2">
        <v>696</v>
      </c>
      <c r="DK10" s="2">
        <v>11.4</v>
      </c>
      <c r="DL10" s="2">
        <v>9.9</v>
      </c>
      <c r="DM10" s="2">
        <v>29</v>
      </c>
      <c r="DN10" s="16">
        <f t="shared" ca="1" si="11"/>
        <v>28.175814274014883</v>
      </c>
      <c r="DO10" s="16">
        <f t="shared" ca="1" si="12"/>
        <v>24.421378249955612</v>
      </c>
      <c r="DP10" s="16">
        <f t="shared" si="13"/>
        <v>43.546637744034705</v>
      </c>
      <c r="DQ10" s="2">
        <v>7</v>
      </c>
      <c r="DR10" s="2">
        <v>2.85</v>
      </c>
      <c r="DS10" s="2">
        <v>9.94</v>
      </c>
      <c r="DT10" s="2">
        <v>52.7</v>
      </c>
      <c r="DU10" s="6">
        <v>43.81</v>
      </c>
      <c r="DV10" s="2">
        <v>37.700000000000003</v>
      </c>
      <c r="DW10" s="6">
        <v>31.326000000000001</v>
      </c>
      <c r="DX10" s="2">
        <v>9.6999999999999993</v>
      </c>
      <c r="DY10" s="6">
        <v>8.0269999999999992</v>
      </c>
      <c r="DZ10" s="2">
        <v>83.162999999999997</v>
      </c>
      <c r="EA10" s="15">
        <f t="shared" si="14"/>
        <v>1.1812926136363635</v>
      </c>
      <c r="EB10" s="15">
        <f t="shared" ca="1" si="15"/>
        <v>2.9180389071854291</v>
      </c>
      <c r="EC10" s="15">
        <f t="shared" si="16"/>
        <v>4.5099240780911058</v>
      </c>
    </row>
    <row r="11" spans="1:133" x14ac:dyDescent="0.2">
      <c r="A11" s="2">
        <v>10</v>
      </c>
      <c r="B11" s="13">
        <v>37544</v>
      </c>
      <c r="C11" s="2">
        <f t="shared" ca="1" si="0"/>
        <v>20</v>
      </c>
      <c r="D11" s="2" t="s">
        <v>924</v>
      </c>
      <c r="E11" s="2">
        <v>1</v>
      </c>
      <c r="F11" s="3" t="s">
        <v>23</v>
      </c>
      <c r="G11" s="3" t="s">
        <v>35</v>
      </c>
      <c r="H11" s="2">
        <v>79.400000000000006</v>
      </c>
      <c r="I11" s="2">
        <v>15.3</v>
      </c>
      <c r="J11" s="2">
        <v>184</v>
      </c>
      <c r="K11" s="2">
        <v>184</v>
      </c>
      <c r="L11" s="2">
        <v>79.400000000000006</v>
      </c>
      <c r="M11" s="2">
        <v>8340</v>
      </c>
      <c r="N11" s="2" t="s">
        <v>131</v>
      </c>
      <c r="O11" s="2" t="s">
        <v>132</v>
      </c>
      <c r="P11" s="2">
        <v>23512</v>
      </c>
      <c r="Q11" s="2">
        <v>11612</v>
      </c>
      <c r="R11" s="2">
        <v>11900</v>
      </c>
      <c r="S11" s="2">
        <v>64317</v>
      </c>
      <c r="T11" s="2">
        <v>9669</v>
      </c>
      <c r="U11" s="2">
        <v>4926</v>
      </c>
      <c r="V11" s="2">
        <v>4744</v>
      </c>
      <c r="W11" s="2">
        <v>28479</v>
      </c>
      <c r="X11" s="2">
        <v>14094</v>
      </c>
      <c r="Y11" s="2">
        <v>14385</v>
      </c>
      <c r="Z11" s="2">
        <v>75933</v>
      </c>
      <c r="AA11" s="2" t="s">
        <v>196</v>
      </c>
      <c r="AB11" s="2" t="s">
        <v>197</v>
      </c>
      <c r="AC11" s="2" t="s">
        <v>198</v>
      </c>
      <c r="AD11" s="2" t="s">
        <v>199</v>
      </c>
      <c r="AE11" s="2" t="s">
        <v>200</v>
      </c>
      <c r="AF11" s="2" t="s">
        <v>201</v>
      </c>
      <c r="AG11" s="2">
        <v>9.8000000000000007</v>
      </c>
      <c r="AH11" s="2">
        <v>5.0999999999999996</v>
      </c>
      <c r="AI11" s="2">
        <v>4.7</v>
      </c>
      <c r="AJ11" s="2">
        <v>29.9</v>
      </c>
      <c r="AK11" s="2">
        <v>14.7</v>
      </c>
      <c r="AL11" s="2">
        <v>15.2</v>
      </c>
      <c r="AM11" s="2">
        <v>14.2</v>
      </c>
      <c r="AN11" s="2">
        <v>12.8</v>
      </c>
      <c r="AO11" s="2">
        <v>15.6</v>
      </c>
      <c r="AP11" s="2">
        <v>13.6</v>
      </c>
      <c r="AQ11" s="2">
        <v>13.2</v>
      </c>
      <c r="AR11" s="2">
        <v>13.9</v>
      </c>
      <c r="AS11" s="2">
        <v>15.2</v>
      </c>
      <c r="AT11" s="2">
        <f t="shared" si="1"/>
        <v>31852</v>
      </c>
      <c r="AU11" s="7">
        <f ca="1">((1.13*AT11)-(0.02*C11)+(0.61*1)+0.97)/1000</f>
        <v>35.993939999999995</v>
      </c>
      <c r="AV11" s="16">
        <f t="shared" si="2"/>
        <v>9.4080812854442346</v>
      </c>
      <c r="AW11" s="2">
        <v>952.9</v>
      </c>
      <c r="AX11" s="2">
        <v>815.9</v>
      </c>
      <c r="AY11" s="2">
        <v>12</v>
      </c>
      <c r="AZ11" s="2">
        <v>10.3</v>
      </c>
      <c r="BA11" s="2">
        <v>22.6</v>
      </c>
      <c r="BB11" s="16">
        <f t="shared" ca="1" si="3"/>
        <v>26.473900884426659</v>
      </c>
      <c r="BC11" s="16">
        <f t="shared" ca="1" si="4"/>
        <v>22.66770461916645</v>
      </c>
      <c r="BD11" s="16">
        <f t="shared" si="5"/>
        <v>40.528240898264713</v>
      </c>
      <c r="BE11" s="2">
        <v>10</v>
      </c>
      <c r="BF11" s="2">
        <v>2.39</v>
      </c>
      <c r="BG11" s="2">
        <v>7.51</v>
      </c>
      <c r="BH11" s="2">
        <v>23</v>
      </c>
      <c r="BI11" s="2">
        <v>9.3580000000000005</v>
      </c>
      <c r="BJ11" s="2">
        <v>62.7</v>
      </c>
      <c r="BK11" s="2">
        <v>25.513999999999999</v>
      </c>
      <c r="BL11" s="2">
        <v>14.3</v>
      </c>
      <c r="BM11" s="6">
        <v>5.8369999999999997</v>
      </c>
      <c r="BN11" s="2">
        <v>40.709000000000003</v>
      </c>
      <c r="BO11" s="15">
        <f t="shared" si="6"/>
        <v>0.5127078085642317</v>
      </c>
      <c r="BP11" s="15">
        <f t="shared" ca="1" si="7"/>
        <v>1.130995939872101</v>
      </c>
      <c r="BQ11" s="15">
        <f t="shared" si="8"/>
        <v>1.7314137461721675</v>
      </c>
      <c r="BR11" s="2">
        <v>2</v>
      </c>
      <c r="BS11" s="3" t="s">
        <v>23</v>
      </c>
      <c r="BT11" s="2">
        <v>80.7</v>
      </c>
      <c r="BU11" s="2">
        <v>15.3</v>
      </c>
      <c r="BV11" s="2">
        <v>184</v>
      </c>
      <c r="BW11" s="2">
        <v>184</v>
      </c>
      <c r="BX11" s="2">
        <v>80.7</v>
      </c>
      <c r="BY11" s="2">
        <v>8570</v>
      </c>
      <c r="BZ11" s="2" t="s">
        <v>563</v>
      </c>
      <c r="CA11" s="2" t="s">
        <v>107</v>
      </c>
      <c r="CB11" s="2">
        <v>23376</v>
      </c>
      <c r="CC11" s="2">
        <v>11348</v>
      </c>
      <c r="CD11" s="2">
        <v>12027</v>
      </c>
      <c r="CE11" s="2">
        <v>65172</v>
      </c>
      <c r="CF11" s="2">
        <v>10015</v>
      </c>
      <c r="CG11" s="2">
        <v>5120</v>
      </c>
      <c r="CH11" s="2">
        <v>4895</v>
      </c>
      <c r="CI11" s="2">
        <v>27910</v>
      </c>
      <c r="CJ11" s="2">
        <v>13677</v>
      </c>
      <c r="CK11" s="2">
        <v>14233</v>
      </c>
      <c r="CL11" s="2">
        <v>76951</v>
      </c>
      <c r="CM11" s="2" t="s">
        <v>564</v>
      </c>
      <c r="CN11" s="2" t="s">
        <v>565</v>
      </c>
      <c r="CO11" s="2" t="s">
        <v>130</v>
      </c>
      <c r="CP11" s="2" t="s">
        <v>743</v>
      </c>
      <c r="CQ11" s="2" t="s">
        <v>744</v>
      </c>
      <c r="CR11" s="2" t="s">
        <v>745</v>
      </c>
      <c r="CS11" s="2">
        <v>10.199999999999999</v>
      </c>
      <c r="CT11" s="2">
        <v>5.2</v>
      </c>
      <c r="CU11" s="2">
        <v>5</v>
      </c>
      <c r="CV11" s="2">
        <v>30</v>
      </c>
      <c r="CW11" s="2">
        <v>14.9</v>
      </c>
      <c r="CX11" s="2">
        <v>15.2</v>
      </c>
      <c r="CY11" s="2">
        <v>13.8</v>
      </c>
      <c r="CZ11" s="2">
        <v>13.9</v>
      </c>
      <c r="DA11" s="2">
        <v>13.6</v>
      </c>
      <c r="DB11" s="2">
        <v>17.399999999999999</v>
      </c>
      <c r="DC11" s="2">
        <v>17.600000000000001</v>
      </c>
      <c r="DD11" s="2">
        <v>17.3</v>
      </c>
      <c r="DE11" s="2">
        <v>15.3</v>
      </c>
      <c r="DF11" s="2">
        <f t="shared" si="9"/>
        <v>31946</v>
      </c>
      <c r="DG11" s="7">
        <f ca="1">((1.13*DF11)-(0.02*C11)+(0.61*1)+0.97)/1000</f>
        <v>36.100159999999995</v>
      </c>
      <c r="DH11" s="16">
        <f t="shared" si="10"/>
        <v>9.4358459357277891</v>
      </c>
      <c r="DI11" s="2">
        <v>1012.4</v>
      </c>
      <c r="DJ11" s="2">
        <v>858.8</v>
      </c>
      <c r="DK11" s="2">
        <v>12.5</v>
      </c>
      <c r="DL11" s="2">
        <v>10.6</v>
      </c>
      <c r="DM11" s="2">
        <v>27.1</v>
      </c>
      <c r="DN11" s="16">
        <f t="shared" ca="1" si="11"/>
        <v>28.044197034029768</v>
      </c>
      <c r="DO11" s="16">
        <f t="shared" ca="1" si="12"/>
        <v>23.789368246567332</v>
      </c>
      <c r="DP11" s="16">
        <f t="shared" si="13"/>
        <v>43.309377138945926</v>
      </c>
      <c r="DQ11" s="2">
        <v>7</v>
      </c>
      <c r="DR11" s="2">
        <v>1.44</v>
      </c>
      <c r="DS11" s="2">
        <v>8.68</v>
      </c>
      <c r="DT11" s="2">
        <v>50.2</v>
      </c>
      <c r="DU11" s="6">
        <v>41.65</v>
      </c>
      <c r="DV11" s="2">
        <v>44.2</v>
      </c>
      <c r="DW11" s="6">
        <v>36.668999999999997</v>
      </c>
      <c r="DX11" s="2">
        <v>5.5</v>
      </c>
      <c r="DY11" s="6">
        <v>4.569</v>
      </c>
      <c r="DZ11" s="2">
        <v>82.888000000000005</v>
      </c>
      <c r="EA11" s="15">
        <f t="shared" si="14"/>
        <v>1.0271127633209418</v>
      </c>
      <c r="EB11" s="15">
        <f t="shared" ca="1" si="15"/>
        <v>2.2960563055676211</v>
      </c>
      <c r="EC11" s="15">
        <f t="shared" si="16"/>
        <v>3.5458590006844628</v>
      </c>
    </row>
    <row r="12" spans="1:133" x14ac:dyDescent="0.2">
      <c r="A12" s="2">
        <v>11</v>
      </c>
      <c r="B12" s="13">
        <v>36929</v>
      </c>
      <c r="C12" s="2">
        <f t="shared" ca="1" si="0"/>
        <v>22</v>
      </c>
      <c r="D12" s="2" t="s">
        <v>924</v>
      </c>
      <c r="E12" s="2">
        <v>1</v>
      </c>
      <c r="F12" s="3" t="s">
        <v>24</v>
      </c>
      <c r="G12" s="3" t="s">
        <v>35</v>
      </c>
      <c r="H12" s="2">
        <v>82.6</v>
      </c>
      <c r="I12" s="2">
        <v>21.1</v>
      </c>
      <c r="J12" s="2">
        <v>185.5</v>
      </c>
      <c r="K12" s="2">
        <v>184.9</v>
      </c>
      <c r="L12" s="2">
        <v>82.6</v>
      </c>
      <c r="M12" s="2">
        <v>8006</v>
      </c>
      <c r="N12" s="2" t="s">
        <v>134</v>
      </c>
      <c r="O12" s="2" t="s">
        <v>135</v>
      </c>
      <c r="P12" s="2">
        <v>21351</v>
      </c>
      <c r="Q12" s="2">
        <v>10520</v>
      </c>
      <c r="R12" s="2">
        <v>10832</v>
      </c>
      <c r="S12" s="2">
        <v>62180</v>
      </c>
      <c r="T12" s="2">
        <v>9785</v>
      </c>
      <c r="U12" s="2">
        <v>5016</v>
      </c>
      <c r="V12" s="2">
        <v>4769</v>
      </c>
      <c r="W12" s="2">
        <v>28343</v>
      </c>
      <c r="X12" s="2">
        <v>13890</v>
      </c>
      <c r="Y12" s="2">
        <v>14453</v>
      </c>
      <c r="Z12" s="2">
        <v>78853</v>
      </c>
      <c r="AA12" s="2" t="s">
        <v>202</v>
      </c>
      <c r="AB12" s="2" t="s">
        <v>203</v>
      </c>
      <c r="AC12" s="2" t="s">
        <v>189</v>
      </c>
      <c r="AD12" s="2" t="s">
        <v>204</v>
      </c>
      <c r="AE12" s="2" t="s">
        <v>205</v>
      </c>
      <c r="AF12" s="2" t="s">
        <v>206</v>
      </c>
      <c r="AG12" s="2">
        <v>8.6999999999999993</v>
      </c>
      <c r="AH12" s="2">
        <v>4.5</v>
      </c>
      <c r="AI12" s="2">
        <v>4.2</v>
      </c>
      <c r="AJ12" s="2">
        <v>24.8</v>
      </c>
      <c r="AK12" s="2">
        <v>12.2</v>
      </c>
      <c r="AL12" s="2">
        <v>12.6</v>
      </c>
      <c r="AM12" s="2">
        <v>18.399999999999999</v>
      </c>
      <c r="AN12" s="2">
        <v>17.7</v>
      </c>
      <c r="AO12" s="2">
        <v>19.2</v>
      </c>
      <c r="AP12" s="2">
        <v>21.6</v>
      </c>
      <c r="AQ12" s="2">
        <v>20.7</v>
      </c>
      <c r="AR12" s="2">
        <v>22.5</v>
      </c>
      <c r="AS12" s="2">
        <v>19.899999999999999</v>
      </c>
      <c r="AT12" s="2">
        <f t="shared" si="1"/>
        <v>29357</v>
      </c>
      <c r="AU12" s="7">
        <f ca="1">((1.13*AT12)-(0.02*C12)+(0.61*1)+0.97)/1000</f>
        <v>33.174549999999996</v>
      </c>
      <c r="AV12" s="16">
        <f t="shared" si="2"/>
        <v>8.5869285752519673</v>
      </c>
      <c r="AW12" s="2">
        <v>783.9</v>
      </c>
      <c r="AX12" s="2">
        <v>706.4</v>
      </c>
      <c r="AY12" s="2">
        <v>9.5</v>
      </c>
      <c r="AZ12" s="2">
        <v>8.6</v>
      </c>
      <c r="BA12" s="2">
        <v>13.7</v>
      </c>
      <c r="BB12" s="16">
        <f t="shared" ca="1" si="3"/>
        <v>23.629559406231586</v>
      </c>
      <c r="BC12" s="16">
        <f t="shared" ca="1" si="4"/>
        <v>21.293431259806088</v>
      </c>
      <c r="BD12" s="16">
        <f t="shared" si="5"/>
        <v>36.714907966839959</v>
      </c>
      <c r="BE12" s="2">
        <v>9</v>
      </c>
      <c r="BF12" s="2">
        <v>2.04</v>
      </c>
      <c r="BG12" s="2">
        <v>8.61</v>
      </c>
      <c r="BH12" s="2">
        <v>9</v>
      </c>
      <c r="BI12" s="6">
        <v>4.0010000000000003</v>
      </c>
      <c r="BJ12" s="2">
        <v>76.5</v>
      </c>
      <c r="BK12" s="6">
        <v>34.058999999999997</v>
      </c>
      <c r="BL12" s="2">
        <v>14.5</v>
      </c>
      <c r="BM12" s="6">
        <v>6.4710000000000001</v>
      </c>
      <c r="BN12" s="2">
        <v>44.530999999999999</v>
      </c>
      <c r="BO12" s="15">
        <f t="shared" si="6"/>
        <v>0.53911622276029059</v>
      </c>
      <c r="BP12" s="15">
        <f t="shared" ca="1" si="7"/>
        <v>1.3423241611415981</v>
      </c>
      <c r="BQ12" s="15">
        <f t="shared" si="8"/>
        <v>2.0856634349679171</v>
      </c>
      <c r="BR12" s="2">
        <v>2</v>
      </c>
      <c r="BS12" s="3" t="s">
        <v>24</v>
      </c>
      <c r="BT12" s="2">
        <v>82.6</v>
      </c>
      <c r="BU12" s="2">
        <v>19.5</v>
      </c>
      <c r="BV12" s="2">
        <v>185.5</v>
      </c>
      <c r="BW12" s="2">
        <v>185.5</v>
      </c>
      <c r="BX12" s="2">
        <v>82.6</v>
      </c>
      <c r="BY12" s="2">
        <v>8084</v>
      </c>
      <c r="BZ12" s="2" t="s">
        <v>566</v>
      </c>
      <c r="CA12" s="2" t="s">
        <v>245</v>
      </c>
      <c r="CB12" s="2">
        <v>22587</v>
      </c>
      <c r="CC12" s="2">
        <v>11427</v>
      </c>
      <c r="CD12" s="2">
        <v>11160</v>
      </c>
      <c r="CE12" s="2">
        <v>63491</v>
      </c>
      <c r="CF12" s="2">
        <v>9753</v>
      </c>
      <c r="CG12" s="2">
        <v>4976</v>
      </c>
      <c r="CH12" s="2">
        <v>4778</v>
      </c>
      <c r="CI12" s="2">
        <v>28913</v>
      </c>
      <c r="CJ12" s="2">
        <v>14495</v>
      </c>
      <c r="CK12" s="2">
        <v>14419</v>
      </c>
      <c r="CL12" s="2">
        <v>78878</v>
      </c>
      <c r="CM12" s="2" t="s">
        <v>567</v>
      </c>
      <c r="CN12" s="2" t="s">
        <v>568</v>
      </c>
      <c r="CO12" s="2" t="s">
        <v>569</v>
      </c>
      <c r="CP12" s="2" t="s">
        <v>746</v>
      </c>
      <c r="CQ12" s="2" t="s">
        <v>747</v>
      </c>
      <c r="CR12" s="2" t="s">
        <v>748</v>
      </c>
      <c r="CS12" s="2">
        <v>10.1</v>
      </c>
      <c r="CT12" s="2">
        <v>5.0999999999999996</v>
      </c>
      <c r="CU12" s="2">
        <v>4.9000000000000004</v>
      </c>
      <c r="CV12" s="2">
        <v>30.2</v>
      </c>
      <c r="CW12" s="2">
        <v>15</v>
      </c>
      <c r="CX12" s="2">
        <v>15.2</v>
      </c>
      <c r="CY12" s="2">
        <v>14.7</v>
      </c>
      <c r="CZ12" s="2">
        <v>14</v>
      </c>
      <c r="DA12" s="2">
        <v>15.5</v>
      </c>
      <c r="DB12" s="2">
        <v>15.9</v>
      </c>
      <c r="DC12" s="2">
        <v>16</v>
      </c>
      <c r="DD12" s="2">
        <v>15.7</v>
      </c>
      <c r="DE12" s="2">
        <v>16.899999999999999</v>
      </c>
      <c r="DF12" s="2">
        <f t="shared" si="9"/>
        <v>30671</v>
      </c>
      <c r="DG12" s="7">
        <f ca="1">((1.13*DF12)-(0.02*C12)+(0.61*1)+0.97)/1000</f>
        <v>34.659369999999996</v>
      </c>
      <c r="DH12" s="16">
        <f t="shared" si="10"/>
        <v>8.913332509935266</v>
      </c>
      <c r="DI12" s="2">
        <v>803.3</v>
      </c>
      <c r="DJ12" s="2">
        <v>718.7</v>
      </c>
      <c r="DK12" s="2">
        <v>9.6999999999999993</v>
      </c>
      <c r="DL12" s="2">
        <v>8.6999999999999993</v>
      </c>
      <c r="DM12" s="2">
        <v>16.899999999999999</v>
      </c>
      <c r="DN12" s="16">
        <f t="shared" ca="1" si="11"/>
        <v>23.176993696076995</v>
      </c>
      <c r="DO12" s="16">
        <f t="shared" ca="1" si="12"/>
        <v>20.73609531852426</v>
      </c>
      <c r="DP12" s="16">
        <f t="shared" si="13"/>
        <v>35.564705361491121</v>
      </c>
      <c r="DQ12" s="2">
        <v>9</v>
      </c>
      <c r="DR12" s="2">
        <v>1.52</v>
      </c>
      <c r="DS12" s="2">
        <v>7.85</v>
      </c>
      <c r="DT12" s="2">
        <v>11.4</v>
      </c>
      <c r="DU12" s="6">
        <v>4.9619999999999997</v>
      </c>
      <c r="DV12" s="2">
        <v>75.599999999999994</v>
      </c>
      <c r="DW12" s="6">
        <v>32.814999999999998</v>
      </c>
      <c r="DX12" s="2">
        <v>12.9</v>
      </c>
      <c r="DY12" s="6">
        <v>5.6070000000000002</v>
      </c>
      <c r="DZ12" s="2">
        <v>43.384</v>
      </c>
      <c r="EA12" s="15">
        <f t="shared" si="14"/>
        <v>0.52523002421307508</v>
      </c>
      <c r="EB12" s="15">
        <f t="shared" ca="1" si="15"/>
        <v>1.2517250025029307</v>
      </c>
      <c r="EC12" s="15">
        <f t="shared" si="16"/>
        <v>1.9207508743967769</v>
      </c>
    </row>
    <row r="13" spans="1:133" x14ac:dyDescent="0.2">
      <c r="A13" s="2">
        <v>12</v>
      </c>
      <c r="B13" s="13">
        <v>36596</v>
      </c>
      <c r="C13" s="2">
        <f t="shared" ca="1" si="0"/>
        <v>22</v>
      </c>
      <c r="D13" s="2" t="s">
        <v>924</v>
      </c>
      <c r="E13" s="2">
        <v>1</v>
      </c>
      <c r="F13" s="3" t="s">
        <v>25</v>
      </c>
      <c r="G13" s="3" t="s">
        <v>35</v>
      </c>
      <c r="H13" s="2">
        <v>70.599999999999994</v>
      </c>
      <c r="I13" s="2">
        <v>11.9</v>
      </c>
      <c r="J13" s="2">
        <v>186.5</v>
      </c>
      <c r="K13" s="2">
        <v>186.5</v>
      </c>
      <c r="L13" s="2">
        <v>70.599999999999994</v>
      </c>
      <c r="M13" s="2">
        <v>6175</v>
      </c>
      <c r="N13" s="2" t="s">
        <v>207</v>
      </c>
      <c r="O13" s="2" t="s">
        <v>208</v>
      </c>
      <c r="P13" s="2">
        <v>22139</v>
      </c>
      <c r="Q13" s="2">
        <v>10991</v>
      </c>
      <c r="R13" s="2">
        <v>11148</v>
      </c>
      <c r="S13" s="2">
        <v>59209</v>
      </c>
      <c r="T13" s="2">
        <v>7147</v>
      </c>
      <c r="U13" s="2">
        <v>3500</v>
      </c>
      <c r="V13" s="2">
        <v>3647</v>
      </c>
      <c r="W13" s="2">
        <v>25023</v>
      </c>
      <c r="X13" s="2">
        <v>12458</v>
      </c>
      <c r="Y13" s="2">
        <v>12565</v>
      </c>
      <c r="Z13" s="2">
        <v>67210</v>
      </c>
      <c r="AA13" s="2" t="s">
        <v>209</v>
      </c>
      <c r="AB13" s="2" t="s">
        <v>210</v>
      </c>
      <c r="AC13" s="2" t="s">
        <v>211</v>
      </c>
      <c r="AD13" s="2" t="s">
        <v>212</v>
      </c>
      <c r="AE13" s="2" t="s">
        <v>213</v>
      </c>
      <c r="AF13" s="2" t="s">
        <v>214</v>
      </c>
      <c r="AG13" s="2">
        <v>10.9</v>
      </c>
      <c r="AH13" s="2">
        <v>5.7</v>
      </c>
      <c r="AI13" s="2">
        <v>5.2</v>
      </c>
      <c r="AJ13" s="2">
        <v>31.9</v>
      </c>
      <c r="AK13" s="2">
        <v>16.3</v>
      </c>
      <c r="AL13" s="2">
        <v>15.7</v>
      </c>
      <c r="AM13" s="2">
        <v>17.899999999999999</v>
      </c>
      <c r="AN13" s="2">
        <v>18.5</v>
      </c>
      <c r="AO13" s="2">
        <v>17.2</v>
      </c>
      <c r="AP13" s="2">
        <v>18.5</v>
      </c>
      <c r="AQ13" s="2">
        <v>17.5</v>
      </c>
      <c r="AR13" s="2">
        <v>19.600000000000001</v>
      </c>
      <c r="AS13" s="2">
        <v>21.7</v>
      </c>
      <c r="AT13" s="2">
        <f t="shared" si="1"/>
        <v>28314</v>
      </c>
      <c r="AU13" s="7">
        <f ca="1">((1.13*AT13)-(0.02*C13)+(0.61*1)+0.97)/1000</f>
        <v>31.99596</v>
      </c>
      <c r="AV13" s="16">
        <f t="shared" si="2"/>
        <v>8.1403589474516451</v>
      </c>
      <c r="AW13" s="2">
        <v>772.2</v>
      </c>
      <c r="AX13" s="2">
        <v>679.5</v>
      </c>
      <c r="AY13" s="2">
        <v>10.9</v>
      </c>
      <c r="AZ13" s="2">
        <v>9.6</v>
      </c>
      <c r="BA13" s="2">
        <v>16.3</v>
      </c>
      <c r="BB13" s="16">
        <f t="shared" ca="1" si="3"/>
        <v>24.134296954990567</v>
      </c>
      <c r="BC13" s="16">
        <f t="shared" ca="1" si="4"/>
        <v>21.237056178342517</v>
      </c>
      <c r="BD13" s="16">
        <f t="shared" si="5"/>
        <v>34.879624192601291</v>
      </c>
      <c r="BE13" s="2">
        <v>3</v>
      </c>
      <c r="BF13" s="2">
        <v>1.63</v>
      </c>
      <c r="BG13" s="2">
        <v>8.3000000000000007</v>
      </c>
      <c r="BH13" s="2">
        <v>23.4</v>
      </c>
      <c r="BI13" s="6">
        <v>10.795</v>
      </c>
      <c r="BJ13" s="2">
        <v>64</v>
      </c>
      <c r="BK13" s="2">
        <v>29.553999999999998</v>
      </c>
      <c r="BL13" s="2">
        <v>12.6</v>
      </c>
      <c r="BM13" s="6">
        <v>5.827</v>
      </c>
      <c r="BN13" s="2">
        <v>46.177</v>
      </c>
      <c r="BO13" s="15">
        <f t="shared" si="6"/>
        <v>0.65406515580736546</v>
      </c>
      <c r="BP13" s="15">
        <f t="shared" ca="1" si="7"/>
        <v>1.4432134556987819</v>
      </c>
      <c r="BQ13" s="15">
        <f t="shared" si="8"/>
        <v>2.085776231988798</v>
      </c>
      <c r="BR13" s="2">
        <v>2</v>
      </c>
      <c r="BS13" s="3" t="s">
        <v>25</v>
      </c>
      <c r="BT13" s="2">
        <v>70.400000000000006</v>
      </c>
      <c r="BU13" s="2">
        <v>12.4</v>
      </c>
      <c r="BV13" s="2">
        <v>186.5</v>
      </c>
      <c r="BW13" s="2">
        <v>186.5</v>
      </c>
      <c r="BX13" s="2">
        <v>70.3</v>
      </c>
      <c r="BY13" s="2">
        <v>6303</v>
      </c>
      <c r="BZ13" s="2" t="s">
        <v>570</v>
      </c>
      <c r="CA13" s="2" t="s">
        <v>571</v>
      </c>
      <c r="CB13" s="2">
        <v>21858</v>
      </c>
      <c r="CC13" s="2">
        <v>10855</v>
      </c>
      <c r="CD13" s="2">
        <v>11003</v>
      </c>
      <c r="CE13" s="2">
        <v>58285</v>
      </c>
      <c r="CF13" s="2">
        <v>7314</v>
      </c>
      <c r="CG13" s="2">
        <v>3432</v>
      </c>
      <c r="CH13" s="2">
        <v>3882</v>
      </c>
      <c r="CI13" s="2">
        <v>24684</v>
      </c>
      <c r="CJ13" s="2">
        <v>12242</v>
      </c>
      <c r="CK13" s="2">
        <v>12441</v>
      </c>
      <c r="CL13" s="2">
        <v>66544</v>
      </c>
      <c r="CM13" s="2" t="s">
        <v>572</v>
      </c>
      <c r="CN13" s="2" t="s">
        <v>573</v>
      </c>
      <c r="CO13" s="2" t="s">
        <v>574</v>
      </c>
      <c r="CP13" s="2" t="s">
        <v>749</v>
      </c>
      <c r="CQ13" s="2" t="s">
        <v>750</v>
      </c>
      <c r="CR13" s="2" t="s">
        <v>751</v>
      </c>
      <c r="CS13" s="2">
        <v>10.199999999999999</v>
      </c>
      <c r="CT13" s="2">
        <v>5.0999999999999996</v>
      </c>
      <c r="CU13" s="2">
        <v>5.0999999999999996</v>
      </c>
      <c r="CV13" s="2">
        <v>31.8</v>
      </c>
      <c r="CW13" s="2">
        <v>16.399999999999999</v>
      </c>
      <c r="CX13" s="2">
        <v>15.4</v>
      </c>
      <c r="CY13" s="2">
        <v>16.8</v>
      </c>
      <c r="CZ13" s="2">
        <v>16.8</v>
      </c>
      <c r="DA13" s="2">
        <v>16.8</v>
      </c>
      <c r="DB13" s="2">
        <v>17.7</v>
      </c>
      <c r="DC13" s="2">
        <v>16.7</v>
      </c>
      <c r="DD13" s="2">
        <v>18.7</v>
      </c>
      <c r="DE13" s="2">
        <v>19.5</v>
      </c>
      <c r="DF13" s="2">
        <f t="shared" si="9"/>
        <v>28161</v>
      </c>
      <c r="DG13" s="7">
        <f ca="1">((1.13*DF13)-(0.02*C13)+(0.61*1)+0.97)/1000</f>
        <v>31.823070000000001</v>
      </c>
      <c r="DH13" s="16">
        <f t="shared" si="10"/>
        <v>8.0963709938258734</v>
      </c>
      <c r="DI13" s="2">
        <v>780.1</v>
      </c>
      <c r="DJ13" s="2">
        <v>702.4</v>
      </c>
      <c r="DK13" s="2">
        <v>11.1</v>
      </c>
      <c r="DL13" s="2">
        <v>10</v>
      </c>
      <c r="DM13" s="2">
        <v>17</v>
      </c>
      <c r="DN13" s="16">
        <f t="shared" ca="1" si="11"/>
        <v>24.51366257246708</v>
      </c>
      <c r="DO13" s="16">
        <f t="shared" ca="1" si="12"/>
        <v>22.072037675811917</v>
      </c>
      <c r="DP13" s="16">
        <f t="shared" si="13"/>
        <v>35.689450086924694</v>
      </c>
      <c r="DQ13" s="2">
        <v>7</v>
      </c>
      <c r="DR13" s="2">
        <v>2.44</v>
      </c>
      <c r="DS13" s="2">
        <v>8.57</v>
      </c>
      <c r="DT13" s="2">
        <v>40.200000000000003</v>
      </c>
      <c r="DU13" s="6">
        <v>21.619</v>
      </c>
      <c r="DV13" s="2">
        <v>50.2</v>
      </c>
      <c r="DW13" s="6">
        <v>27.045999999999999</v>
      </c>
      <c r="DX13" s="2">
        <v>9.6</v>
      </c>
      <c r="DY13" s="6">
        <v>5.1619999999999999</v>
      </c>
      <c r="DZ13" s="2">
        <v>53.826000000000001</v>
      </c>
      <c r="EA13" s="15">
        <f t="shared" si="14"/>
        <v>0.76566145092460891</v>
      </c>
      <c r="EB13" s="15">
        <f t="shared" ca="1" si="15"/>
        <v>1.6914144361307692</v>
      </c>
      <c r="EC13" s="15">
        <f t="shared" si="16"/>
        <v>2.462530881141916</v>
      </c>
    </row>
    <row r="14" spans="1:133" x14ac:dyDescent="0.2">
      <c r="A14" s="2">
        <v>13</v>
      </c>
      <c r="B14" s="13">
        <v>34903</v>
      </c>
      <c r="C14" s="2">
        <f t="shared" ca="1" si="0"/>
        <v>27</v>
      </c>
      <c r="D14" s="2" t="s">
        <v>924</v>
      </c>
      <c r="E14" s="2">
        <v>1</v>
      </c>
      <c r="F14" s="3" t="s">
        <v>26</v>
      </c>
      <c r="G14" s="3" t="s">
        <v>35</v>
      </c>
      <c r="H14" s="2">
        <v>70.5</v>
      </c>
      <c r="I14" s="2">
        <v>21.2</v>
      </c>
      <c r="J14" s="2">
        <v>184.9</v>
      </c>
      <c r="K14" s="2">
        <v>184.8</v>
      </c>
      <c r="L14" s="2">
        <v>70.5</v>
      </c>
      <c r="M14" s="2">
        <v>6515</v>
      </c>
      <c r="N14" s="2" t="s">
        <v>215</v>
      </c>
      <c r="O14" s="2" t="s">
        <v>216</v>
      </c>
      <c r="P14" s="2">
        <v>18237</v>
      </c>
      <c r="Q14" s="2">
        <v>8980</v>
      </c>
      <c r="R14" s="2">
        <v>9257</v>
      </c>
      <c r="S14" s="2">
        <v>52644</v>
      </c>
      <c r="T14" s="2">
        <v>7947</v>
      </c>
      <c r="U14" s="2">
        <v>4095</v>
      </c>
      <c r="V14" s="2">
        <v>3852</v>
      </c>
      <c r="W14" s="2">
        <v>23336</v>
      </c>
      <c r="X14" s="2">
        <v>11538</v>
      </c>
      <c r="Y14" s="2">
        <v>11799</v>
      </c>
      <c r="Z14" s="2">
        <v>66816</v>
      </c>
      <c r="AA14" s="2" t="s">
        <v>217</v>
      </c>
      <c r="AB14" s="2" t="s">
        <v>218</v>
      </c>
      <c r="AC14" s="2" t="s">
        <v>219</v>
      </c>
      <c r="AD14" s="2" t="s">
        <v>220</v>
      </c>
      <c r="AE14" s="2" t="s">
        <v>221</v>
      </c>
      <c r="AF14" s="2" t="s">
        <v>222</v>
      </c>
      <c r="AG14" s="2">
        <v>10.1</v>
      </c>
      <c r="AH14" s="2">
        <v>5.2</v>
      </c>
      <c r="AI14" s="2">
        <v>5</v>
      </c>
      <c r="AJ14" s="2">
        <v>24.4</v>
      </c>
      <c r="AK14" s="2">
        <v>12.3</v>
      </c>
      <c r="AL14" s="2">
        <v>12</v>
      </c>
      <c r="AM14" s="2">
        <v>10.1</v>
      </c>
      <c r="AN14" s="2">
        <v>9.6999999999999993</v>
      </c>
      <c r="AO14" s="2">
        <v>10.5</v>
      </c>
      <c r="AP14" s="2">
        <v>11.7</v>
      </c>
      <c r="AQ14" s="2">
        <v>11.1</v>
      </c>
      <c r="AR14" s="2">
        <v>12.2</v>
      </c>
      <c r="AS14" s="2">
        <v>11</v>
      </c>
      <c r="AT14" s="2">
        <f t="shared" si="1"/>
        <v>24752</v>
      </c>
      <c r="AU14" s="7">
        <f ca="1">((1.13*AT14)-(0.02*C14)+(0.61*1)+0.97)/1000</f>
        <v>27.970800000000001</v>
      </c>
      <c r="AV14" s="16">
        <f t="shared" si="2"/>
        <v>7.2478027023481557</v>
      </c>
      <c r="AW14" s="2">
        <v>726.9</v>
      </c>
      <c r="AX14" s="2">
        <v>639.5</v>
      </c>
      <c r="AY14" s="2">
        <v>10.3</v>
      </c>
      <c r="AZ14" s="2">
        <v>9.1</v>
      </c>
      <c r="BA14" s="2">
        <v>19.399999999999999</v>
      </c>
      <c r="BB14" s="16">
        <f t="shared" ca="1" si="3"/>
        <v>25.987815865116477</v>
      </c>
      <c r="BC14" s="16">
        <f t="shared" ca="1" si="4"/>
        <v>22.863128691349552</v>
      </c>
      <c r="BD14" s="16">
        <f t="shared" si="5"/>
        <v>39.858529363382132</v>
      </c>
      <c r="BE14" s="2">
        <v>7</v>
      </c>
      <c r="BF14" s="2">
        <v>1.74</v>
      </c>
      <c r="BG14" s="2">
        <v>7.05</v>
      </c>
      <c r="BH14" s="2">
        <v>20.399999999999999</v>
      </c>
      <c r="BI14" s="6">
        <v>10.756</v>
      </c>
      <c r="BJ14" s="2">
        <v>66.099999999999994</v>
      </c>
      <c r="BK14" s="6">
        <v>34.820999999999998</v>
      </c>
      <c r="BL14" s="2">
        <v>13.4</v>
      </c>
      <c r="BM14" s="6">
        <v>7.077</v>
      </c>
      <c r="BN14" s="2">
        <v>52.654000000000003</v>
      </c>
      <c r="BO14" s="15">
        <f t="shared" si="6"/>
        <v>0.74686524822695044</v>
      </c>
      <c r="BP14" s="15">
        <f t="shared" ca="1" si="7"/>
        <v>1.8824631401318519</v>
      </c>
      <c r="BQ14" s="15">
        <f t="shared" si="8"/>
        <v>2.8872073257662998</v>
      </c>
      <c r="BR14" s="2">
        <v>2</v>
      </c>
      <c r="BS14" s="3" t="s">
        <v>26</v>
      </c>
      <c r="BT14" s="2">
        <v>72.3</v>
      </c>
      <c r="BU14" s="2">
        <v>19.899999999999999</v>
      </c>
      <c r="BV14" s="2">
        <v>184.9</v>
      </c>
      <c r="BW14" s="2">
        <v>184.9</v>
      </c>
      <c r="BX14" s="2">
        <v>72.3</v>
      </c>
      <c r="BY14" s="2">
        <v>6702</v>
      </c>
      <c r="BZ14" s="2" t="s">
        <v>575</v>
      </c>
      <c r="CA14" s="2" t="s">
        <v>576</v>
      </c>
      <c r="CB14" s="2">
        <v>18391</v>
      </c>
      <c r="CC14" s="2">
        <v>9129</v>
      </c>
      <c r="CD14" s="2">
        <v>9262</v>
      </c>
      <c r="CE14" s="2">
        <v>54879</v>
      </c>
      <c r="CF14" s="2">
        <v>8217</v>
      </c>
      <c r="CG14" s="2">
        <v>4261</v>
      </c>
      <c r="CH14" s="2">
        <v>3957</v>
      </c>
      <c r="CI14" s="2">
        <v>23463</v>
      </c>
      <c r="CJ14" s="2">
        <v>11512</v>
      </c>
      <c r="CK14" s="2">
        <v>11951</v>
      </c>
      <c r="CL14" s="2">
        <v>68497</v>
      </c>
      <c r="CM14" s="2" t="s">
        <v>577</v>
      </c>
      <c r="CN14" s="2" t="s">
        <v>498</v>
      </c>
      <c r="CO14" s="2" t="s">
        <v>578</v>
      </c>
      <c r="CP14" s="2" t="s">
        <v>752</v>
      </c>
      <c r="CQ14" s="2" t="s">
        <v>753</v>
      </c>
      <c r="CR14" s="2" t="s">
        <v>754</v>
      </c>
      <c r="CS14" s="2">
        <v>10.8</v>
      </c>
      <c r="CT14" s="2">
        <v>5.7</v>
      </c>
      <c r="CU14" s="2">
        <v>5</v>
      </c>
      <c r="CV14" s="2">
        <v>30.8</v>
      </c>
      <c r="CW14" s="2">
        <v>15.6</v>
      </c>
      <c r="CX14" s="2">
        <v>15.3</v>
      </c>
      <c r="CY14" s="2">
        <v>20.2</v>
      </c>
      <c r="CZ14" s="2">
        <v>21</v>
      </c>
      <c r="DA14" s="2">
        <v>19.3</v>
      </c>
      <c r="DB14" s="2">
        <v>20.6</v>
      </c>
      <c r="DC14" s="2">
        <v>20.8</v>
      </c>
      <c r="DD14" s="2">
        <v>20.399999999999999</v>
      </c>
      <c r="DE14" s="2">
        <v>24.5</v>
      </c>
      <c r="DF14" s="2">
        <f t="shared" si="9"/>
        <v>25093</v>
      </c>
      <c r="DG14" s="7">
        <f ca="1">((1.13*DF14)-(0.02*C14)+(0.61*1)+0.97)/1000</f>
        <v>28.356129999999997</v>
      </c>
      <c r="DH14" s="16">
        <f t="shared" si="10"/>
        <v>7.3397076928431932</v>
      </c>
      <c r="DI14" s="2">
        <v>746.1</v>
      </c>
      <c r="DJ14" s="2">
        <v>653.20000000000005</v>
      </c>
      <c r="DK14" s="2">
        <v>10.3</v>
      </c>
      <c r="DL14" s="2">
        <v>9</v>
      </c>
      <c r="DM14" s="2">
        <v>15.9</v>
      </c>
      <c r="DN14" s="16">
        <f t="shared" ca="1" si="11"/>
        <v>26.311771035046043</v>
      </c>
      <c r="DO14" s="16">
        <f t="shared" ca="1" si="12"/>
        <v>23.035583487591577</v>
      </c>
      <c r="DP14" s="16">
        <f t="shared" si="13"/>
        <v>40.568756456962646</v>
      </c>
      <c r="DQ14" s="2">
        <v>9</v>
      </c>
      <c r="DR14" s="2">
        <v>1.35</v>
      </c>
      <c r="DS14" s="2">
        <v>7.63</v>
      </c>
      <c r="DT14" s="2">
        <v>57.8</v>
      </c>
      <c r="DU14" s="6">
        <v>46.71</v>
      </c>
      <c r="DV14" s="2">
        <v>35.299999999999997</v>
      </c>
      <c r="DW14" s="6">
        <v>28.495999999999999</v>
      </c>
      <c r="DX14" s="2">
        <v>6.9</v>
      </c>
      <c r="DY14" s="6">
        <v>5.5469999999999997</v>
      </c>
      <c r="DZ14" s="2">
        <v>80.753</v>
      </c>
      <c r="EA14" s="15">
        <f t="shared" si="14"/>
        <v>1.1169156293222684</v>
      </c>
      <c r="EB14" s="15">
        <f t="shared" ca="1" si="15"/>
        <v>2.8478145642582402</v>
      </c>
      <c r="EC14" s="15">
        <f t="shared" si="16"/>
        <v>4.3908977217117071</v>
      </c>
    </row>
    <row r="15" spans="1:133" x14ac:dyDescent="0.2">
      <c r="A15" s="2">
        <v>14</v>
      </c>
      <c r="B15" s="13">
        <v>34162</v>
      </c>
      <c r="C15" s="2">
        <f t="shared" ca="1" si="0"/>
        <v>29</v>
      </c>
      <c r="D15" s="2" t="s">
        <v>924</v>
      </c>
      <c r="E15" s="2">
        <v>1</v>
      </c>
      <c r="F15" s="3" t="s">
        <v>27</v>
      </c>
      <c r="G15" s="3" t="s">
        <v>35</v>
      </c>
      <c r="H15" s="2">
        <v>83.6</v>
      </c>
      <c r="I15" s="2">
        <v>21.5</v>
      </c>
      <c r="J15" s="2">
        <v>180.8</v>
      </c>
      <c r="K15" s="2">
        <v>179.8</v>
      </c>
      <c r="L15" s="2">
        <v>83.6</v>
      </c>
      <c r="M15" s="2">
        <v>8834</v>
      </c>
      <c r="N15" s="2" t="s">
        <v>223</v>
      </c>
      <c r="O15" s="2" t="s">
        <v>223</v>
      </c>
      <c r="P15" s="2">
        <v>21998</v>
      </c>
      <c r="Q15" s="2">
        <v>10850</v>
      </c>
      <c r="R15" s="2">
        <v>11148</v>
      </c>
      <c r="S15" s="2">
        <v>62344</v>
      </c>
      <c r="T15" s="2">
        <v>10645</v>
      </c>
      <c r="U15" s="2">
        <v>5322</v>
      </c>
      <c r="V15" s="2">
        <v>5322</v>
      </c>
      <c r="W15" s="2">
        <v>27784</v>
      </c>
      <c r="X15" s="2">
        <v>13678</v>
      </c>
      <c r="Y15" s="2">
        <v>14106</v>
      </c>
      <c r="Z15" s="2">
        <v>79444</v>
      </c>
      <c r="AA15" s="2" t="s">
        <v>224</v>
      </c>
      <c r="AB15" s="2" t="s">
        <v>225</v>
      </c>
      <c r="AC15" s="2" t="s">
        <v>225</v>
      </c>
      <c r="AD15" s="2" t="s">
        <v>226</v>
      </c>
      <c r="AE15" s="2" t="s">
        <v>227</v>
      </c>
      <c r="AF15" s="2" t="s">
        <v>228</v>
      </c>
      <c r="AG15" s="2">
        <v>9.9</v>
      </c>
      <c r="AH15" s="2">
        <v>5</v>
      </c>
      <c r="AI15" s="2">
        <v>4.9000000000000004</v>
      </c>
      <c r="AJ15" s="2">
        <v>25.7</v>
      </c>
      <c r="AK15" s="2">
        <v>13</v>
      </c>
      <c r="AL15" s="2">
        <v>12.7</v>
      </c>
      <c r="AM15" s="2">
        <v>12.2</v>
      </c>
      <c r="AN15" s="2">
        <v>11.9</v>
      </c>
      <c r="AO15" s="2">
        <v>12.4</v>
      </c>
      <c r="AP15" s="2">
        <v>14.2</v>
      </c>
      <c r="AQ15" s="2">
        <v>15</v>
      </c>
      <c r="AR15" s="2">
        <v>13.4</v>
      </c>
      <c r="AS15" s="2">
        <v>14.4</v>
      </c>
      <c r="AT15" s="2">
        <f t="shared" si="1"/>
        <v>30832</v>
      </c>
      <c r="AU15" s="7">
        <f ca="1">((1.13*AT15)-(0.02*C15)+(0.61*1)+0.97)/1000</f>
        <v>34.841159999999995</v>
      </c>
      <c r="AV15" s="16">
        <f t="shared" si="2"/>
        <v>9.5372314560363076</v>
      </c>
      <c r="AW15" s="2">
        <v>943.5</v>
      </c>
      <c r="AX15" s="2">
        <v>837.5</v>
      </c>
      <c r="AY15" s="2">
        <v>11.3</v>
      </c>
      <c r="AZ15" s="2">
        <v>10</v>
      </c>
      <c r="BA15" s="2">
        <v>22</v>
      </c>
      <c r="BB15" s="16">
        <f t="shared" ca="1" si="3"/>
        <v>27.080039814977461</v>
      </c>
      <c r="BC15" s="16">
        <f t="shared" ca="1" si="4"/>
        <v>24.037661203013911</v>
      </c>
      <c r="BD15" s="16">
        <f t="shared" si="5"/>
        <v>42.890262751159199</v>
      </c>
      <c r="BE15" s="2">
        <v>5</v>
      </c>
      <c r="BF15" s="2">
        <v>1.76</v>
      </c>
      <c r="BG15" s="2">
        <v>11.32</v>
      </c>
      <c r="BH15" s="2">
        <v>16.5</v>
      </c>
      <c r="BI15" s="6">
        <v>12.185</v>
      </c>
      <c r="BJ15" s="2">
        <v>68</v>
      </c>
      <c r="BK15" s="2">
        <v>50.158999999999999</v>
      </c>
      <c r="BL15" s="2">
        <v>15.4</v>
      </c>
      <c r="BM15" s="6">
        <v>11.372999999999999</v>
      </c>
      <c r="BN15" s="2">
        <v>73.715999999999994</v>
      </c>
      <c r="BO15" s="15">
        <f t="shared" si="6"/>
        <v>0.88177033492822965</v>
      </c>
      <c r="BP15" s="15">
        <f t="shared" ca="1" si="7"/>
        <v>2.1157734128255203</v>
      </c>
      <c r="BQ15" s="15">
        <f t="shared" si="8"/>
        <v>3.3510319119919987</v>
      </c>
      <c r="BR15" s="2">
        <v>2</v>
      </c>
      <c r="BS15" s="3" t="s">
        <v>27</v>
      </c>
      <c r="BT15" s="2">
        <v>83.6</v>
      </c>
      <c r="BU15" s="2">
        <v>21.5</v>
      </c>
      <c r="BV15" s="2">
        <v>180.8</v>
      </c>
      <c r="BW15" s="2">
        <v>180.8</v>
      </c>
      <c r="BX15" s="2">
        <v>84.4</v>
      </c>
      <c r="BY15" s="2">
        <v>8206</v>
      </c>
      <c r="BZ15" s="2" t="s">
        <v>338</v>
      </c>
      <c r="CA15" s="2" t="s">
        <v>338</v>
      </c>
      <c r="CB15" s="2">
        <v>22327</v>
      </c>
      <c r="CC15" s="2">
        <v>11249</v>
      </c>
      <c r="CD15" s="2">
        <v>11078</v>
      </c>
      <c r="CE15" s="2">
        <v>63189</v>
      </c>
      <c r="CF15" s="2">
        <v>10072</v>
      </c>
      <c r="CG15" s="2">
        <v>5036</v>
      </c>
      <c r="CH15" s="2">
        <v>5036</v>
      </c>
      <c r="CI15" s="2">
        <v>28319</v>
      </c>
      <c r="CJ15" s="2">
        <v>14236</v>
      </c>
      <c r="CK15" s="2">
        <v>14083</v>
      </c>
      <c r="CL15" s="2">
        <v>80454</v>
      </c>
      <c r="CM15" s="2" t="s">
        <v>579</v>
      </c>
      <c r="CN15" s="2" t="s">
        <v>580</v>
      </c>
      <c r="CO15" s="2" t="s">
        <v>580</v>
      </c>
      <c r="CP15" s="2" t="s">
        <v>755</v>
      </c>
      <c r="CQ15" s="2" t="s">
        <v>756</v>
      </c>
      <c r="CR15" s="2" t="s">
        <v>757</v>
      </c>
      <c r="CS15" s="2">
        <v>9.6</v>
      </c>
      <c r="CT15" s="2">
        <v>4.9000000000000004</v>
      </c>
      <c r="CU15" s="2">
        <v>4.8</v>
      </c>
      <c r="CV15" s="2">
        <v>25.5</v>
      </c>
      <c r="CW15" s="2">
        <v>12.9</v>
      </c>
      <c r="CX15" s="2">
        <v>12.6</v>
      </c>
      <c r="CY15" s="2">
        <v>11.3</v>
      </c>
      <c r="CZ15" s="2">
        <v>11.8</v>
      </c>
      <c r="DA15" s="2">
        <v>10.8</v>
      </c>
      <c r="DB15" s="2">
        <v>13.4</v>
      </c>
      <c r="DC15" s="2">
        <v>12.8</v>
      </c>
      <c r="DD15" s="2">
        <v>14.1</v>
      </c>
      <c r="DE15" s="2">
        <v>12.4</v>
      </c>
      <c r="DF15" s="2">
        <f t="shared" si="9"/>
        <v>30533</v>
      </c>
      <c r="DG15" s="7">
        <f ca="1">((1.13*DF15)-(0.02*C15)+(0.61*1)+0.97)/1000</f>
        <v>34.503289999999993</v>
      </c>
      <c r="DH15" s="16">
        <f t="shared" si="10"/>
        <v>9.3405537825984801</v>
      </c>
      <c r="DI15" s="2">
        <v>994.5</v>
      </c>
      <c r="DJ15" s="2">
        <v>878.3</v>
      </c>
      <c r="DK15" s="2">
        <v>11.8</v>
      </c>
      <c r="DL15" s="2">
        <v>10.4</v>
      </c>
      <c r="DM15" s="2">
        <v>18.600000000000001</v>
      </c>
      <c r="DN15" s="16">
        <f t="shared" ca="1" si="11"/>
        <v>28.823338296145099</v>
      </c>
      <c r="DO15" s="16">
        <f t="shared" ca="1" si="12"/>
        <v>25.455543514835835</v>
      </c>
      <c r="DP15" s="16">
        <f t="shared" si="13"/>
        <v>44.542482196443764</v>
      </c>
      <c r="DQ15" s="2">
        <v>4</v>
      </c>
      <c r="DR15" s="2">
        <v>1.57</v>
      </c>
      <c r="DS15" s="2">
        <v>10.98</v>
      </c>
      <c r="DT15" s="2">
        <v>9.6999999999999993</v>
      </c>
      <c r="DU15" s="6">
        <v>5.7140000000000004</v>
      </c>
      <c r="DV15" s="2">
        <v>83.8</v>
      </c>
      <c r="DW15" s="6">
        <v>49.372</v>
      </c>
      <c r="DX15" s="2">
        <v>6.5</v>
      </c>
      <c r="DY15" s="6">
        <v>3.851</v>
      </c>
      <c r="DZ15" s="2">
        <v>58.936999999999998</v>
      </c>
      <c r="EA15" s="15">
        <f t="shared" si="14"/>
        <v>0.69830568720379138</v>
      </c>
      <c r="EB15" s="15">
        <f t="shared" ca="1" si="15"/>
        <v>1.7081559468676759</v>
      </c>
      <c r="EC15" s="15">
        <f t="shared" si="16"/>
        <v>2.6397187262059387</v>
      </c>
    </row>
    <row r="16" spans="1:133" x14ac:dyDescent="0.2">
      <c r="A16" s="2">
        <v>15</v>
      </c>
      <c r="B16" s="13">
        <v>37051</v>
      </c>
      <c r="C16" s="2">
        <f t="shared" ca="1" si="0"/>
        <v>21</v>
      </c>
      <c r="D16" s="2" t="s">
        <v>924</v>
      </c>
      <c r="E16" s="2">
        <v>1</v>
      </c>
      <c r="F16" s="3" t="s">
        <v>28</v>
      </c>
      <c r="G16" s="3" t="s">
        <v>35</v>
      </c>
      <c r="H16" s="2">
        <v>79.2</v>
      </c>
      <c r="I16" s="2">
        <v>11.8</v>
      </c>
      <c r="J16" s="2">
        <v>186.3</v>
      </c>
      <c r="K16" s="2">
        <v>186.4</v>
      </c>
      <c r="L16" s="2">
        <v>79.2</v>
      </c>
      <c r="M16" s="2">
        <v>8694</v>
      </c>
      <c r="N16" s="2" t="s">
        <v>230</v>
      </c>
      <c r="O16" s="2" t="s">
        <v>231</v>
      </c>
      <c r="P16" s="2">
        <v>24881</v>
      </c>
      <c r="Q16" s="2">
        <v>12425</v>
      </c>
      <c r="R16" s="2">
        <v>12456</v>
      </c>
      <c r="S16" s="2">
        <v>66193</v>
      </c>
      <c r="T16" s="2">
        <v>9545</v>
      </c>
      <c r="U16" s="2">
        <v>4859</v>
      </c>
      <c r="V16" s="2">
        <v>4686</v>
      </c>
      <c r="W16" s="2">
        <v>28286</v>
      </c>
      <c r="X16" s="2">
        <v>14138</v>
      </c>
      <c r="Y16" s="2">
        <v>14148</v>
      </c>
      <c r="Z16" s="2">
        <v>75075</v>
      </c>
      <c r="AA16" s="2" t="s">
        <v>232</v>
      </c>
      <c r="AB16" s="2" t="s">
        <v>233</v>
      </c>
      <c r="AC16" s="2" t="s">
        <v>234</v>
      </c>
      <c r="AD16" s="2" t="s">
        <v>235</v>
      </c>
      <c r="AE16" s="2" t="s">
        <v>236</v>
      </c>
      <c r="AF16" s="2" t="s">
        <v>237</v>
      </c>
      <c r="AG16" s="2">
        <v>8.3000000000000007</v>
      </c>
      <c r="AH16" s="2">
        <v>4.0999999999999996</v>
      </c>
      <c r="AI16" s="2">
        <v>4.2</v>
      </c>
      <c r="AJ16" s="2">
        <v>22.9</v>
      </c>
      <c r="AK16" s="2">
        <v>11.5</v>
      </c>
      <c r="AL16" s="2">
        <v>11.4</v>
      </c>
      <c r="AM16" s="2">
        <v>12.1</v>
      </c>
      <c r="AN16" s="2">
        <v>11.3</v>
      </c>
      <c r="AO16" s="2">
        <v>12.9</v>
      </c>
      <c r="AP16" s="2">
        <v>12.6</v>
      </c>
      <c r="AQ16" s="2">
        <v>12.2</v>
      </c>
      <c r="AR16" s="2">
        <v>13</v>
      </c>
      <c r="AS16" s="2">
        <v>12.3</v>
      </c>
      <c r="AT16" s="2">
        <f t="shared" si="1"/>
        <v>33575</v>
      </c>
      <c r="AU16" s="7">
        <f ca="1">((1.13*AT16)-(0.02*C16)+(0.61*1)+0.97)/1000</f>
        <v>37.940910000000002</v>
      </c>
      <c r="AV16" s="16">
        <f t="shared" si="2"/>
        <v>9.6632720256405538</v>
      </c>
      <c r="AW16" s="2">
        <v>997.7</v>
      </c>
      <c r="AX16" s="2">
        <v>847.6</v>
      </c>
      <c r="AY16" s="2">
        <v>12.6</v>
      </c>
      <c r="AZ16" s="2">
        <v>10.7</v>
      </c>
      <c r="BA16" s="2">
        <v>28.7</v>
      </c>
      <c r="BB16" s="16">
        <f t="shared" ca="1" si="3"/>
        <v>26.296153676862257</v>
      </c>
      <c r="BC16" s="16">
        <f t="shared" ca="1" si="4"/>
        <v>22.340001860788263</v>
      </c>
      <c r="BD16" s="16">
        <f t="shared" si="5"/>
        <v>40.098870624171056</v>
      </c>
      <c r="BE16" s="2">
        <v>8</v>
      </c>
      <c r="BF16" s="2">
        <v>2.0699999999999998</v>
      </c>
      <c r="BG16" s="2">
        <v>11.1</v>
      </c>
      <c r="BH16" s="2">
        <v>45.4</v>
      </c>
      <c r="BI16" s="6">
        <v>42.594999999999999</v>
      </c>
      <c r="BJ16" s="2">
        <v>47.8</v>
      </c>
      <c r="BK16" s="2">
        <v>44.884</v>
      </c>
      <c r="BL16" s="2">
        <v>6.7</v>
      </c>
      <c r="BM16" s="2">
        <v>6.3319999999999999</v>
      </c>
      <c r="BN16" s="2">
        <v>93.811000000000007</v>
      </c>
      <c r="BO16" s="15">
        <f t="shared" si="6"/>
        <v>1.1844823232323234</v>
      </c>
      <c r="BP16" s="15">
        <f t="shared" ca="1" si="7"/>
        <v>2.4725553498848605</v>
      </c>
      <c r="BQ16" s="15">
        <f t="shared" si="8"/>
        <v>3.7703870423214503</v>
      </c>
      <c r="BR16" s="2">
        <v>2</v>
      </c>
      <c r="BS16" s="3" t="s">
        <v>28</v>
      </c>
      <c r="BT16" s="2">
        <v>80.900000000000006</v>
      </c>
      <c r="BU16" s="2">
        <v>10.9</v>
      </c>
      <c r="BV16" s="2">
        <v>186.3</v>
      </c>
      <c r="BW16" s="2">
        <v>186.4</v>
      </c>
      <c r="BX16" s="2">
        <v>80.900000000000006</v>
      </c>
      <c r="BY16" s="2">
        <v>8709</v>
      </c>
      <c r="BZ16" s="2" t="s">
        <v>581</v>
      </c>
      <c r="CA16" s="2" t="s">
        <v>582</v>
      </c>
      <c r="CB16" s="2">
        <v>26516</v>
      </c>
      <c r="CC16" s="2">
        <v>13218</v>
      </c>
      <c r="CD16" s="2">
        <v>13298</v>
      </c>
      <c r="CE16" s="2">
        <v>69249</v>
      </c>
      <c r="CF16" s="2">
        <v>9716</v>
      </c>
      <c r="CG16" s="2">
        <v>5008</v>
      </c>
      <c r="CH16" s="2">
        <v>4707</v>
      </c>
      <c r="CI16" s="2">
        <v>29634</v>
      </c>
      <c r="CJ16" s="2">
        <v>14916</v>
      </c>
      <c r="CK16" s="2">
        <v>14718</v>
      </c>
      <c r="CL16" s="2">
        <v>77697</v>
      </c>
      <c r="CM16" s="2" t="s">
        <v>583</v>
      </c>
      <c r="CN16" s="2" t="s">
        <v>584</v>
      </c>
      <c r="CO16" s="2" t="s">
        <v>585</v>
      </c>
      <c r="CP16" s="2" t="s">
        <v>758</v>
      </c>
      <c r="CQ16" s="2" t="s">
        <v>759</v>
      </c>
      <c r="CR16" s="2" t="s">
        <v>760</v>
      </c>
      <c r="CS16" s="2">
        <v>7.9</v>
      </c>
      <c r="CT16" s="2">
        <v>4</v>
      </c>
      <c r="CU16" s="2">
        <v>4</v>
      </c>
      <c r="CV16" s="2">
        <v>28.9</v>
      </c>
      <c r="CW16" s="2">
        <v>14.6</v>
      </c>
      <c r="CX16" s="2">
        <v>14.4</v>
      </c>
      <c r="CY16" s="2">
        <v>23</v>
      </c>
      <c r="CZ16" s="2">
        <v>22.5</v>
      </c>
      <c r="DA16" s="2">
        <v>23.4</v>
      </c>
      <c r="DB16" s="2">
        <v>24.8</v>
      </c>
      <c r="DC16" s="2">
        <v>24.4</v>
      </c>
      <c r="DD16" s="2">
        <v>25.2</v>
      </c>
      <c r="DE16" s="2">
        <v>23.2</v>
      </c>
      <c r="DF16" s="2">
        <f t="shared" si="9"/>
        <v>35225</v>
      </c>
      <c r="DG16" s="7">
        <f ca="1">((1.13*DF16)-(0.02*C16)+(0.61*1)+0.97)/1000</f>
        <v>39.805409999999995</v>
      </c>
      <c r="DH16" s="16">
        <f t="shared" si="10"/>
        <v>10.138161045515666</v>
      </c>
      <c r="DI16" s="2">
        <v>1058.7</v>
      </c>
      <c r="DJ16" s="2">
        <v>898.3</v>
      </c>
      <c r="DK16" s="2">
        <v>13.1</v>
      </c>
      <c r="DL16" s="2">
        <v>11.1</v>
      </c>
      <c r="DM16" s="2">
        <v>35.200000000000003</v>
      </c>
      <c r="DN16" s="16">
        <f t="shared" ca="1" si="11"/>
        <v>26.596887207040453</v>
      </c>
      <c r="DO16" s="16">
        <f t="shared" ca="1" si="12"/>
        <v>22.56728419579148</v>
      </c>
      <c r="DP16" s="16">
        <f t="shared" si="13"/>
        <v>39.926836626942226</v>
      </c>
      <c r="DQ16" s="2">
        <v>10</v>
      </c>
      <c r="DR16" s="2">
        <v>1.4</v>
      </c>
      <c r="DS16" s="2">
        <v>11.73</v>
      </c>
      <c r="DT16" s="2">
        <v>12.5</v>
      </c>
      <c r="DU16" s="6">
        <v>8.0220000000000002</v>
      </c>
      <c r="DV16" s="2">
        <v>82</v>
      </c>
      <c r="DW16" s="6">
        <v>52.448</v>
      </c>
      <c r="DX16" s="2">
        <v>5.5</v>
      </c>
      <c r="DY16" s="6">
        <v>3.4929999999999999</v>
      </c>
      <c r="DZ16" s="2">
        <v>63.963000000000001</v>
      </c>
      <c r="EA16" s="15">
        <f t="shared" si="14"/>
        <v>0.79064276885043261</v>
      </c>
      <c r="EB16" s="15">
        <f t="shared" ca="1" si="15"/>
        <v>1.6068921284820332</v>
      </c>
      <c r="EC16" s="15">
        <f t="shared" si="16"/>
        <v>2.4122416654095642</v>
      </c>
    </row>
    <row r="17" spans="1:133" x14ac:dyDescent="0.2">
      <c r="A17" s="2">
        <v>16</v>
      </c>
      <c r="B17" s="13">
        <v>35753</v>
      </c>
      <c r="C17" s="2">
        <f t="shared" ca="1" si="0"/>
        <v>25</v>
      </c>
      <c r="D17" s="2" t="s">
        <v>924</v>
      </c>
      <c r="E17" s="2">
        <v>1</v>
      </c>
      <c r="F17" s="3" t="s">
        <v>29</v>
      </c>
      <c r="G17" s="3" t="s">
        <v>35</v>
      </c>
      <c r="H17" s="2">
        <v>76.2</v>
      </c>
      <c r="I17" s="2">
        <v>19.600000000000001</v>
      </c>
      <c r="J17" s="2">
        <v>179.1</v>
      </c>
      <c r="K17" s="2">
        <v>179.1</v>
      </c>
      <c r="L17" s="2">
        <v>76.2</v>
      </c>
      <c r="M17" s="2">
        <v>7442</v>
      </c>
      <c r="N17" s="2" t="s">
        <v>238</v>
      </c>
      <c r="O17" s="2" t="s">
        <v>238</v>
      </c>
      <c r="P17" s="2">
        <v>21029</v>
      </c>
      <c r="Q17" s="2">
        <v>10716</v>
      </c>
      <c r="R17" s="2">
        <v>10313</v>
      </c>
      <c r="S17" s="2">
        <v>58667</v>
      </c>
      <c r="T17" s="2">
        <v>8911</v>
      </c>
      <c r="U17" s="2">
        <v>4455</v>
      </c>
      <c r="V17" s="2">
        <v>4455</v>
      </c>
      <c r="W17" s="2">
        <v>26201</v>
      </c>
      <c r="X17" s="2">
        <v>13486</v>
      </c>
      <c r="Y17" s="2">
        <v>12714</v>
      </c>
      <c r="Z17" s="2">
        <v>72936</v>
      </c>
      <c r="AA17" s="2" t="s">
        <v>239</v>
      </c>
      <c r="AB17" s="2" t="s">
        <v>240</v>
      </c>
      <c r="AC17" s="2" t="s">
        <v>240</v>
      </c>
      <c r="AD17" s="2" t="s">
        <v>241</v>
      </c>
      <c r="AE17" s="2" t="s">
        <v>242</v>
      </c>
      <c r="AF17" s="2" t="s">
        <v>243</v>
      </c>
      <c r="AG17" s="2">
        <v>7.6</v>
      </c>
      <c r="AH17" s="2">
        <v>3.7</v>
      </c>
      <c r="AI17" s="2">
        <v>3.9</v>
      </c>
      <c r="AJ17" s="2">
        <v>26.5</v>
      </c>
      <c r="AK17" s="2">
        <v>13.2</v>
      </c>
      <c r="AL17" s="2">
        <v>13.3</v>
      </c>
      <c r="AM17" s="2">
        <v>13.6</v>
      </c>
      <c r="AN17" s="2">
        <v>14</v>
      </c>
      <c r="AO17" s="2">
        <v>13.3</v>
      </c>
      <c r="AP17" s="2">
        <v>11.5</v>
      </c>
      <c r="AQ17" s="2">
        <v>11.8</v>
      </c>
      <c r="AR17" s="2">
        <v>11.3</v>
      </c>
      <c r="AS17" s="2">
        <v>11.9</v>
      </c>
      <c r="AT17" s="2">
        <f t="shared" si="1"/>
        <v>28471</v>
      </c>
      <c r="AU17" s="7">
        <f ca="1">((1.13*AT17)-(0.02*C17)+(0.61*1)+0.97)/1000</f>
        <v>32.173310000000001</v>
      </c>
      <c r="AV17" s="16">
        <f t="shared" si="2"/>
        <v>8.8758826080274211</v>
      </c>
      <c r="AW17" s="2">
        <v>870</v>
      </c>
      <c r="AX17" s="2">
        <v>749.6</v>
      </c>
      <c r="AY17" s="2">
        <v>11.4</v>
      </c>
      <c r="AZ17" s="2">
        <v>9.8000000000000007</v>
      </c>
      <c r="BA17" s="2">
        <v>21.6</v>
      </c>
      <c r="BB17" s="16">
        <f t="shared" ca="1" si="3"/>
        <v>27.041047377469088</v>
      </c>
      <c r="BC17" s="16">
        <f t="shared" ca="1" si="4"/>
        <v>23.298815073736584</v>
      </c>
      <c r="BD17" s="16">
        <f t="shared" si="5"/>
        <v>41.371439440772271</v>
      </c>
      <c r="BE17" s="2">
        <v>5</v>
      </c>
      <c r="BF17" s="2">
        <v>1.25</v>
      </c>
      <c r="BG17" s="2">
        <v>9.6300000000000008</v>
      </c>
      <c r="BH17" s="2">
        <v>9.8000000000000007</v>
      </c>
      <c r="BI17" s="2">
        <v>5.077</v>
      </c>
      <c r="BJ17" s="2">
        <v>77.400000000000006</v>
      </c>
      <c r="BK17" s="2">
        <v>40.076000000000001</v>
      </c>
      <c r="BL17" s="2">
        <v>12.8</v>
      </c>
      <c r="BM17" s="6">
        <v>6.6219999999999999</v>
      </c>
      <c r="BN17" s="2">
        <v>51.774999999999999</v>
      </c>
      <c r="BO17" s="15">
        <f t="shared" si="6"/>
        <v>0.67946194225721779</v>
      </c>
      <c r="BP17" s="15">
        <f t="shared" ca="1" si="7"/>
        <v>1.6092531355959334</v>
      </c>
      <c r="BQ17" s="15">
        <f t="shared" si="8"/>
        <v>2.4620761805126254</v>
      </c>
      <c r="BR17" s="2">
        <v>2</v>
      </c>
      <c r="BS17" s="3" t="s">
        <v>29</v>
      </c>
      <c r="BT17" s="2">
        <v>76.7</v>
      </c>
      <c r="BU17" s="2">
        <v>18.7</v>
      </c>
      <c r="BV17" s="2">
        <v>179.1</v>
      </c>
      <c r="BW17" s="2">
        <v>179.1</v>
      </c>
      <c r="BX17" s="2">
        <v>76.7</v>
      </c>
      <c r="BY17" s="2">
        <v>7759</v>
      </c>
      <c r="BZ17" s="2" t="s">
        <v>457</v>
      </c>
      <c r="CA17" s="2" t="s">
        <v>586</v>
      </c>
      <c r="CB17" s="2">
        <v>21174</v>
      </c>
      <c r="CC17" s="2">
        <v>10813</v>
      </c>
      <c r="CD17" s="2">
        <v>10360</v>
      </c>
      <c r="CE17" s="2">
        <v>59823</v>
      </c>
      <c r="CF17" s="2">
        <v>9252</v>
      </c>
      <c r="CG17" s="2">
        <v>4849</v>
      </c>
      <c r="CH17" s="2">
        <v>4403</v>
      </c>
      <c r="CI17" s="2">
        <v>26179</v>
      </c>
      <c r="CJ17" s="2">
        <v>13408</v>
      </c>
      <c r="CK17" s="2">
        <v>12771</v>
      </c>
      <c r="CL17" s="2">
        <v>73589</v>
      </c>
      <c r="CM17" s="2" t="s">
        <v>587</v>
      </c>
      <c r="CN17" s="2" t="s">
        <v>373</v>
      </c>
      <c r="CO17" s="2" t="s">
        <v>588</v>
      </c>
      <c r="CP17" s="2" t="s">
        <v>761</v>
      </c>
      <c r="CQ17" s="2" t="s">
        <v>762</v>
      </c>
      <c r="CR17" s="2" t="s">
        <v>763</v>
      </c>
      <c r="CS17" s="2">
        <v>7.7</v>
      </c>
      <c r="CT17" s="2">
        <v>3.6</v>
      </c>
      <c r="CU17" s="2">
        <v>4.0999999999999996</v>
      </c>
      <c r="CV17" s="2">
        <v>26.2</v>
      </c>
      <c r="CW17" s="2">
        <v>13</v>
      </c>
      <c r="CX17" s="2">
        <v>13.2</v>
      </c>
      <c r="CY17" s="2">
        <v>13.8</v>
      </c>
      <c r="CZ17" s="2">
        <v>12.5</v>
      </c>
      <c r="DA17" s="2">
        <v>15</v>
      </c>
      <c r="DB17" s="2">
        <v>11.4</v>
      </c>
      <c r="DC17" s="2">
        <v>11.3</v>
      </c>
      <c r="DD17" s="2">
        <v>11.6</v>
      </c>
      <c r="DE17" s="2">
        <v>12.4</v>
      </c>
      <c r="DF17" s="2">
        <f t="shared" si="9"/>
        <v>28933</v>
      </c>
      <c r="DG17" s="7">
        <f ca="1">((1.13*DF17)-(0.02*C17)+(0.61*1)+0.97)/1000</f>
        <v>32.695369999999997</v>
      </c>
      <c r="DH17" s="16">
        <f t="shared" si="10"/>
        <v>9.0199118927349708</v>
      </c>
      <c r="DI17" s="2">
        <v>864.6</v>
      </c>
      <c r="DJ17" s="2">
        <v>740.4</v>
      </c>
      <c r="DK17" s="2">
        <v>11.3</v>
      </c>
      <c r="DL17" s="2">
        <v>9.6999999999999993</v>
      </c>
      <c r="DM17" s="2">
        <v>26.5</v>
      </c>
      <c r="DN17" s="16">
        <f t="shared" ca="1" si="11"/>
        <v>26.444111199842673</v>
      </c>
      <c r="DO17" s="16">
        <f t="shared" ca="1" si="12"/>
        <v>22.645408203057499</v>
      </c>
      <c r="DP17" s="16">
        <f t="shared" si="13"/>
        <v>40.833097194672717</v>
      </c>
      <c r="DQ17" s="2">
        <v>5</v>
      </c>
      <c r="DR17" s="2">
        <v>1.1499999999999999</v>
      </c>
      <c r="DS17" s="2">
        <v>8.4499999999999993</v>
      </c>
      <c r="DT17" s="2">
        <v>51.4</v>
      </c>
      <c r="DU17" s="6">
        <v>42.725999999999999</v>
      </c>
      <c r="DV17" s="2">
        <v>42.3</v>
      </c>
      <c r="DW17" s="6">
        <v>35.14</v>
      </c>
      <c r="DX17" s="2">
        <v>6.3</v>
      </c>
      <c r="DY17" s="6">
        <v>5.2750000000000004</v>
      </c>
      <c r="DZ17" s="2">
        <v>83.141000000000005</v>
      </c>
      <c r="EA17" s="15">
        <f t="shared" si="14"/>
        <v>1.0839765319426338</v>
      </c>
      <c r="EB17" s="15">
        <f t="shared" ca="1" si="15"/>
        <v>2.5428982758109178</v>
      </c>
      <c r="EC17" s="15">
        <f t="shared" si="16"/>
        <v>3.9265608765467084</v>
      </c>
    </row>
    <row r="18" spans="1:133" x14ac:dyDescent="0.2">
      <c r="A18" s="2">
        <v>17</v>
      </c>
      <c r="B18" s="13">
        <v>35341</v>
      </c>
      <c r="C18" s="2">
        <f t="shared" ca="1" si="0"/>
        <v>26</v>
      </c>
      <c r="D18" s="2" t="s">
        <v>924</v>
      </c>
      <c r="E18" s="2">
        <v>1</v>
      </c>
      <c r="F18" s="3" t="s">
        <v>30</v>
      </c>
      <c r="G18" s="3" t="s">
        <v>35</v>
      </c>
      <c r="H18" s="2">
        <v>83</v>
      </c>
      <c r="I18" s="2">
        <v>16.899999999999999</v>
      </c>
      <c r="J18" s="2">
        <v>176.6</v>
      </c>
      <c r="K18" s="2">
        <v>175.9</v>
      </c>
      <c r="L18" s="2">
        <v>83</v>
      </c>
      <c r="M18" s="2">
        <v>8189</v>
      </c>
      <c r="N18" s="2" t="s">
        <v>244</v>
      </c>
      <c r="O18" s="2" t="s">
        <v>245</v>
      </c>
      <c r="P18" s="2">
        <v>24249</v>
      </c>
      <c r="Q18" s="2">
        <v>12008</v>
      </c>
      <c r="R18" s="2">
        <v>12241</v>
      </c>
      <c r="S18" s="2">
        <v>66419</v>
      </c>
      <c r="T18" s="2">
        <v>9604</v>
      </c>
      <c r="U18" s="2">
        <v>4896</v>
      </c>
      <c r="V18" s="2">
        <v>4708</v>
      </c>
      <c r="W18" s="2">
        <v>28830</v>
      </c>
      <c r="X18" s="2">
        <v>14301</v>
      </c>
      <c r="Y18" s="2">
        <v>14529</v>
      </c>
      <c r="Z18" s="2">
        <v>79902</v>
      </c>
      <c r="AA18" s="2" t="s">
        <v>246</v>
      </c>
      <c r="AB18" s="2" t="s">
        <v>247</v>
      </c>
      <c r="AC18" s="2" t="s">
        <v>248</v>
      </c>
      <c r="AD18" s="2" t="s">
        <v>249</v>
      </c>
      <c r="AE18" s="2" t="s">
        <v>250</v>
      </c>
      <c r="AF18" s="2" t="s">
        <v>251</v>
      </c>
      <c r="AG18" s="2">
        <v>7</v>
      </c>
      <c r="AH18" s="2">
        <v>3.6</v>
      </c>
      <c r="AI18" s="2">
        <v>3.4</v>
      </c>
      <c r="AJ18" s="2">
        <v>24.4</v>
      </c>
      <c r="AK18" s="2">
        <v>12.2</v>
      </c>
      <c r="AL18" s="2">
        <v>12.2</v>
      </c>
      <c r="AM18" s="2">
        <v>13.8</v>
      </c>
      <c r="AN18" s="2">
        <v>13.6</v>
      </c>
      <c r="AO18" s="2">
        <v>14</v>
      </c>
      <c r="AP18" s="2">
        <v>14.8</v>
      </c>
      <c r="AQ18" s="2">
        <v>15.2</v>
      </c>
      <c r="AR18" s="2">
        <v>14.5</v>
      </c>
      <c r="AS18" s="2">
        <v>14.6</v>
      </c>
      <c r="AT18" s="2">
        <f t="shared" ref="AT18:AT33" si="17">M18+P18</f>
        <v>32438</v>
      </c>
      <c r="AU18" s="7">
        <f ca="1">((1.13*AT18)-(0.02*C18)+(0.61*1)+0.97)/1000</f>
        <v>36.655999999999999</v>
      </c>
      <c r="AV18" s="16">
        <f t="shared" ref="AV18:AV33" si="18">(AT18/1000)/(K18/100)^2</f>
        <v>10.483888430845862</v>
      </c>
      <c r="AW18" s="2">
        <v>931.5</v>
      </c>
      <c r="AX18" s="2">
        <v>821.1</v>
      </c>
      <c r="AY18" s="2">
        <v>11.2</v>
      </c>
      <c r="AZ18" s="2">
        <v>9.9</v>
      </c>
      <c r="BA18" s="2">
        <v>19.399999999999999</v>
      </c>
      <c r="BB18" s="16">
        <f t="shared" ref="BB18:BB33" ca="1" si="19">AW18/AU18</f>
        <v>25.411938018332606</v>
      </c>
      <c r="BC18" s="16">
        <f t="shared" ref="BC18:BC33" ca="1" si="20">AX18/AU18</f>
        <v>22.400152771715408</v>
      </c>
      <c r="BD18" s="16">
        <f t="shared" ref="BD18:BD33" si="21">AW18/P18*1000</f>
        <v>38.413955214648027</v>
      </c>
      <c r="BE18" s="2">
        <v>3</v>
      </c>
      <c r="BF18" s="2">
        <v>1.67</v>
      </c>
      <c r="BG18" s="2">
        <v>9.66</v>
      </c>
      <c r="BH18" s="2">
        <v>48.2</v>
      </c>
      <c r="BI18" s="6">
        <v>45.624000000000002</v>
      </c>
      <c r="BJ18" s="2">
        <v>44</v>
      </c>
      <c r="BK18" s="6">
        <v>41.621000000000002</v>
      </c>
      <c r="BL18" s="2">
        <v>7.8</v>
      </c>
      <c r="BM18" s="6">
        <v>7.335</v>
      </c>
      <c r="BN18" s="6">
        <v>94.58</v>
      </c>
      <c r="BO18" s="15">
        <f t="shared" ref="BO18:BO33" si="22">BN18/L18</f>
        <v>1.1395180722891567</v>
      </c>
      <c r="BP18" s="15">
        <f t="shared" ref="BP18:BP33" ca="1" si="23">BN18/AU18</f>
        <v>2.5802051505892623</v>
      </c>
      <c r="BQ18" s="15">
        <f t="shared" ref="BQ18:BQ33" si="24">BN18/(P18/1000)</f>
        <v>3.9003670254443485</v>
      </c>
      <c r="BR18" s="2">
        <v>2</v>
      </c>
      <c r="BS18" s="3" t="s">
        <v>30</v>
      </c>
      <c r="BT18" s="2">
        <v>80.599999999999994</v>
      </c>
      <c r="BU18" s="2">
        <v>14.1</v>
      </c>
      <c r="BV18" s="2">
        <v>176.6</v>
      </c>
      <c r="BW18" s="2">
        <v>175.9</v>
      </c>
      <c r="BX18" s="2">
        <v>80.599999999999994</v>
      </c>
      <c r="BY18" s="2">
        <v>8011</v>
      </c>
      <c r="BZ18" s="2" t="s">
        <v>589</v>
      </c>
      <c r="CA18" s="2" t="s">
        <v>590</v>
      </c>
      <c r="CB18" s="2">
        <v>24182</v>
      </c>
      <c r="CC18" s="2">
        <v>12175</v>
      </c>
      <c r="CD18" s="2">
        <v>12008</v>
      </c>
      <c r="CE18" s="2">
        <v>66516</v>
      </c>
      <c r="CF18" s="2">
        <v>9226</v>
      </c>
      <c r="CG18" s="2">
        <v>4765</v>
      </c>
      <c r="CH18" s="2">
        <v>4461</v>
      </c>
      <c r="CI18" s="2">
        <v>27697</v>
      </c>
      <c r="CJ18" s="2">
        <v>13898</v>
      </c>
      <c r="CK18" s="2">
        <v>13799</v>
      </c>
      <c r="CL18" s="2">
        <v>77449</v>
      </c>
      <c r="CM18" s="2" t="s">
        <v>591</v>
      </c>
      <c r="CN18" s="2" t="s">
        <v>592</v>
      </c>
      <c r="CO18" s="2" t="s">
        <v>593</v>
      </c>
      <c r="CP18" s="2" t="s">
        <v>764</v>
      </c>
      <c r="CQ18" s="2" t="s">
        <v>765</v>
      </c>
      <c r="CR18" s="2" t="s">
        <v>766</v>
      </c>
      <c r="CS18" s="2">
        <v>7.3</v>
      </c>
      <c r="CT18" s="2">
        <v>3.5</v>
      </c>
      <c r="CU18" s="2">
        <v>3.8</v>
      </c>
      <c r="CV18" s="2">
        <v>24.6</v>
      </c>
      <c r="CW18" s="2">
        <v>12.3</v>
      </c>
      <c r="CX18" s="2">
        <v>12.4</v>
      </c>
      <c r="CY18" s="2">
        <v>14</v>
      </c>
      <c r="CZ18" s="2">
        <v>14.8</v>
      </c>
      <c r="DA18" s="2">
        <v>13.2</v>
      </c>
      <c r="DB18" s="2">
        <v>14.8</v>
      </c>
      <c r="DC18" s="2">
        <v>15.6</v>
      </c>
      <c r="DD18" s="2">
        <v>13.9</v>
      </c>
      <c r="DE18" s="2">
        <v>15.9</v>
      </c>
      <c r="DF18" s="2">
        <f t="shared" si="9"/>
        <v>32193</v>
      </c>
      <c r="DG18" s="7">
        <f ca="1">((1.13*DF18)-(0.02*C18)+(0.61*1)+0.97)/1000</f>
        <v>36.379150000000003</v>
      </c>
      <c r="DH18" s="16">
        <f t="shared" si="10"/>
        <v>10.404704983482977</v>
      </c>
      <c r="DI18" s="2">
        <v>971.4</v>
      </c>
      <c r="DJ18" s="2">
        <v>851.1</v>
      </c>
      <c r="DK18" s="2">
        <v>12.1</v>
      </c>
      <c r="DL18" s="2">
        <v>10.6</v>
      </c>
      <c r="DM18" s="2">
        <v>40.200000000000003</v>
      </c>
      <c r="DN18" s="16">
        <f t="shared" ca="1" si="11"/>
        <v>26.702108213083591</v>
      </c>
      <c r="DO18" s="16">
        <f t="shared" ca="1" si="12"/>
        <v>23.395268993365704</v>
      </c>
      <c r="DP18" s="16">
        <f t="shared" si="13"/>
        <v>40.170374658837154</v>
      </c>
      <c r="DQ18" s="2">
        <v>8</v>
      </c>
      <c r="DR18" s="2">
        <v>1.29</v>
      </c>
      <c r="DS18" s="2">
        <v>9.69</v>
      </c>
      <c r="DT18" s="2">
        <v>29.6</v>
      </c>
      <c r="DU18" s="6">
        <v>20.713000000000001</v>
      </c>
      <c r="DV18" s="2">
        <v>60.8</v>
      </c>
      <c r="DW18" s="6">
        <v>42.491</v>
      </c>
      <c r="DX18" s="2">
        <v>9.6</v>
      </c>
      <c r="DY18" s="6">
        <v>6.6879999999999997</v>
      </c>
      <c r="DZ18" s="2">
        <v>69.891999999999996</v>
      </c>
      <c r="EA18" s="15">
        <f t="shared" si="14"/>
        <v>0.86714640198511173</v>
      </c>
      <c r="EB18" s="15">
        <f t="shared" ca="1" si="15"/>
        <v>1.9212103636286166</v>
      </c>
      <c r="EC18" s="15">
        <f t="shared" si="16"/>
        <v>2.8902489454966505</v>
      </c>
    </row>
    <row r="19" spans="1:133" x14ac:dyDescent="0.2">
      <c r="A19" s="2">
        <v>18</v>
      </c>
      <c r="B19" s="13">
        <v>31136</v>
      </c>
      <c r="C19" s="2">
        <f t="shared" ca="1" si="0"/>
        <v>37</v>
      </c>
      <c r="D19" s="2" t="s">
        <v>924</v>
      </c>
      <c r="E19" s="2">
        <v>1</v>
      </c>
      <c r="F19" s="3" t="s">
        <v>31</v>
      </c>
      <c r="G19" s="3" t="s">
        <v>35</v>
      </c>
      <c r="H19" s="2">
        <v>76.599999999999994</v>
      </c>
      <c r="I19" s="2">
        <v>16.100000000000001</v>
      </c>
      <c r="J19" s="2">
        <v>177.2</v>
      </c>
      <c r="K19" s="2">
        <v>176.6</v>
      </c>
      <c r="L19" s="2">
        <v>76.599999999999994</v>
      </c>
      <c r="M19" s="2">
        <v>7649</v>
      </c>
      <c r="N19" s="2" t="s">
        <v>252</v>
      </c>
      <c r="O19" s="2" t="s">
        <v>253</v>
      </c>
      <c r="P19" s="2">
        <v>21105</v>
      </c>
      <c r="Q19" s="2">
        <v>10167</v>
      </c>
      <c r="R19" s="2">
        <v>10937</v>
      </c>
      <c r="S19" s="2">
        <v>60634</v>
      </c>
      <c r="T19" s="2">
        <v>8894</v>
      </c>
      <c r="U19" s="2">
        <v>4513</v>
      </c>
      <c r="V19" s="2">
        <v>4380</v>
      </c>
      <c r="W19" s="2">
        <v>24492</v>
      </c>
      <c r="X19" s="2">
        <v>12070</v>
      </c>
      <c r="Y19" s="2">
        <v>12422</v>
      </c>
      <c r="Z19" s="2">
        <v>72299</v>
      </c>
      <c r="AA19" s="2" t="s">
        <v>255</v>
      </c>
      <c r="AB19" s="2" t="s">
        <v>256</v>
      </c>
      <c r="AC19" s="2" t="s">
        <v>257</v>
      </c>
      <c r="AD19" s="2" t="s">
        <v>258</v>
      </c>
      <c r="AE19" s="2" t="s">
        <v>118</v>
      </c>
      <c r="AF19" s="2" t="s">
        <v>259</v>
      </c>
      <c r="AG19" s="2">
        <v>10.199999999999999</v>
      </c>
      <c r="AH19" s="2">
        <v>5.3</v>
      </c>
      <c r="AI19" s="2">
        <v>5</v>
      </c>
      <c r="AJ19" s="2">
        <v>31.2</v>
      </c>
      <c r="AK19" s="2">
        <v>15.7</v>
      </c>
      <c r="AL19" s="2">
        <v>15.5</v>
      </c>
      <c r="AM19" s="2">
        <v>10.4</v>
      </c>
      <c r="AN19" s="2">
        <v>11.2</v>
      </c>
      <c r="AO19" s="2">
        <v>9.5</v>
      </c>
      <c r="AP19" s="2">
        <v>10.5</v>
      </c>
      <c r="AQ19" s="2">
        <v>11.4</v>
      </c>
      <c r="AR19" s="2">
        <v>9.6</v>
      </c>
      <c r="AS19" s="2">
        <v>10.9</v>
      </c>
      <c r="AT19" s="2">
        <f t="shared" si="17"/>
        <v>28754</v>
      </c>
      <c r="AU19" s="7">
        <f ca="1">((1.13*AT19)-(0.02*C19)+(0.61*1)+0.97)/1000</f>
        <v>32.49286</v>
      </c>
      <c r="AV19" s="16">
        <f t="shared" si="18"/>
        <v>9.219701701575886</v>
      </c>
      <c r="AW19" s="2">
        <v>908.3</v>
      </c>
      <c r="AX19" s="2">
        <v>758.3</v>
      </c>
      <c r="AY19" s="2">
        <v>11.9</v>
      </c>
      <c r="AZ19" s="2">
        <v>9.9</v>
      </c>
      <c r="BA19" s="2">
        <v>35</v>
      </c>
      <c r="BB19" s="16">
        <f t="shared" ca="1" si="19"/>
        <v>27.95383354989373</v>
      </c>
      <c r="BC19" s="16">
        <f t="shared" ca="1" si="20"/>
        <v>23.337434747202924</v>
      </c>
      <c r="BD19" s="16">
        <f t="shared" si="21"/>
        <v>43.037194977493485</v>
      </c>
      <c r="BE19" s="2">
        <v>6</v>
      </c>
      <c r="BF19" s="2">
        <v>2.02</v>
      </c>
      <c r="BG19" s="2">
        <v>13.69</v>
      </c>
      <c r="BH19" s="2">
        <v>51</v>
      </c>
      <c r="BI19" s="6">
        <v>64.067999999999998</v>
      </c>
      <c r="BJ19" s="2">
        <v>44.7</v>
      </c>
      <c r="BK19" s="6">
        <v>56.103000000000002</v>
      </c>
      <c r="BL19" s="2">
        <v>4.4000000000000004</v>
      </c>
      <c r="BM19" s="6">
        <v>5.4660000000000002</v>
      </c>
      <c r="BN19" s="6">
        <v>125.637</v>
      </c>
      <c r="BO19" s="15">
        <f t="shared" si="22"/>
        <v>1.6401697127937338</v>
      </c>
      <c r="BP19" s="15">
        <f t="shared" ca="1" si="23"/>
        <v>3.8666033091577656</v>
      </c>
      <c r="BQ19" s="15">
        <f t="shared" si="24"/>
        <v>5.952949538024165</v>
      </c>
      <c r="BR19" s="2">
        <v>2</v>
      </c>
      <c r="BS19" s="3" t="s">
        <v>31</v>
      </c>
      <c r="BT19" s="2">
        <v>76.8</v>
      </c>
      <c r="BU19" s="2">
        <v>14.1</v>
      </c>
      <c r="BV19" s="2">
        <v>177.2</v>
      </c>
      <c r="BW19" s="2">
        <v>176.5</v>
      </c>
      <c r="BX19" s="2">
        <v>76.8</v>
      </c>
      <c r="BY19" s="2">
        <v>7293</v>
      </c>
      <c r="BZ19" s="2" t="s">
        <v>594</v>
      </c>
      <c r="CA19" s="2" t="s">
        <v>595</v>
      </c>
      <c r="CB19" s="2">
        <v>21210</v>
      </c>
      <c r="CC19" s="2">
        <v>10442</v>
      </c>
      <c r="CD19" s="2">
        <v>10768</v>
      </c>
      <c r="CE19" s="2">
        <v>60097</v>
      </c>
      <c r="CF19" s="2">
        <v>8547</v>
      </c>
      <c r="CG19" s="2">
        <v>4238</v>
      </c>
      <c r="CH19" s="2">
        <v>4309</v>
      </c>
      <c r="CI19" s="2">
        <v>24373</v>
      </c>
      <c r="CJ19" s="2">
        <v>12039</v>
      </c>
      <c r="CK19" s="2">
        <v>12334</v>
      </c>
      <c r="CL19" s="2">
        <v>71751</v>
      </c>
      <c r="CM19" s="2" t="s">
        <v>596</v>
      </c>
      <c r="CN19" s="2" t="s">
        <v>597</v>
      </c>
      <c r="CO19" s="2" t="s">
        <v>598</v>
      </c>
      <c r="CP19" s="2" t="s">
        <v>767</v>
      </c>
      <c r="CQ19" s="2" t="s">
        <v>768</v>
      </c>
      <c r="CR19" s="2" t="s">
        <v>396</v>
      </c>
      <c r="CS19" s="2">
        <v>9.9</v>
      </c>
      <c r="CT19" s="2">
        <v>4.9000000000000004</v>
      </c>
      <c r="CU19" s="2">
        <v>4.9000000000000004</v>
      </c>
      <c r="CV19" s="2">
        <v>30.1</v>
      </c>
      <c r="CW19" s="2">
        <v>15.1</v>
      </c>
      <c r="CX19" s="2">
        <v>15</v>
      </c>
      <c r="CY19" s="2">
        <v>10.3</v>
      </c>
      <c r="CZ19" s="2">
        <v>10.8</v>
      </c>
      <c r="DA19" s="2">
        <v>9.8000000000000007</v>
      </c>
      <c r="DB19" s="2">
        <v>11</v>
      </c>
      <c r="DC19" s="2">
        <v>10.5</v>
      </c>
      <c r="DD19" s="2">
        <v>11.5</v>
      </c>
      <c r="DE19" s="2">
        <v>11.5</v>
      </c>
      <c r="DF19" s="2">
        <f t="shared" si="9"/>
        <v>28503</v>
      </c>
      <c r="DG19" s="7">
        <f ca="1">((1.13*DF19)-(0.02*C19)+(0.61*1)+0.97)/1000</f>
        <v>32.209229999999998</v>
      </c>
      <c r="DH19" s="16">
        <f t="shared" si="10"/>
        <v>9.1495798858830426</v>
      </c>
      <c r="DI19" s="2">
        <v>877.7</v>
      </c>
      <c r="DJ19" s="2">
        <v>764.1</v>
      </c>
      <c r="DK19" s="2">
        <v>11.4</v>
      </c>
      <c r="DL19" s="2">
        <v>9.9</v>
      </c>
      <c r="DM19" s="2">
        <v>27</v>
      </c>
      <c r="DN19" s="16">
        <f t="shared" ca="1" si="11"/>
        <v>27.249952886175798</v>
      </c>
      <c r="DO19" s="16">
        <f t="shared" ca="1" si="12"/>
        <v>23.723013558535865</v>
      </c>
      <c r="DP19" s="16">
        <f t="shared" si="13"/>
        <v>41.381423856671383</v>
      </c>
      <c r="DQ19" s="2">
        <v>7</v>
      </c>
      <c r="DR19" s="2">
        <v>1.33</v>
      </c>
      <c r="DS19" s="2">
        <v>11.72</v>
      </c>
      <c r="DT19" s="2">
        <v>44.6</v>
      </c>
      <c r="DU19" s="6">
        <v>44.454999999999998</v>
      </c>
      <c r="DV19" s="2">
        <v>50.3</v>
      </c>
      <c r="DW19" s="6">
        <v>50.079000000000001</v>
      </c>
      <c r="DX19" s="2">
        <v>5.0999999999999996</v>
      </c>
      <c r="DY19" s="6">
        <v>5.0679999999999996</v>
      </c>
      <c r="DZ19" s="2">
        <v>99.602999999999994</v>
      </c>
      <c r="EA19" s="15">
        <f t="shared" si="14"/>
        <v>1.2969140625</v>
      </c>
      <c r="EB19" s="15">
        <f t="shared" ca="1" si="15"/>
        <v>3.0923744529130315</v>
      </c>
      <c r="EC19" s="15">
        <f t="shared" si="16"/>
        <v>4.6960396039603953</v>
      </c>
    </row>
    <row r="20" spans="1:133" x14ac:dyDescent="0.2">
      <c r="A20" s="2">
        <v>19</v>
      </c>
      <c r="B20" s="13">
        <v>36150</v>
      </c>
      <c r="C20" s="2">
        <f t="shared" ca="1" si="0"/>
        <v>24</v>
      </c>
      <c r="D20" s="2" t="s">
        <v>924</v>
      </c>
      <c r="E20" s="2">
        <v>1</v>
      </c>
      <c r="F20" s="3" t="s">
        <v>32</v>
      </c>
      <c r="G20" s="3" t="s">
        <v>35</v>
      </c>
      <c r="H20" s="2">
        <v>83</v>
      </c>
      <c r="I20" s="2">
        <v>26</v>
      </c>
      <c r="J20" s="2">
        <v>175.5</v>
      </c>
      <c r="K20" s="2">
        <v>175.5</v>
      </c>
      <c r="L20" s="2">
        <v>83</v>
      </c>
      <c r="M20" s="2">
        <v>7390</v>
      </c>
      <c r="N20" s="2" t="s">
        <v>261</v>
      </c>
      <c r="O20" s="2" t="s">
        <v>262</v>
      </c>
      <c r="P20" s="2">
        <v>22091</v>
      </c>
      <c r="Q20" s="2">
        <v>11200</v>
      </c>
      <c r="R20" s="2">
        <v>10890</v>
      </c>
      <c r="S20" s="2">
        <v>58969</v>
      </c>
      <c r="T20" s="2">
        <v>9165</v>
      </c>
      <c r="U20" s="2">
        <v>4762</v>
      </c>
      <c r="V20" s="2">
        <v>4404</v>
      </c>
      <c r="W20" s="2">
        <v>29142</v>
      </c>
      <c r="X20" s="2">
        <v>14880</v>
      </c>
      <c r="Y20" s="2">
        <v>14262</v>
      </c>
      <c r="Z20" s="2">
        <v>79475</v>
      </c>
      <c r="AA20" s="2" t="s">
        <v>263</v>
      </c>
      <c r="AB20" s="2" t="s">
        <v>264</v>
      </c>
      <c r="AC20" s="2" t="s">
        <v>265</v>
      </c>
      <c r="AD20" s="2" t="s">
        <v>266</v>
      </c>
      <c r="AE20" s="2" t="s">
        <v>267</v>
      </c>
      <c r="AF20" s="2" t="s">
        <v>268</v>
      </c>
      <c r="AG20" s="2">
        <v>9.3000000000000007</v>
      </c>
      <c r="AH20" s="2">
        <v>4.7</v>
      </c>
      <c r="AI20" s="2">
        <v>4.5999999999999996</v>
      </c>
      <c r="AJ20" s="2">
        <v>25.9</v>
      </c>
      <c r="AK20" s="2">
        <v>12.8</v>
      </c>
      <c r="AL20" s="2">
        <v>13.1</v>
      </c>
      <c r="AM20" s="2">
        <v>14</v>
      </c>
      <c r="AN20" s="2">
        <v>14.6</v>
      </c>
      <c r="AO20" s="2">
        <v>13.3</v>
      </c>
      <c r="AP20" s="2">
        <v>13.8</v>
      </c>
      <c r="AQ20" s="2">
        <v>15.8</v>
      </c>
      <c r="AR20" s="2">
        <v>11.9</v>
      </c>
      <c r="AS20" s="2">
        <v>16.100000000000001</v>
      </c>
      <c r="AT20" s="2">
        <f t="shared" si="17"/>
        <v>29481</v>
      </c>
      <c r="AU20" s="7">
        <f ca="1">((1.13*AT20)-(0.02*C20)+(0.61*1)+0.97)/1000</f>
        <v>33.314629999999994</v>
      </c>
      <c r="AV20" s="16">
        <f t="shared" si="18"/>
        <v>9.5716755545815388</v>
      </c>
      <c r="AW20" s="2">
        <v>827</v>
      </c>
      <c r="AX20" s="2">
        <v>697.6</v>
      </c>
      <c r="AY20" s="2">
        <v>10</v>
      </c>
      <c r="AZ20" s="2">
        <v>8.4</v>
      </c>
      <c r="BA20" s="2">
        <v>19.3</v>
      </c>
      <c r="BB20" s="16">
        <f t="shared" ca="1" si="19"/>
        <v>24.823928706397165</v>
      </c>
      <c r="BC20" s="16">
        <f t="shared" ca="1" si="20"/>
        <v>20.939749293328489</v>
      </c>
      <c r="BD20" s="16">
        <f t="shared" si="21"/>
        <v>37.436059933909732</v>
      </c>
      <c r="BE20" s="2">
        <v>9</v>
      </c>
      <c r="BF20" s="2">
        <v>1.55</v>
      </c>
      <c r="BG20" s="2">
        <v>8.33</v>
      </c>
      <c r="BH20" s="2">
        <v>34.700000000000003</v>
      </c>
      <c r="BI20" s="2">
        <v>22.367000000000001</v>
      </c>
      <c r="BJ20" s="2">
        <v>54.8</v>
      </c>
      <c r="BK20" s="2">
        <v>35.317999999999998</v>
      </c>
      <c r="BL20" s="2">
        <v>10.5</v>
      </c>
      <c r="BM20" s="2">
        <v>6.7430000000000003</v>
      </c>
      <c r="BN20" s="2">
        <v>64.427999999999997</v>
      </c>
      <c r="BO20" s="15">
        <f t="shared" si="22"/>
        <v>0.77624096385542163</v>
      </c>
      <c r="BP20" s="15">
        <f t="shared" ca="1" si="23"/>
        <v>1.9339251253878553</v>
      </c>
      <c r="BQ20" s="15">
        <f t="shared" si="24"/>
        <v>2.9164818251776738</v>
      </c>
      <c r="BR20" s="2">
        <v>2</v>
      </c>
      <c r="BS20" s="3" t="s">
        <v>32</v>
      </c>
      <c r="BT20" s="2">
        <v>80.900000000000006</v>
      </c>
      <c r="BU20" s="2">
        <v>22.6</v>
      </c>
      <c r="BV20" s="2">
        <v>175.5</v>
      </c>
      <c r="BW20" s="2">
        <v>175.8</v>
      </c>
      <c r="BX20" s="2">
        <v>80.900000000000006</v>
      </c>
      <c r="BY20" s="2">
        <v>7044</v>
      </c>
      <c r="BZ20" s="2" t="s">
        <v>599</v>
      </c>
      <c r="CA20" s="2" t="s">
        <v>600</v>
      </c>
      <c r="CB20" s="2">
        <v>22794</v>
      </c>
      <c r="CC20" s="2">
        <v>11356</v>
      </c>
      <c r="CD20" s="2">
        <v>11437</v>
      </c>
      <c r="CE20" s="2">
        <v>59713</v>
      </c>
      <c r="CF20" s="2">
        <v>8572</v>
      </c>
      <c r="CG20" s="2">
        <v>4450</v>
      </c>
      <c r="CH20" s="2">
        <v>4121</v>
      </c>
      <c r="CI20" s="2">
        <v>28919</v>
      </c>
      <c r="CJ20" s="2">
        <v>14615</v>
      </c>
      <c r="CK20" s="2">
        <v>14305</v>
      </c>
      <c r="CL20" s="2">
        <v>77162</v>
      </c>
      <c r="CM20" s="2" t="s">
        <v>601</v>
      </c>
      <c r="CN20" s="2" t="s">
        <v>602</v>
      </c>
      <c r="CO20" s="2" t="s">
        <v>603</v>
      </c>
      <c r="CP20" s="2" t="s">
        <v>769</v>
      </c>
      <c r="CQ20" s="2" t="s">
        <v>770</v>
      </c>
      <c r="CR20" s="2" t="s">
        <v>771</v>
      </c>
      <c r="CS20" s="2">
        <v>9</v>
      </c>
      <c r="CT20" s="2">
        <v>4.5</v>
      </c>
      <c r="CU20" s="2">
        <v>4.5</v>
      </c>
      <c r="CV20" s="2">
        <v>25.8</v>
      </c>
      <c r="CW20" s="2">
        <v>12.7</v>
      </c>
      <c r="CX20" s="2">
        <v>13</v>
      </c>
      <c r="CY20" s="2">
        <v>14.7</v>
      </c>
      <c r="CZ20" s="2">
        <v>15.1</v>
      </c>
      <c r="DA20" s="2">
        <v>14.3</v>
      </c>
      <c r="DB20" s="2">
        <v>13</v>
      </c>
      <c r="DC20" s="2">
        <v>13.3</v>
      </c>
      <c r="DD20" s="2">
        <v>12.7</v>
      </c>
      <c r="DE20" s="2">
        <v>16.2</v>
      </c>
      <c r="DF20" s="2">
        <f t="shared" si="9"/>
        <v>29838</v>
      </c>
      <c r="DG20" s="7">
        <f ca="1">((1.13*DF20)-(0.02*C20)+(0.61*1)+0.97)/1000</f>
        <v>33.718039999999995</v>
      </c>
      <c r="DH20" s="16">
        <f t="shared" si="10"/>
        <v>9.6545484901784917</v>
      </c>
      <c r="DI20" s="2">
        <v>832.4</v>
      </c>
      <c r="DJ20" s="2">
        <v>701.8</v>
      </c>
      <c r="DK20" s="2">
        <v>10.3</v>
      </c>
      <c r="DL20" s="2">
        <v>8.6999999999999993</v>
      </c>
      <c r="DM20" s="2">
        <v>18.399999999999999</v>
      </c>
      <c r="DN20" s="16">
        <f t="shared" ca="1" si="11"/>
        <v>24.687081455505719</v>
      </c>
      <c r="DO20" s="16">
        <f t="shared" ca="1" si="12"/>
        <v>20.813783956600091</v>
      </c>
      <c r="DP20" s="16">
        <f t="shared" si="13"/>
        <v>36.518382030358865</v>
      </c>
      <c r="DQ20" s="2">
        <v>9</v>
      </c>
      <c r="DR20" s="2">
        <v>1.05</v>
      </c>
      <c r="DS20" s="2">
        <v>8.11</v>
      </c>
      <c r="DT20" s="2">
        <v>10.9</v>
      </c>
      <c r="DU20" s="6">
        <v>4.7830000000000004</v>
      </c>
      <c r="DV20" s="2">
        <v>81.5</v>
      </c>
      <c r="DW20" s="6">
        <v>35.845999999999997</v>
      </c>
      <c r="DX20" s="2">
        <v>7.6</v>
      </c>
      <c r="DY20" s="6">
        <v>3.3540000000000001</v>
      </c>
      <c r="DZ20" s="2">
        <v>43.981999999999999</v>
      </c>
      <c r="EA20" s="15">
        <f t="shared" si="14"/>
        <v>0.54365883807169335</v>
      </c>
      <c r="EB20" s="15">
        <f t="shared" ca="1" si="15"/>
        <v>1.3044055941567188</v>
      </c>
      <c r="EC20" s="15">
        <f t="shared" si="16"/>
        <v>1.9295428621567079</v>
      </c>
    </row>
    <row r="21" spans="1:133" x14ac:dyDescent="0.2">
      <c r="A21" s="2">
        <v>20</v>
      </c>
      <c r="B21" s="13">
        <v>35597</v>
      </c>
      <c r="C21" s="2">
        <f t="shared" ca="1" si="0"/>
        <v>25</v>
      </c>
      <c r="D21" s="2" t="s">
        <v>925</v>
      </c>
      <c r="E21" s="2">
        <v>1</v>
      </c>
      <c r="F21" s="3" t="s">
        <v>13</v>
      </c>
      <c r="G21" s="3" t="s">
        <v>35</v>
      </c>
      <c r="H21" s="2">
        <v>86.8</v>
      </c>
      <c r="I21" s="2">
        <v>12.2</v>
      </c>
      <c r="J21" s="2">
        <v>184.7</v>
      </c>
      <c r="K21" s="2">
        <v>184.7</v>
      </c>
      <c r="L21" s="2">
        <v>86.8</v>
      </c>
      <c r="M21" s="2">
        <v>9399</v>
      </c>
      <c r="N21" s="2" t="s">
        <v>290</v>
      </c>
      <c r="O21" s="2" t="s">
        <v>291</v>
      </c>
      <c r="P21" s="2">
        <v>26436</v>
      </c>
      <c r="Q21" s="2">
        <v>13042</v>
      </c>
      <c r="R21" s="2">
        <v>13394</v>
      </c>
      <c r="S21" s="2">
        <v>73293</v>
      </c>
      <c r="T21" s="2">
        <v>10505</v>
      </c>
      <c r="U21" s="2">
        <v>5371</v>
      </c>
      <c r="V21" s="2">
        <v>5134</v>
      </c>
      <c r="W21" s="2">
        <v>30019</v>
      </c>
      <c r="X21" s="2">
        <v>14890</v>
      </c>
      <c r="Y21" s="2">
        <v>15129</v>
      </c>
      <c r="Z21" s="2">
        <v>83430</v>
      </c>
      <c r="AA21" s="2" t="s">
        <v>292</v>
      </c>
      <c r="AB21" s="2" t="s">
        <v>293</v>
      </c>
      <c r="AC21" s="2" t="s">
        <v>294</v>
      </c>
      <c r="AD21" s="2" t="s">
        <v>295</v>
      </c>
      <c r="AE21" s="2" t="s">
        <v>296</v>
      </c>
      <c r="AF21" s="2" t="s">
        <v>297</v>
      </c>
      <c r="AG21" s="2">
        <v>11</v>
      </c>
      <c r="AH21" s="2">
        <v>5.6</v>
      </c>
      <c r="AI21" s="2">
        <v>5.4</v>
      </c>
      <c r="AJ21" s="2">
        <v>31.4</v>
      </c>
      <c r="AK21" s="2">
        <v>15.6</v>
      </c>
      <c r="AL21" s="2">
        <v>15.8</v>
      </c>
      <c r="AM21" s="2">
        <v>10.5</v>
      </c>
      <c r="AN21" s="2">
        <v>10.8</v>
      </c>
      <c r="AO21" s="2">
        <v>10.3</v>
      </c>
      <c r="AP21" s="2">
        <v>11.9</v>
      </c>
      <c r="AQ21" s="2">
        <v>12.4</v>
      </c>
      <c r="AR21" s="2">
        <v>11.5</v>
      </c>
      <c r="AS21" s="2">
        <v>12.2</v>
      </c>
      <c r="AT21" s="2">
        <f t="shared" si="17"/>
        <v>35835</v>
      </c>
      <c r="AU21" s="7">
        <f ca="1">((1.13*AT21)-(0.02*C21)+(0.61*1)+0.97)/1000</f>
        <v>40.494630000000001</v>
      </c>
      <c r="AV21" s="16">
        <f t="shared" si="18"/>
        <v>10.504457249189411</v>
      </c>
      <c r="AW21" s="2">
        <v>1101.4000000000001</v>
      </c>
      <c r="AX21" s="2">
        <v>928</v>
      </c>
      <c r="AY21" s="2">
        <v>12.7</v>
      </c>
      <c r="AZ21" s="2">
        <v>10.7</v>
      </c>
      <c r="BA21" s="2">
        <v>23.9</v>
      </c>
      <c r="BB21" s="16">
        <f t="shared" ca="1" si="19"/>
        <v>27.198668070309573</v>
      </c>
      <c r="BC21" s="16">
        <f t="shared" ca="1" si="20"/>
        <v>22.916618820816488</v>
      </c>
      <c r="BD21" s="16">
        <f t="shared" si="21"/>
        <v>41.662883946134066</v>
      </c>
      <c r="BE21" s="2">
        <v>4</v>
      </c>
      <c r="BF21" s="2">
        <v>1.1299999999999999</v>
      </c>
      <c r="BG21" s="2">
        <v>9.81</v>
      </c>
      <c r="BH21" s="2">
        <v>54.9</v>
      </c>
      <c r="BI21" s="2">
        <v>66.162000000000006</v>
      </c>
      <c r="BJ21" s="2">
        <v>39.200000000000003</v>
      </c>
      <c r="BK21" s="2">
        <v>47.284999999999997</v>
      </c>
      <c r="BL21" s="2">
        <v>5.9</v>
      </c>
      <c r="BM21" s="2">
        <v>7.125</v>
      </c>
      <c r="BN21" s="2">
        <f>SUM(BI21,BK21,BM21)</f>
        <v>120.572</v>
      </c>
      <c r="BO21" s="15">
        <f t="shared" si="22"/>
        <v>1.389078341013825</v>
      </c>
      <c r="BP21" s="15">
        <f t="shared" ca="1" si="23"/>
        <v>2.9774812117063423</v>
      </c>
      <c r="BQ21" s="15">
        <f t="shared" si="24"/>
        <v>4.5609018005749737</v>
      </c>
      <c r="BR21" s="2">
        <v>2</v>
      </c>
      <c r="BS21" s="3" t="s">
        <v>13</v>
      </c>
      <c r="BT21" s="2">
        <v>86.6</v>
      </c>
      <c r="BU21" s="2">
        <v>11.2</v>
      </c>
      <c r="BV21" s="2">
        <v>184.7</v>
      </c>
      <c r="BW21" s="2">
        <v>184.8</v>
      </c>
      <c r="BX21" s="2">
        <v>86.6</v>
      </c>
      <c r="BY21" s="2">
        <v>9563</v>
      </c>
      <c r="BZ21" s="2" t="s">
        <v>604</v>
      </c>
      <c r="CA21" s="2" t="s">
        <v>605</v>
      </c>
      <c r="CB21" s="2">
        <v>27075</v>
      </c>
      <c r="CC21" s="2">
        <v>13559</v>
      </c>
      <c r="CD21" s="2">
        <v>13516</v>
      </c>
      <c r="CE21" s="2">
        <v>74465</v>
      </c>
      <c r="CF21" s="2">
        <v>10602</v>
      </c>
      <c r="CG21" s="2">
        <v>5560</v>
      </c>
      <c r="CH21" s="2">
        <v>5042</v>
      </c>
      <c r="CI21" s="2">
        <v>30372</v>
      </c>
      <c r="CJ21" s="2">
        <v>15367</v>
      </c>
      <c r="CK21" s="2">
        <v>15005</v>
      </c>
      <c r="CL21" s="2">
        <v>83909</v>
      </c>
      <c r="CM21" s="2" t="s">
        <v>508</v>
      </c>
      <c r="CN21" s="2" t="s">
        <v>606</v>
      </c>
      <c r="CO21" s="2" t="s">
        <v>387</v>
      </c>
      <c r="CP21" s="2" t="s">
        <v>772</v>
      </c>
      <c r="CQ21" s="2" t="s">
        <v>773</v>
      </c>
      <c r="CR21" s="2" t="s">
        <v>774</v>
      </c>
      <c r="CS21" s="2">
        <v>11.1</v>
      </c>
      <c r="CT21" s="2">
        <v>5.8</v>
      </c>
      <c r="CU21" s="2">
        <v>5.3</v>
      </c>
      <c r="CV21" s="2">
        <v>31.7</v>
      </c>
      <c r="CW21" s="2">
        <v>16</v>
      </c>
      <c r="CX21" s="2">
        <v>15.7</v>
      </c>
      <c r="CY21" s="2">
        <v>9.8000000000000007</v>
      </c>
      <c r="CZ21" s="2">
        <v>9.1</v>
      </c>
      <c r="DA21" s="2">
        <v>10.6</v>
      </c>
      <c r="DB21" s="2">
        <v>10.9</v>
      </c>
      <c r="DC21" s="2">
        <v>11.8</v>
      </c>
      <c r="DD21" s="2">
        <v>9.9</v>
      </c>
      <c r="DE21" s="2">
        <v>11.3</v>
      </c>
      <c r="DF21" s="2">
        <f t="shared" si="9"/>
        <v>36638</v>
      </c>
      <c r="DG21" s="7">
        <f ca="1">((1.13*DF21)-(0.02*C21)+(0.61*1)+0.97)/1000</f>
        <v>41.40202</v>
      </c>
      <c r="DH21" s="16">
        <f t="shared" si="10"/>
        <v>10.728223796405613</v>
      </c>
      <c r="DI21" s="2">
        <v>1103.9000000000001</v>
      </c>
      <c r="DJ21" s="2">
        <v>936.6</v>
      </c>
      <c r="DK21" s="2">
        <v>12.7</v>
      </c>
      <c r="DL21" s="2">
        <v>10.8</v>
      </c>
      <c r="DM21" s="2">
        <v>31.1</v>
      </c>
      <c r="DN21" s="16">
        <f t="shared" ca="1" si="11"/>
        <v>26.662950261847129</v>
      </c>
      <c r="DO21" s="16">
        <f t="shared" ca="1" si="12"/>
        <v>22.622084622924195</v>
      </c>
      <c r="DP21" s="16">
        <f t="shared" si="13"/>
        <v>40.771929824561404</v>
      </c>
      <c r="DQ21" s="2">
        <v>4</v>
      </c>
      <c r="DR21" s="2">
        <v>1.07</v>
      </c>
      <c r="DS21" s="2">
        <v>9.67</v>
      </c>
      <c r="DT21" s="2">
        <v>14.3</v>
      </c>
      <c r="DU21" s="2">
        <v>8.9090000000000007</v>
      </c>
      <c r="DV21" s="2">
        <v>75.099999999999994</v>
      </c>
      <c r="DW21" s="2">
        <v>46.741</v>
      </c>
      <c r="DX21" s="2">
        <v>10.6</v>
      </c>
      <c r="DY21" s="2">
        <v>6.6210000000000004</v>
      </c>
      <c r="DZ21" s="2">
        <v>62.271000000000001</v>
      </c>
      <c r="EA21" s="15">
        <f t="shared" si="14"/>
        <v>0.71906466512702083</v>
      </c>
      <c r="EB21" s="15">
        <f t="shared" ca="1" si="15"/>
        <v>1.5040570484242073</v>
      </c>
      <c r="EC21" s="15">
        <f t="shared" si="16"/>
        <v>2.2999445983379503</v>
      </c>
    </row>
    <row r="22" spans="1:133" x14ac:dyDescent="0.2">
      <c r="A22" s="2">
        <v>21</v>
      </c>
      <c r="B22" s="13">
        <v>36908</v>
      </c>
      <c r="C22" s="2">
        <f t="shared" ca="1" si="0"/>
        <v>22</v>
      </c>
      <c r="D22" s="2" t="s">
        <v>925</v>
      </c>
      <c r="E22" s="2">
        <v>1</v>
      </c>
      <c r="F22" s="3" t="s">
        <v>33</v>
      </c>
      <c r="G22" s="3" t="s">
        <v>35</v>
      </c>
      <c r="H22" s="2">
        <v>93.5</v>
      </c>
      <c r="I22" s="2">
        <v>21.2</v>
      </c>
      <c r="J22" s="2">
        <v>196.2</v>
      </c>
      <c r="K22" s="2">
        <v>197.3</v>
      </c>
      <c r="L22" s="2">
        <v>93.5</v>
      </c>
      <c r="M22" s="2">
        <v>10088</v>
      </c>
      <c r="N22" s="2" t="s">
        <v>274</v>
      </c>
      <c r="O22" s="2" t="s">
        <v>275</v>
      </c>
      <c r="P22" s="2">
        <v>25075</v>
      </c>
      <c r="Q22" s="2">
        <v>12721</v>
      </c>
      <c r="R22" s="2">
        <v>12355</v>
      </c>
      <c r="S22" s="2">
        <v>70186</v>
      </c>
      <c r="T22" s="2">
        <v>12242</v>
      </c>
      <c r="U22" s="2">
        <v>6217</v>
      </c>
      <c r="V22" s="2">
        <v>6025</v>
      </c>
      <c r="W22" s="2">
        <v>32973</v>
      </c>
      <c r="X22" s="2">
        <v>16801</v>
      </c>
      <c r="Y22" s="2">
        <v>16172</v>
      </c>
      <c r="Z22" s="2">
        <v>89082</v>
      </c>
      <c r="AA22" s="2" t="s">
        <v>276</v>
      </c>
      <c r="AB22" s="2" t="s">
        <v>277</v>
      </c>
      <c r="AC22" s="2" t="s">
        <v>278</v>
      </c>
      <c r="AD22" s="2" t="s">
        <v>279</v>
      </c>
      <c r="AE22" s="2" t="s">
        <v>280</v>
      </c>
      <c r="AF22" s="2" t="s">
        <v>281</v>
      </c>
      <c r="AG22" s="2">
        <v>12.8</v>
      </c>
      <c r="AH22" s="2">
        <v>6.5</v>
      </c>
      <c r="AI22" s="2">
        <v>6.3</v>
      </c>
      <c r="AJ22" s="2">
        <v>34.5</v>
      </c>
      <c r="AK22" s="2">
        <v>17.600000000000001</v>
      </c>
      <c r="AL22" s="2">
        <v>16.899999999999999</v>
      </c>
      <c r="AM22" s="2">
        <v>17.600000000000001</v>
      </c>
      <c r="AN22" s="2">
        <v>17.7</v>
      </c>
      <c r="AO22" s="2">
        <v>17.5</v>
      </c>
      <c r="AP22" s="2">
        <v>24</v>
      </c>
      <c r="AQ22" s="2">
        <v>24.3</v>
      </c>
      <c r="AR22" s="2">
        <v>23.6</v>
      </c>
      <c r="AS22" s="2">
        <v>21.2</v>
      </c>
      <c r="AT22" s="2">
        <f t="shared" si="17"/>
        <v>35163</v>
      </c>
      <c r="AU22" s="7">
        <f ca="1">((1.13*AT22)-(0.02*C22)+(0.61*1)+0.97)/1000</f>
        <v>39.735329999999998</v>
      </c>
      <c r="AV22" s="16">
        <f t="shared" si="18"/>
        <v>9.0329945906843232</v>
      </c>
      <c r="AW22" s="2">
        <v>986</v>
      </c>
      <c r="AX22" s="2">
        <v>849.1</v>
      </c>
      <c r="AY22" s="2">
        <v>10.5</v>
      </c>
      <c r="AZ22" s="2">
        <v>9.1</v>
      </c>
      <c r="BA22" s="2">
        <v>27.5</v>
      </c>
      <c r="BB22" s="16">
        <f t="shared" ca="1" si="19"/>
        <v>24.814189286964524</v>
      </c>
      <c r="BC22" s="16">
        <f t="shared" ca="1" si="20"/>
        <v>21.368892620245006</v>
      </c>
      <c r="BD22" s="16">
        <f t="shared" si="21"/>
        <v>39.322033898305079</v>
      </c>
      <c r="BE22" s="2">
        <v>5</v>
      </c>
      <c r="BF22" s="2">
        <v>2.19</v>
      </c>
      <c r="BG22" s="2">
        <v>6.23</v>
      </c>
      <c r="BH22" s="2">
        <v>58.6</v>
      </c>
      <c r="BI22" s="2">
        <v>42.491</v>
      </c>
      <c r="BJ22" s="2">
        <v>32.700000000000003</v>
      </c>
      <c r="BK22" s="2">
        <v>23.707000000000001</v>
      </c>
      <c r="BL22" s="2">
        <v>8.8000000000000007</v>
      </c>
      <c r="BM22" s="2">
        <v>6.3520000000000003</v>
      </c>
      <c r="BN22" s="6">
        <f>SUM(BI22,BK22,BM22)</f>
        <v>72.550000000000011</v>
      </c>
      <c r="BO22" s="15">
        <f t="shared" si="22"/>
        <v>0.77593582887700552</v>
      </c>
      <c r="BP22" s="15">
        <f t="shared" ca="1" si="23"/>
        <v>1.8258310677173191</v>
      </c>
      <c r="BQ22" s="15">
        <f t="shared" si="24"/>
        <v>2.8933200398803596</v>
      </c>
      <c r="BR22" s="2">
        <v>2</v>
      </c>
      <c r="BS22" s="3" t="s">
        <v>33</v>
      </c>
      <c r="BT22" s="2">
        <v>99.1</v>
      </c>
      <c r="BU22" s="2">
        <v>23.5</v>
      </c>
      <c r="BV22" s="2">
        <v>196.2</v>
      </c>
      <c r="BW22" s="2">
        <v>196.8</v>
      </c>
      <c r="BX22" s="2">
        <v>99.1</v>
      </c>
      <c r="BY22" s="2">
        <v>10543</v>
      </c>
      <c r="BZ22" s="2" t="s">
        <v>607</v>
      </c>
      <c r="CA22" s="2" t="s">
        <v>607</v>
      </c>
      <c r="CB22" s="2">
        <v>25353</v>
      </c>
      <c r="CC22" s="2">
        <v>12812</v>
      </c>
      <c r="CD22" s="2">
        <v>12541</v>
      </c>
      <c r="CE22" s="2">
        <v>72283</v>
      </c>
      <c r="CF22" s="2">
        <v>13064</v>
      </c>
      <c r="CG22" s="2">
        <v>6532</v>
      </c>
      <c r="CH22" s="2">
        <v>6532</v>
      </c>
      <c r="CI22" s="2">
        <v>34292</v>
      </c>
      <c r="CJ22" s="2">
        <v>17469</v>
      </c>
      <c r="CK22" s="2">
        <v>16823</v>
      </c>
      <c r="CL22" s="2">
        <v>94445</v>
      </c>
      <c r="CM22" s="2" t="s">
        <v>608</v>
      </c>
      <c r="CN22" s="2" t="s">
        <v>609</v>
      </c>
      <c r="CO22" s="2" t="s">
        <v>609</v>
      </c>
      <c r="CP22" s="2" t="s">
        <v>775</v>
      </c>
      <c r="CQ22" s="2" t="s">
        <v>776</v>
      </c>
      <c r="CR22" s="2" t="s">
        <v>777</v>
      </c>
      <c r="CS22" s="2">
        <v>13.7</v>
      </c>
      <c r="CT22" s="2">
        <v>6.8</v>
      </c>
      <c r="CU22" s="2">
        <v>6.8</v>
      </c>
      <c r="CV22" s="2">
        <v>35.799999999999997</v>
      </c>
      <c r="CW22" s="2">
        <v>18.3</v>
      </c>
      <c r="CX22" s="2">
        <v>17.600000000000001</v>
      </c>
      <c r="CY22" s="2">
        <v>19.3</v>
      </c>
      <c r="CZ22" s="2">
        <v>19.3</v>
      </c>
      <c r="DA22" s="2">
        <v>19.3</v>
      </c>
      <c r="DB22" s="2">
        <v>26.1</v>
      </c>
      <c r="DC22" s="2">
        <v>26.7</v>
      </c>
      <c r="DD22" s="2">
        <v>25.5</v>
      </c>
      <c r="DE22" s="2">
        <v>23.5</v>
      </c>
      <c r="DF22" s="2">
        <f t="shared" si="9"/>
        <v>35896</v>
      </c>
      <c r="DG22" s="7">
        <f ca="1">((1.13*DF22)-(0.02*C22)+(0.61*1)+0.97)/1000</f>
        <v>40.563619999999993</v>
      </c>
      <c r="DH22" s="16">
        <f t="shared" si="10"/>
        <v>9.2682100601493804</v>
      </c>
      <c r="DI22" s="2">
        <v>1144.0999999999999</v>
      </c>
      <c r="DJ22" s="2">
        <v>975.9</v>
      </c>
      <c r="DK22" s="2">
        <v>11.5</v>
      </c>
      <c r="DL22" s="2">
        <v>9.8000000000000007</v>
      </c>
      <c r="DM22" s="2">
        <v>40.5</v>
      </c>
      <c r="DN22" s="16">
        <f t="shared" ca="1" si="11"/>
        <v>28.205076371388948</v>
      </c>
      <c r="DO22" s="16">
        <f t="shared" ca="1" si="12"/>
        <v>24.058503654259656</v>
      </c>
      <c r="DP22" s="16">
        <f t="shared" si="13"/>
        <v>45.126809450558113</v>
      </c>
      <c r="DQ22" s="2">
        <v>5</v>
      </c>
      <c r="DR22" s="2">
        <v>2.06</v>
      </c>
      <c r="DS22" s="2">
        <v>8.9700000000000006</v>
      </c>
      <c r="DT22" s="2">
        <v>43</v>
      </c>
      <c r="DU22" s="2">
        <v>37.673000000000002</v>
      </c>
      <c r="DV22" s="2">
        <v>49</v>
      </c>
      <c r="DW22" s="2">
        <v>42.976999999999997</v>
      </c>
      <c r="DX22" s="2">
        <v>8</v>
      </c>
      <c r="DY22" s="2">
        <v>6.9939999999999998</v>
      </c>
      <c r="DZ22" s="2">
        <v>87.644000000000005</v>
      </c>
      <c r="EA22" s="15">
        <f t="shared" si="14"/>
        <v>0.88439959636730581</v>
      </c>
      <c r="EB22" s="15">
        <f t="shared" ca="1" si="15"/>
        <v>2.160655286682994</v>
      </c>
      <c r="EC22" s="15">
        <f t="shared" si="16"/>
        <v>3.4569478957125388</v>
      </c>
    </row>
    <row r="23" spans="1:133" x14ac:dyDescent="0.2">
      <c r="A23" s="2">
        <v>22</v>
      </c>
      <c r="B23" s="13">
        <v>38887</v>
      </c>
      <c r="C23" s="2">
        <f t="shared" ca="1" si="0"/>
        <v>16</v>
      </c>
      <c r="D23" s="2" t="s">
        <v>925</v>
      </c>
      <c r="E23" s="2">
        <v>1</v>
      </c>
      <c r="F23" s="3" t="s">
        <v>39</v>
      </c>
      <c r="G23" s="3" t="s">
        <v>35</v>
      </c>
      <c r="H23" s="2">
        <v>76.8</v>
      </c>
      <c r="I23" s="2">
        <v>25.6</v>
      </c>
      <c r="J23" s="2">
        <v>175.1</v>
      </c>
      <c r="K23" s="2">
        <v>174.6</v>
      </c>
      <c r="L23" s="2">
        <v>76.8</v>
      </c>
      <c r="M23" s="2">
        <v>6891</v>
      </c>
      <c r="N23" s="2" t="s">
        <v>306</v>
      </c>
      <c r="O23" s="2" t="s">
        <v>307</v>
      </c>
      <c r="P23" s="2">
        <v>18872</v>
      </c>
      <c r="Q23" s="2">
        <v>9505</v>
      </c>
      <c r="R23" s="2">
        <v>9367</v>
      </c>
      <c r="S23" s="2">
        <v>55508</v>
      </c>
      <c r="T23" s="2">
        <v>9017</v>
      </c>
      <c r="U23" s="2">
        <v>4567</v>
      </c>
      <c r="V23" s="2">
        <v>4450</v>
      </c>
      <c r="W23" s="2">
        <v>25652</v>
      </c>
      <c r="X23" s="2">
        <v>13010</v>
      </c>
      <c r="Y23" s="2">
        <v>12641</v>
      </c>
      <c r="Z23" s="2">
        <v>74578</v>
      </c>
      <c r="AA23" s="2" t="s">
        <v>308</v>
      </c>
      <c r="AB23" s="2" t="s">
        <v>309</v>
      </c>
      <c r="AC23" s="2" t="s">
        <v>310</v>
      </c>
      <c r="AD23" s="2" t="s">
        <v>311</v>
      </c>
      <c r="AE23" s="2" t="s">
        <v>312</v>
      </c>
      <c r="AF23" s="2" t="s">
        <v>313</v>
      </c>
      <c r="AG23" s="2">
        <v>9.4</v>
      </c>
      <c r="AH23" s="2">
        <v>4.8</v>
      </c>
      <c r="AI23" s="2">
        <v>4.5999999999999996</v>
      </c>
      <c r="AJ23" s="2">
        <v>26.7</v>
      </c>
      <c r="AK23" s="2">
        <v>13.5</v>
      </c>
      <c r="AL23" s="2">
        <v>13.1</v>
      </c>
      <c r="AM23" s="2">
        <v>23.6</v>
      </c>
      <c r="AN23" s="2">
        <v>23.3</v>
      </c>
      <c r="AO23" s="2">
        <v>23.8</v>
      </c>
      <c r="AP23" s="2">
        <v>26.4</v>
      </c>
      <c r="AQ23" s="2">
        <v>26.9</v>
      </c>
      <c r="AR23" s="2">
        <v>25.9</v>
      </c>
      <c r="AS23" s="2">
        <v>25.6</v>
      </c>
      <c r="AT23" s="2">
        <f t="shared" si="17"/>
        <v>25763</v>
      </c>
      <c r="AU23" s="7">
        <f ca="1">((1.13*AT23)-(0.02*C23)+(0.61*1)+0.97)/1000</f>
        <v>29.11345</v>
      </c>
      <c r="AV23" s="16">
        <f t="shared" si="18"/>
        <v>8.4509971409039686</v>
      </c>
      <c r="AW23" s="2">
        <v>674.1</v>
      </c>
      <c r="AX23" s="2">
        <v>617.1</v>
      </c>
      <c r="AY23" s="2">
        <v>8.8000000000000007</v>
      </c>
      <c r="AZ23" s="2">
        <v>8</v>
      </c>
      <c r="BA23" s="2">
        <v>8.4</v>
      </c>
      <c r="BB23" s="16">
        <f t="shared" ca="1" si="19"/>
        <v>23.154246576754044</v>
      </c>
      <c r="BC23" s="16">
        <f t="shared" ca="1" si="20"/>
        <v>21.19638861076238</v>
      </c>
      <c r="BD23" s="16">
        <f t="shared" si="21"/>
        <v>35.719584569732937</v>
      </c>
      <c r="BE23" s="2">
        <v>9</v>
      </c>
      <c r="BF23" s="2">
        <v>2.09</v>
      </c>
      <c r="BG23" s="2">
        <v>7.13</v>
      </c>
      <c r="BH23" s="2">
        <v>47.3</v>
      </c>
      <c r="BI23" s="6">
        <v>24.44</v>
      </c>
      <c r="BJ23" s="2">
        <v>47</v>
      </c>
      <c r="BK23" s="2">
        <v>24.292999999999999</v>
      </c>
      <c r="BL23" s="2">
        <v>5.7</v>
      </c>
      <c r="BM23" s="2">
        <v>2.927</v>
      </c>
      <c r="BN23" s="6">
        <f>SUM(BI23,BK23,BM23)</f>
        <v>51.660000000000004</v>
      </c>
      <c r="BO23" s="15">
        <f t="shared" si="22"/>
        <v>0.67265625000000007</v>
      </c>
      <c r="BP23" s="15">
        <f t="shared" ca="1" si="23"/>
        <v>1.7744375881250762</v>
      </c>
      <c r="BQ23" s="15">
        <f t="shared" si="24"/>
        <v>2.7373887240356085</v>
      </c>
      <c r="BR23" s="2">
        <v>2</v>
      </c>
      <c r="BS23" s="3" t="s">
        <v>39</v>
      </c>
      <c r="BT23" s="2">
        <v>76.599999999999994</v>
      </c>
      <c r="BU23" s="2">
        <v>23.8</v>
      </c>
      <c r="BV23" s="2">
        <v>175.1</v>
      </c>
      <c r="BW23" s="2">
        <v>174.9</v>
      </c>
      <c r="BX23" s="2">
        <v>76.8</v>
      </c>
      <c r="BY23" s="2">
        <v>7428</v>
      </c>
      <c r="BZ23" s="2" t="s">
        <v>561</v>
      </c>
      <c r="CA23" s="2" t="s">
        <v>610</v>
      </c>
      <c r="CB23" s="2">
        <v>19940</v>
      </c>
      <c r="CC23" s="2">
        <v>10087</v>
      </c>
      <c r="CD23" s="2">
        <v>9853</v>
      </c>
      <c r="CE23" s="2">
        <v>56603</v>
      </c>
      <c r="CF23" s="2">
        <v>9373</v>
      </c>
      <c r="CG23" s="2">
        <v>4545</v>
      </c>
      <c r="CH23" s="2">
        <v>4828</v>
      </c>
      <c r="CI23" s="2">
        <v>26449</v>
      </c>
      <c r="CJ23" s="2">
        <v>13398</v>
      </c>
      <c r="CK23" s="2">
        <v>13051</v>
      </c>
      <c r="CL23" s="2">
        <v>74264</v>
      </c>
      <c r="CM23" s="2" t="s">
        <v>611</v>
      </c>
      <c r="CN23" s="2" t="s">
        <v>612</v>
      </c>
      <c r="CO23" s="2" t="s">
        <v>588</v>
      </c>
      <c r="CP23" s="2" t="s">
        <v>722</v>
      </c>
      <c r="CQ23" s="2" t="s">
        <v>778</v>
      </c>
      <c r="CR23" s="2" t="s">
        <v>779</v>
      </c>
      <c r="CS23" s="2">
        <v>9.8000000000000007</v>
      </c>
      <c r="CT23" s="2">
        <v>4.7</v>
      </c>
      <c r="CU23" s="2">
        <v>5</v>
      </c>
      <c r="CV23" s="2">
        <v>27.5</v>
      </c>
      <c r="CW23" s="2">
        <v>13.9</v>
      </c>
      <c r="CX23" s="2">
        <v>13.6</v>
      </c>
      <c r="CY23" s="2">
        <v>20.8</v>
      </c>
      <c r="CZ23" s="2">
        <v>19.100000000000001</v>
      </c>
      <c r="DA23" s="2">
        <v>22.3</v>
      </c>
      <c r="DB23" s="2">
        <v>24.6</v>
      </c>
      <c r="DC23" s="2">
        <v>24.7</v>
      </c>
      <c r="DD23" s="2">
        <v>24.5</v>
      </c>
      <c r="DE23" s="2">
        <v>23.8</v>
      </c>
      <c r="DF23" s="2">
        <f t="shared" si="9"/>
        <v>27368</v>
      </c>
      <c r="DG23" s="7">
        <f ca="1">((1.13*DF23)-(0.02*C23)+(0.61*1)+0.97)/1000</f>
        <v>30.927099999999999</v>
      </c>
      <c r="DH23" s="16">
        <f t="shared" si="10"/>
        <v>8.9467116879007218</v>
      </c>
      <c r="DI23" s="2">
        <v>722.9</v>
      </c>
      <c r="DJ23" s="2">
        <v>650.6</v>
      </c>
      <c r="DK23" s="2">
        <v>9.4</v>
      </c>
      <c r="DL23" s="2">
        <v>8.5</v>
      </c>
      <c r="DM23" s="2">
        <v>12.7</v>
      </c>
      <c r="DN23" s="16">
        <f t="shared" ca="1" si="11"/>
        <v>23.374322196390867</v>
      </c>
      <c r="DO23" s="16">
        <f t="shared" ca="1" si="12"/>
        <v>21.03656663573371</v>
      </c>
      <c r="DP23" s="16">
        <f t="shared" si="13"/>
        <v>36.253761283851553</v>
      </c>
      <c r="DQ23" s="2">
        <v>8</v>
      </c>
      <c r="DR23" s="2">
        <v>1.97</v>
      </c>
      <c r="DS23" s="2">
        <v>5.53</v>
      </c>
      <c r="DT23" s="2">
        <v>57.2</v>
      </c>
      <c r="DU23" s="2">
        <v>30.158000000000001</v>
      </c>
      <c r="DV23" s="2">
        <v>32.5</v>
      </c>
      <c r="DW23" s="2">
        <v>17.137</v>
      </c>
      <c r="DX23" s="2">
        <v>10.3</v>
      </c>
      <c r="DY23" s="2">
        <v>5.4279999999999999</v>
      </c>
      <c r="DZ23" s="2">
        <v>52.722999999999999</v>
      </c>
      <c r="EA23" s="15">
        <f t="shared" si="14"/>
        <v>0.68649739583333336</v>
      </c>
      <c r="EB23" s="15">
        <f t="shared" ca="1" si="15"/>
        <v>1.7047508495785251</v>
      </c>
      <c r="EC23" s="15">
        <f t="shared" si="16"/>
        <v>2.6440822467402203</v>
      </c>
    </row>
    <row r="24" spans="1:133" x14ac:dyDescent="0.2">
      <c r="A24" s="2">
        <v>23</v>
      </c>
      <c r="B24" s="13">
        <v>38626</v>
      </c>
      <c r="C24" s="2">
        <f t="shared" ca="1" si="0"/>
        <v>17</v>
      </c>
      <c r="D24" s="2" t="s">
        <v>925</v>
      </c>
      <c r="E24" s="2">
        <v>1</v>
      </c>
      <c r="F24" s="3" t="s">
        <v>36</v>
      </c>
      <c r="G24" s="3" t="s">
        <v>35</v>
      </c>
      <c r="H24" s="2">
        <v>60.9</v>
      </c>
      <c r="I24" s="2">
        <v>22.5</v>
      </c>
      <c r="J24" s="2">
        <v>174.7</v>
      </c>
      <c r="K24" s="2">
        <v>172.1</v>
      </c>
      <c r="L24" s="2">
        <v>60.9</v>
      </c>
      <c r="M24" s="2">
        <v>5579</v>
      </c>
      <c r="N24" s="2" t="s">
        <v>283</v>
      </c>
      <c r="O24" s="2" t="s">
        <v>284</v>
      </c>
      <c r="P24" s="2">
        <v>15888</v>
      </c>
      <c r="Q24" s="2">
        <v>7852</v>
      </c>
      <c r="R24" s="2">
        <v>8035</v>
      </c>
      <c r="S24" s="2">
        <v>45343</v>
      </c>
      <c r="T24" s="2">
        <v>7316</v>
      </c>
      <c r="U24" s="2">
        <v>3597</v>
      </c>
      <c r="V24" s="2">
        <v>3719</v>
      </c>
      <c r="W24" s="2">
        <v>21018</v>
      </c>
      <c r="X24" s="2">
        <v>10440</v>
      </c>
      <c r="Y24" s="2">
        <v>10578</v>
      </c>
      <c r="Z24" s="2">
        <v>58510</v>
      </c>
      <c r="AA24" s="2" t="s">
        <v>285</v>
      </c>
      <c r="AB24" s="2" t="s">
        <v>269</v>
      </c>
      <c r="AC24" s="2" t="s">
        <v>286</v>
      </c>
      <c r="AD24" s="2" t="s">
        <v>287</v>
      </c>
      <c r="AE24" s="2" t="s">
        <v>288</v>
      </c>
      <c r="AF24" s="2" t="s">
        <v>289</v>
      </c>
      <c r="AG24" s="2">
        <v>7.7</v>
      </c>
      <c r="AH24" s="2">
        <v>3.8</v>
      </c>
      <c r="AI24" s="2">
        <v>3.9</v>
      </c>
      <c r="AJ24" s="2">
        <v>22.1</v>
      </c>
      <c r="AK24" s="2">
        <v>11</v>
      </c>
      <c r="AL24" s="2">
        <v>11.1</v>
      </c>
      <c r="AM24" s="2">
        <v>23.7</v>
      </c>
      <c r="AN24" s="2">
        <v>23.4</v>
      </c>
      <c r="AO24" s="2">
        <v>24</v>
      </c>
      <c r="AP24" s="2">
        <v>24.4</v>
      </c>
      <c r="AQ24" s="2">
        <v>24.8</v>
      </c>
      <c r="AR24" s="2">
        <v>24</v>
      </c>
      <c r="AS24" s="2">
        <v>22.5</v>
      </c>
      <c r="AT24" s="2">
        <f t="shared" si="17"/>
        <v>21467</v>
      </c>
      <c r="AU24" s="7">
        <f ca="1">((1.13*AT24)-(0.02*C24)+(0.61*1)+0.97)/1000</f>
        <v>24.258950000000002</v>
      </c>
      <c r="AV24" s="16">
        <f t="shared" si="18"/>
        <v>7.2478569916481002</v>
      </c>
      <c r="AW24" s="2">
        <v>905.4</v>
      </c>
      <c r="AX24" s="2">
        <v>785.1</v>
      </c>
      <c r="AY24" s="2">
        <v>12</v>
      </c>
      <c r="AZ24" s="2">
        <v>10.4</v>
      </c>
      <c r="BA24" s="2">
        <v>24.1</v>
      </c>
      <c r="BB24" s="16">
        <f t="shared" ca="1" si="19"/>
        <v>37.322307849268</v>
      </c>
      <c r="BC24" s="16">
        <f t="shared" ca="1" si="20"/>
        <v>32.363313333841738</v>
      </c>
      <c r="BD24" s="16">
        <f t="shared" si="21"/>
        <v>56.986404833836858</v>
      </c>
      <c r="BE24" s="2">
        <v>10</v>
      </c>
      <c r="BF24" s="2">
        <v>2.25</v>
      </c>
      <c r="BG24" s="2">
        <v>8.76</v>
      </c>
      <c r="BH24" s="2">
        <v>44.4</v>
      </c>
      <c r="BI24" s="2">
        <v>29.396999999999998</v>
      </c>
      <c r="BJ24" s="2">
        <v>46.5</v>
      </c>
      <c r="BK24" s="2">
        <v>30.724</v>
      </c>
      <c r="BL24" s="2">
        <v>9.1</v>
      </c>
      <c r="BM24" s="2">
        <v>6.016</v>
      </c>
      <c r="BN24" s="2">
        <v>66.138000000000005</v>
      </c>
      <c r="BO24" s="15">
        <f t="shared" si="22"/>
        <v>1.0860098522167489</v>
      </c>
      <c r="BP24" s="15">
        <f t="shared" ca="1" si="23"/>
        <v>2.7263339921966945</v>
      </c>
      <c r="BQ24" s="15">
        <f t="shared" si="24"/>
        <v>4.1627643504531724</v>
      </c>
      <c r="BR24" s="2">
        <v>2</v>
      </c>
      <c r="BS24" s="3" t="s">
        <v>36</v>
      </c>
      <c r="BT24" s="2">
        <v>62.5</v>
      </c>
      <c r="BU24" s="2">
        <v>20.3</v>
      </c>
      <c r="BV24" s="2">
        <v>174.7</v>
      </c>
      <c r="BW24" s="2">
        <v>173.6</v>
      </c>
      <c r="BX24" s="2">
        <v>62.5</v>
      </c>
      <c r="BY24" s="2">
        <v>6079</v>
      </c>
      <c r="BZ24" s="2" t="s">
        <v>613</v>
      </c>
      <c r="CA24" s="2" t="s">
        <v>614</v>
      </c>
      <c r="CB24" s="2">
        <v>16950</v>
      </c>
      <c r="CC24" s="2">
        <v>8412</v>
      </c>
      <c r="CD24" s="2">
        <v>8538</v>
      </c>
      <c r="CE24" s="2">
        <v>48052</v>
      </c>
      <c r="CF24" s="2">
        <v>7868</v>
      </c>
      <c r="CG24" s="2">
        <v>4180</v>
      </c>
      <c r="CH24" s="2">
        <v>3688</v>
      </c>
      <c r="CI24" s="2">
        <v>21826</v>
      </c>
      <c r="CJ24" s="2">
        <v>10799</v>
      </c>
      <c r="CK24" s="2">
        <v>11027</v>
      </c>
      <c r="CL24" s="2">
        <v>60293</v>
      </c>
      <c r="CM24" s="2" t="s">
        <v>615</v>
      </c>
      <c r="CN24" s="2" t="s">
        <v>506</v>
      </c>
      <c r="CO24" s="2" t="s">
        <v>616</v>
      </c>
      <c r="CP24" s="2" t="s">
        <v>780</v>
      </c>
      <c r="CQ24" s="2" t="s">
        <v>781</v>
      </c>
      <c r="CR24" s="2" t="s">
        <v>782</v>
      </c>
      <c r="CS24" s="2">
        <v>8.3000000000000007</v>
      </c>
      <c r="CT24" s="2">
        <v>4.4000000000000004</v>
      </c>
      <c r="CU24" s="2">
        <v>3.9</v>
      </c>
      <c r="CV24" s="2">
        <v>22.9</v>
      </c>
      <c r="CW24" s="2">
        <v>11.3</v>
      </c>
      <c r="CX24" s="2">
        <v>11.6</v>
      </c>
      <c r="CY24" s="2">
        <v>22.7</v>
      </c>
      <c r="CZ24" s="2">
        <v>24</v>
      </c>
      <c r="DA24" s="2">
        <v>21.3</v>
      </c>
      <c r="DB24" s="2">
        <v>22.3</v>
      </c>
      <c r="DC24" s="2">
        <v>22.1</v>
      </c>
      <c r="DD24" s="2">
        <v>22.6</v>
      </c>
      <c r="DE24" s="2">
        <v>20.3</v>
      </c>
      <c r="DF24" s="2">
        <f t="shared" si="9"/>
        <v>23029</v>
      </c>
      <c r="DG24" s="7">
        <f ca="1">((1.13*DF24)-(0.02*C24)+(0.61*1)+0.97)/1000</f>
        <v>26.024009999999997</v>
      </c>
      <c r="DH24" s="16">
        <f t="shared" si="10"/>
        <v>7.6414475779906139</v>
      </c>
      <c r="DI24" s="2">
        <v>633.9</v>
      </c>
      <c r="DJ24" s="2">
        <v>550.1</v>
      </c>
      <c r="DK24" s="2">
        <v>10.1</v>
      </c>
      <c r="DL24" s="2">
        <v>8.8000000000000007</v>
      </c>
      <c r="DM24" s="2">
        <v>15.6</v>
      </c>
      <c r="DN24" s="16">
        <f t="shared" ca="1" si="11"/>
        <v>24.358275300386069</v>
      </c>
      <c r="DO24" s="16">
        <f t="shared" ca="1" si="12"/>
        <v>21.13817201883953</v>
      </c>
      <c r="DP24" s="16">
        <f t="shared" si="13"/>
        <v>37.398230088495573</v>
      </c>
      <c r="DQ24" s="2">
        <v>5</v>
      </c>
      <c r="DR24" s="2">
        <v>2.08</v>
      </c>
      <c r="DS24" s="2">
        <v>8.98</v>
      </c>
      <c r="DT24" s="2">
        <v>55</v>
      </c>
      <c r="DU24" s="2">
        <v>37.328000000000003</v>
      </c>
      <c r="DV24" s="2">
        <v>39.9</v>
      </c>
      <c r="DW24" s="2">
        <v>27.065000000000001</v>
      </c>
      <c r="DX24" s="2">
        <v>5.0999999999999996</v>
      </c>
      <c r="DY24" s="2">
        <v>3.45</v>
      </c>
      <c r="DZ24" s="2">
        <v>67.843000000000004</v>
      </c>
      <c r="EA24" s="15">
        <f t="shared" si="14"/>
        <v>1.085488</v>
      </c>
      <c r="EB24" s="15">
        <f t="shared" ca="1" si="15"/>
        <v>2.6069387461809312</v>
      </c>
      <c r="EC24" s="15">
        <f t="shared" si="16"/>
        <v>4.0025368731563429</v>
      </c>
    </row>
    <row r="25" spans="1:133" x14ac:dyDescent="0.2">
      <c r="A25" s="2">
        <v>24</v>
      </c>
      <c r="B25" s="13">
        <v>37238</v>
      </c>
      <c r="C25" s="2">
        <f t="shared" ca="1" si="0"/>
        <v>21</v>
      </c>
      <c r="D25" s="2" t="s">
        <v>925</v>
      </c>
      <c r="E25" s="2">
        <v>1</v>
      </c>
      <c r="F25" s="3" t="s">
        <v>25</v>
      </c>
      <c r="G25" s="3" t="s">
        <v>35</v>
      </c>
      <c r="H25" s="2">
        <v>87.8</v>
      </c>
      <c r="I25" s="2">
        <v>18.5</v>
      </c>
      <c r="J25" s="2">
        <v>184.5</v>
      </c>
      <c r="K25" s="2">
        <v>184.8</v>
      </c>
      <c r="L25" s="2">
        <v>87.8</v>
      </c>
      <c r="M25" s="2">
        <v>8716</v>
      </c>
      <c r="N25" s="2" t="s">
        <v>298</v>
      </c>
      <c r="O25" s="2" t="s">
        <v>299</v>
      </c>
      <c r="P25" s="2">
        <v>25223</v>
      </c>
      <c r="Q25" s="2">
        <v>12135</v>
      </c>
      <c r="R25" s="2">
        <v>13089</v>
      </c>
      <c r="S25" s="2">
        <v>68336</v>
      </c>
      <c r="T25" s="2">
        <v>10516</v>
      </c>
      <c r="U25" s="2">
        <v>5161</v>
      </c>
      <c r="V25" s="2">
        <v>5355</v>
      </c>
      <c r="W25" s="2">
        <v>31087</v>
      </c>
      <c r="X25" s="2">
        <v>15203</v>
      </c>
      <c r="Y25" s="2">
        <v>15884</v>
      </c>
      <c r="Z25" s="2">
        <v>83895</v>
      </c>
      <c r="AA25" s="2" t="s">
        <v>300</v>
      </c>
      <c r="AB25" s="2" t="s">
        <v>301</v>
      </c>
      <c r="AC25" s="2" t="s">
        <v>302</v>
      </c>
      <c r="AD25" s="2" t="s">
        <v>303</v>
      </c>
      <c r="AE25" s="2" t="s">
        <v>304</v>
      </c>
      <c r="AF25" s="2" t="s">
        <v>305</v>
      </c>
      <c r="AG25" s="2">
        <v>11.1</v>
      </c>
      <c r="AH25" s="2">
        <v>5.4</v>
      </c>
      <c r="AI25" s="2">
        <v>5.6</v>
      </c>
      <c r="AJ25" s="2">
        <v>32.6</v>
      </c>
      <c r="AK25" s="2">
        <v>16</v>
      </c>
      <c r="AL25" s="2">
        <v>16.600000000000001</v>
      </c>
      <c r="AM25" s="2">
        <v>17.100000000000001</v>
      </c>
      <c r="AN25" s="2">
        <v>16.7</v>
      </c>
      <c r="AO25" s="2">
        <v>17.600000000000001</v>
      </c>
      <c r="AP25" s="2">
        <v>18.899999999999999</v>
      </c>
      <c r="AQ25" s="2">
        <v>20.2</v>
      </c>
      <c r="AR25" s="2">
        <v>17.600000000000001</v>
      </c>
      <c r="AS25" s="2">
        <v>18.5</v>
      </c>
      <c r="AT25" s="2">
        <f t="shared" si="17"/>
        <v>33939</v>
      </c>
      <c r="AU25" s="7">
        <f ca="1">((1.13*AT25)-(0.02*C25)+(0.61*1)+0.97)/1000</f>
        <v>38.352230000000006</v>
      </c>
      <c r="AV25" s="16">
        <f t="shared" si="18"/>
        <v>9.9379111148591655</v>
      </c>
      <c r="AW25" s="2">
        <v>1041.4000000000001</v>
      </c>
      <c r="AX25" s="2">
        <v>898.2</v>
      </c>
      <c r="AY25" s="2">
        <v>11.9</v>
      </c>
      <c r="AZ25" s="2">
        <v>10.199999999999999</v>
      </c>
      <c r="BA25" s="2">
        <v>22.7</v>
      </c>
      <c r="BB25" s="16">
        <f t="shared" ca="1" si="19"/>
        <v>27.1535709918302</v>
      </c>
      <c r="BC25" s="16">
        <f t="shared" ca="1" si="20"/>
        <v>23.419759424680127</v>
      </c>
      <c r="BD25" s="16">
        <f t="shared" si="21"/>
        <v>41.287713594734967</v>
      </c>
      <c r="BE25" s="2">
        <v>4</v>
      </c>
      <c r="BF25" s="2">
        <v>2.42</v>
      </c>
      <c r="BG25" s="2">
        <v>9.2200000000000006</v>
      </c>
      <c r="BH25" s="2">
        <v>10.1</v>
      </c>
      <c r="BI25" s="2">
        <v>4.7640000000000002</v>
      </c>
      <c r="BJ25" s="2">
        <v>79.5</v>
      </c>
      <c r="BK25" s="2">
        <v>37.47</v>
      </c>
      <c r="BL25" s="2">
        <v>10.4</v>
      </c>
      <c r="BM25" s="2">
        <v>4.9130000000000003</v>
      </c>
      <c r="BN25" s="2">
        <f>SUM(BI25,BK25,BM25)</f>
        <v>47.147000000000006</v>
      </c>
      <c r="BO25" s="15">
        <f t="shared" si="22"/>
        <v>0.53698177676537595</v>
      </c>
      <c r="BP25" s="15">
        <f t="shared" ca="1" si="23"/>
        <v>1.229315739919165</v>
      </c>
      <c r="BQ25" s="15">
        <f t="shared" si="24"/>
        <v>1.8692066764461011</v>
      </c>
      <c r="BR25" s="2">
        <v>2</v>
      </c>
      <c r="BS25" s="3" t="s">
        <v>25</v>
      </c>
      <c r="BT25" s="2">
        <v>89</v>
      </c>
      <c r="BU25" s="2">
        <v>20.5</v>
      </c>
      <c r="BV25" s="2">
        <v>184.5</v>
      </c>
      <c r="BW25" s="2">
        <v>185.2</v>
      </c>
      <c r="BX25" s="2">
        <v>87.3</v>
      </c>
      <c r="BY25" s="2">
        <v>8218</v>
      </c>
      <c r="BZ25" s="2" t="s">
        <v>617</v>
      </c>
      <c r="CA25" s="2" t="s">
        <v>538</v>
      </c>
      <c r="CB25" s="2">
        <v>24877</v>
      </c>
      <c r="CC25" s="2">
        <v>12257</v>
      </c>
      <c r="CD25" s="2">
        <v>12620</v>
      </c>
      <c r="CE25" s="2">
        <v>66766</v>
      </c>
      <c r="CF25" s="2">
        <v>10341</v>
      </c>
      <c r="CG25" s="2">
        <v>5234</v>
      </c>
      <c r="CH25" s="2">
        <v>5107</v>
      </c>
      <c r="CI25" s="2">
        <v>30964</v>
      </c>
      <c r="CJ25" s="2">
        <v>15374</v>
      </c>
      <c r="CK25" s="2">
        <v>15591</v>
      </c>
      <c r="CL25" s="2">
        <v>84020</v>
      </c>
      <c r="CM25" s="2" t="s">
        <v>618</v>
      </c>
      <c r="CN25" s="2" t="s">
        <v>619</v>
      </c>
      <c r="CO25" s="2" t="s">
        <v>442</v>
      </c>
      <c r="CP25" s="2" t="s">
        <v>783</v>
      </c>
      <c r="CQ25" s="2" t="s">
        <v>784</v>
      </c>
      <c r="CR25" s="2" t="s">
        <v>785</v>
      </c>
      <c r="CS25" s="2">
        <v>10.9</v>
      </c>
      <c r="CT25" s="2">
        <v>5.5</v>
      </c>
      <c r="CU25" s="2">
        <v>5.4</v>
      </c>
      <c r="CV25" s="2">
        <v>32.5</v>
      </c>
      <c r="CW25" s="2">
        <v>16.2</v>
      </c>
      <c r="CX25" s="2">
        <v>16.399999999999999</v>
      </c>
      <c r="CY25" s="2">
        <v>20.5</v>
      </c>
      <c r="CZ25" s="2">
        <v>21</v>
      </c>
      <c r="DA25" s="2">
        <v>20.100000000000001</v>
      </c>
      <c r="DB25" s="2">
        <v>19.7</v>
      </c>
      <c r="DC25" s="2">
        <v>20.3</v>
      </c>
      <c r="DD25" s="2">
        <v>19.100000000000001</v>
      </c>
      <c r="DE25" s="2">
        <v>20.5</v>
      </c>
      <c r="DF25" s="2">
        <f t="shared" si="9"/>
        <v>33095</v>
      </c>
      <c r="DG25" s="7">
        <f ca="1">((1.13*DF25)-(0.02*C25)+(0.61*1)+0.97)/1000</f>
        <v>37.398510000000002</v>
      </c>
      <c r="DH25" s="16">
        <f t="shared" si="10"/>
        <v>9.6489581049498767</v>
      </c>
      <c r="DI25" s="2">
        <v>1102.7</v>
      </c>
      <c r="DJ25" s="2">
        <v>918.2</v>
      </c>
      <c r="DK25" s="2">
        <v>12.4</v>
      </c>
      <c r="DL25" s="2">
        <v>10.3</v>
      </c>
      <c r="DM25" s="2">
        <v>36.299999999999997</v>
      </c>
      <c r="DN25" s="16">
        <f t="shared" ca="1" si="11"/>
        <v>29.485131894292046</v>
      </c>
      <c r="DO25" s="16">
        <f t="shared" ca="1" si="12"/>
        <v>24.551780271460014</v>
      </c>
      <c r="DP25" s="16">
        <f t="shared" si="13"/>
        <v>44.326084334927842</v>
      </c>
      <c r="DQ25" s="2">
        <v>5</v>
      </c>
      <c r="DR25" s="2">
        <v>2.8</v>
      </c>
      <c r="DS25" s="2">
        <v>9.67</v>
      </c>
      <c r="DT25" s="2">
        <v>47.2</v>
      </c>
      <c r="DU25" s="2">
        <v>43.201000000000001</v>
      </c>
      <c r="DV25" s="2">
        <v>45.1</v>
      </c>
      <c r="DW25" s="2">
        <v>41.277999999999999</v>
      </c>
      <c r="DX25" s="2">
        <v>7.7</v>
      </c>
      <c r="DY25" s="2">
        <v>7.0650000000000004</v>
      </c>
      <c r="DZ25" s="2">
        <v>91.543999999999997</v>
      </c>
      <c r="EA25" s="15">
        <f t="shared" si="14"/>
        <v>1.0486139747995418</v>
      </c>
      <c r="EB25" s="15">
        <f t="shared" ca="1" si="15"/>
        <v>2.4477980539866424</v>
      </c>
      <c r="EC25" s="15">
        <f t="shared" si="16"/>
        <v>3.6798649354825743</v>
      </c>
    </row>
    <row r="26" spans="1:133" x14ac:dyDescent="0.2">
      <c r="A26" s="2">
        <v>25</v>
      </c>
      <c r="B26" s="13">
        <v>36907</v>
      </c>
      <c r="C26" s="2">
        <f t="shared" ca="1" si="0"/>
        <v>22</v>
      </c>
      <c r="D26" s="2" t="s">
        <v>926</v>
      </c>
      <c r="E26" s="2">
        <v>1</v>
      </c>
      <c r="F26" s="3" t="s">
        <v>36</v>
      </c>
      <c r="G26" s="3" t="s">
        <v>35</v>
      </c>
      <c r="H26" s="2">
        <v>75.2</v>
      </c>
      <c r="I26" s="2">
        <v>13.7</v>
      </c>
      <c r="J26" s="2">
        <v>179.4</v>
      </c>
      <c r="K26" s="2">
        <v>179.1</v>
      </c>
      <c r="L26" s="2">
        <v>75.2</v>
      </c>
      <c r="M26" s="2">
        <v>8051</v>
      </c>
      <c r="N26" s="2" t="s">
        <v>314</v>
      </c>
      <c r="O26" s="2" t="s">
        <v>172</v>
      </c>
      <c r="P26" s="2">
        <v>20954</v>
      </c>
      <c r="Q26" s="2">
        <v>10350</v>
      </c>
      <c r="R26" s="2">
        <v>10605</v>
      </c>
      <c r="S26" s="2">
        <v>62840</v>
      </c>
      <c r="T26" s="2">
        <v>9223</v>
      </c>
      <c r="U26" s="2">
        <v>4750</v>
      </c>
      <c r="V26" s="2">
        <v>4473</v>
      </c>
      <c r="W26" s="2">
        <v>24969</v>
      </c>
      <c r="X26" s="2">
        <v>12362</v>
      </c>
      <c r="Y26" s="2">
        <v>12607</v>
      </c>
      <c r="Z26" s="2">
        <v>72831</v>
      </c>
      <c r="AA26" s="2" t="s">
        <v>315</v>
      </c>
      <c r="AB26" s="2" t="s">
        <v>316</v>
      </c>
      <c r="AC26" s="2" t="s">
        <v>317</v>
      </c>
      <c r="AD26" s="2" t="s">
        <v>318</v>
      </c>
      <c r="AE26" s="2" t="s">
        <v>319</v>
      </c>
      <c r="AF26" s="2" t="s">
        <v>320</v>
      </c>
      <c r="AG26" s="2">
        <v>9.6999999999999993</v>
      </c>
      <c r="AH26" s="2">
        <v>5</v>
      </c>
      <c r="AI26" s="2">
        <v>4.7</v>
      </c>
      <c r="AJ26" s="2">
        <v>26.2</v>
      </c>
      <c r="AK26" s="2">
        <v>13</v>
      </c>
      <c r="AL26" s="2">
        <v>13.2</v>
      </c>
      <c r="AM26" s="2">
        <v>12.7</v>
      </c>
      <c r="AN26" s="2">
        <v>11.9</v>
      </c>
      <c r="AO26" s="2">
        <v>13.5</v>
      </c>
      <c r="AP26" s="2">
        <v>16.100000000000001</v>
      </c>
      <c r="AQ26" s="2">
        <v>16.3</v>
      </c>
      <c r="AR26" s="2">
        <v>15.9</v>
      </c>
      <c r="AS26" s="2">
        <v>13.7</v>
      </c>
      <c r="AT26" s="2">
        <f t="shared" si="17"/>
        <v>29005</v>
      </c>
      <c r="AU26" s="7">
        <f ca="1">((1.13*AT26)-(0.02*C26)+(0.61*1)+0.97)/1000</f>
        <v>32.776789999999991</v>
      </c>
      <c r="AV26" s="16">
        <f t="shared" si="18"/>
        <v>9.042358015027057</v>
      </c>
      <c r="AW26" s="2">
        <v>905.4</v>
      </c>
      <c r="AX26" s="2">
        <v>785.1</v>
      </c>
      <c r="AY26" s="2">
        <v>12</v>
      </c>
      <c r="AZ26" s="2">
        <v>10.4</v>
      </c>
      <c r="BA26" s="2">
        <v>24.1</v>
      </c>
      <c r="BB26" s="16">
        <f t="shared" ca="1" si="19"/>
        <v>27.623205323034995</v>
      </c>
      <c r="BC26" s="16">
        <f t="shared" ca="1" si="20"/>
        <v>23.952925225441547</v>
      </c>
      <c r="BD26" s="16">
        <f t="shared" si="21"/>
        <v>43.208933855111198</v>
      </c>
      <c r="BE26" s="2">
        <v>10</v>
      </c>
      <c r="BF26" s="2">
        <v>2.25</v>
      </c>
      <c r="BG26" s="2">
        <v>8.76</v>
      </c>
      <c r="BH26" s="2">
        <v>44.4</v>
      </c>
      <c r="BI26" s="2">
        <v>29.396999999999998</v>
      </c>
      <c r="BJ26" s="2">
        <v>46.5</v>
      </c>
      <c r="BK26" s="2">
        <v>30.724</v>
      </c>
      <c r="BL26" s="2">
        <v>9.1</v>
      </c>
      <c r="BM26" s="2">
        <v>6.016</v>
      </c>
      <c r="BN26" s="2">
        <v>66.138000000000005</v>
      </c>
      <c r="BO26" s="15">
        <f t="shared" si="22"/>
        <v>0.87949468085106386</v>
      </c>
      <c r="BP26" s="15">
        <f t="shared" ca="1" si="23"/>
        <v>2.017830300038534</v>
      </c>
      <c r="BQ26" s="15">
        <f t="shared" si="24"/>
        <v>3.1563424644459293</v>
      </c>
      <c r="BR26" s="2">
        <v>2</v>
      </c>
      <c r="BS26" s="3" t="s">
        <v>36</v>
      </c>
      <c r="BT26" s="2">
        <v>75.099999999999994</v>
      </c>
      <c r="BU26" s="2">
        <v>14.4</v>
      </c>
      <c r="BV26" s="2">
        <v>179.4</v>
      </c>
      <c r="BW26" s="2">
        <v>179.3</v>
      </c>
      <c r="BX26" s="2">
        <v>75.099999999999994</v>
      </c>
      <c r="BY26" s="2">
        <v>7838</v>
      </c>
      <c r="BZ26" s="2" t="s">
        <v>588</v>
      </c>
      <c r="CA26" s="2" t="s">
        <v>135</v>
      </c>
      <c r="CB26" s="2">
        <v>20423</v>
      </c>
      <c r="CC26" s="2">
        <v>10051</v>
      </c>
      <c r="CD26" s="2">
        <v>10372</v>
      </c>
      <c r="CE26" s="2">
        <v>62010</v>
      </c>
      <c r="CF26" s="2">
        <v>9064</v>
      </c>
      <c r="CG26" s="2">
        <v>4546</v>
      </c>
      <c r="CH26" s="2">
        <v>4518</v>
      </c>
      <c r="CI26" s="2">
        <v>24633</v>
      </c>
      <c r="CJ26" s="2">
        <v>12275</v>
      </c>
      <c r="CK26" s="2">
        <v>12358</v>
      </c>
      <c r="CL26" s="2">
        <v>72417</v>
      </c>
      <c r="CM26" s="2" t="s">
        <v>620</v>
      </c>
      <c r="CN26" s="2" t="s">
        <v>425</v>
      </c>
      <c r="CO26" s="2" t="s">
        <v>621</v>
      </c>
      <c r="CP26" s="2" t="s">
        <v>786</v>
      </c>
      <c r="CQ26" s="2" t="s">
        <v>476</v>
      </c>
      <c r="CR26" s="2" t="s">
        <v>787</v>
      </c>
      <c r="CS26" s="2">
        <v>9.5</v>
      </c>
      <c r="CT26" s="2">
        <v>4.8</v>
      </c>
      <c r="CU26" s="2">
        <v>4.8</v>
      </c>
      <c r="CV26" s="2">
        <v>25.9</v>
      </c>
      <c r="CW26" s="2">
        <v>12.9</v>
      </c>
      <c r="CX26" s="2">
        <v>13</v>
      </c>
      <c r="CY26" s="2">
        <v>13.5</v>
      </c>
      <c r="CZ26" s="2">
        <v>12.8</v>
      </c>
      <c r="DA26" s="2">
        <v>14.2</v>
      </c>
      <c r="DB26" s="2">
        <v>17.100000000000001</v>
      </c>
      <c r="DC26" s="2">
        <v>18.100000000000001</v>
      </c>
      <c r="DD26" s="2">
        <v>16.100000000000001</v>
      </c>
      <c r="DE26" s="2">
        <v>14.4</v>
      </c>
      <c r="DF26" s="2">
        <f t="shared" si="9"/>
        <v>28261</v>
      </c>
      <c r="DG26" s="7">
        <f ca="1">((1.13*DF26)-(0.02*C26)+(0.61*1)+0.97)/1000</f>
        <v>31.936070000000001</v>
      </c>
      <c r="DH26" s="16">
        <f t="shared" si="10"/>
        <v>8.7907705774050342</v>
      </c>
      <c r="DI26" s="2">
        <v>854.6</v>
      </c>
      <c r="DJ26" s="2">
        <v>747.1</v>
      </c>
      <c r="DK26" s="2">
        <v>11.4</v>
      </c>
      <c r="DL26" s="2">
        <v>9.9</v>
      </c>
      <c r="DM26" s="2">
        <v>16.899999999999999</v>
      </c>
      <c r="DN26" s="16">
        <f t="shared" ca="1" si="11"/>
        <v>26.759710884902244</v>
      </c>
      <c r="DO26" s="16">
        <f t="shared" ca="1" si="12"/>
        <v>23.393611048572978</v>
      </c>
      <c r="DP26" s="16">
        <f t="shared" si="13"/>
        <v>41.844978700484752</v>
      </c>
      <c r="DQ26" s="2">
        <v>10</v>
      </c>
      <c r="DR26" s="2">
        <v>1.48</v>
      </c>
      <c r="DS26" s="2">
        <v>7.36</v>
      </c>
      <c r="DT26" s="2">
        <v>42.2</v>
      </c>
      <c r="DU26" s="2">
        <v>26.225000000000001</v>
      </c>
      <c r="DV26" s="2">
        <v>44.6</v>
      </c>
      <c r="DW26" s="2">
        <v>27.713999999999999</v>
      </c>
      <c r="DX26" s="2">
        <v>13.2</v>
      </c>
      <c r="DY26" s="6">
        <v>8.23</v>
      </c>
      <c r="DZ26" s="2">
        <v>62.168999999999997</v>
      </c>
      <c r="EA26" s="15">
        <f t="shared" si="14"/>
        <v>0.82781624500665785</v>
      </c>
      <c r="EB26" s="15">
        <f t="shared" ca="1" si="15"/>
        <v>1.9466703323232946</v>
      </c>
      <c r="EC26" s="15">
        <f t="shared" si="16"/>
        <v>3.0440679625911962</v>
      </c>
    </row>
    <row r="27" spans="1:133" x14ac:dyDescent="0.2">
      <c r="A27" s="2">
        <v>26</v>
      </c>
      <c r="B27" s="13">
        <v>38182</v>
      </c>
      <c r="C27" s="2">
        <f t="shared" ca="1" si="0"/>
        <v>18</v>
      </c>
      <c r="D27" s="2" t="s">
        <v>926</v>
      </c>
      <c r="E27" s="2">
        <v>1</v>
      </c>
      <c r="F27" s="3" t="s">
        <v>38</v>
      </c>
      <c r="G27" s="3" t="s">
        <v>35</v>
      </c>
      <c r="H27" s="2">
        <v>63.5</v>
      </c>
      <c r="I27" s="2">
        <v>12</v>
      </c>
      <c r="J27" s="2">
        <v>180.8</v>
      </c>
      <c r="K27" s="2">
        <v>180</v>
      </c>
      <c r="L27" s="2">
        <v>63.5</v>
      </c>
      <c r="M27" s="2">
        <v>6357</v>
      </c>
      <c r="N27" s="2" t="s">
        <v>321</v>
      </c>
      <c r="O27" s="2" t="s">
        <v>322</v>
      </c>
      <c r="P27" s="2">
        <v>18273</v>
      </c>
      <c r="Q27" s="2">
        <v>9198</v>
      </c>
      <c r="R27" s="2">
        <v>9076</v>
      </c>
      <c r="S27" s="2">
        <v>53298</v>
      </c>
      <c r="T27" s="2">
        <v>7223</v>
      </c>
      <c r="U27" s="2">
        <v>3723</v>
      </c>
      <c r="V27" s="2">
        <v>3500</v>
      </c>
      <c r="W27" s="2">
        <v>21320</v>
      </c>
      <c r="X27" s="2">
        <v>10899</v>
      </c>
      <c r="Y27" s="2">
        <v>10421</v>
      </c>
      <c r="Z27" s="2">
        <v>60965</v>
      </c>
      <c r="AA27" s="2" t="s">
        <v>323</v>
      </c>
      <c r="AB27" s="2" t="s">
        <v>324</v>
      </c>
      <c r="AC27" s="2" t="s">
        <v>325</v>
      </c>
      <c r="AD27" s="2" t="s">
        <v>326</v>
      </c>
      <c r="AE27" s="2" t="s">
        <v>327</v>
      </c>
      <c r="AF27" s="2" t="s">
        <v>328</v>
      </c>
      <c r="AG27" s="2">
        <v>7.6</v>
      </c>
      <c r="AH27" s="2">
        <v>3.9</v>
      </c>
      <c r="AI27" s="2">
        <v>3.7</v>
      </c>
      <c r="AJ27" s="2">
        <v>22.5</v>
      </c>
      <c r="AK27" s="2">
        <v>11.5</v>
      </c>
      <c r="AL27" s="2">
        <v>11</v>
      </c>
      <c r="AM27" s="2">
        <v>12</v>
      </c>
      <c r="AN27" s="2">
        <v>12.1</v>
      </c>
      <c r="AO27" s="2">
        <v>11.9</v>
      </c>
      <c r="AP27" s="2">
        <v>14.3</v>
      </c>
      <c r="AQ27" s="2">
        <v>15.6</v>
      </c>
      <c r="AR27" s="2">
        <v>12.9</v>
      </c>
      <c r="AS27" s="2">
        <v>12.6</v>
      </c>
      <c r="AT27" s="2">
        <f t="shared" si="17"/>
        <v>24630</v>
      </c>
      <c r="AU27" s="7">
        <f ca="1">((1.13*AT27)-(0.02*C27)+(0.61*1)+0.97)/1000</f>
        <v>27.833119999999997</v>
      </c>
      <c r="AV27" s="16">
        <f t="shared" si="18"/>
        <v>7.6018518518518512</v>
      </c>
      <c r="AW27" s="2">
        <v>750.4</v>
      </c>
      <c r="AX27" s="2">
        <v>686</v>
      </c>
      <c r="AY27" s="2">
        <v>11.8</v>
      </c>
      <c r="AZ27" s="2">
        <v>10.8</v>
      </c>
      <c r="BA27" s="2">
        <v>13.3</v>
      </c>
      <c r="BB27" s="16">
        <f t="shared" ca="1" si="19"/>
        <v>26.960685686692692</v>
      </c>
      <c r="BC27" s="16">
        <f t="shared" ca="1" si="20"/>
        <v>24.646895497163094</v>
      </c>
      <c r="BD27" s="16">
        <f t="shared" si="21"/>
        <v>41.066053740491441</v>
      </c>
      <c r="BE27" s="2">
        <v>6</v>
      </c>
      <c r="BF27" s="2">
        <v>1.98</v>
      </c>
      <c r="BG27" s="2">
        <v>9.09</v>
      </c>
      <c r="BH27" s="2">
        <v>51.2</v>
      </c>
      <c r="BI27" s="6">
        <v>34.612000000000002</v>
      </c>
      <c r="BJ27" s="2">
        <v>41.9</v>
      </c>
      <c r="BK27" s="2">
        <v>28.335000000000001</v>
      </c>
      <c r="BL27" s="2">
        <v>6.9</v>
      </c>
      <c r="BM27" s="6">
        <v>4.7</v>
      </c>
      <c r="BN27" s="2">
        <v>67.647999999999996</v>
      </c>
      <c r="BO27" s="15">
        <f t="shared" si="22"/>
        <v>1.0653228346456691</v>
      </c>
      <c r="BP27" s="15">
        <f t="shared" ca="1" si="23"/>
        <v>2.4304856947406543</v>
      </c>
      <c r="BQ27" s="15">
        <f t="shared" si="24"/>
        <v>3.7020740983965412</v>
      </c>
      <c r="BR27" s="2">
        <v>2</v>
      </c>
      <c r="BS27" s="3" t="s">
        <v>38</v>
      </c>
      <c r="BT27" s="2">
        <v>64.2</v>
      </c>
      <c r="BU27" s="2">
        <v>12.3</v>
      </c>
      <c r="BV27" s="2">
        <v>180.8</v>
      </c>
      <c r="BW27" s="2">
        <v>180.1</v>
      </c>
      <c r="BX27" s="2">
        <v>64.2</v>
      </c>
      <c r="BY27" s="2">
        <v>6438</v>
      </c>
      <c r="BZ27" s="2" t="s">
        <v>622</v>
      </c>
      <c r="CA27" s="2" t="s">
        <v>623</v>
      </c>
      <c r="CB27" s="2">
        <v>18479</v>
      </c>
      <c r="CC27" s="2">
        <v>9337</v>
      </c>
      <c r="CD27" s="2">
        <v>9142</v>
      </c>
      <c r="CE27" s="2">
        <v>54147</v>
      </c>
      <c r="CF27" s="2">
        <v>7438</v>
      </c>
      <c r="CG27" s="2">
        <v>3744</v>
      </c>
      <c r="CH27" s="2">
        <v>3694</v>
      </c>
      <c r="CI27" s="2">
        <v>21278</v>
      </c>
      <c r="CJ27" s="2">
        <v>10725</v>
      </c>
      <c r="CK27" s="2">
        <v>10553</v>
      </c>
      <c r="CL27" s="2">
        <v>61709</v>
      </c>
      <c r="CM27" s="2" t="s">
        <v>624</v>
      </c>
      <c r="CN27" s="2" t="s">
        <v>273</v>
      </c>
      <c r="CO27" s="2" t="s">
        <v>478</v>
      </c>
      <c r="CP27" s="2" t="s">
        <v>788</v>
      </c>
      <c r="CQ27" s="2" t="s">
        <v>789</v>
      </c>
      <c r="CR27" s="2" t="s">
        <v>790</v>
      </c>
      <c r="CS27" s="2">
        <v>7.9</v>
      </c>
      <c r="CT27" s="2">
        <v>4</v>
      </c>
      <c r="CU27" s="2">
        <v>3.9</v>
      </c>
      <c r="CV27" s="2">
        <v>22.4</v>
      </c>
      <c r="CW27" s="2">
        <v>11.3</v>
      </c>
      <c r="CX27" s="2">
        <v>11.1</v>
      </c>
      <c r="CY27" s="2">
        <v>13.4</v>
      </c>
      <c r="CZ27" s="2">
        <v>15</v>
      </c>
      <c r="DA27" s="2">
        <v>11.8</v>
      </c>
      <c r="DB27" s="2">
        <v>13.2</v>
      </c>
      <c r="DC27" s="2">
        <v>12.9</v>
      </c>
      <c r="DD27" s="2">
        <v>13.4</v>
      </c>
      <c r="DE27" s="2">
        <v>12.3</v>
      </c>
      <c r="DF27" s="2">
        <f t="shared" si="9"/>
        <v>24917</v>
      </c>
      <c r="DG27" s="7">
        <f ca="1">((1.13*DF27)-(0.02*C27)+(0.61*1)+0.97)/1000</f>
        <v>28.157430000000002</v>
      </c>
      <c r="DH27" s="16">
        <f t="shared" si="10"/>
        <v>7.6818942897107263</v>
      </c>
      <c r="DI27" s="2">
        <v>726.4</v>
      </c>
      <c r="DJ27" s="2">
        <v>667.8</v>
      </c>
      <c r="DK27" s="2">
        <v>11.3</v>
      </c>
      <c r="DL27" s="2">
        <v>10.4</v>
      </c>
      <c r="DM27" s="2">
        <v>8.6</v>
      </c>
      <c r="DN27" s="16">
        <f t="shared" ca="1" si="11"/>
        <v>25.797808961968475</v>
      </c>
      <c r="DO27" s="16">
        <f t="shared" ca="1" si="12"/>
        <v>23.716653117844913</v>
      </c>
      <c r="DP27" s="16">
        <f t="shared" si="13"/>
        <v>39.309486444071645</v>
      </c>
      <c r="DQ27" s="2">
        <v>6</v>
      </c>
      <c r="DR27" s="2">
        <v>1.97</v>
      </c>
      <c r="DS27" s="2">
        <v>7.31</v>
      </c>
      <c r="DT27" s="2">
        <v>61.4</v>
      </c>
      <c r="DU27" s="2">
        <v>41.728000000000002</v>
      </c>
      <c r="DV27" s="2">
        <v>31.7</v>
      </c>
      <c r="DW27" s="2">
        <v>21.548999999999999</v>
      </c>
      <c r="DX27" s="2">
        <v>6.9</v>
      </c>
      <c r="DY27" s="2">
        <v>4.726</v>
      </c>
      <c r="DZ27" s="2">
        <v>68.004000000000005</v>
      </c>
      <c r="EA27" s="15">
        <f t="shared" si="14"/>
        <v>1.0592523364485982</v>
      </c>
      <c r="EB27" s="15">
        <f t="shared" ca="1" si="15"/>
        <v>2.4151351881190863</v>
      </c>
      <c r="EC27" s="15">
        <f t="shared" si="16"/>
        <v>3.6800692678175229</v>
      </c>
    </row>
    <row r="28" spans="1:133" x14ac:dyDescent="0.2">
      <c r="A28" s="2">
        <v>27</v>
      </c>
      <c r="B28" s="13">
        <v>33590</v>
      </c>
      <c r="C28" s="2">
        <f t="shared" ca="1" si="0"/>
        <v>31</v>
      </c>
      <c r="D28" s="2" t="s">
        <v>926</v>
      </c>
      <c r="E28" s="2">
        <v>1</v>
      </c>
      <c r="F28" s="3" t="s">
        <v>40</v>
      </c>
      <c r="G28" s="3" t="s">
        <v>35</v>
      </c>
      <c r="H28" s="2">
        <v>77.599999999999994</v>
      </c>
      <c r="I28" s="2">
        <v>13.6</v>
      </c>
      <c r="J28" s="2">
        <v>179.8</v>
      </c>
      <c r="K28" s="2">
        <v>179.8</v>
      </c>
      <c r="L28" s="2">
        <v>77.599999999999994</v>
      </c>
      <c r="M28" s="2">
        <v>8379</v>
      </c>
      <c r="N28" s="2" t="s">
        <v>388</v>
      </c>
      <c r="O28" s="2" t="s">
        <v>389</v>
      </c>
      <c r="P28" s="2">
        <v>22291</v>
      </c>
      <c r="Q28" s="2">
        <v>11276</v>
      </c>
      <c r="R28" s="2">
        <v>11015</v>
      </c>
      <c r="S28" s="2">
        <v>63691</v>
      </c>
      <c r="T28" s="2">
        <v>9332</v>
      </c>
      <c r="U28" s="2">
        <v>4899</v>
      </c>
      <c r="V28" s="2">
        <v>4434</v>
      </c>
      <c r="W28" s="2">
        <v>26062</v>
      </c>
      <c r="X28" s="2">
        <v>13176</v>
      </c>
      <c r="Y28" s="2">
        <v>12885</v>
      </c>
      <c r="Z28" s="2">
        <v>73739</v>
      </c>
      <c r="AA28" s="2" t="s">
        <v>390</v>
      </c>
      <c r="AB28" s="2" t="s">
        <v>391</v>
      </c>
      <c r="AC28" s="2" t="s">
        <v>392</v>
      </c>
      <c r="AD28" s="2" t="s">
        <v>393</v>
      </c>
      <c r="AE28" s="2" t="s">
        <v>394</v>
      </c>
      <c r="AF28" s="2" t="s">
        <v>395</v>
      </c>
      <c r="AG28" s="2">
        <v>9.8000000000000007</v>
      </c>
      <c r="AH28" s="2">
        <v>5.0999999999999996</v>
      </c>
      <c r="AI28" s="2">
        <v>4.5999999999999996</v>
      </c>
      <c r="AJ28" s="2">
        <v>27.4</v>
      </c>
      <c r="AK28" s="2">
        <v>13.8</v>
      </c>
      <c r="AL28" s="2">
        <v>13.5</v>
      </c>
      <c r="AM28" s="2">
        <v>10.199999999999999</v>
      </c>
      <c r="AN28" s="2">
        <v>10.3</v>
      </c>
      <c r="AO28" s="2">
        <v>10.1</v>
      </c>
      <c r="AP28" s="2">
        <v>14.5</v>
      </c>
      <c r="AQ28" s="2">
        <v>14.4</v>
      </c>
      <c r="AR28" s="2">
        <v>14.5</v>
      </c>
      <c r="AS28" s="2">
        <v>13.6</v>
      </c>
      <c r="AT28" s="2">
        <f t="shared" si="17"/>
        <v>30670</v>
      </c>
      <c r="AU28" s="7">
        <f ca="1">((1.13*AT28)-(0.02*C28)+(0.61*1)+0.97)/1000</f>
        <v>34.658059999999999</v>
      </c>
      <c r="AV28" s="16">
        <f t="shared" si="18"/>
        <v>9.487120159465281</v>
      </c>
      <c r="AW28" s="2">
        <v>938.8</v>
      </c>
      <c r="AX28" s="2">
        <v>822.3</v>
      </c>
      <c r="AY28" s="2">
        <v>12.1</v>
      </c>
      <c r="AZ28" s="2">
        <v>10.6</v>
      </c>
      <c r="BA28" s="2">
        <v>15.9</v>
      </c>
      <c r="BB28" s="16">
        <f t="shared" ca="1" si="19"/>
        <v>27.087494222123222</v>
      </c>
      <c r="BC28" s="16">
        <f t="shared" ca="1" si="20"/>
        <v>23.726082764009295</v>
      </c>
      <c r="BD28" s="16">
        <f t="shared" si="21"/>
        <v>42.115652056883945</v>
      </c>
      <c r="BE28" s="2">
        <v>7</v>
      </c>
      <c r="BF28" s="2">
        <v>1.9</v>
      </c>
      <c r="BG28" s="2">
        <v>6.65</v>
      </c>
      <c r="BH28" s="2">
        <v>40.4</v>
      </c>
      <c r="BI28" s="2">
        <v>20.536999999999999</v>
      </c>
      <c r="BJ28" s="2">
        <v>45.5</v>
      </c>
      <c r="BK28" s="2">
        <v>23.132999999999999</v>
      </c>
      <c r="BL28" s="2">
        <v>14.1</v>
      </c>
      <c r="BM28" s="6">
        <v>7.1509999999999998</v>
      </c>
      <c r="BN28" s="2">
        <v>50.822000000000003</v>
      </c>
      <c r="BO28" s="15">
        <f t="shared" si="22"/>
        <v>0.65492268041237123</v>
      </c>
      <c r="BP28" s="15">
        <f t="shared" ca="1" si="23"/>
        <v>1.4663832886203094</v>
      </c>
      <c r="BQ28" s="15">
        <f t="shared" si="24"/>
        <v>2.2799336054910055</v>
      </c>
      <c r="BR28" s="2">
        <v>2</v>
      </c>
      <c r="BS28" s="3" t="s">
        <v>40</v>
      </c>
      <c r="BT28" s="2">
        <v>75</v>
      </c>
      <c r="BU28" s="2">
        <v>13.2</v>
      </c>
      <c r="BV28" s="2">
        <v>179.8</v>
      </c>
      <c r="BW28" s="2">
        <v>179.8</v>
      </c>
      <c r="BX28" s="2">
        <v>75</v>
      </c>
      <c r="BY28" s="2">
        <v>8246</v>
      </c>
      <c r="BZ28" s="2" t="s">
        <v>625</v>
      </c>
      <c r="CA28" s="2" t="s">
        <v>534</v>
      </c>
      <c r="CB28" s="2">
        <v>21576</v>
      </c>
      <c r="CC28" s="2">
        <v>10828</v>
      </c>
      <c r="CD28" s="2">
        <v>10748</v>
      </c>
      <c r="CE28" s="2">
        <v>62881</v>
      </c>
      <c r="CF28" s="2">
        <v>9256</v>
      </c>
      <c r="CG28" s="2">
        <v>4930</v>
      </c>
      <c r="CH28" s="2">
        <v>4327</v>
      </c>
      <c r="CI28" s="2">
        <v>25210</v>
      </c>
      <c r="CJ28" s="2">
        <v>12609</v>
      </c>
      <c r="CK28" s="2">
        <v>12602</v>
      </c>
      <c r="CL28" s="2">
        <v>72450</v>
      </c>
      <c r="CM28" s="2" t="s">
        <v>626</v>
      </c>
      <c r="CN28" s="2" t="s">
        <v>627</v>
      </c>
      <c r="CO28" s="2" t="s">
        <v>628</v>
      </c>
      <c r="CP28" s="2" t="s">
        <v>791</v>
      </c>
      <c r="CQ28" s="2" t="s">
        <v>792</v>
      </c>
      <c r="CR28" s="2" t="s">
        <v>501</v>
      </c>
      <c r="CS28" s="2">
        <v>9.6999999999999993</v>
      </c>
      <c r="CT28" s="2">
        <v>5.2</v>
      </c>
      <c r="CU28" s="2">
        <v>4.5</v>
      </c>
      <c r="CV28" s="2">
        <v>26.5</v>
      </c>
      <c r="CW28" s="2">
        <v>13.3</v>
      </c>
      <c r="CX28" s="2">
        <v>13.3</v>
      </c>
      <c r="CY28" s="2">
        <v>10.9</v>
      </c>
      <c r="CZ28" s="2">
        <v>11</v>
      </c>
      <c r="DA28" s="2">
        <v>10.8</v>
      </c>
      <c r="DB28" s="2">
        <v>14.4</v>
      </c>
      <c r="DC28" s="2">
        <v>14.1</v>
      </c>
      <c r="DD28" s="2">
        <v>14.7</v>
      </c>
      <c r="DE28" s="2">
        <v>13.2</v>
      </c>
      <c r="DF28" s="2">
        <f t="shared" si="9"/>
        <v>29822</v>
      </c>
      <c r="DG28" s="7">
        <f ca="1">((1.13*DF28)-(0.02*C28)+(0.61*1)+0.97)/1000</f>
        <v>33.699819999999995</v>
      </c>
      <c r="DH28" s="16">
        <f t="shared" si="10"/>
        <v>9.2248091749453405</v>
      </c>
      <c r="DI28" s="2">
        <v>864.3</v>
      </c>
      <c r="DJ28" s="2">
        <v>788.6</v>
      </c>
      <c r="DK28" s="2">
        <v>11.8</v>
      </c>
      <c r="DL28" s="2">
        <v>10.8</v>
      </c>
      <c r="DM28" s="2">
        <v>14.1</v>
      </c>
      <c r="DN28" s="16">
        <f t="shared" ca="1" si="11"/>
        <v>25.64702126005421</v>
      </c>
      <c r="DO28" s="16">
        <f t="shared" ca="1" si="12"/>
        <v>23.400718460810772</v>
      </c>
      <c r="DP28" s="16">
        <f t="shared" si="13"/>
        <v>40.058398220244712</v>
      </c>
      <c r="DQ28" s="2">
        <v>6</v>
      </c>
      <c r="DR28" s="2">
        <v>1.21</v>
      </c>
      <c r="DS28" s="2">
        <v>7.12</v>
      </c>
      <c r="DT28" s="2">
        <v>47.2</v>
      </c>
      <c r="DU28" s="2">
        <v>28.902999999999999</v>
      </c>
      <c r="DV28" s="2">
        <v>45.5</v>
      </c>
      <c r="DW28" s="2">
        <v>27.818000000000001</v>
      </c>
      <c r="DX28" s="2">
        <v>7.3</v>
      </c>
      <c r="DY28" s="2">
        <v>4.4580000000000002</v>
      </c>
      <c r="DZ28" s="2">
        <v>61.179000000000002</v>
      </c>
      <c r="EA28" s="15">
        <f t="shared" si="14"/>
        <v>0.81572</v>
      </c>
      <c r="EB28" s="15">
        <f t="shared" ca="1" si="15"/>
        <v>1.8154102900252882</v>
      </c>
      <c r="EC28" s="15">
        <f t="shared" si="16"/>
        <v>2.8355116796440489</v>
      </c>
    </row>
    <row r="29" spans="1:133" x14ac:dyDescent="0.2">
      <c r="A29" s="2">
        <v>28</v>
      </c>
      <c r="B29" s="13">
        <v>38660</v>
      </c>
      <c r="C29" s="2">
        <f t="shared" ca="1" si="0"/>
        <v>17</v>
      </c>
      <c r="D29" s="2" t="s">
        <v>926</v>
      </c>
      <c r="E29" s="2">
        <v>1</v>
      </c>
      <c r="F29" s="3" t="s">
        <v>41</v>
      </c>
      <c r="G29" s="3" t="s">
        <v>35</v>
      </c>
      <c r="H29" s="2">
        <v>61.9</v>
      </c>
      <c r="I29" s="2">
        <v>11.9</v>
      </c>
      <c r="J29" s="2">
        <v>178</v>
      </c>
      <c r="K29" s="2">
        <v>178.4</v>
      </c>
      <c r="L29" s="2">
        <v>61.9</v>
      </c>
      <c r="M29" s="2">
        <v>6257</v>
      </c>
      <c r="N29" s="2" t="s">
        <v>329</v>
      </c>
      <c r="O29" s="2" t="s">
        <v>330</v>
      </c>
      <c r="P29" s="2">
        <v>17499</v>
      </c>
      <c r="Q29" s="2">
        <v>8872</v>
      </c>
      <c r="R29" s="2">
        <v>8627</v>
      </c>
      <c r="S29" s="2">
        <v>52410</v>
      </c>
      <c r="T29" s="2">
        <v>7238</v>
      </c>
      <c r="U29" s="2">
        <v>3592</v>
      </c>
      <c r="V29" s="2">
        <v>3645</v>
      </c>
      <c r="W29" s="2">
        <v>20597</v>
      </c>
      <c r="X29" s="2">
        <v>10469</v>
      </c>
      <c r="Y29" s="2">
        <v>10128</v>
      </c>
      <c r="Z29" s="2">
        <v>59891</v>
      </c>
      <c r="AA29" s="2" t="s">
        <v>332</v>
      </c>
      <c r="AB29" s="2" t="s">
        <v>333</v>
      </c>
      <c r="AC29" s="2" t="s">
        <v>334</v>
      </c>
      <c r="AD29" s="2" t="s">
        <v>335</v>
      </c>
      <c r="AE29" s="2" t="s">
        <v>336</v>
      </c>
      <c r="AF29" s="2" t="s">
        <v>337</v>
      </c>
      <c r="AG29" s="2">
        <v>7.5</v>
      </c>
      <c r="AH29" s="2">
        <v>3.8</v>
      </c>
      <c r="AI29" s="2">
        <v>3.8</v>
      </c>
      <c r="AJ29" s="2">
        <v>21.6</v>
      </c>
      <c r="AK29" s="2">
        <v>11</v>
      </c>
      <c r="AL29" s="2">
        <v>10.6</v>
      </c>
      <c r="AM29" s="2">
        <v>13.6</v>
      </c>
      <c r="AN29" s="2">
        <v>15</v>
      </c>
      <c r="AO29" s="2">
        <v>12.1</v>
      </c>
      <c r="AP29" s="2">
        <v>15</v>
      </c>
      <c r="AQ29" s="2">
        <v>15.3</v>
      </c>
      <c r="AR29" s="2">
        <v>14.8</v>
      </c>
      <c r="AS29" s="2">
        <v>12.5</v>
      </c>
      <c r="AT29" s="2">
        <f t="shared" si="17"/>
        <v>23756</v>
      </c>
      <c r="AU29" s="7">
        <f ca="1">((1.13*AT29)-(0.02*C29)+(0.61*1)+0.97)/1000</f>
        <v>26.84552</v>
      </c>
      <c r="AV29" s="16">
        <f t="shared" si="18"/>
        <v>7.4642059965010352</v>
      </c>
      <c r="AW29" s="2">
        <v>728.3</v>
      </c>
      <c r="AX29" s="2">
        <v>658</v>
      </c>
      <c r="AY29" s="2">
        <v>11.8</v>
      </c>
      <c r="AZ29" s="2">
        <v>10.6</v>
      </c>
      <c r="BA29" s="2">
        <v>12.2</v>
      </c>
      <c r="BB29" s="16">
        <f t="shared" ca="1" si="19"/>
        <v>27.129293826306956</v>
      </c>
      <c r="BC29" s="16">
        <f t="shared" ca="1" si="20"/>
        <v>24.51060735646022</v>
      </c>
      <c r="BD29" s="16">
        <f t="shared" si="21"/>
        <v>41.619521115492311</v>
      </c>
      <c r="BE29" s="2">
        <v>6</v>
      </c>
      <c r="BF29" s="2">
        <v>2.13</v>
      </c>
      <c r="BG29" s="2">
        <v>7.81</v>
      </c>
      <c r="BH29" s="2">
        <v>40.700000000000003</v>
      </c>
      <c r="BI29" s="2">
        <v>20.565000000000001</v>
      </c>
      <c r="BJ29" s="2">
        <v>43.7</v>
      </c>
      <c r="BK29" s="2">
        <v>22.065999999999999</v>
      </c>
      <c r="BL29" s="2">
        <v>15.6</v>
      </c>
      <c r="BM29" s="2">
        <v>7.907</v>
      </c>
      <c r="BN29" s="2">
        <v>50.536999999999999</v>
      </c>
      <c r="BO29" s="15">
        <f t="shared" si="22"/>
        <v>0.81642972536348946</v>
      </c>
      <c r="BP29" s="15">
        <f t="shared" ca="1" si="23"/>
        <v>1.8825114954003497</v>
      </c>
      <c r="BQ29" s="15">
        <f t="shared" si="24"/>
        <v>2.8879935996342652</v>
      </c>
      <c r="BR29" s="2">
        <v>2</v>
      </c>
      <c r="BS29" s="3" t="s">
        <v>41</v>
      </c>
      <c r="BT29" s="2">
        <v>64.099999999999994</v>
      </c>
      <c r="BU29" s="2">
        <v>14.4</v>
      </c>
      <c r="BV29" s="2">
        <v>178</v>
      </c>
      <c r="BW29" s="2">
        <v>178</v>
      </c>
      <c r="BX29" s="2">
        <v>64.099999999999994</v>
      </c>
      <c r="BY29" s="2">
        <v>6315</v>
      </c>
      <c r="BZ29" s="2" t="s">
        <v>629</v>
      </c>
      <c r="CA29" s="2" t="s">
        <v>630</v>
      </c>
      <c r="CB29" s="2">
        <v>18193</v>
      </c>
      <c r="CC29" s="2">
        <v>9095</v>
      </c>
      <c r="CD29" s="2">
        <v>9098</v>
      </c>
      <c r="CE29" s="2">
        <v>53284</v>
      </c>
      <c r="CF29" s="2">
        <v>7329</v>
      </c>
      <c r="CG29" s="2">
        <v>3742</v>
      </c>
      <c r="CH29" s="2">
        <v>3587</v>
      </c>
      <c r="CI29" s="2">
        <v>21721</v>
      </c>
      <c r="CJ29" s="2">
        <v>10903</v>
      </c>
      <c r="CK29" s="2">
        <v>10818</v>
      </c>
      <c r="CL29" s="2">
        <v>62272</v>
      </c>
      <c r="CM29" s="2" t="s">
        <v>631</v>
      </c>
      <c r="CN29" s="2" t="s">
        <v>632</v>
      </c>
      <c r="CO29" s="2" t="s">
        <v>210</v>
      </c>
      <c r="CP29" s="2" t="s">
        <v>155</v>
      </c>
      <c r="CQ29" s="2" t="s">
        <v>793</v>
      </c>
      <c r="CR29" s="2" t="s">
        <v>794</v>
      </c>
      <c r="CS29" s="2">
        <v>7.6</v>
      </c>
      <c r="CT29" s="2">
        <v>3.9</v>
      </c>
      <c r="CU29" s="2">
        <v>3.7</v>
      </c>
      <c r="CV29" s="2">
        <v>22.7</v>
      </c>
      <c r="CW29" s="2">
        <v>11.4</v>
      </c>
      <c r="CX29" s="2">
        <v>11.3</v>
      </c>
      <c r="CY29" s="2">
        <v>13.8</v>
      </c>
      <c r="CZ29" s="2">
        <v>13.3</v>
      </c>
      <c r="DA29" s="2">
        <v>14.4</v>
      </c>
      <c r="DB29" s="2">
        <v>16.2</v>
      </c>
      <c r="DC29" s="2">
        <v>16.600000000000001</v>
      </c>
      <c r="DD29" s="2">
        <v>15.9</v>
      </c>
      <c r="DE29" s="2">
        <v>14.4</v>
      </c>
      <c r="DF29" s="2">
        <f t="shared" si="9"/>
        <v>24508</v>
      </c>
      <c r="DG29" s="7">
        <f ca="1">((1.13*DF29)-(0.02*C29)+(0.61*1)+0.97)/1000</f>
        <v>27.69528</v>
      </c>
      <c r="DH29" s="16">
        <f t="shared" si="10"/>
        <v>7.7351344527206152</v>
      </c>
      <c r="DI29" s="2">
        <v>720.5</v>
      </c>
      <c r="DJ29" s="2">
        <v>653.79999999999995</v>
      </c>
      <c r="DK29" s="2">
        <v>11.2</v>
      </c>
      <c r="DL29" s="2">
        <v>10.199999999999999</v>
      </c>
      <c r="DM29" s="2">
        <v>12.4</v>
      </c>
      <c r="DN29" s="16">
        <f t="shared" ca="1" si="11"/>
        <v>26.015263250633321</v>
      </c>
      <c r="DO29" s="16">
        <f t="shared" ca="1" si="12"/>
        <v>23.606910636036176</v>
      </c>
      <c r="DP29" s="16">
        <f t="shared" si="13"/>
        <v>39.60314406639916</v>
      </c>
      <c r="DQ29" s="2">
        <v>8</v>
      </c>
      <c r="DR29" s="2">
        <v>1.64</v>
      </c>
      <c r="DS29" s="2">
        <v>8.7200000000000006</v>
      </c>
      <c r="DT29" s="2">
        <v>44.9</v>
      </c>
      <c r="DU29" s="2">
        <v>28.032</v>
      </c>
      <c r="DV29" s="2">
        <v>45.7</v>
      </c>
      <c r="DW29" s="2">
        <v>28.481999999999999</v>
      </c>
      <c r="DX29" s="2">
        <v>9.4</v>
      </c>
      <c r="DY29" s="2">
        <v>5.8570000000000002</v>
      </c>
      <c r="DZ29" s="2">
        <v>62.371000000000002</v>
      </c>
      <c r="EA29" s="15">
        <f t="shared" si="14"/>
        <v>0.97302652106084253</v>
      </c>
      <c r="EB29" s="15">
        <f t="shared" ca="1" si="15"/>
        <v>2.2520443916797377</v>
      </c>
      <c r="EC29" s="15">
        <f t="shared" si="16"/>
        <v>3.4282965975924804</v>
      </c>
    </row>
    <row r="30" spans="1:133" x14ac:dyDescent="0.2">
      <c r="A30" s="2">
        <v>29</v>
      </c>
      <c r="B30" s="13">
        <v>29697</v>
      </c>
      <c r="C30" s="2">
        <f t="shared" ca="1" si="0"/>
        <v>41</v>
      </c>
      <c r="D30" s="2" t="s">
        <v>926</v>
      </c>
      <c r="E30" s="2">
        <v>1</v>
      </c>
      <c r="F30" s="3" t="s">
        <v>31</v>
      </c>
      <c r="G30" s="3" t="s">
        <v>35</v>
      </c>
      <c r="H30" s="2">
        <v>73.2</v>
      </c>
      <c r="I30" s="2">
        <v>21</v>
      </c>
      <c r="J30" s="2">
        <v>177</v>
      </c>
      <c r="K30" s="2">
        <v>177.2</v>
      </c>
      <c r="L30" s="2">
        <v>73.7</v>
      </c>
      <c r="M30" s="2">
        <v>6948</v>
      </c>
      <c r="N30" s="2" t="s">
        <v>340</v>
      </c>
      <c r="O30" s="2" t="s">
        <v>341</v>
      </c>
      <c r="P30" s="2">
        <v>19642</v>
      </c>
      <c r="Q30" s="2">
        <v>9901</v>
      </c>
      <c r="R30" s="2">
        <v>9741</v>
      </c>
      <c r="S30" s="2">
        <v>56307</v>
      </c>
      <c r="T30" s="2">
        <v>8610</v>
      </c>
      <c r="U30" s="2">
        <v>4404</v>
      </c>
      <c r="V30" s="2">
        <v>4206</v>
      </c>
      <c r="W30" s="2">
        <v>24535</v>
      </c>
      <c r="X30" s="2">
        <v>12310</v>
      </c>
      <c r="Y30" s="2">
        <v>12225</v>
      </c>
      <c r="Z30" s="2">
        <v>71272</v>
      </c>
      <c r="AA30" s="2" t="s">
        <v>342</v>
      </c>
      <c r="AB30" s="2" t="s">
        <v>343</v>
      </c>
      <c r="AC30" s="2" t="s">
        <v>344</v>
      </c>
      <c r="AD30" s="2" t="s">
        <v>345</v>
      </c>
      <c r="AE30" s="2" t="s">
        <v>346</v>
      </c>
      <c r="AF30" s="2" t="s">
        <v>347</v>
      </c>
      <c r="AG30" s="2">
        <v>9</v>
      </c>
      <c r="AH30" s="2">
        <v>4.5999999999999996</v>
      </c>
      <c r="AI30" s="2">
        <v>4.4000000000000004</v>
      </c>
      <c r="AJ30" s="2">
        <v>25.6</v>
      </c>
      <c r="AK30" s="2">
        <v>12.9</v>
      </c>
      <c r="AL30" s="2">
        <v>12.8</v>
      </c>
      <c r="AM30" s="2">
        <v>19.3</v>
      </c>
      <c r="AN30" s="2">
        <v>19.7</v>
      </c>
      <c r="AO30" s="2">
        <v>18.899999999999999</v>
      </c>
      <c r="AP30" s="2">
        <v>19.899999999999999</v>
      </c>
      <c r="AQ30" s="2">
        <v>19.600000000000001</v>
      </c>
      <c r="AR30" s="2">
        <v>20.3</v>
      </c>
      <c r="AS30" s="2">
        <v>21</v>
      </c>
      <c r="AT30" s="2">
        <f t="shared" si="17"/>
        <v>26590</v>
      </c>
      <c r="AU30" s="7">
        <f ca="1">((1.13*AT30)-(0.02*C30)+(0.61*1)+0.97)/1000</f>
        <v>30.047459999999997</v>
      </c>
      <c r="AV30" s="16">
        <f t="shared" si="18"/>
        <v>8.4681960162854359</v>
      </c>
      <c r="AW30" s="2">
        <v>780.1</v>
      </c>
      <c r="AX30" s="2">
        <v>685.6</v>
      </c>
      <c r="AY30" s="2">
        <v>10.7</v>
      </c>
      <c r="AZ30" s="2">
        <v>9.4</v>
      </c>
      <c r="BA30" s="2">
        <v>18.7</v>
      </c>
      <c r="BB30" s="16">
        <f t="shared" ca="1" si="19"/>
        <v>25.962261036373793</v>
      </c>
      <c r="BC30" s="16">
        <f t="shared" ca="1" si="20"/>
        <v>22.817236465245319</v>
      </c>
      <c r="BD30" s="16">
        <f t="shared" si="21"/>
        <v>39.715914876285517</v>
      </c>
      <c r="BE30" s="2">
        <v>7</v>
      </c>
      <c r="BF30" s="2">
        <v>1.9</v>
      </c>
      <c r="BG30" s="2">
        <v>7.43</v>
      </c>
      <c r="BH30" s="2">
        <v>56.2</v>
      </c>
      <c r="BI30" s="2">
        <v>41.600999999999999</v>
      </c>
      <c r="BJ30" s="2">
        <v>34.299999999999997</v>
      </c>
      <c r="BK30" s="2">
        <v>25.405000000000001</v>
      </c>
      <c r="BL30" s="2">
        <v>9.5</v>
      </c>
      <c r="BM30" s="2">
        <v>7.0640000000000001</v>
      </c>
      <c r="BN30" s="6">
        <v>74.069999999999993</v>
      </c>
      <c r="BO30" s="15">
        <f t="shared" si="22"/>
        <v>1.0050203527815467</v>
      </c>
      <c r="BP30" s="15">
        <f t="shared" ca="1" si="23"/>
        <v>2.4651002114654617</v>
      </c>
      <c r="BQ30" s="15">
        <f t="shared" si="24"/>
        <v>3.7710009164036244</v>
      </c>
      <c r="BR30" s="2">
        <v>2</v>
      </c>
      <c r="BS30" s="3" t="s">
        <v>31</v>
      </c>
      <c r="BT30" s="2">
        <v>73.2</v>
      </c>
      <c r="BU30" s="2">
        <v>21</v>
      </c>
      <c r="BV30" s="2">
        <v>177</v>
      </c>
      <c r="BW30" s="2">
        <v>177.2</v>
      </c>
      <c r="BX30" s="2">
        <v>73.2</v>
      </c>
      <c r="BY30" s="2">
        <v>6918</v>
      </c>
      <c r="BZ30" s="2" t="s">
        <v>633</v>
      </c>
      <c r="CA30" s="2" t="s">
        <v>634</v>
      </c>
      <c r="CB30" s="2">
        <v>18838</v>
      </c>
      <c r="CC30" s="2">
        <v>9289</v>
      </c>
      <c r="CD30" s="2">
        <v>9549</v>
      </c>
      <c r="CE30" s="2">
        <v>55904</v>
      </c>
      <c r="CF30" s="2">
        <v>8533</v>
      </c>
      <c r="CG30" s="2">
        <v>4344</v>
      </c>
      <c r="CH30" s="2">
        <v>4189</v>
      </c>
      <c r="CI30" s="2">
        <v>23772</v>
      </c>
      <c r="CJ30" s="2">
        <v>11892</v>
      </c>
      <c r="CK30" s="2">
        <v>11881</v>
      </c>
      <c r="CL30" s="2">
        <v>71055</v>
      </c>
      <c r="CM30" s="2" t="s">
        <v>635</v>
      </c>
      <c r="CN30" s="2" t="s">
        <v>309</v>
      </c>
      <c r="CO30" s="2" t="s">
        <v>636</v>
      </c>
      <c r="CP30" s="2" t="s">
        <v>795</v>
      </c>
      <c r="CQ30" s="2" t="s">
        <v>796</v>
      </c>
      <c r="CR30" s="2" t="s">
        <v>797</v>
      </c>
      <c r="CS30" s="2">
        <v>8.9</v>
      </c>
      <c r="CT30" s="2">
        <v>4.5</v>
      </c>
      <c r="CU30" s="2">
        <v>4.4000000000000004</v>
      </c>
      <c r="CV30" s="2">
        <v>24.9</v>
      </c>
      <c r="CW30" s="2">
        <v>12.5</v>
      </c>
      <c r="CX30" s="2">
        <v>12.4</v>
      </c>
      <c r="CY30" s="2">
        <v>18.899999999999999</v>
      </c>
      <c r="CZ30" s="2">
        <v>19.5</v>
      </c>
      <c r="DA30" s="2">
        <v>18.399999999999999</v>
      </c>
      <c r="DB30" s="2">
        <v>20.8</v>
      </c>
      <c r="DC30" s="2">
        <v>21.9</v>
      </c>
      <c r="DD30" s="2">
        <v>19.600000000000001</v>
      </c>
      <c r="DE30" s="2">
        <v>21.3</v>
      </c>
      <c r="DF30" s="2">
        <f t="shared" si="9"/>
        <v>25756</v>
      </c>
      <c r="DG30" s="7">
        <f ca="1">((1.13*DF30)-(0.02*C30)+(0.61*1)+0.97)/1000</f>
        <v>29.105040000000002</v>
      </c>
      <c r="DH30" s="16">
        <f t="shared" si="10"/>
        <v>8.2025895673353766</v>
      </c>
      <c r="DI30" s="2">
        <v>700.9</v>
      </c>
      <c r="DJ30" s="2">
        <v>696.9</v>
      </c>
      <c r="DK30" s="2">
        <v>10.8</v>
      </c>
      <c r="DL30" s="2">
        <v>9.5</v>
      </c>
      <c r="DM30" s="2">
        <v>17.7</v>
      </c>
      <c r="DN30" s="16">
        <f t="shared" ca="1" si="11"/>
        <v>24.081739794894627</v>
      </c>
      <c r="DO30" s="16">
        <f t="shared" ca="1" si="12"/>
        <v>23.944306553091831</v>
      </c>
      <c r="DP30" s="16">
        <f t="shared" si="13"/>
        <v>37.206709841809108</v>
      </c>
      <c r="DQ30" s="2">
        <v>7</v>
      </c>
      <c r="DR30" s="2">
        <v>1.65</v>
      </c>
      <c r="DS30" s="2">
        <v>8.7100000000000009</v>
      </c>
      <c r="DT30" s="2">
        <v>45.8</v>
      </c>
      <c r="DU30" s="2">
        <v>31.561</v>
      </c>
      <c r="DV30" s="2">
        <v>47.1</v>
      </c>
      <c r="DW30" s="2">
        <v>32.433999999999997</v>
      </c>
      <c r="DX30" s="2">
        <v>7.1</v>
      </c>
      <c r="DY30" s="2">
        <v>4.899</v>
      </c>
      <c r="DZ30" s="2">
        <v>68.893000000000001</v>
      </c>
      <c r="EA30" s="15">
        <f t="shared" si="14"/>
        <v>0.94116120218579236</v>
      </c>
      <c r="EB30" s="15">
        <f t="shared" ca="1" si="15"/>
        <v>2.3670470818799765</v>
      </c>
      <c r="EC30" s="15">
        <f t="shared" si="16"/>
        <v>3.6571292069221784</v>
      </c>
    </row>
    <row r="31" spans="1:133" x14ac:dyDescent="0.2">
      <c r="A31" s="2">
        <v>30</v>
      </c>
      <c r="B31" s="13">
        <v>38243</v>
      </c>
      <c r="C31" s="2">
        <f t="shared" ca="1" si="0"/>
        <v>18</v>
      </c>
      <c r="D31" s="2" t="s">
        <v>926</v>
      </c>
      <c r="E31" s="2">
        <v>1</v>
      </c>
      <c r="F31" s="3" t="s">
        <v>43</v>
      </c>
      <c r="G31" s="3" t="s">
        <v>35</v>
      </c>
      <c r="H31" s="2">
        <v>67.7</v>
      </c>
      <c r="I31" s="2">
        <v>13.5</v>
      </c>
      <c r="J31" s="2">
        <v>179.9</v>
      </c>
      <c r="K31" s="2">
        <v>180</v>
      </c>
      <c r="L31" s="2">
        <v>67.7</v>
      </c>
      <c r="M31" s="2">
        <v>7989</v>
      </c>
      <c r="N31" s="2" t="s">
        <v>348</v>
      </c>
      <c r="O31" s="2" t="s">
        <v>349</v>
      </c>
      <c r="P31" s="2">
        <v>18865</v>
      </c>
      <c r="Q31" s="2">
        <v>9604</v>
      </c>
      <c r="R31" s="2">
        <v>9261</v>
      </c>
      <c r="S31" s="2">
        <v>56930</v>
      </c>
      <c r="T31" s="2">
        <v>9162</v>
      </c>
      <c r="U31" s="2">
        <v>4444</v>
      </c>
      <c r="V31" s="2">
        <v>4717</v>
      </c>
      <c r="W31" s="2">
        <v>22097</v>
      </c>
      <c r="X31" s="2">
        <v>11238</v>
      </c>
      <c r="Y31" s="2">
        <v>10859</v>
      </c>
      <c r="Z31" s="2">
        <v>65808</v>
      </c>
      <c r="AA31" s="2" t="s">
        <v>350</v>
      </c>
      <c r="AB31" s="2" t="s">
        <v>351</v>
      </c>
      <c r="AC31" s="2" t="s">
        <v>352</v>
      </c>
      <c r="AD31" s="2" t="s">
        <v>353</v>
      </c>
      <c r="AE31" s="2" t="s">
        <v>354</v>
      </c>
      <c r="AF31" s="2" t="s">
        <v>355</v>
      </c>
      <c r="AG31" s="2">
        <v>9.6</v>
      </c>
      <c r="AH31" s="2">
        <v>4.5999999999999996</v>
      </c>
      <c r="AI31" s="2">
        <v>4.9000000000000004</v>
      </c>
      <c r="AJ31" s="2">
        <v>23.1</v>
      </c>
      <c r="AK31" s="2">
        <v>11.7</v>
      </c>
      <c r="AL31" s="2">
        <v>11.4</v>
      </c>
      <c r="AM31" s="2">
        <v>12.8</v>
      </c>
      <c r="AN31" s="2">
        <v>12.7</v>
      </c>
      <c r="AO31" s="2">
        <v>12.9</v>
      </c>
      <c r="AP31" s="2">
        <v>14.6</v>
      </c>
      <c r="AQ31" s="2">
        <v>14.5</v>
      </c>
      <c r="AR31" s="2">
        <v>14.7</v>
      </c>
      <c r="AS31" s="2">
        <v>13.5</v>
      </c>
      <c r="AT31" s="2">
        <f t="shared" si="17"/>
        <v>26854</v>
      </c>
      <c r="AU31" s="7">
        <f ca="1">((1.13*AT31)-(0.02*C31)+(0.61*1)+0.97)/1000</f>
        <v>30.346239999999998</v>
      </c>
      <c r="AV31" s="16">
        <f t="shared" si="18"/>
        <v>8.2882716049382701</v>
      </c>
      <c r="AW31" s="2">
        <v>907.1</v>
      </c>
      <c r="AX31" s="2">
        <v>796</v>
      </c>
      <c r="AY31" s="2">
        <v>13.4</v>
      </c>
      <c r="AZ31" s="2">
        <v>11.8</v>
      </c>
      <c r="BA31" s="2">
        <v>17.7</v>
      </c>
      <c r="BB31" s="16">
        <f t="shared" ca="1" si="19"/>
        <v>29.891676860131604</v>
      </c>
      <c r="BC31" s="16">
        <f t="shared" ca="1" si="20"/>
        <v>26.230597266745406</v>
      </c>
      <c r="BD31" s="16">
        <f t="shared" si="21"/>
        <v>48.083752981712166</v>
      </c>
      <c r="BE31" s="2">
        <v>7</v>
      </c>
      <c r="BF31" s="2">
        <v>2.82</v>
      </c>
      <c r="BG31" s="2">
        <v>13.81</v>
      </c>
      <c r="BH31" s="2">
        <v>45.1</v>
      </c>
      <c r="BI31" s="6">
        <v>43.365000000000002</v>
      </c>
      <c r="BJ31" s="2">
        <v>48.5</v>
      </c>
      <c r="BK31" s="2">
        <v>46.695</v>
      </c>
      <c r="BL31" s="2">
        <v>6.4</v>
      </c>
      <c r="BM31" s="2">
        <v>6.1959999999999997</v>
      </c>
      <c r="BN31" s="2">
        <v>96.256</v>
      </c>
      <c r="BO31" s="15">
        <f t="shared" si="22"/>
        <v>1.4218020679468242</v>
      </c>
      <c r="BP31" s="15">
        <f t="shared" ca="1" si="23"/>
        <v>3.1719250885776953</v>
      </c>
      <c r="BQ31" s="15">
        <f t="shared" si="24"/>
        <v>5.1023588656241721</v>
      </c>
      <c r="BR31" s="2">
        <v>2</v>
      </c>
      <c r="BS31" s="3" t="s">
        <v>43</v>
      </c>
      <c r="BT31" s="2">
        <v>70.900000000000006</v>
      </c>
      <c r="BU31" s="2">
        <v>13.8</v>
      </c>
      <c r="BV31" s="2">
        <v>179.9</v>
      </c>
      <c r="BW31" s="2">
        <v>180.4</v>
      </c>
      <c r="BX31" s="2">
        <v>70.900000000000006</v>
      </c>
      <c r="BY31" s="2">
        <v>8592</v>
      </c>
      <c r="BZ31" s="2" t="s">
        <v>637</v>
      </c>
      <c r="CA31" s="2" t="s">
        <v>638</v>
      </c>
      <c r="CB31" s="2">
        <v>19073</v>
      </c>
      <c r="CC31" s="2">
        <v>9516</v>
      </c>
      <c r="CD31" s="2">
        <v>9557</v>
      </c>
      <c r="CE31" s="2">
        <v>59039</v>
      </c>
      <c r="CF31" s="2">
        <v>9777</v>
      </c>
      <c r="CG31" s="2">
        <v>4867</v>
      </c>
      <c r="CH31" s="2">
        <v>4910</v>
      </c>
      <c r="CI31" s="2">
        <v>22800</v>
      </c>
      <c r="CJ31" s="2">
        <v>11402</v>
      </c>
      <c r="CK31" s="2">
        <v>11397</v>
      </c>
      <c r="CL31" s="2">
        <v>68517</v>
      </c>
      <c r="CM31" s="2" t="s">
        <v>639</v>
      </c>
      <c r="CN31" s="2" t="s">
        <v>640</v>
      </c>
      <c r="CO31" s="2" t="s">
        <v>641</v>
      </c>
      <c r="CP31" s="2" t="s">
        <v>798</v>
      </c>
      <c r="CQ31" s="2" t="s">
        <v>799</v>
      </c>
      <c r="CR31" s="2" t="s">
        <v>800</v>
      </c>
      <c r="CS31" s="2">
        <v>10.199999999999999</v>
      </c>
      <c r="CT31" s="2">
        <v>5.0999999999999996</v>
      </c>
      <c r="CU31" s="2">
        <v>5.0999999999999996</v>
      </c>
      <c r="CV31" s="2">
        <v>23.8</v>
      </c>
      <c r="CW31" s="2">
        <v>11.9</v>
      </c>
      <c r="CX31" s="2">
        <v>11.9</v>
      </c>
      <c r="CY31" s="2">
        <v>12.1</v>
      </c>
      <c r="CZ31" s="2">
        <v>12.3</v>
      </c>
      <c r="DA31" s="2">
        <v>11.9</v>
      </c>
      <c r="DB31" s="2">
        <v>16.3</v>
      </c>
      <c r="DC31" s="2">
        <v>16.5</v>
      </c>
      <c r="DD31" s="2">
        <v>16.100000000000001</v>
      </c>
      <c r="DE31" s="2">
        <v>13.8</v>
      </c>
      <c r="DF31" s="2">
        <f t="shared" si="9"/>
        <v>27665</v>
      </c>
      <c r="DG31" s="7">
        <f ca="1">((1.13*DF31)-(0.02*C31)+(0.61*1)+0.97)/1000</f>
        <v>31.26267</v>
      </c>
      <c r="DH31" s="16">
        <f t="shared" si="10"/>
        <v>8.5007571250878797</v>
      </c>
      <c r="DI31" s="2">
        <v>925.1</v>
      </c>
      <c r="DJ31" s="2">
        <v>819.2</v>
      </c>
      <c r="DK31" s="2">
        <v>13</v>
      </c>
      <c r="DL31" s="2">
        <v>11.6</v>
      </c>
      <c r="DM31" s="2">
        <v>23.2</v>
      </c>
      <c r="DN31" s="16">
        <f t="shared" ca="1" si="11"/>
        <v>29.591202542841032</v>
      </c>
      <c r="DO31" s="16">
        <f t="shared" ca="1" si="12"/>
        <v>26.203775941082448</v>
      </c>
      <c r="DP31" s="16">
        <f t="shared" si="13"/>
        <v>48.503119593142138</v>
      </c>
      <c r="DQ31" s="2">
        <v>8</v>
      </c>
      <c r="DR31" s="2">
        <v>1.61</v>
      </c>
      <c r="DS31" s="2">
        <v>12.08</v>
      </c>
      <c r="DT31" s="2">
        <v>14.8</v>
      </c>
      <c r="DU31" s="2">
        <v>9.7889999999999997</v>
      </c>
      <c r="DV31" s="2">
        <v>70.5</v>
      </c>
      <c r="DW31" s="2">
        <v>46.588000000000001</v>
      </c>
      <c r="DX31" s="2">
        <v>14.7</v>
      </c>
      <c r="DY31" s="2">
        <v>9.7379999999999995</v>
      </c>
      <c r="DZ31" s="2">
        <v>66.114999999999995</v>
      </c>
      <c r="EA31" s="15">
        <f t="shared" si="14"/>
        <v>0.93251057827926642</v>
      </c>
      <c r="EB31" s="15">
        <f t="shared" ca="1" si="15"/>
        <v>2.1148225663387037</v>
      </c>
      <c r="EC31" s="15">
        <f t="shared" si="16"/>
        <v>3.4664184973522776</v>
      </c>
    </row>
    <row r="32" spans="1:133" x14ac:dyDescent="0.2">
      <c r="A32" s="2">
        <v>31</v>
      </c>
      <c r="B32" s="13">
        <v>37935</v>
      </c>
      <c r="C32" s="2">
        <f t="shared" ca="1" si="0"/>
        <v>19</v>
      </c>
      <c r="D32" s="2" t="s">
        <v>926</v>
      </c>
      <c r="E32" s="2">
        <v>1</v>
      </c>
      <c r="F32" s="3" t="s">
        <v>45</v>
      </c>
      <c r="G32" s="3" t="s">
        <v>35</v>
      </c>
      <c r="H32" s="2">
        <v>73.599999999999994</v>
      </c>
      <c r="I32" s="2">
        <v>22.5</v>
      </c>
      <c r="J32" s="2">
        <v>168.8</v>
      </c>
      <c r="K32" s="2">
        <v>168.7</v>
      </c>
      <c r="L32" s="2">
        <v>73.599999999999994</v>
      </c>
      <c r="M32" s="2">
        <v>7371</v>
      </c>
      <c r="N32" s="2" t="s">
        <v>364</v>
      </c>
      <c r="O32" s="2" t="s">
        <v>365</v>
      </c>
      <c r="P32" s="2">
        <v>19673</v>
      </c>
      <c r="Q32" s="2">
        <v>9993</v>
      </c>
      <c r="R32" s="2">
        <v>9680</v>
      </c>
      <c r="S32" s="2">
        <v>55441</v>
      </c>
      <c r="T32" s="2">
        <v>9131</v>
      </c>
      <c r="U32" s="2">
        <v>4767</v>
      </c>
      <c r="V32" s="2">
        <v>4364</v>
      </c>
      <c r="W32" s="2">
        <v>25071</v>
      </c>
      <c r="X32" s="2">
        <v>12729</v>
      </c>
      <c r="Y32" s="2">
        <v>12342</v>
      </c>
      <c r="Z32" s="2">
        <v>71471</v>
      </c>
      <c r="AA32" s="2" t="s">
        <v>367</v>
      </c>
      <c r="AB32" s="2" t="s">
        <v>368</v>
      </c>
      <c r="AC32" s="2" t="s">
        <v>369</v>
      </c>
      <c r="AD32" s="2" t="s">
        <v>370</v>
      </c>
      <c r="AE32" s="2" t="s">
        <v>371</v>
      </c>
      <c r="AF32" s="2" t="s">
        <v>372</v>
      </c>
      <c r="AG32" s="2">
        <v>9.5</v>
      </c>
      <c r="AH32" s="2">
        <v>5</v>
      </c>
      <c r="AI32" s="2">
        <v>4.5999999999999996</v>
      </c>
      <c r="AJ32" s="2">
        <v>26.1</v>
      </c>
      <c r="AK32" s="2">
        <v>13.3</v>
      </c>
      <c r="AL32" s="2">
        <v>12.9</v>
      </c>
      <c r="AM32" s="2">
        <v>19.3</v>
      </c>
      <c r="AN32" s="2">
        <v>18.7</v>
      </c>
      <c r="AO32" s="2">
        <v>19.899999999999999</v>
      </c>
      <c r="AP32" s="2">
        <v>21.5</v>
      </c>
      <c r="AQ32" s="2">
        <v>21.5</v>
      </c>
      <c r="AR32" s="2">
        <v>21.6</v>
      </c>
      <c r="AS32" s="2">
        <v>22.4</v>
      </c>
      <c r="AT32" s="2">
        <f t="shared" si="17"/>
        <v>27044</v>
      </c>
      <c r="AU32" s="7">
        <f ca="1">((1.13*AT32)-(0.02*C32)+(0.61*1)+0.97)/1000</f>
        <v>30.560919999999999</v>
      </c>
      <c r="AV32" s="16">
        <f t="shared" si="18"/>
        <v>9.5025630988953171</v>
      </c>
      <c r="AW32" s="2">
        <v>885.1</v>
      </c>
      <c r="AX32" s="2">
        <v>779.5</v>
      </c>
      <c r="AY32" s="2">
        <v>12</v>
      </c>
      <c r="AZ32" s="2">
        <v>10.6</v>
      </c>
      <c r="BA32" s="2">
        <v>17.5</v>
      </c>
      <c r="BB32" s="16">
        <f t="shared" ca="1" si="19"/>
        <v>28.961824447693331</v>
      </c>
      <c r="BC32" s="16">
        <f t="shared" ca="1" si="20"/>
        <v>25.506431089116429</v>
      </c>
      <c r="BD32" s="16">
        <f t="shared" si="21"/>
        <v>44.990596248665689</v>
      </c>
      <c r="BE32" s="2">
        <v>8</v>
      </c>
      <c r="BF32" s="2">
        <v>2.8</v>
      </c>
      <c r="BG32" s="2">
        <v>9.57</v>
      </c>
      <c r="BH32" s="2">
        <v>71.599999999999994</v>
      </c>
      <c r="BI32" s="2">
        <v>91.081000000000003</v>
      </c>
      <c r="BJ32" s="2">
        <v>24.6</v>
      </c>
      <c r="BK32" s="2">
        <v>31.271999999999998</v>
      </c>
      <c r="BL32" s="2">
        <v>3.8</v>
      </c>
      <c r="BM32" s="2">
        <v>4.8339999999999996</v>
      </c>
      <c r="BN32" s="2">
        <v>127.187</v>
      </c>
      <c r="BO32" s="15">
        <f t="shared" si="22"/>
        <v>1.728084239130435</v>
      </c>
      <c r="BP32" s="15">
        <f t="shared" ca="1" si="23"/>
        <v>4.1617529838761396</v>
      </c>
      <c r="BQ32" s="15">
        <f t="shared" si="24"/>
        <v>6.4650536267981504</v>
      </c>
      <c r="BR32" s="2">
        <v>2</v>
      </c>
      <c r="BS32" s="3" t="s">
        <v>45</v>
      </c>
      <c r="BT32" s="2">
        <v>72.599999999999994</v>
      </c>
      <c r="BU32" s="2">
        <v>21.1</v>
      </c>
      <c r="BV32" s="2">
        <v>168.8</v>
      </c>
      <c r="BW32" s="2">
        <v>168.8</v>
      </c>
      <c r="BX32" s="2">
        <v>72.599999999999994</v>
      </c>
      <c r="BY32" s="2">
        <v>7309</v>
      </c>
      <c r="BZ32" s="2" t="s">
        <v>642</v>
      </c>
      <c r="CA32" s="2" t="s">
        <v>643</v>
      </c>
      <c r="CB32" s="2">
        <v>19849</v>
      </c>
      <c r="CC32" s="2">
        <v>10059</v>
      </c>
      <c r="CD32" s="2">
        <v>9790</v>
      </c>
      <c r="CE32" s="2">
        <v>55632</v>
      </c>
      <c r="CF32" s="2">
        <v>9027</v>
      </c>
      <c r="CG32" s="2">
        <v>4690</v>
      </c>
      <c r="CH32" s="2">
        <v>4337</v>
      </c>
      <c r="CI32" s="2">
        <v>25017</v>
      </c>
      <c r="CJ32" s="2">
        <v>12527</v>
      </c>
      <c r="CK32" s="2">
        <v>12490</v>
      </c>
      <c r="CL32" s="2">
        <v>70521</v>
      </c>
      <c r="CM32" s="2" t="s">
        <v>644</v>
      </c>
      <c r="CN32" s="2" t="s">
        <v>645</v>
      </c>
      <c r="CO32" s="2" t="s">
        <v>646</v>
      </c>
      <c r="CP32" s="2" t="s">
        <v>801</v>
      </c>
      <c r="CQ32" s="2" t="s">
        <v>802</v>
      </c>
      <c r="CR32" s="2" t="s">
        <v>803</v>
      </c>
      <c r="CS32" s="2">
        <v>9.4</v>
      </c>
      <c r="CT32" s="2">
        <v>4.9000000000000004</v>
      </c>
      <c r="CU32" s="2">
        <v>4.5</v>
      </c>
      <c r="CV32" s="2">
        <v>26.1</v>
      </c>
      <c r="CW32" s="2">
        <v>13.1</v>
      </c>
      <c r="CX32" s="2">
        <v>13</v>
      </c>
      <c r="CY32" s="2">
        <v>19</v>
      </c>
      <c r="CZ32" s="2">
        <v>20.5</v>
      </c>
      <c r="DA32" s="2">
        <v>17.5</v>
      </c>
      <c r="DB32" s="2">
        <v>20.7</v>
      </c>
      <c r="DC32" s="2">
        <v>19.7</v>
      </c>
      <c r="DD32" s="2">
        <v>21.6</v>
      </c>
      <c r="DE32" s="2">
        <v>21.1</v>
      </c>
      <c r="DF32" s="2">
        <f t="shared" si="9"/>
        <v>27158</v>
      </c>
      <c r="DG32" s="7">
        <f ca="1">((1.13*DF32)-(0.02*C32)+(0.61*1)+0.97)/1000</f>
        <v>30.689739999999997</v>
      </c>
      <c r="DH32" s="16">
        <f t="shared" si="10"/>
        <v>9.5313166820152269</v>
      </c>
      <c r="DI32" s="2">
        <v>879.4</v>
      </c>
      <c r="DJ32" s="2">
        <v>786.1</v>
      </c>
      <c r="DK32" s="2">
        <v>12.1</v>
      </c>
      <c r="DL32" s="2">
        <v>10.8</v>
      </c>
      <c r="DM32" s="2">
        <v>16.5</v>
      </c>
      <c r="DN32" s="16">
        <f t="shared" ca="1" si="11"/>
        <v>28.654527539171074</v>
      </c>
      <c r="DO32" s="16">
        <f t="shared" ca="1" si="12"/>
        <v>25.614423582604484</v>
      </c>
      <c r="DP32" s="16">
        <f t="shared" si="13"/>
        <v>44.304498967202377</v>
      </c>
      <c r="DQ32" s="2">
        <v>9</v>
      </c>
      <c r="DR32" s="2">
        <v>2.3199999999999998</v>
      </c>
      <c r="DS32" s="2">
        <v>9.36</v>
      </c>
      <c r="DT32" s="2">
        <v>47.5</v>
      </c>
      <c r="DU32" s="6">
        <v>38.020000000000003</v>
      </c>
      <c r="DV32" s="2">
        <v>40.1</v>
      </c>
      <c r="DW32" s="2">
        <v>32.076999999999998</v>
      </c>
      <c r="DX32" s="2">
        <v>12.4</v>
      </c>
      <c r="DY32" s="2">
        <v>9.9149999999999991</v>
      </c>
      <c r="DZ32" s="2">
        <v>80.010999999999996</v>
      </c>
      <c r="EA32" s="15">
        <f t="shared" si="14"/>
        <v>1.1020798898071626</v>
      </c>
      <c r="EB32" s="15">
        <f t="shared" ca="1" si="15"/>
        <v>2.607092793878345</v>
      </c>
      <c r="EC32" s="15">
        <f t="shared" si="16"/>
        <v>4.0309839286613931</v>
      </c>
    </row>
    <row r="33" spans="1:133" x14ac:dyDescent="0.2">
      <c r="A33" s="2">
        <v>32</v>
      </c>
      <c r="B33" s="13">
        <v>38477</v>
      </c>
      <c r="C33" s="2">
        <f t="shared" ca="1" si="0"/>
        <v>17</v>
      </c>
      <c r="D33" s="2" t="s">
        <v>926</v>
      </c>
      <c r="E33" s="2">
        <v>1</v>
      </c>
      <c r="F33" s="3" t="s">
        <v>44</v>
      </c>
      <c r="G33" s="3" t="s">
        <v>35</v>
      </c>
      <c r="H33" s="2">
        <v>62.5</v>
      </c>
      <c r="I33" s="2">
        <v>9.9</v>
      </c>
      <c r="J33" s="2">
        <v>169.6</v>
      </c>
      <c r="K33" s="2">
        <v>169.9</v>
      </c>
      <c r="L33" s="2">
        <v>62.5</v>
      </c>
      <c r="M33" s="2">
        <v>6760</v>
      </c>
      <c r="N33" s="2" t="s">
        <v>356</v>
      </c>
      <c r="O33" s="2" t="s">
        <v>357</v>
      </c>
      <c r="P33" s="2">
        <v>17317</v>
      </c>
      <c r="Q33" s="2">
        <v>8868</v>
      </c>
      <c r="R33" s="2">
        <v>8449</v>
      </c>
      <c r="S33" s="2">
        <v>53962</v>
      </c>
      <c r="T33" s="2">
        <v>7632</v>
      </c>
      <c r="U33" s="2">
        <v>3837</v>
      </c>
      <c r="V33" s="2">
        <v>3795</v>
      </c>
      <c r="W33" s="2">
        <v>19925</v>
      </c>
      <c r="X33" s="2">
        <v>10192</v>
      </c>
      <c r="Y33" s="2">
        <v>9733</v>
      </c>
      <c r="Z33" s="2">
        <v>60398</v>
      </c>
      <c r="AA33" s="2" t="s">
        <v>358</v>
      </c>
      <c r="AB33" s="2" t="s">
        <v>359</v>
      </c>
      <c r="AC33" s="2" t="s">
        <v>360</v>
      </c>
      <c r="AD33" s="2" t="s">
        <v>361</v>
      </c>
      <c r="AE33" s="2" t="s">
        <v>362</v>
      </c>
      <c r="AF33" s="2" t="s">
        <v>363</v>
      </c>
      <c r="AG33" s="2">
        <v>8</v>
      </c>
      <c r="AH33" s="2">
        <v>4</v>
      </c>
      <c r="AI33" s="2">
        <v>4</v>
      </c>
      <c r="AJ33" s="2">
        <v>21</v>
      </c>
      <c r="AK33" s="2">
        <v>10.7</v>
      </c>
      <c r="AL33" s="2">
        <v>10.3</v>
      </c>
      <c r="AM33" s="2">
        <v>11.4</v>
      </c>
      <c r="AN33" s="2">
        <v>11.3</v>
      </c>
      <c r="AO33" s="2">
        <v>11.5</v>
      </c>
      <c r="AP33" s="2">
        <v>13.1</v>
      </c>
      <c r="AQ33" s="2">
        <v>13</v>
      </c>
      <c r="AR33" s="2">
        <v>13.2</v>
      </c>
      <c r="AS33" s="2">
        <v>10.7</v>
      </c>
      <c r="AT33" s="2">
        <f t="shared" si="17"/>
        <v>24077</v>
      </c>
      <c r="AU33" s="7">
        <f ca="1">((1.13*AT33)-(0.02*C33)+(0.61*1)+0.97)/1000</f>
        <v>27.20825</v>
      </c>
      <c r="AV33" s="16">
        <f t="shared" si="18"/>
        <v>8.3409518669189122</v>
      </c>
      <c r="AW33" s="2">
        <v>711.8</v>
      </c>
      <c r="AX33" s="2">
        <v>649.9</v>
      </c>
      <c r="AY33" s="2">
        <v>11.4</v>
      </c>
      <c r="AZ33" s="2">
        <v>10.4</v>
      </c>
      <c r="BA33" s="2">
        <v>9.4</v>
      </c>
      <c r="BB33" s="16">
        <f t="shared" ca="1" si="19"/>
        <v>26.161182729503</v>
      </c>
      <c r="BC33" s="16">
        <f t="shared" ca="1" si="20"/>
        <v>23.886137476684461</v>
      </c>
      <c r="BD33" s="16">
        <f t="shared" si="21"/>
        <v>41.104117341340874</v>
      </c>
      <c r="BE33" s="2">
        <v>3</v>
      </c>
      <c r="BF33" s="2">
        <v>1.69</v>
      </c>
      <c r="BG33" s="2">
        <v>7.05</v>
      </c>
      <c r="BH33" s="2">
        <v>51.3</v>
      </c>
      <c r="BI33" s="6">
        <v>27.32</v>
      </c>
      <c r="BJ33" s="2">
        <v>39.5</v>
      </c>
      <c r="BK33" s="2">
        <v>21.024999999999999</v>
      </c>
      <c r="BL33" s="2">
        <v>9.3000000000000007</v>
      </c>
      <c r="BM33" s="6">
        <v>4.9400000000000004</v>
      </c>
      <c r="BN33" s="2">
        <v>53.283999999999999</v>
      </c>
      <c r="BO33" s="15">
        <f t="shared" si="22"/>
        <v>0.85254399999999997</v>
      </c>
      <c r="BP33" s="15">
        <f t="shared" ca="1" si="23"/>
        <v>1.9583765953341359</v>
      </c>
      <c r="BQ33" s="15">
        <f t="shared" si="24"/>
        <v>3.0769763815903448</v>
      </c>
      <c r="BR33" s="2">
        <v>2</v>
      </c>
      <c r="BS33" s="3" t="s">
        <v>44</v>
      </c>
      <c r="BT33" s="2">
        <v>64.599999999999994</v>
      </c>
      <c r="BU33" s="2">
        <v>12.7</v>
      </c>
      <c r="BV33" s="2">
        <v>169.6</v>
      </c>
      <c r="BW33" s="2">
        <v>170</v>
      </c>
      <c r="BX33" s="2">
        <v>64.599999999999994</v>
      </c>
      <c r="BY33" s="2">
        <v>6836</v>
      </c>
      <c r="BZ33" s="2" t="s">
        <v>647</v>
      </c>
      <c r="CA33" s="2" t="s">
        <v>648</v>
      </c>
      <c r="CB33" s="2">
        <v>17151</v>
      </c>
      <c r="CC33" s="2">
        <v>8736</v>
      </c>
      <c r="CD33" s="2">
        <v>8415</v>
      </c>
      <c r="CE33" s="2">
        <v>54366</v>
      </c>
      <c r="CF33" s="2">
        <v>7795</v>
      </c>
      <c r="CG33" s="2">
        <v>3987</v>
      </c>
      <c r="CH33" s="2">
        <v>3809</v>
      </c>
      <c r="CI33" s="2">
        <v>20407</v>
      </c>
      <c r="CJ33" s="2">
        <v>10306</v>
      </c>
      <c r="CK33" s="2">
        <v>10101</v>
      </c>
      <c r="CL33" s="2">
        <v>62402</v>
      </c>
      <c r="CM33" s="2" t="s">
        <v>650</v>
      </c>
      <c r="CN33" s="2" t="s">
        <v>435</v>
      </c>
      <c r="CO33" s="2" t="s">
        <v>651</v>
      </c>
      <c r="CP33" s="2" t="s">
        <v>804</v>
      </c>
      <c r="CQ33" s="2" t="s">
        <v>805</v>
      </c>
      <c r="CR33" s="2" t="s">
        <v>806</v>
      </c>
      <c r="CS33" s="2">
        <v>8.1999999999999993</v>
      </c>
      <c r="CT33" s="2">
        <v>4.2</v>
      </c>
      <c r="CU33" s="2">
        <v>4</v>
      </c>
      <c r="CV33" s="2">
        <v>21.5</v>
      </c>
      <c r="CW33" s="2">
        <v>10.9</v>
      </c>
      <c r="CX33" s="2">
        <v>10.6</v>
      </c>
      <c r="CY33" s="2">
        <v>12.3</v>
      </c>
      <c r="CZ33" s="2">
        <v>11.9</v>
      </c>
      <c r="DA33" s="2">
        <v>12.7</v>
      </c>
      <c r="DB33" s="2">
        <v>16</v>
      </c>
      <c r="DC33" s="2">
        <v>15.2</v>
      </c>
      <c r="DD33" s="2">
        <v>16.7</v>
      </c>
      <c r="DE33" s="2">
        <v>12.9</v>
      </c>
      <c r="DF33" s="2">
        <f t="shared" si="9"/>
        <v>23987</v>
      </c>
      <c r="DG33" s="7">
        <f ca="1">((1.13*DF33)-(0.02*C33)+(0.61*1)+0.97)/1000</f>
        <v>27.106549999999999</v>
      </c>
      <c r="DH33" s="16">
        <f t="shared" si="10"/>
        <v>8.3000000000000007</v>
      </c>
      <c r="DI33" s="2">
        <v>702.4</v>
      </c>
      <c r="DJ33" s="2">
        <v>646.20000000000005</v>
      </c>
      <c r="DK33" s="2">
        <v>10.9</v>
      </c>
      <c r="DL33" s="2">
        <v>10</v>
      </c>
      <c r="DM33" s="2">
        <v>10.199999999999999</v>
      </c>
      <c r="DN33" s="16">
        <f t="shared" ca="1" si="11"/>
        <v>25.91255619029349</v>
      </c>
      <c r="DO33" s="16">
        <f t="shared" ca="1" si="12"/>
        <v>23.839256563450533</v>
      </c>
      <c r="DP33" s="16">
        <f t="shared" si="13"/>
        <v>40.953880240219227</v>
      </c>
      <c r="DQ33" s="2">
        <v>3</v>
      </c>
      <c r="DR33" s="2">
        <v>1.79</v>
      </c>
      <c r="DS33" s="2">
        <v>6.65</v>
      </c>
      <c r="DT33" s="2">
        <v>57.8</v>
      </c>
      <c r="DU33" s="2">
        <v>39.784999999999997</v>
      </c>
      <c r="DV33" s="2">
        <v>28.6</v>
      </c>
      <c r="DW33" s="2">
        <v>19.704000000000001</v>
      </c>
      <c r="DX33" s="2">
        <v>13.6</v>
      </c>
      <c r="DY33" s="2">
        <v>9.3859999999999992</v>
      </c>
      <c r="DZ33" s="2">
        <v>68.873999999999995</v>
      </c>
      <c r="EA33" s="15">
        <f t="shared" si="14"/>
        <v>1.0661609907120744</v>
      </c>
      <c r="EB33" s="15">
        <f t="shared" ca="1" si="15"/>
        <v>2.5408618950032373</v>
      </c>
      <c r="EC33" s="15">
        <f t="shared" si="16"/>
        <v>4.0157425223019061</v>
      </c>
    </row>
    <row r="34" spans="1:133" x14ac:dyDescent="0.2">
      <c r="A34" s="2">
        <v>33</v>
      </c>
      <c r="B34" s="13">
        <v>38423</v>
      </c>
      <c r="C34" s="2">
        <f t="shared" ref="C34:C51" ca="1" si="25">DATEDIF(B34,TODAY(),"y")-1</f>
        <v>17</v>
      </c>
      <c r="D34" s="2" t="s">
        <v>926</v>
      </c>
      <c r="E34" s="2">
        <v>1</v>
      </c>
      <c r="F34" s="3" t="s">
        <v>48</v>
      </c>
      <c r="G34" s="3" t="s">
        <v>35</v>
      </c>
      <c r="H34" s="2">
        <v>62.1</v>
      </c>
      <c r="I34" s="2">
        <v>11.9</v>
      </c>
      <c r="J34" s="2">
        <v>177.4</v>
      </c>
      <c r="K34" s="2">
        <v>177.8</v>
      </c>
      <c r="L34" s="2">
        <v>62.1</v>
      </c>
      <c r="M34" s="2">
        <v>6746</v>
      </c>
      <c r="N34" s="2" t="s">
        <v>380</v>
      </c>
      <c r="O34" s="2" t="s">
        <v>381</v>
      </c>
      <c r="P34" s="2">
        <v>17343</v>
      </c>
      <c r="Q34" s="2">
        <v>9138</v>
      </c>
      <c r="R34" s="2">
        <v>8205</v>
      </c>
      <c r="S34" s="2">
        <v>52812</v>
      </c>
      <c r="T34" s="2">
        <v>7518</v>
      </c>
      <c r="U34" s="2">
        <v>3816</v>
      </c>
      <c r="V34" s="2">
        <v>3702</v>
      </c>
      <c r="W34" s="2">
        <v>20564</v>
      </c>
      <c r="X34" s="2">
        <v>10727</v>
      </c>
      <c r="Y34" s="2">
        <v>9837</v>
      </c>
      <c r="Z34" s="2">
        <v>59937</v>
      </c>
      <c r="AA34" s="2" t="s">
        <v>382</v>
      </c>
      <c r="AB34" s="2" t="s">
        <v>383</v>
      </c>
      <c r="AC34" s="2" t="s">
        <v>384</v>
      </c>
      <c r="AD34" s="2" t="s">
        <v>385</v>
      </c>
      <c r="AE34" s="2" t="s">
        <v>195</v>
      </c>
      <c r="AF34" s="2" t="s">
        <v>386</v>
      </c>
      <c r="AG34" s="2">
        <v>7.9</v>
      </c>
      <c r="AH34" s="2">
        <v>4</v>
      </c>
      <c r="AI34" s="2">
        <v>3.9</v>
      </c>
      <c r="AJ34" s="2">
        <v>21.7</v>
      </c>
      <c r="AK34" s="2">
        <v>11.3</v>
      </c>
      <c r="AL34" s="2">
        <v>10.4</v>
      </c>
      <c r="AM34" s="2">
        <v>10.3</v>
      </c>
      <c r="AN34" s="2">
        <v>11</v>
      </c>
      <c r="AO34" s="2">
        <v>9.6</v>
      </c>
      <c r="AP34" s="2">
        <v>15.7</v>
      </c>
      <c r="AQ34" s="2">
        <v>14.8</v>
      </c>
      <c r="AR34" s="2">
        <v>16.600000000000001</v>
      </c>
      <c r="AS34" s="2">
        <v>11.9</v>
      </c>
      <c r="AT34" s="2">
        <f t="shared" ref="AT34:AT51" si="26">M34+P34</f>
        <v>24089</v>
      </c>
      <c r="AU34" s="7">
        <f ca="1">((1.13*AT34)-(0.02*C34)+(0.61*1)+0.97)/1000</f>
        <v>27.221809999999998</v>
      </c>
      <c r="AV34" s="16">
        <f t="shared" ref="AV34:AV51" si="27">(AT34/1000)/(K34/100)^2</f>
        <v>7.6200050359284379</v>
      </c>
      <c r="AW34" s="2">
        <v>774.4</v>
      </c>
      <c r="AX34" s="2">
        <v>685.3</v>
      </c>
      <c r="AY34" s="2">
        <v>12.5</v>
      </c>
      <c r="AZ34" s="2">
        <v>11</v>
      </c>
      <c r="BA34" s="2">
        <v>11.1</v>
      </c>
      <c r="BB34" s="16">
        <f t="shared" ref="BB34:BB51" ca="1" si="28">AW34/AU34</f>
        <v>28.447777719409547</v>
      </c>
      <c r="BC34" s="16">
        <f t="shared" ref="BC34:BC51" ca="1" si="29">AX34/AU34</f>
        <v>25.174666930670664</v>
      </c>
      <c r="BD34" s="16">
        <f t="shared" ref="BD34:BD51" si="30">AW34/P34*1000</f>
        <v>44.652020988294986</v>
      </c>
      <c r="BE34" s="2">
        <v>3</v>
      </c>
      <c r="BF34" s="2">
        <v>2.2999999999999998</v>
      </c>
      <c r="BG34" s="2">
        <v>9.16</v>
      </c>
      <c r="BH34" s="2">
        <v>45.2</v>
      </c>
      <c r="BI34" s="2">
        <v>28.408999999999999</v>
      </c>
      <c r="BJ34" s="2">
        <v>42.6</v>
      </c>
      <c r="BK34" s="2">
        <v>26.736000000000001</v>
      </c>
      <c r="BL34" s="2">
        <v>12.2</v>
      </c>
      <c r="BM34" s="6">
        <v>7.6660000000000004</v>
      </c>
      <c r="BN34" s="2">
        <v>62.811</v>
      </c>
      <c r="BO34" s="15">
        <f t="shared" ref="BO34:BO49" si="31">BN34/L34</f>
        <v>1.0114492753623188</v>
      </c>
      <c r="BP34" s="15">
        <f t="shared" ref="BP34:BP51" ca="1" si="32">BN34/AU34</f>
        <v>2.3073777974352185</v>
      </c>
      <c r="BQ34" s="15">
        <f t="shared" ref="BQ34:BQ51" si="33">BN34/(P34/1000)</f>
        <v>3.6216917488323821</v>
      </c>
      <c r="BR34" s="2">
        <v>2</v>
      </c>
      <c r="BS34" s="3" t="s">
        <v>48</v>
      </c>
      <c r="BT34" s="2">
        <v>62.8</v>
      </c>
      <c r="BU34" s="2">
        <v>12.8</v>
      </c>
      <c r="BV34" s="2">
        <v>177.4</v>
      </c>
      <c r="BW34" s="2">
        <v>177.4</v>
      </c>
      <c r="BX34" s="2">
        <v>62.8</v>
      </c>
      <c r="BY34" s="2">
        <v>6743</v>
      </c>
      <c r="BZ34" s="2" t="s">
        <v>652</v>
      </c>
      <c r="CA34" s="2" t="s">
        <v>653</v>
      </c>
      <c r="CB34" s="2">
        <v>16980</v>
      </c>
      <c r="CC34" s="2">
        <v>8889</v>
      </c>
      <c r="CD34" s="2">
        <v>8091</v>
      </c>
      <c r="CE34" s="2">
        <v>52916</v>
      </c>
      <c r="CF34" s="2">
        <v>7679</v>
      </c>
      <c r="CG34" s="2">
        <v>4055</v>
      </c>
      <c r="CH34" s="2">
        <v>3624</v>
      </c>
      <c r="CI34" s="2">
        <v>20270</v>
      </c>
      <c r="CJ34" s="2">
        <v>10616</v>
      </c>
      <c r="CK34" s="2">
        <v>9654</v>
      </c>
      <c r="CL34" s="2">
        <v>60661</v>
      </c>
      <c r="CM34" s="2" t="s">
        <v>654</v>
      </c>
      <c r="CN34" s="2" t="s">
        <v>270</v>
      </c>
      <c r="CO34" s="2" t="s">
        <v>655</v>
      </c>
      <c r="CP34" s="2" t="s">
        <v>807</v>
      </c>
      <c r="CQ34" s="2" t="s">
        <v>808</v>
      </c>
      <c r="CR34" s="2" t="s">
        <v>809</v>
      </c>
      <c r="CS34" s="2">
        <v>8.1</v>
      </c>
      <c r="CT34" s="2">
        <v>4.2</v>
      </c>
      <c r="CU34" s="2">
        <v>3.8</v>
      </c>
      <c r="CV34" s="2">
        <v>21.4</v>
      </c>
      <c r="CW34" s="2">
        <v>11.2</v>
      </c>
      <c r="CX34" s="2">
        <v>10.199999999999999</v>
      </c>
      <c r="CY34" s="2">
        <v>12.2</v>
      </c>
      <c r="CZ34" s="2">
        <v>12.6</v>
      </c>
      <c r="DA34" s="2">
        <v>11.7</v>
      </c>
      <c r="DB34" s="2">
        <v>16.2</v>
      </c>
      <c r="DC34" s="2">
        <v>16.3</v>
      </c>
      <c r="DD34" s="2">
        <v>16.2</v>
      </c>
      <c r="DE34" s="2">
        <v>12.8</v>
      </c>
      <c r="DF34" s="2">
        <f t="shared" si="9"/>
        <v>23723</v>
      </c>
      <c r="DG34" s="7">
        <f ca="1">((1.13*DF34)-(0.02*C34)+(0.61*1)+0.97)/1000</f>
        <v>26.808229999999998</v>
      </c>
      <c r="DH34" s="16">
        <f t="shared" si="10"/>
        <v>7.538108390137384</v>
      </c>
      <c r="DI34" s="2">
        <v>819.1</v>
      </c>
      <c r="DJ34" s="2">
        <v>734.7</v>
      </c>
      <c r="DK34" s="2">
        <v>13</v>
      </c>
      <c r="DL34" s="2">
        <v>11.7</v>
      </c>
      <c r="DM34" s="2">
        <v>14.9</v>
      </c>
      <c r="DN34" s="16">
        <f t="shared" ca="1" si="11"/>
        <v>30.554050006285387</v>
      </c>
      <c r="DO34" s="16">
        <f t="shared" ca="1" si="12"/>
        <v>27.40576308096432</v>
      </c>
      <c r="DP34" s="16">
        <f t="shared" si="13"/>
        <v>48.239104829210838</v>
      </c>
      <c r="DQ34" s="2">
        <v>5</v>
      </c>
      <c r="DR34" s="2">
        <v>1.91</v>
      </c>
      <c r="DS34" s="2">
        <v>8.0500000000000007</v>
      </c>
      <c r="DT34" s="2">
        <v>59.6</v>
      </c>
      <c r="DU34" s="2">
        <v>40.784999999999997</v>
      </c>
      <c r="DV34" s="2">
        <v>35.4</v>
      </c>
      <c r="DW34" s="2">
        <v>24.2</v>
      </c>
      <c r="DX34" s="2">
        <v>5</v>
      </c>
      <c r="DY34" s="2">
        <v>3.3959999999999999</v>
      </c>
      <c r="DZ34" s="2">
        <v>68.381</v>
      </c>
      <c r="EA34" s="15">
        <f t="shared" si="14"/>
        <v>1.0888694267515924</v>
      </c>
      <c r="EB34" s="15">
        <f t="shared" ca="1" si="15"/>
        <v>2.5507465431324636</v>
      </c>
      <c r="EC34" s="15">
        <f t="shared" si="16"/>
        <v>4.0271495877502943</v>
      </c>
    </row>
    <row r="35" spans="1:133" x14ac:dyDescent="0.2">
      <c r="A35" s="2">
        <v>34</v>
      </c>
      <c r="B35" s="13">
        <v>37850</v>
      </c>
      <c r="C35" s="2">
        <f t="shared" ca="1" si="25"/>
        <v>19</v>
      </c>
      <c r="D35" s="2" t="s">
        <v>926</v>
      </c>
      <c r="E35" s="2">
        <v>1</v>
      </c>
      <c r="F35" s="3" t="s">
        <v>46</v>
      </c>
      <c r="G35" s="3" t="s">
        <v>35</v>
      </c>
      <c r="H35" s="2">
        <v>68</v>
      </c>
      <c r="I35" s="2">
        <v>14.3</v>
      </c>
      <c r="J35" s="2">
        <v>174.1</v>
      </c>
      <c r="K35" s="2">
        <v>174.1</v>
      </c>
      <c r="L35" s="2">
        <v>68</v>
      </c>
      <c r="M35" s="2">
        <v>7049</v>
      </c>
      <c r="N35" s="2" t="s">
        <v>356</v>
      </c>
      <c r="O35" s="2" t="s">
        <v>331</v>
      </c>
      <c r="P35" s="2">
        <v>19867</v>
      </c>
      <c r="Q35" s="2">
        <v>10039</v>
      </c>
      <c r="R35" s="2">
        <v>9828</v>
      </c>
      <c r="S35" s="2">
        <v>55687</v>
      </c>
      <c r="T35" s="2">
        <v>8222</v>
      </c>
      <c r="U35" s="2">
        <v>3968</v>
      </c>
      <c r="V35" s="2">
        <v>4254</v>
      </c>
      <c r="W35" s="2">
        <v>24154</v>
      </c>
      <c r="X35" s="2">
        <v>12242</v>
      </c>
      <c r="Y35" s="2">
        <v>11913</v>
      </c>
      <c r="Z35" s="2">
        <v>65692</v>
      </c>
      <c r="AA35" s="2" t="s">
        <v>374</v>
      </c>
      <c r="AB35" s="2" t="s">
        <v>339</v>
      </c>
      <c r="AC35" s="2" t="s">
        <v>375</v>
      </c>
      <c r="AD35" s="2" t="s">
        <v>376</v>
      </c>
      <c r="AE35" s="2" t="s">
        <v>377</v>
      </c>
      <c r="AF35" s="2" t="s">
        <v>378</v>
      </c>
      <c r="AG35" s="2">
        <v>8.6</v>
      </c>
      <c r="AH35" s="2">
        <v>4.2</v>
      </c>
      <c r="AI35" s="2">
        <v>4.5</v>
      </c>
      <c r="AJ35" s="2">
        <v>25.3</v>
      </c>
      <c r="AK35" s="2">
        <v>12.8</v>
      </c>
      <c r="AL35" s="2">
        <v>12.5</v>
      </c>
      <c r="AM35" s="2">
        <v>14.3</v>
      </c>
      <c r="AN35" s="2">
        <v>14.2</v>
      </c>
      <c r="AO35" s="2">
        <v>14.3</v>
      </c>
      <c r="AP35" s="2">
        <v>17.7</v>
      </c>
      <c r="AQ35" s="2">
        <v>18</v>
      </c>
      <c r="AR35" s="2">
        <v>17.5</v>
      </c>
      <c r="AS35" s="2">
        <v>15.2</v>
      </c>
      <c r="AT35" s="2">
        <f t="shared" si="26"/>
        <v>26916</v>
      </c>
      <c r="AU35" s="7">
        <f ca="1">((1.13*AT35)-(0.02*C35)+(0.61*1)+0.97)/1000</f>
        <v>30.41628</v>
      </c>
      <c r="AV35" s="16">
        <f t="shared" si="27"/>
        <v>8.8800002375390186</v>
      </c>
      <c r="AW35" s="2">
        <v>823.6</v>
      </c>
      <c r="AX35" s="2">
        <v>727.2</v>
      </c>
      <c r="AY35" s="2">
        <v>12.1</v>
      </c>
      <c r="AZ35" s="2">
        <v>10.7</v>
      </c>
      <c r="BA35" s="2">
        <v>16.399999999999999</v>
      </c>
      <c r="BB35" s="16">
        <f t="shared" ca="1" si="28"/>
        <v>27.077604493383149</v>
      </c>
      <c r="BC35" s="16">
        <f t="shared" ca="1" si="29"/>
        <v>23.908249135002702</v>
      </c>
      <c r="BD35" s="16">
        <f t="shared" si="30"/>
        <v>41.45568027382091</v>
      </c>
      <c r="BE35" s="2">
        <v>10</v>
      </c>
      <c r="BF35" s="2">
        <v>1.69</v>
      </c>
      <c r="BG35" s="2">
        <v>7.05</v>
      </c>
      <c r="BH35" s="9">
        <v>55</v>
      </c>
      <c r="BI35" s="10">
        <v>31.651</v>
      </c>
      <c r="BJ35" s="9">
        <v>39.799999999999997</v>
      </c>
      <c r="BK35" s="10">
        <v>22.875</v>
      </c>
      <c r="BL35" s="9">
        <v>5.2</v>
      </c>
      <c r="BM35" s="10">
        <v>2.9830000000000001</v>
      </c>
      <c r="BN35" s="10">
        <v>57.509</v>
      </c>
      <c r="BO35" s="15">
        <f t="shared" si="31"/>
        <v>0.84572058823529417</v>
      </c>
      <c r="BP35" s="15">
        <f t="shared" ca="1" si="32"/>
        <v>1.8907308849076876</v>
      </c>
      <c r="BQ35" s="15">
        <f t="shared" si="33"/>
        <v>2.8946997533598426</v>
      </c>
      <c r="BR35" s="2">
        <v>2</v>
      </c>
      <c r="BS35" s="3" t="s">
        <v>46</v>
      </c>
      <c r="BT35" s="2">
        <v>69.400000000000006</v>
      </c>
      <c r="BU35" s="2">
        <v>16.5</v>
      </c>
      <c r="BV35" s="2">
        <v>174.1</v>
      </c>
      <c r="BW35" s="2">
        <v>174</v>
      </c>
      <c r="BX35" s="2">
        <v>69.400000000000006</v>
      </c>
      <c r="BY35" s="2">
        <v>6994</v>
      </c>
      <c r="BZ35" s="2" t="s">
        <v>656</v>
      </c>
      <c r="CA35" s="2" t="s">
        <v>379</v>
      </c>
      <c r="CB35" s="2">
        <v>20316</v>
      </c>
      <c r="CC35" s="2">
        <v>10153</v>
      </c>
      <c r="CD35" s="2">
        <v>10163</v>
      </c>
      <c r="CE35" s="2">
        <v>56077</v>
      </c>
      <c r="CF35" s="2">
        <v>8283</v>
      </c>
      <c r="CG35" s="2">
        <v>4385</v>
      </c>
      <c r="CH35" s="2">
        <v>3898</v>
      </c>
      <c r="CI35" s="2">
        <v>24873</v>
      </c>
      <c r="CJ35" s="2">
        <v>12469</v>
      </c>
      <c r="CK35" s="2">
        <v>12404</v>
      </c>
      <c r="CL35" s="2">
        <v>67123</v>
      </c>
      <c r="CM35" s="2" t="s">
        <v>657</v>
      </c>
      <c r="CN35" s="2" t="s">
        <v>438</v>
      </c>
      <c r="CO35" s="2" t="s">
        <v>658</v>
      </c>
      <c r="CP35" s="2" t="s">
        <v>810</v>
      </c>
      <c r="CQ35" s="2" t="s">
        <v>811</v>
      </c>
      <c r="CR35" s="2" t="s">
        <v>812</v>
      </c>
      <c r="CS35" s="2">
        <v>8.6999999999999993</v>
      </c>
      <c r="CT35" s="2">
        <v>4.5999999999999996</v>
      </c>
      <c r="CU35" s="2">
        <v>4.0999999999999996</v>
      </c>
      <c r="CV35" s="2">
        <v>26</v>
      </c>
      <c r="CW35" s="2">
        <v>13</v>
      </c>
      <c r="CX35" s="2">
        <v>13</v>
      </c>
      <c r="CY35" s="2">
        <v>15.6</v>
      </c>
      <c r="CZ35" s="2">
        <v>14.9</v>
      </c>
      <c r="DA35" s="2">
        <v>16.3</v>
      </c>
      <c r="DB35" s="2">
        <v>18.3</v>
      </c>
      <c r="DC35" s="2">
        <v>18.600000000000001</v>
      </c>
      <c r="DD35" s="2">
        <v>18.100000000000001</v>
      </c>
      <c r="DE35" s="2">
        <v>16.5</v>
      </c>
      <c r="DF35" s="2">
        <f t="shared" si="9"/>
        <v>27310</v>
      </c>
      <c r="DG35" s="7">
        <f ca="1">((1.13*DF35)-(0.02*C35)+(0.61*1)+0.97)/1000</f>
        <v>30.861499999999996</v>
      </c>
      <c r="DH35" s="16">
        <f t="shared" si="10"/>
        <v>9.0203461487646983</v>
      </c>
      <c r="DI35" s="2">
        <v>793.1</v>
      </c>
      <c r="DJ35" s="2">
        <v>727.3</v>
      </c>
      <c r="DK35" s="2">
        <v>11.4</v>
      </c>
      <c r="DL35" s="2">
        <v>10.5</v>
      </c>
      <c r="DM35" s="2">
        <v>12.8</v>
      </c>
      <c r="DN35" s="16">
        <f t="shared" ca="1" si="11"/>
        <v>25.6986860651621</v>
      </c>
      <c r="DO35" s="16">
        <f t="shared" ca="1" si="12"/>
        <v>23.566579719067448</v>
      </c>
      <c r="DP35" s="16">
        <f t="shared" si="13"/>
        <v>39.038196495373107</v>
      </c>
      <c r="DQ35" s="2">
        <v>10</v>
      </c>
      <c r="DR35" s="2">
        <v>1.56</v>
      </c>
      <c r="DS35" s="2">
        <v>7.96</v>
      </c>
      <c r="DT35" s="2">
        <v>30.3</v>
      </c>
      <c r="DU35" s="2">
        <v>14.792</v>
      </c>
      <c r="DV35" s="2">
        <v>57.1</v>
      </c>
      <c r="DW35" s="2">
        <v>27.875</v>
      </c>
      <c r="DX35" s="2">
        <v>12.6</v>
      </c>
      <c r="DY35" s="6">
        <v>6.15</v>
      </c>
      <c r="DZ35" s="2">
        <v>48.817</v>
      </c>
      <c r="EA35" s="15">
        <f t="shared" si="14"/>
        <v>0.70341498559077809</v>
      </c>
      <c r="EB35" s="15">
        <f t="shared" ca="1" si="15"/>
        <v>1.5818090501109798</v>
      </c>
      <c r="EC35" s="15">
        <f t="shared" si="16"/>
        <v>2.4028844260681237</v>
      </c>
    </row>
    <row r="36" spans="1:133" x14ac:dyDescent="0.2">
      <c r="A36" s="2">
        <v>35</v>
      </c>
      <c r="B36" s="13">
        <v>38830</v>
      </c>
      <c r="C36" s="2">
        <f t="shared" ca="1" si="25"/>
        <v>16</v>
      </c>
      <c r="D36" s="2" t="s">
        <v>926</v>
      </c>
      <c r="E36" s="2">
        <v>1</v>
      </c>
      <c r="F36" s="3" t="s">
        <v>49</v>
      </c>
      <c r="G36" s="3" t="s">
        <v>35</v>
      </c>
      <c r="H36" s="2">
        <v>71.599999999999994</v>
      </c>
      <c r="I36" s="2">
        <v>13.5</v>
      </c>
      <c r="J36" s="2">
        <v>182.3</v>
      </c>
      <c r="K36" s="2">
        <v>182</v>
      </c>
      <c r="L36" s="2">
        <v>72.599999999999994</v>
      </c>
      <c r="M36" s="2">
        <v>8117</v>
      </c>
      <c r="N36" s="2" t="s">
        <v>397</v>
      </c>
      <c r="O36" s="2" t="s">
        <v>398</v>
      </c>
      <c r="P36" s="2">
        <v>19986</v>
      </c>
      <c r="Q36" s="2">
        <v>9989</v>
      </c>
      <c r="R36" s="2">
        <v>9996</v>
      </c>
      <c r="S36" s="2">
        <v>60198</v>
      </c>
      <c r="T36" s="2">
        <v>9068</v>
      </c>
      <c r="U36" s="2">
        <v>4703</v>
      </c>
      <c r="V36" s="2">
        <v>4365</v>
      </c>
      <c r="W36" s="2">
        <v>23537</v>
      </c>
      <c r="X36" s="2">
        <v>11876</v>
      </c>
      <c r="Y36" s="2">
        <v>11662</v>
      </c>
      <c r="Z36" s="2">
        <v>69977</v>
      </c>
      <c r="AA36" s="2" t="s">
        <v>399</v>
      </c>
      <c r="AB36" s="2" t="s">
        <v>400</v>
      </c>
      <c r="AC36" s="2" t="s">
        <v>401</v>
      </c>
      <c r="AD36" s="2" t="s">
        <v>402</v>
      </c>
      <c r="AE36" s="2" t="s">
        <v>403</v>
      </c>
      <c r="AF36" s="2" t="s">
        <v>404</v>
      </c>
      <c r="AG36" s="2">
        <v>9.5</v>
      </c>
      <c r="AH36" s="2">
        <v>4.9000000000000004</v>
      </c>
      <c r="AI36" s="2">
        <v>4.5999999999999996</v>
      </c>
      <c r="AJ36" s="2">
        <v>24.8</v>
      </c>
      <c r="AK36" s="2">
        <v>12.5</v>
      </c>
      <c r="AL36" s="2">
        <v>12.3</v>
      </c>
      <c r="AM36" s="2">
        <v>10.5</v>
      </c>
      <c r="AN36" s="2">
        <v>10.7</v>
      </c>
      <c r="AO36" s="2">
        <v>10.199999999999999</v>
      </c>
      <c r="AP36" s="2">
        <v>15.1</v>
      </c>
      <c r="AQ36" s="2">
        <v>15.9</v>
      </c>
      <c r="AR36" s="2">
        <v>14.3</v>
      </c>
      <c r="AS36" s="2">
        <v>14</v>
      </c>
      <c r="AT36" s="2">
        <f t="shared" si="26"/>
        <v>28103</v>
      </c>
      <c r="AU36" s="7">
        <f ca="1">((1.13*AT36)-(0.02*C36)+(0.61*1)+0.97)/1000</f>
        <v>31.757649999999998</v>
      </c>
      <c r="AV36" s="16">
        <f t="shared" si="27"/>
        <v>8.4841806545103253</v>
      </c>
      <c r="AW36" s="2">
        <v>857.3</v>
      </c>
      <c r="AX36" s="2">
        <v>775.6</v>
      </c>
      <c r="AY36" s="2">
        <v>12</v>
      </c>
      <c r="AZ36" s="2">
        <v>10.8</v>
      </c>
      <c r="BA36" s="2">
        <v>12.7</v>
      </c>
      <c r="BB36" s="16">
        <f t="shared" ca="1" si="28"/>
        <v>26.99507047908142</v>
      </c>
      <c r="BC36" s="16">
        <f t="shared" ca="1" si="29"/>
        <v>24.422461989473405</v>
      </c>
      <c r="BD36" s="16">
        <f t="shared" si="30"/>
        <v>42.895026518562993</v>
      </c>
      <c r="BE36" s="2">
        <v>7</v>
      </c>
      <c r="BF36" s="2">
        <v>1.75</v>
      </c>
      <c r="BG36" s="2">
        <v>8.01</v>
      </c>
      <c r="BH36" s="2">
        <v>49.2</v>
      </c>
      <c r="BI36" s="6">
        <v>34.200000000000003</v>
      </c>
      <c r="BJ36" s="2">
        <v>40.5</v>
      </c>
      <c r="BK36" s="6">
        <v>28.13</v>
      </c>
      <c r="BL36" s="2">
        <v>10.4</v>
      </c>
      <c r="BM36" s="6">
        <v>7.2039999999999997</v>
      </c>
      <c r="BN36" s="2">
        <v>69.534000000000006</v>
      </c>
      <c r="BO36" s="15">
        <f t="shared" si="31"/>
        <v>0.9577685950413225</v>
      </c>
      <c r="BP36" s="15">
        <f t="shared" ca="1" si="32"/>
        <v>2.1895196905312582</v>
      </c>
      <c r="BQ36" s="15">
        <f t="shared" si="33"/>
        <v>3.4791353947763435</v>
      </c>
      <c r="BR36" s="2">
        <v>2</v>
      </c>
      <c r="BS36" s="3" t="s">
        <v>49</v>
      </c>
      <c r="BT36" s="2">
        <v>74</v>
      </c>
      <c r="BU36" s="2">
        <v>13.8</v>
      </c>
      <c r="BV36" s="2">
        <v>182.3</v>
      </c>
      <c r="BW36" s="2">
        <v>182.2</v>
      </c>
      <c r="BX36" s="2">
        <v>74</v>
      </c>
      <c r="BY36" s="2">
        <v>8237</v>
      </c>
      <c r="BZ36" s="2" t="s">
        <v>659</v>
      </c>
      <c r="CA36" s="2" t="s">
        <v>659</v>
      </c>
      <c r="CB36" s="2">
        <v>19791</v>
      </c>
      <c r="CC36" s="2">
        <v>9874</v>
      </c>
      <c r="CD36" s="2">
        <v>9918</v>
      </c>
      <c r="CE36" s="2">
        <v>61653</v>
      </c>
      <c r="CF36" s="2">
        <v>9352</v>
      </c>
      <c r="CG36" s="2">
        <v>4676</v>
      </c>
      <c r="CH36" s="2">
        <v>4676</v>
      </c>
      <c r="CI36" s="2">
        <v>23322</v>
      </c>
      <c r="CJ36" s="2">
        <v>11672</v>
      </c>
      <c r="CK36" s="2">
        <v>11650</v>
      </c>
      <c r="CL36" s="2">
        <v>71502</v>
      </c>
      <c r="CM36" s="2" t="s">
        <v>649</v>
      </c>
      <c r="CN36" s="2" t="s">
        <v>580</v>
      </c>
      <c r="CO36" s="2" t="s">
        <v>580</v>
      </c>
      <c r="CP36" s="2" t="s">
        <v>813</v>
      </c>
      <c r="CQ36" s="2" t="s">
        <v>814</v>
      </c>
      <c r="CR36" s="2" t="s">
        <v>815</v>
      </c>
      <c r="CS36" s="2">
        <v>9.9</v>
      </c>
      <c r="CT36" s="2">
        <v>4.9000000000000004</v>
      </c>
      <c r="CU36" s="2">
        <v>4.9000000000000004</v>
      </c>
      <c r="CV36" s="2">
        <v>24.5</v>
      </c>
      <c r="CW36" s="2">
        <v>12.3</v>
      </c>
      <c r="CX36" s="2">
        <v>12.2</v>
      </c>
      <c r="CY36" s="2">
        <v>11.9</v>
      </c>
      <c r="CZ36" s="2">
        <v>11.9</v>
      </c>
      <c r="DA36" s="2">
        <v>11.9</v>
      </c>
      <c r="DB36" s="2">
        <v>15.1</v>
      </c>
      <c r="DC36" s="2">
        <v>15.4</v>
      </c>
      <c r="DD36" s="2">
        <v>14.9</v>
      </c>
      <c r="DE36" s="2">
        <v>13.8</v>
      </c>
      <c r="DF36" s="2">
        <f t="shared" si="9"/>
        <v>28028</v>
      </c>
      <c r="DG36" s="7">
        <f ca="1">((1.13*DF36)-(0.02*C36)+(0.61*1)+0.97)/1000</f>
        <v>31.672899999999998</v>
      </c>
      <c r="DH36" s="16">
        <f t="shared" si="10"/>
        <v>8.4429722829040355</v>
      </c>
      <c r="DI36" s="2">
        <v>832.5</v>
      </c>
      <c r="DJ36" s="2">
        <v>750.2</v>
      </c>
      <c r="DK36" s="2">
        <v>11.3</v>
      </c>
      <c r="DL36" s="2">
        <v>10.1</v>
      </c>
      <c r="DM36" s="2">
        <v>12.4</v>
      </c>
      <c r="DN36" s="16">
        <f t="shared" ca="1" si="11"/>
        <v>26.284299827297154</v>
      </c>
      <c r="DO36" s="16">
        <f t="shared" ca="1" si="12"/>
        <v>23.685863940466458</v>
      </c>
      <c r="DP36" s="16">
        <f t="shared" si="13"/>
        <v>42.064574806730327</v>
      </c>
      <c r="DQ36" s="2">
        <v>6</v>
      </c>
      <c r="DR36" s="2">
        <v>1.52</v>
      </c>
      <c r="DS36" s="2">
        <v>6.86</v>
      </c>
      <c r="DT36" s="2">
        <v>54.6</v>
      </c>
      <c r="DU36" s="2">
        <v>40.286000000000001</v>
      </c>
      <c r="DV36" s="2">
        <v>33.6</v>
      </c>
      <c r="DW36" s="6">
        <v>24.8</v>
      </c>
      <c r="DX36" s="2">
        <v>11.8</v>
      </c>
      <c r="DY36" s="2">
        <v>8.7240000000000002</v>
      </c>
      <c r="DZ36" s="6">
        <v>73.81</v>
      </c>
      <c r="EA36" s="15">
        <f t="shared" si="14"/>
        <v>0.99743243243243251</v>
      </c>
      <c r="EB36" s="15">
        <f t="shared" ca="1" si="15"/>
        <v>2.3303833876910547</v>
      </c>
      <c r="EC36" s="15">
        <f t="shared" si="16"/>
        <v>3.7294729927744936</v>
      </c>
    </row>
    <row r="37" spans="1:133" x14ac:dyDescent="0.2">
      <c r="A37" s="2">
        <v>36</v>
      </c>
      <c r="B37" s="13">
        <v>36649</v>
      </c>
      <c r="C37" s="2">
        <f t="shared" ca="1" si="25"/>
        <v>22</v>
      </c>
      <c r="D37" s="2" t="s">
        <v>926</v>
      </c>
      <c r="E37" s="2">
        <v>1</v>
      </c>
      <c r="F37" s="3" t="s">
        <v>50</v>
      </c>
      <c r="G37" s="3" t="s">
        <v>35</v>
      </c>
      <c r="H37" s="2">
        <v>72.900000000000006</v>
      </c>
      <c r="I37" s="2">
        <v>15.8</v>
      </c>
      <c r="J37" s="2">
        <v>180.2</v>
      </c>
      <c r="K37" s="2">
        <v>179.9</v>
      </c>
      <c r="L37" s="2">
        <v>72.900000000000006</v>
      </c>
      <c r="M37" s="2">
        <v>7635</v>
      </c>
      <c r="N37" s="2" t="s">
        <v>405</v>
      </c>
      <c r="O37" s="2" t="s">
        <v>406</v>
      </c>
      <c r="P37" s="2">
        <v>20308</v>
      </c>
      <c r="Q37" s="2">
        <v>10175</v>
      </c>
      <c r="R37" s="2">
        <v>10133</v>
      </c>
      <c r="S37" s="2">
        <v>58351</v>
      </c>
      <c r="T37" s="2">
        <v>9023</v>
      </c>
      <c r="U37" s="2">
        <v>4588</v>
      </c>
      <c r="V37" s="2">
        <v>4435</v>
      </c>
      <c r="W37" s="2">
        <v>24750</v>
      </c>
      <c r="X37" s="2">
        <v>12489</v>
      </c>
      <c r="Y37" s="2">
        <v>12261</v>
      </c>
      <c r="Z37" s="2">
        <v>69277</v>
      </c>
      <c r="AA37" s="2" t="s">
        <v>407</v>
      </c>
      <c r="AB37" s="2" t="s">
        <v>408</v>
      </c>
      <c r="AC37" s="2" t="s">
        <v>409</v>
      </c>
      <c r="AD37" s="2" t="s">
        <v>410</v>
      </c>
      <c r="AE37" s="2" t="s">
        <v>411</v>
      </c>
      <c r="AF37" s="2" t="s">
        <v>412</v>
      </c>
      <c r="AG37" s="2">
        <v>9.5</v>
      </c>
      <c r="AH37" s="2">
        <v>4.8</v>
      </c>
      <c r="AI37" s="2">
        <v>4.7</v>
      </c>
      <c r="AJ37" s="2">
        <v>26</v>
      </c>
      <c r="AK37" s="2">
        <v>13.1</v>
      </c>
      <c r="AL37" s="2">
        <v>12.9</v>
      </c>
      <c r="AM37" s="2">
        <v>15.4</v>
      </c>
      <c r="AN37" s="2">
        <v>15.2</v>
      </c>
      <c r="AO37" s="2">
        <v>15.6</v>
      </c>
      <c r="AP37" s="2">
        <v>17.899999999999999</v>
      </c>
      <c r="AQ37" s="2">
        <v>18.5</v>
      </c>
      <c r="AR37" s="2">
        <v>17.399999999999999</v>
      </c>
      <c r="AS37" s="2">
        <v>15.8</v>
      </c>
      <c r="AT37" s="2">
        <f t="shared" si="26"/>
        <v>27943</v>
      </c>
      <c r="AU37" s="7">
        <f ca="1">((1.13*AT37)-(0.02*C37)+(0.61*1)+0.97)/1000</f>
        <v>31.576730000000001</v>
      </c>
      <c r="AV37" s="16">
        <f t="shared" si="27"/>
        <v>8.6339733549705358</v>
      </c>
      <c r="AW37" s="2">
        <v>796.2</v>
      </c>
      <c r="AX37" s="2">
        <v>722.1</v>
      </c>
      <c r="AY37" s="2">
        <v>10.9</v>
      </c>
      <c r="AZ37" s="2">
        <v>9.9</v>
      </c>
      <c r="BA37" s="2">
        <v>13.5</v>
      </c>
      <c r="BB37" s="16">
        <f t="shared" ca="1" si="28"/>
        <v>25.214770497135074</v>
      </c>
      <c r="BC37" s="16">
        <f t="shared" ca="1" si="29"/>
        <v>22.868105722156791</v>
      </c>
      <c r="BD37" s="16">
        <f t="shared" si="30"/>
        <v>39.20622414811897</v>
      </c>
      <c r="BE37" s="2">
        <v>9</v>
      </c>
      <c r="BF37" s="2">
        <v>2.77</v>
      </c>
      <c r="BG37" s="2">
        <v>8.18</v>
      </c>
      <c r="BH37" s="2">
        <v>63.5</v>
      </c>
      <c r="BI37" s="2">
        <v>51.601999999999997</v>
      </c>
      <c r="BJ37" s="2">
        <v>30.5</v>
      </c>
      <c r="BK37" s="2">
        <v>24.751999999999999</v>
      </c>
      <c r="BL37" s="2">
        <v>6</v>
      </c>
      <c r="BM37" s="6">
        <v>4.8639999999999999</v>
      </c>
      <c r="BN37" s="2">
        <v>81.218000000000004</v>
      </c>
      <c r="BO37" s="15">
        <f t="shared" si="31"/>
        <v>1.1141015089163238</v>
      </c>
      <c r="BP37" s="15">
        <f t="shared" ca="1" si="32"/>
        <v>2.5720839364937409</v>
      </c>
      <c r="BQ37" s="15">
        <f t="shared" si="33"/>
        <v>3.9993106165058108</v>
      </c>
      <c r="BR37" s="2">
        <v>2</v>
      </c>
      <c r="BS37" s="3" t="s">
        <v>50</v>
      </c>
      <c r="BT37" s="2">
        <v>74.3</v>
      </c>
      <c r="BU37" s="2">
        <v>15.6</v>
      </c>
      <c r="BV37" s="2">
        <v>180.2</v>
      </c>
      <c r="BW37" s="2">
        <v>179.6</v>
      </c>
      <c r="BX37" s="2">
        <v>74.3</v>
      </c>
      <c r="BY37" s="2">
        <v>7589</v>
      </c>
      <c r="BZ37" s="2" t="s">
        <v>660</v>
      </c>
      <c r="CA37" s="2" t="s">
        <v>661</v>
      </c>
      <c r="CB37" s="2">
        <v>20013</v>
      </c>
      <c r="CC37" s="2">
        <v>10203</v>
      </c>
      <c r="CD37" s="2">
        <v>9810</v>
      </c>
      <c r="CE37" s="2">
        <v>60693</v>
      </c>
      <c r="CF37" s="2">
        <v>8890</v>
      </c>
      <c r="CG37" s="2">
        <v>4504</v>
      </c>
      <c r="CH37" s="2">
        <v>4386</v>
      </c>
      <c r="CI37" s="2">
        <v>24835</v>
      </c>
      <c r="CJ37" s="2">
        <v>12640</v>
      </c>
      <c r="CK37" s="2">
        <v>12194</v>
      </c>
      <c r="CL37" s="2">
        <v>71926</v>
      </c>
      <c r="CM37" s="2" t="s">
        <v>662</v>
      </c>
      <c r="CN37" s="2" t="s">
        <v>414</v>
      </c>
      <c r="CO37" s="2" t="s">
        <v>663</v>
      </c>
      <c r="CP37" s="2" t="s">
        <v>816</v>
      </c>
      <c r="CQ37" s="2" t="s">
        <v>817</v>
      </c>
      <c r="CR37" s="2" t="s">
        <v>818</v>
      </c>
      <c r="CS37" s="2">
        <v>9.3000000000000007</v>
      </c>
      <c r="CT37" s="2">
        <v>4.7</v>
      </c>
      <c r="CU37" s="2">
        <v>4.5999999999999996</v>
      </c>
      <c r="CV37" s="2">
        <v>26.1</v>
      </c>
      <c r="CW37" s="2">
        <v>13.3</v>
      </c>
      <c r="CX37" s="2">
        <v>12.8</v>
      </c>
      <c r="CY37" s="2">
        <v>14.6</v>
      </c>
      <c r="CZ37" s="2">
        <v>16.3</v>
      </c>
      <c r="DA37" s="2">
        <v>12.9</v>
      </c>
      <c r="DB37" s="2">
        <v>19.399999999999999</v>
      </c>
      <c r="DC37" s="2">
        <v>19.3</v>
      </c>
      <c r="DD37" s="2">
        <v>19.600000000000001</v>
      </c>
      <c r="DE37" s="2">
        <v>15.6</v>
      </c>
      <c r="DF37" s="2">
        <f t="shared" si="9"/>
        <v>27602</v>
      </c>
      <c r="DG37" s="7">
        <f ca="1">((1.13*DF37)-(0.02*C37)+(0.61*1)+0.97)/1000</f>
        <v>31.191400000000002</v>
      </c>
      <c r="DH37" s="16">
        <f t="shared" si="10"/>
        <v>8.5571252126725561</v>
      </c>
      <c r="DI37" s="2">
        <v>783.2</v>
      </c>
      <c r="DJ37" s="2">
        <v>703.7</v>
      </c>
      <c r="DK37" s="2">
        <v>10.5</v>
      </c>
      <c r="DL37" s="2">
        <v>9.5</v>
      </c>
      <c r="DM37" s="2">
        <v>11.1</v>
      </c>
      <c r="DN37" s="16">
        <f t="shared" ca="1" si="11"/>
        <v>25.1094853068474</v>
      </c>
      <c r="DO37" s="16">
        <f t="shared" ca="1" si="12"/>
        <v>22.560705835582887</v>
      </c>
      <c r="DP37" s="16">
        <f t="shared" si="13"/>
        <v>39.134562534352668</v>
      </c>
      <c r="DQ37" s="2">
        <v>8</v>
      </c>
      <c r="DR37" s="2">
        <v>2.95</v>
      </c>
      <c r="DS37" s="2">
        <v>7.75</v>
      </c>
      <c r="DT37" s="2">
        <v>39.5</v>
      </c>
      <c r="DU37" s="2">
        <v>24.686</v>
      </c>
      <c r="DV37" s="2">
        <v>24.7</v>
      </c>
      <c r="DW37" s="2">
        <v>22.382999999999999</v>
      </c>
      <c r="DX37" s="2">
        <v>24.7</v>
      </c>
      <c r="DY37" s="2">
        <v>15.414999999999999</v>
      </c>
      <c r="DZ37" s="2">
        <v>62.484000000000002</v>
      </c>
      <c r="EA37" s="15">
        <f t="shared" si="14"/>
        <v>0.84096904441453568</v>
      </c>
      <c r="EB37" s="15">
        <f t="shared" ca="1" si="15"/>
        <v>2.0032444840565029</v>
      </c>
      <c r="EC37" s="15">
        <f t="shared" si="16"/>
        <v>3.1221705891170739</v>
      </c>
    </row>
    <row r="38" spans="1:133" x14ac:dyDescent="0.2">
      <c r="A38" s="2">
        <v>37</v>
      </c>
      <c r="B38" s="13">
        <v>36561</v>
      </c>
      <c r="C38" s="2">
        <f t="shared" ca="1" si="25"/>
        <v>23</v>
      </c>
      <c r="D38" s="2" t="s">
        <v>925</v>
      </c>
      <c r="E38" s="2">
        <v>1</v>
      </c>
      <c r="F38" s="3" t="s">
        <v>51</v>
      </c>
      <c r="G38" s="3" t="s">
        <v>35</v>
      </c>
      <c r="H38" s="2">
        <v>82.1</v>
      </c>
      <c r="I38" s="2">
        <v>13.6</v>
      </c>
      <c r="J38" s="2">
        <v>185.9</v>
      </c>
      <c r="K38" s="2">
        <v>184.8</v>
      </c>
      <c r="L38" s="2">
        <v>82.1</v>
      </c>
      <c r="M38" s="2">
        <v>8248</v>
      </c>
      <c r="N38" s="2" t="s">
        <v>413</v>
      </c>
      <c r="O38" s="2" t="s">
        <v>414</v>
      </c>
      <c r="P38" s="2">
        <v>23332</v>
      </c>
      <c r="Q38" s="2">
        <v>11790</v>
      </c>
      <c r="R38" s="2">
        <v>11543</v>
      </c>
      <c r="S38" s="2">
        <v>68662</v>
      </c>
      <c r="T38" s="2">
        <v>9404</v>
      </c>
      <c r="U38" s="2">
        <v>4850</v>
      </c>
      <c r="V38" s="2">
        <v>4554</v>
      </c>
      <c r="W38" s="2">
        <v>26815</v>
      </c>
      <c r="X38" s="2">
        <v>13422</v>
      </c>
      <c r="Y38" s="2">
        <v>13393</v>
      </c>
      <c r="Z38" s="2">
        <v>79442</v>
      </c>
      <c r="AA38" s="2" t="s">
        <v>415</v>
      </c>
      <c r="AB38" s="2" t="s">
        <v>416</v>
      </c>
      <c r="AC38" s="2" t="s">
        <v>417</v>
      </c>
      <c r="AD38" s="2" t="s">
        <v>418</v>
      </c>
      <c r="AE38" s="2" t="s">
        <v>419</v>
      </c>
      <c r="AF38" s="2" t="s">
        <v>420</v>
      </c>
      <c r="AG38" s="2">
        <v>9.8000000000000007</v>
      </c>
      <c r="AH38" s="2">
        <v>5.0999999999999996</v>
      </c>
      <c r="AI38" s="2">
        <v>4.8</v>
      </c>
      <c r="AJ38" s="2">
        <v>28.2</v>
      </c>
      <c r="AK38" s="2">
        <v>14.1</v>
      </c>
      <c r="AL38" s="2">
        <v>14.1</v>
      </c>
      <c r="AM38" s="2">
        <v>12.3</v>
      </c>
      <c r="AN38" s="2">
        <v>12.2</v>
      </c>
      <c r="AO38" s="2">
        <v>12.4</v>
      </c>
      <c r="AP38" s="2">
        <v>13</v>
      </c>
      <c r="AQ38" s="2">
        <v>12.2</v>
      </c>
      <c r="AR38" s="2">
        <v>13.8</v>
      </c>
      <c r="AS38" s="2">
        <v>13.6</v>
      </c>
      <c r="AT38" s="2">
        <f t="shared" si="26"/>
        <v>31580</v>
      </c>
      <c r="AU38" s="7">
        <f ca="1">((1.13*AT38)-(0.02*C38)+(0.61*1)+0.97)/1000</f>
        <v>35.686519999999994</v>
      </c>
      <c r="AV38" s="16">
        <f t="shared" si="27"/>
        <v>9.2471561627405769</v>
      </c>
      <c r="AW38" s="2">
        <v>954.7</v>
      </c>
      <c r="AX38" s="2">
        <v>832.4</v>
      </c>
      <c r="AY38" s="2">
        <v>11.6</v>
      </c>
      <c r="AZ38" s="2">
        <v>10.1</v>
      </c>
      <c r="BA38" s="2">
        <v>22.2</v>
      </c>
      <c r="BB38" s="16">
        <f t="shared" ca="1" si="28"/>
        <v>26.752398384600127</v>
      </c>
      <c r="BC38" s="16">
        <f t="shared" ca="1" si="29"/>
        <v>23.32533404770205</v>
      </c>
      <c r="BD38" s="16">
        <f t="shared" si="30"/>
        <v>40.918052460140579</v>
      </c>
      <c r="BE38" s="2">
        <v>5</v>
      </c>
      <c r="BF38" s="2">
        <v>2.76</v>
      </c>
      <c r="BG38" s="2">
        <v>10.23</v>
      </c>
      <c r="BH38" s="2">
        <v>35.6</v>
      </c>
      <c r="BI38" s="2">
        <v>25.855</v>
      </c>
      <c r="BJ38" s="2">
        <v>52.9</v>
      </c>
      <c r="BK38" s="2">
        <v>38.49</v>
      </c>
      <c r="BL38" s="2">
        <v>11.5</v>
      </c>
      <c r="BM38" s="2">
        <v>8.3550000000000004</v>
      </c>
      <c r="BN38" s="2">
        <v>72.700999999999993</v>
      </c>
      <c r="BO38" s="15">
        <f t="shared" si="31"/>
        <v>0.88551766138855048</v>
      </c>
      <c r="BP38" s="15">
        <f t="shared" ca="1" si="32"/>
        <v>2.0372118099495271</v>
      </c>
      <c r="BQ38" s="15">
        <f t="shared" si="33"/>
        <v>3.1159351962969311</v>
      </c>
      <c r="BR38" s="2">
        <v>2</v>
      </c>
      <c r="BS38" s="3" t="s">
        <v>51</v>
      </c>
      <c r="BT38" s="2">
        <v>85.2</v>
      </c>
      <c r="BU38" s="2">
        <v>15.9</v>
      </c>
      <c r="BV38" s="2">
        <v>185.9</v>
      </c>
      <c r="BW38" s="2">
        <v>185.9</v>
      </c>
      <c r="BX38" s="2">
        <v>85.2</v>
      </c>
      <c r="BY38" s="2">
        <v>8683</v>
      </c>
      <c r="BZ38" s="2" t="s">
        <v>664</v>
      </c>
      <c r="CA38" s="2" t="s">
        <v>665</v>
      </c>
      <c r="CB38" s="2">
        <v>23816</v>
      </c>
      <c r="CC38" s="2">
        <v>11695</v>
      </c>
      <c r="CD38" s="2">
        <v>12120</v>
      </c>
      <c r="CE38" s="2">
        <v>69192</v>
      </c>
      <c r="CF38" s="2">
        <v>9935</v>
      </c>
      <c r="CG38" s="2">
        <v>5035</v>
      </c>
      <c r="CH38" s="2">
        <v>4900</v>
      </c>
      <c r="CI38" s="2">
        <v>27810</v>
      </c>
      <c r="CJ38" s="2">
        <v>13758</v>
      </c>
      <c r="CK38" s="2">
        <v>14052</v>
      </c>
      <c r="CL38" s="2">
        <v>82312</v>
      </c>
      <c r="CM38" s="2" t="s">
        <v>666</v>
      </c>
      <c r="CN38" s="2" t="s">
        <v>667</v>
      </c>
      <c r="CO38" s="2" t="s">
        <v>668</v>
      </c>
      <c r="CP38" s="2" t="s">
        <v>819</v>
      </c>
      <c r="CQ38" s="2" t="s">
        <v>820</v>
      </c>
      <c r="CR38" s="2" t="s">
        <v>821</v>
      </c>
      <c r="CS38" s="2">
        <v>10.4</v>
      </c>
      <c r="CT38" s="2">
        <v>5.3</v>
      </c>
      <c r="CU38" s="2">
        <v>5.0999999999999996</v>
      </c>
      <c r="CV38" s="2">
        <v>29.2</v>
      </c>
      <c r="CW38" s="2">
        <v>14.5</v>
      </c>
      <c r="CX38" s="2">
        <v>14.7</v>
      </c>
      <c r="CY38" s="2">
        <v>12.6</v>
      </c>
      <c r="CZ38" s="2">
        <v>12.7</v>
      </c>
      <c r="DA38" s="2">
        <v>12.5</v>
      </c>
      <c r="DB38" s="2">
        <v>14.4</v>
      </c>
      <c r="DC38" s="2">
        <v>15</v>
      </c>
      <c r="DD38" s="2">
        <v>13.7</v>
      </c>
      <c r="DE38" s="2">
        <v>15.9</v>
      </c>
      <c r="DF38" s="2">
        <f t="shared" si="9"/>
        <v>32499</v>
      </c>
      <c r="DG38" s="7">
        <f ca="1">((1.13*DF38)-(0.02*C38)+(0.61*1)+0.97)/1000</f>
        <v>36.724989999999998</v>
      </c>
      <c r="DH38" s="16">
        <f t="shared" si="10"/>
        <v>9.4039696390008807</v>
      </c>
      <c r="DI38" s="2">
        <v>956.2</v>
      </c>
      <c r="DJ38" s="2">
        <v>857</v>
      </c>
      <c r="DK38" s="2">
        <v>11.2</v>
      </c>
      <c r="DL38" s="2">
        <v>10.1</v>
      </c>
      <c r="DM38" s="2">
        <v>18.8</v>
      </c>
      <c r="DN38" s="16">
        <f t="shared" ca="1" si="11"/>
        <v>26.036766790133914</v>
      </c>
      <c r="DO38" s="16">
        <f t="shared" ca="1" si="12"/>
        <v>23.335608804794774</v>
      </c>
      <c r="DP38" s="16">
        <f t="shared" si="13"/>
        <v>40.149479341619084</v>
      </c>
      <c r="DQ38" s="2">
        <v>3</v>
      </c>
      <c r="DR38" s="2">
        <v>2.64</v>
      </c>
      <c r="DS38" s="2">
        <v>9.76</v>
      </c>
      <c r="DT38" s="2">
        <v>51.2</v>
      </c>
      <c r="DU38" s="2">
        <v>44.179000000000002</v>
      </c>
      <c r="DV38" s="2">
        <v>44.1</v>
      </c>
      <c r="DW38" s="2">
        <v>38.072000000000003</v>
      </c>
      <c r="DX38" s="2">
        <v>4.7</v>
      </c>
      <c r="DY38" s="2">
        <v>4.0759999999999996</v>
      </c>
      <c r="DZ38" s="2">
        <v>86.325999999999993</v>
      </c>
      <c r="EA38" s="15">
        <f t="shared" si="14"/>
        <v>1.0132159624413144</v>
      </c>
      <c r="EB38" s="15">
        <f t="shared" ca="1" si="15"/>
        <v>2.3506064943788956</v>
      </c>
      <c r="EC38" s="15">
        <f t="shared" si="16"/>
        <v>3.6247060799462547</v>
      </c>
    </row>
    <row r="39" spans="1:133" x14ac:dyDescent="0.2">
      <c r="A39" s="2">
        <v>38</v>
      </c>
      <c r="B39" s="13">
        <v>36941</v>
      </c>
      <c r="C39" s="2">
        <f t="shared" ca="1" si="25"/>
        <v>21</v>
      </c>
      <c r="D39" s="2" t="s">
        <v>925</v>
      </c>
      <c r="E39" s="2">
        <v>1</v>
      </c>
      <c r="F39" s="3" t="s">
        <v>52</v>
      </c>
      <c r="G39" s="3" t="s">
        <v>35</v>
      </c>
      <c r="H39" s="2">
        <v>77.400000000000006</v>
      </c>
      <c r="I39" s="2">
        <v>10.9</v>
      </c>
      <c r="J39" s="2">
        <v>179.6</v>
      </c>
      <c r="K39" s="2">
        <v>179.1</v>
      </c>
      <c r="L39" s="2">
        <v>77.400000000000006</v>
      </c>
      <c r="M39" s="2">
        <v>8150</v>
      </c>
      <c r="N39" s="2" t="s">
        <v>421</v>
      </c>
      <c r="O39" s="2" t="s">
        <v>422</v>
      </c>
      <c r="P39" s="2">
        <v>22090</v>
      </c>
      <c r="Q39" s="2">
        <v>11040</v>
      </c>
      <c r="R39" s="2">
        <v>11050</v>
      </c>
      <c r="S39" s="2">
        <v>66853</v>
      </c>
      <c r="T39" s="2">
        <v>9166</v>
      </c>
      <c r="U39" s="2">
        <v>4694</v>
      </c>
      <c r="V39" s="2">
        <v>4472</v>
      </c>
      <c r="W39" s="2">
        <v>25363</v>
      </c>
      <c r="X39" s="2">
        <v>12743</v>
      </c>
      <c r="Y39" s="2">
        <v>12620</v>
      </c>
      <c r="Z39" s="2">
        <v>75028</v>
      </c>
      <c r="AA39" s="2" t="s">
        <v>423</v>
      </c>
      <c r="AB39" s="2" t="s">
        <v>424</v>
      </c>
      <c r="AC39" s="2" t="s">
        <v>425</v>
      </c>
      <c r="AD39" s="2" t="s">
        <v>426</v>
      </c>
      <c r="AE39" s="2" t="s">
        <v>427</v>
      </c>
      <c r="AF39" s="2" t="s">
        <v>428</v>
      </c>
      <c r="AG39" s="2">
        <v>9.6</v>
      </c>
      <c r="AH39" s="2">
        <v>4.9000000000000004</v>
      </c>
      <c r="AI39" s="2">
        <v>4.7</v>
      </c>
      <c r="AJ39" s="2">
        <v>26.6</v>
      </c>
      <c r="AK39" s="2">
        <v>13.4</v>
      </c>
      <c r="AL39" s="2">
        <v>13.2</v>
      </c>
      <c r="AM39" s="2">
        <v>11.1</v>
      </c>
      <c r="AN39" s="2">
        <v>11.1</v>
      </c>
      <c r="AO39" s="2">
        <v>11</v>
      </c>
      <c r="AP39" s="2">
        <v>12.9</v>
      </c>
      <c r="AQ39" s="2">
        <v>13.4</v>
      </c>
      <c r="AR39" s="2">
        <v>12.4</v>
      </c>
      <c r="AS39" s="2">
        <v>10.9</v>
      </c>
      <c r="AT39" s="2">
        <f t="shared" si="26"/>
        <v>30240</v>
      </c>
      <c r="AU39" s="7">
        <f ca="1">((1.13*AT39)-(0.02*C39)+(0.61*1)+0.97)/1000</f>
        <v>34.172359999999998</v>
      </c>
      <c r="AV39" s="16">
        <f t="shared" si="27"/>
        <v>9.4273713626760269</v>
      </c>
      <c r="AW39" s="2">
        <v>864</v>
      </c>
      <c r="AX39" s="2">
        <v>764.2</v>
      </c>
      <c r="AY39" s="2">
        <v>11.2</v>
      </c>
      <c r="AZ39" s="2">
        <v>9.9</v>
      </c>
      <c r="BA39" s="2">
        <v>17.7</v>
      </c>
      <c r="BB39" s="16">
        <f t="shared" ca="1" si="28"/>
        <v>25.283591768318022</v>
      </c>
      <c r="BC39" s="16">
        <f t="shared" ca="1" si="29"/>
        <v>22.363102811746103</v>
      </c>
      <c r="BD39" s="16">
        <f t="shared" si="30"/>
        <v>39.112720688094164</v>
      </c>
      <c r="BE39" s="2">
        <v>8</v>
      </c>
      <c r="BF39" s="2">
        <v>2.95</v>
      </c>
      <c r="BG39" s="2">
        <v>7.9</v>
      </c>
      <c r="BH39" s="2">
        <v>52.7</v>
      </c>
      <c r="BI39" s="2">
        <v>35.945</v>
      </c>
      <c r="BJ39" s="2">
        <v>35.200000000000003</v>
      </c>
      <c r="BK39" s="2">
        <v>24.045000000000002</v>
      </c>
      <c r="BL39" s="2">
        <v>12.1</v>
      </c>
      <c r="BM39" s="2">
        <v>8.2650000000000006</v>
      </c>
      <c r="BN39" s="6">
        <v>68.254999999999995</v>
      </c>
      <c r="BO39" s="15">
        <f t="shared" si="31"/>
        <v>0.88184754521963815</v>
      </c>
      <c r="BP39" s="15">
        <f t="shared" ca="1" si="32"/>
        <v>1.9973744862807252</v>
      </c>
      <c r="BQ39" s="15">
        <f t="shared" si="33"/>
        <v>3.0898596650067902</v>
      </c>
      <c r="BR39" s="2">
        <v>2</v>
      </c>
      <c r="BS39" s="3" t="s">
        <v>52</v>
      </c>
      <c r="BT39" s="2">
        <v>76</v>
      </c>
      <c r="BU39" s="2">
        <v>10.199999999999999</v>
      </c>
      <c r="BV39" s="2">
        <v>179.6</v>
      </c>
      <c r="BW39" s="2">
        <v>179.6</v>
      </c>
      <c r="BX39" s="2">
        <v>76</v>
      </c>
      <c r="BY39" s="2">
        <v>8488</v>
      </c>
      <c r="BZ39" s="2" t="s">
        <v>669</v>
      </c>
      <c r="CA39" s="2" t="s">
        <v>670</v>
      </c>
      <c r="CB39" s="2">
        <v>21866</v>
      </c>
      <c r="CC39" s="2">
        <v>10977</v>
      </c>
      <c r="CD39" s="2">
        <v>10889</v>
      </c>
      <c r="CE39" s="2">
        <v>65979</v>
      </c>
      <c r="CF39" s="2">
        <v>9406</v>
      </c>
      <c r="CG39" s="2">
        <v>4838</v>
      </c>
      <c r="CH39" s="2">
        <v>4567</v>
      </c>
      <c r="CI39" s="2">
        <v>25050</v>
      </c>
      <c r="CJ39" s="2">
        <v>12588</v>
      </c>
      <c r="CK39" s="2">
        <v>12462</v>
      </c>
      <c r="CL39" s="2">
        <v>73431</v>
      </c>
      <c r="CM39" s="2" t="s">
        <v>671</v>
      </c>
      <c r="CN39" s="2" t="s">
        <v>672</v>
      </c>
      <c r="CO39" s="2" t="s">
        <v>673</v>
      </c>
      <c r="CP39" s="2" t="s">
        <v>822</v>
      </c>
      <c r="CQ39" s="2" t="s">
        <v>823</v>
      </c>
      <c r="CR39" s="2" t="s">
        <v>824</v>
      </c>
      <c r="CS39" s="2">
        <v>9.8000000000000007</v>
      </c>
      <c r="CT39" s="2">
        <v>5.0999999999999996</v>
      </c>
      <c r="CU39" s="2">
        <v>4.8</v>
      </c>
      <c r="CV39" s="2">
        <v>26.4</v>
      </c>
      <c r="CW39" s="2">
        <v>13.2</v>
      </c>
      <c r="CX39" s="2">
        <v>13.1</v>
      </c>
      <c r="CY39" s="2">
        <v>9.8000000000000007</v>
      </c>
      <c r="CZ39" s="2">
        <v>10.3</v>
      </c>
      <c r="DA39" s="2">
        <v>9.1999999999999993</v>
      </c>
      <c r="DB39" s="2">
        <v>12.7</v>
      </c>
      <c r="DC39" s="2">
        <v>12.8</v>
      </c>
      <c r="DD39" s="2">
        <v>12.6</v>
      </c>
      <c r="DE39" s="2">
        <v>10.1</v>
      </c>
      <c r="DF39" s="2">
        <f t="shared" si="9"/>
        <v>30354</v>
      </c>
      <c r="DG39" s="7">
        <f ca="1">((1.13*DF39)-(0.02*C39)+(0.61*1)+0.97)/1000</f>
        <v>34.301180000000002</v>
      </c>
      <c r="DH39" s="16">
        <f t="shared" si="10"/>
        <v>9.410295583851271</v>
      </c>
      <c r="DI39" s="2">
        <v>894.2</v>
      </c>
      <c r="DJ39" s="2">
        <v>787.9</v>
      </c>
      <c r="DK39" s="2">
        <v>11.8</v>
      </c>
      <c r="DL39" s="2">
        <v>10.4</v>
      </c>
      <c r="DM39" s="2">
        <v>19.399999999999999</v>
      </c>
      <c r="DN39" s="16">
        <f t="shared" ca="1" si="11"/>
        <v>26.069074008532652</v>
      </c>
      <c r="DO39" s="16">
        <f t="shared" ca="1" si="12"/>
        <v>22.970055257574227</v>
      </c>
      <c r="DP39" s="16">
        <f t="shared" si="13"/>
        <v>40.894539467666696</v>
      </c>
      <c r="DQ39" s="2">
        <v>8</v>
      </c>
      <c r="DR39" s="2">
        <v>0.98</v>
      </c>
      <c r="DS39" s="2">
        <v>8.75</v>
      </c>
      <c r="DT39" s="2">
        <v>46.3</v>
      </c>
      <c r="DU39" s="2">
        <v>36.073999999999998</v>
      </c>
      <c r="DV39" s="2">
        <v>47.6</v>
      </c>
      <c r="DW39" s="2">
        <v>37.061</v>
      </c>
      <c r="DX39" s="2">
        <v>6</v>
      </c>
      <c r="DY39" s="2">
        <v>4.7039999999999997</v>
      </c>
      <c r="DZ39" s="2">
        <v>77.838999999999999</v>
      </c>
      <c r="EA39" s="15">
        <f t="shared" si="14"/>
        <v>1.0241973684210526</v>
      </c>
      <c r="EB39" s="15">
        <f t="shared" ca="1" si="15"/>
        <v>2.2692805320400056</v>
      </c>
      <c r="EC39" s="15">
        <f t="shared" si="16"/>
        <v>3.559818896917589</v>
      </c>
    </row>
    <row r="40" spans="1:133" x14ac:dyDescent="0.2">
      <c r="A40" s="2">
        <v>39</v>
      </c>
      <c r="B40" s="13">
        <v>37163</v>
      </c>
      <c r="C40" s="2">
        <f t="shared" ca="1" si="25"/>
        <v>21</v>
      </c>
      <c r="D40" s="2" t="s">
        <v>925</v>
      </c>
      <c r="E40" s="2">
        <v>1</v>
      </c>
      <c r="F40" s="3" t="s">
        <v>53</v>
      </c>
      <c r="G40" s="3" t="s">
        <v>35</v>
      </c>
      <c r="H40" s="2">
        <v>73.7</v>
      </c>
      <c r="I40" s="2">
        <v>14.3</v>
      </c>
      <c r="J40" s="2">
        <v>183.7</v>
      </c>
      <c r="K40" s="2">
        <v>184.8</v>
      </c>
      <c r="L40" s="2">
        <v>73.2</v>
      </c>
      <c r="M40" s="2">
        <v>7119</v>
      </c>
      <c r="N40" s="2" t="s">
        <v>429</v>
      </c>
      <c r="O40" s="2" t="s">
        <v>128</v>
      </c>
      <c r="P40" s="2">
        <v>22417</v>
      </c>
      <c r="Q40" s="2">
        <v>11345</v>
      </c>
      <c r="R40" s="2">
        <v>11072</v>
      </c>
      <c r="S40" s="2">
        <v>60636</v>
      </c>
      <c r="T40" s="2">
        <v>8282</v>
      </c>
      <c r="U40" s="2">
        <v>4269</v>
      </c>
      <c r="V40" s="2">
        <v>4013</v>
      </c>
      <c r="W40" s="2">
        <v>25877</v>
      </c>
      <c r="X40" s="2">
        <v>13191</v>
      </c>
      <c r="Y40" s="2">
        <v>12687</v>
      </c>
      <c r="Z40" s="2">
        <v>70599</v>
      </c>
      <c r="AA40" s="2" t="s">
        <v>119</v>
      </c>
      <c r="AB40" s="2" t="s">
        <v>430</v>
      </c>
      <c r="AC40" s="2" t="s">
        <v>111</v>
      </c>
      <c r="AD40" s="2" t="s">
        <v>431</v>
      </c>
      <c r="AE40" s="2" t="s">
        <v>432</v>
      </c>
      <c r="AF40" s="2" t="s">
        <v>433</v>
      </c>
      <c r="AG40" s="2">
        <v>8.6999999999999993</v>
      </c>
      <c r="AH40" s="2">
        <v>4.5</v>
      </c>
      <c r="AI40" s="2">
        <v>4.2</v>
      </c>
      <c r="AJ40" s="2">
        <v>27.5</v>
      </c>
      <c r="AK40" s="2">
        <v>14</v>
      </c>
      <c r="AL40" s="2">
        <v>13.5</v>
      </c>
      <c r="AM40" s="2">
        <v>14</v>
      </c>
      <c r="AN40" s="2">
        <v>14.1</v>
      </c>
      <c r="AO40" s="2">
        <v>13.9</v>
      </c>
      <c r="AP40" s="2">
        <v>13.4</v>
      </c>
      <c r="AQ40" s="2">
        <v>14</v>
      </c>
      <c r="AR40" s="2">
        <v>12.7</v>
      </c>
      <c r="AS40" s="2">
        <v>14.1</v>
      </c>
      <c r="AT40" s="2">
        <f t="shared" si="26"/>
        <v>29536</v>
      </c>
      <c r="AU40" s="7">
        <f ca="1">((1.13*AT40)-(0.02*C40)+(0.61*1)+0.97)/1000</f>
        <v>33.376840000000001</v>
      </c>
      <c r="AV40" s="16">
        <f t="shared" si="27"/>
        <v>8.6486385187683883</v>
      </c>
      <c r="AW40" s="2">
        <v>800.4</v>
      </c>
      <c r="AX40" s="2">
        <v>692.7</v>
      </c>
      <c r="AY40" s="2">
        <v>10.9</v>
      </c>
      <c r="AZ40" s="2">
        <v>9.4</v>
      </c>
      <c r="BA40" s="2">
        <v>20.100000000000001</v>
      </c>
      <c r="BB40" s="16">
        <f t="shared" ca="1" si="28"/>
        <v>23.980700389851165</v>
      </c>
      <c r="BC40" s="16">
        <f t="shared" ca="1" si="29"/>
        <v>20.753911994065348</v>
      </c>
      <c r="BD40" s="16">
        <f t="shared" si="30"/>
        <v>35.705045278137128</v>
      </c>
      <c r="BE40" s="2">
        <v>7</v>
      </c>
      <c r="BF40" s="2">
        <v>2.66</v>
      </c>
      <c r="BG40" s="2">
        <v>10.81</v>
      </c>
      <c r="BH40" s="9">
        <v>51.8</v>
      </c>
      <c r="BI40" s="10">
        <v>48.706000000000003</v>
      </c>
      <c r="BJ40" s="9">
        <v>40.1</v>
      </c>
      <c r="BK40" s="10">
        <v>37.697000000000003</v>
      </c>
      <c r="BL40" s="9">
        <v>8</v>
      </c>
      <c r="BM40" s="10">
        <v>7.5380000000000003</v>
      </c>
      <c r="BN40" s="10">
        <v>93.941000000000003</v>
      </c>
      <c r="BO40" s="15">
        <f t="shared" si="31"/>
        <v>1.2833469945355191</v>
      </c>
      <c r="BP40" s="15">
        <f t="shared" ca="1" si="32"/>
        <v>2.8145564409332939</v>
      </c>
      <c r="BQ40" s="15">
        <f t="shared" si="33"/>
        <v>4.1906142659588701</v>
      </c>
      <c r="BR40" s="2">
        <v>2</v>
      </c>
      <c r="BS40" s="3" t="s">
        <v>53</v>
      </c>
      <c r="BT40" s="2">
        <v>73.3</v>
      </c>
      <c r="BU40" s="2">
        <v>11.9</v>
      </c>
      <c r="BV40" s="2">
        <v>183.7</v>
      </c>
      <c r="BW40" s="2">
        <v>183.7</v>
      </c>
      <c r="BX40" s="2">
        <v>73.3</v>
      </c>
      <c r="BY40" s="2">
        <v>7070</v>
      </c>
      <c r="BZ40" s="2" t="s">
        <v>674</v>
      </c>
      <c r="CA40" s="2" t="s">
        <v>675</v>
      </c>
      <c r="CB40" s="2">
        <v>22997</v>
      </c>
      <c r="CC40" s="2">
        <v>11605</v>
      </c>
      <c r="CD40" s="2">
        <v>11392</v>
      </c>
      <c r="CE40" s="2">
        <v>62142</v>
      </c>
      <c r="CF40" s="2">
        <v>8031</v>
      </c>
      <c r="CG40" s="2">
        <v>4204</v>
      </c>
      <c r="CH40" s="2">
        <v>3826</v>
      </c>
      <c r="CI40" s="2">
        <v>25923</v>
      </c>
      <c r="CJ40" s="2">
        <v>13105</v>
      </c>
      <c r="CK40" s="2">
        <v>12817</v>
      </c>
      <c r="CL40" s="2">
        <v>70446</v>
      </c>
      <c r="CM40" s="2" t="s">
        <v>676</v>
      </c>
      <c r="CN40" s="2" t="s">
        <v>677</v>
      </c>
      <c r="CO40" s="2" t="s">
        <v>678</v>
      </c>
      <c r="CP40" s="2" t="s">
        <v>825</v>
      </c>
      <c r="CQ40" s="2" t="s">
        <v>826</v>
      </c>
      <c r="CR40" s="2" t="s">
        <v>827</v>
      </c>
      <c r="CS40" s="2">
        <v>8.5</v>
      </c>
      <c r="CT40" s="2">
        <v>4.4000000000000004</v>
      </c>
      <c r="CU40" s="2">
        <v>4</v>
      </c>
      <c r="CV40" s="2">
        <v>27.5</v>
      </c>
      <c r="CW40" s="2">
        <v>13.9</v>
      </c>
      <c r="CX40" s="2">
        <v>13.6</v>
      </c>
      <c r="CY40" s="2">
        <v>12</v>
      </c>
      <c r="CZ40" s="2">
        <v>11</v>
      </c>
      <c r="DA40" s="2">
        <v>13</v>
      </c>
      <c r="DB40" s="2">
        <v>11.3</v>
      </c>
      <c r="DC40" s="2">
        <v>11.4</v>
      </c>
      <c r="DD40" s="2">
        <v>11.1</v>
      </c>
      <c r="DE40" s="2">
        <v>11.8</v>
      </c>
      <c r="DF40" s="2">
        <f t="shared" si="9"/>
        <v>30067</v>
      </c>
      <c r="DG40" s="7">
        <f ca="1">((1.13*DF40)-(0.02*C40)+(0.61*1)+0.97)/1000</f>
        <v>33.976870000000005</v>
      </c>
      <c r="DH40" s="16">
        <f t="shared" si="10"/>
        <v>8.9098785652330719</v>
      </c>
      <c r="DI40" s="2">
        <v>838</v>
      </c>
      <c r="DJ40" s="2">
        <v>738</v>
      </c>
      <c r="DK40" s="2">
        <v>11.4</v>
      </c>
      <c r="DL40" s="2">
        <v>10.1</v>
      </c>
      <c r="DM40" s="2">
        <v>20.2</v>
      </c>
      <c r="DN40" s="16">
        <f t="shared" ca="1" si="11"/>
        <v>24.663837487090479</v>
      </c>
      <c r="DO40" s="16">
        <f t="shared" ca="1" si="12"/>
        <v>21.720658789346984</v>
      </c>
      <c r="DP40" s="16">
        <f t="shared" si="13"/>
        <v>36.439535591598904</v>
      </c>
      <c r="DQ40" s="2">
        <v>6</v>
      </c>
      <c r="DR40" s="2">
        <v>2.1</v>
      </c>
      <c r="DS40" s="2">
        <v>11.11</v>
      </c>
      <c r="DT40" s="2">
        <v>49.9</v>
      </c>
      <c r="DU40" s="8">
        <v>48.027000000000001</v>
      </c>
      <c r="DV40" s="2">
        <v>43</v>
      </c>
      <c r="DW40" s="2">
        <v>41.448999999999998</v>
      </c>
      <c r="DX40" s="2">
        <v>7.1</v>
      </c>
      <c r="DY40" s="2">
        <v>6.8490000000000002</v>
      </c>
      <c r="DZ40" s="2">
        <v>96.323999999999998</v>
      </c>
      <c r="EA40" s="15">
        <f t="shared" si="14"/>
        <v>1.3141064120054571</v>
      </c>
      <c r="EB40" s="15">
        <f t="shared" ca="1" si="15"/>
        <v>2.8349874488144429</v>
      </c>
      <c r="EC40" s="15">
        <f t="shared" si="16"/>
        <v>4.1885463321302776</v>
      </c>
    </row>
    <row r="41" spans="1:133" x14ac:dyDescent="0.2">
      <c r="A41" s="2">
        <v>40</v>
      </c>
      <c r="B41" s="13">
        <v>35902</v>
      </c>
      <c r="C41" s="2">
        <f t="shared" ca="1" si="25"/>
        <v>24</v>
      </c>
      <c r="D41" s="2" t="s">
        <v>925</v>
      </c>
      <c r="E41" s="2">
        <v>1</v>
      </c>
      <c r="F41" s="3" t="s">
        <v>54</v>
      </c>
      <c r="G41" s="3" t="s">
        <v>35</v>
      </c>
      <c r="H41" s="2">
        <v>70</v>
      </c>
      <c r="I41" s="2">
        <v>10.1</v>
      </c>
      <c r="J41" s="2">
        <v>178.3</v>
      </c>
      <c r="K41" s="2">
        <v>177.8</v>
      </c>
      <c r="L41" s="2">
        <v>70.099999999999994</v>
      </c>
      <c r="M41" s="2">
        <v>7730</v>
      </c>
      <c r="N41" s="2" t="s">
        <v>434</v>
      </c>
      <c r="O41" s="2" t="s">
        <v>435</v>
      </c>
      <c r="P41" s="2">
        <v>21480</v>
      </c>
      <c r="Q41" s="2">
        <v>10780</v>
      </c>
      <c r="R41" s="2">
        <v>10700</v>
      </c>
      <c r="S41" s="2">
        <v>60602</v>
      </c>
      <c r="T41" s="2">
        <v>8635</v>
      </c>
      <c r="U41" s="2">
        <v>4472</v>
      </c>
      <c r="V41" s="2">
        <v>4163</v>
      </c>
      <c r="W41" s="2">
        <v>23811</v>
      </c>
      <c r="X41" s="2">
        <v>11842</v>
      </c>
      <c r="Y41" s="2">
        <v>11970</v>
      </c>
      <c r="Z41" s="2">
        <v>67391</v>
      </c>
      <c r="AA41" s="2" t="s">
        <v>436</v>
      </c>
      <c r="AB41" s="2" t="s">
        <v>437</v>
      </c>
      <c r="AC41" s="2" t="s">
        <v>438</v>
      </c>
      <c r="AD41" s="2" t="s">
        <v>439</v>
      </c>
      <c r="AE41" s="2" t="s">
        <v>440</v>
      </c>
      <c r="AF41" s="2" t="s">
        <v>441</v>
      </c>
      <c r="AG41" s="2">
        <v>9.1</v>
      </c>
      <c r="AH41" s="2">
        <v>4.7</v>
      </c>
      <c r="AI41" s="2">
        <v>4.4000000000000004</v>
      </c>
      <c r="AJ41" s="2">
        <v>25.1</v>
      </c>
      <c r="AK41" s="2">
        <v>12.5</v>
      </c>
      <c r="AL41" s="2">
        <v>12.6</v>
      </c>
      <c r="AM41" s="2">
        <v>10.5</v>
      </c>
      <c r="AN41" s="2">
        <v>10.199999999999999</v>
      </c>
      <c r="AO41" s="2">
        <v>10.8</v>
      </c>
      <c r="AP41" s="2">
        <v>9.8000000000000007</v>
      </c>
      <c r="AQ41" s="2">
        <v>9</v>
      </c>
      <c r="AR41" s="2">
        <v>10.6</v>
      </c>
      <c r="AS41" s="2">
        <v>10.1</v>
      </c>
      <c r="AT41" s="2">
        <f t="shared" si="26"/>
        <v>29210</v>
      </c>
      <c r="AU41" s="7">
        <f ca="1">((1.13*AT41)-(0.02*C41)+(0.61*1)+0.97)/1000</f>
        <v>33.008399999999995</v>
      </c>
      <c r="AV41" s="16">
        <f t="shared" si="27"/>
        <v>9.239916439016552</v>
      </c>
      <c r="AW41" s="2">
        <v>847.7</v>
      </c>
      <c r="AX41" s="2">
        <v>742.8</v>
      </c>
      <c r="AY41" s="2">
        <v>12.1</v>
      </c>
      <c r="AZ41" s="2">
        <v>10.6</v>
      </c>
      <c r="BA41" s="2">
        <v>18.3</v>
      </c>
      <c r="BB41" s="16">
        <f t="shared" ca="1" si="28"/>
        <v>25.681341719077572</v>
      </c>
      <c r="BC41" s="16">
        <f t="shared" ca="1" si="29"/>
        <v>22.503362780383178</v>
      </c>
      <c r="BD41" s="16">
        <f t="shared" si="30"/>
        <v>39.464618249534453</v>
      </c>
      <c r="BE41" s="2">
        <v>5</v>
      </c>
      <c r="BF41" s="2">
        <v>1.87</v>
      </c>
      <c r="BG41" s="2">
        <v>9.6</v>
      </c>
      <c r="BH41" s="2">
        <v>37.1</v>
      </c>
      <c r="BI41" s="6">
        <v>23.605</v>
      </c>
      <c r="BJ41" s="2">
        <v>53.4</v>
      </c>
      <c r="BK41" s="2">
        <v>33.959000000000003</v>
      </c>
      <c r="BL41" s="2">
        <v>9.4</v>
      </c>
      <c r="BM41" s="6">
        <v>6</v>
      </c>
      <c r="BN41" s="2">
        <v>63.564</v>
      </c>
      <c r="BO41" s="15">
        <f t="shared" si="31"/>
        <v>0.90676176890156923</v>
      </c>
      <c r="BP41" s="15">
        <f t="shared" ca="1" si="32"/>
        <v>1.9256916421274588</v>
      </c>
      <c r="BQ41" s="15">
        <f t="shared" si="33"/>
        <v>2.959217877094972</v>
      </c>
      <c r="BR41" s="2">
        <v>2</v>
      </c>
      <c r="BS41" s="3" t="s">
        <v>54</v>
      </c>
      <c r="BT41" s="2">
        <v>70.400000000000006</v>
      </c>
      <c r="BU41" s="2">
        <v>11.2</v>
      </c>
      <c r="BV41" s="2">
        <v>178.3</v>
      </c>
      <c r="BW41" s="2">
        <v>178.3</v>
      </c>
      <c r="BX41" s="2">
        <v>70.400000000000006</v>
      </c>
      <c r="BY41" s="2">
        <v>7933</v>
      </c>
      <c r="BZ41" s="2" t="s">
        <v>408</v>
      </c>
      <c r="CA41" s="2" t="s">
        <v>661</v>
      </c>
      <c r="CB41" s="2">
        <v>20747</v>
      </c>
      <c r="CC41" s="2">
        <v>10293</v>
      </c>
      <c r="CD41" s="2">
        <v>10454</v>
      </c>
      <c r="CE41" s="2">
        <v>60118</v>
      </c>
      <c r="CF41" s="2">
        <v>8776</v>
      </c>
      <c r="CG41" s="2">
        <v>4569</v>
      </c>
      <c r="CH41" s="2">
        <v>4207</v>
      </c>
      <c r="CI41" s="2">
        <v>23473</v>
      </c>
      <c r="CJ41" s="2">
        <v>11615</v>
      </c>
      <c r="CK41" s="2">
        <v>11858</v>
      </c>
      <c r="CL41" s="2">
        <v>67685</v>
      </c>
      <c r="CM41" s="2" t="s">
        <v>679</v>
      </c>
      <c r="CN41" s="2" t="s">
        <v>680</v>
      </c>
      <c r="CO41" s="2" t="s">
        <v>681</v>
      </c>
      <c r="CP41" s="2" t="s">
        <v>828</v>
      </c>
      <c r="CQ41" s="2" t="s">
        <v>829</v>
      </c>
      <c r="CR41" s="2" t="s">
        <v>830</v>
      </c>
      <c r="CS41" s="2">
        <v>9.1999999999999993</v>
      </c>
      <c r="CT41" s="2">
        <v>4.8</v>
      </c>
      <c r="CU41" s="2">
        <v>4.4000000000000004</v>
      </c>
      <c r="CV41" s="2">
        <v>24.8</v>
      </c>
      <c r="CW41" s="2">
        <v>12.3</v>
      </c>
      <c r="CX41" s="2">
        <v>12.5</v>
      </c>
      <c r="CY41" s="2">
        <v>9.6</v>
      </c>
      <c r="CZ41" s="2">
        <v>10</v>
      </c>
      <c r="DA41" s="2">
        <v>9.1999999999999993</v>
      </c>
      <c r="DB41" s="2">
        <v>11.6</v>
      </c>
      <c r="DC41" s="2">
        <v>11.4</v>
      </c>
      <c r="DD41" s="2">
        <v>11.8</v>
      </c>
      <c r="DE41" s="2">
        <v>11.2</v>
      </c>
      <c r="DF41" s="2">
        <f t="shared" si="9"/>
        <v>28680</v>
      </c>
      <c r="DG41" s="7">
        <f ca="1">((1.13*DF41)-(0.02*C41)+(0.61*1)+0.97)/1000</f>
        <v>32.409500000000001</v>
      </c>
      <c r="DH41" s="16">
        <f t="shared" si="10"/>
        <v>9.0214523720474613</v>
      </c>
      <c r="DI41" s="2">
        <v>891.6</v>
      </c>
      <c r="DJ41" s="2">
        <v>766.1</v>
      </c>
      <c r="DK41" s="2">
        <v>12.7</v>
      </c>
      <c r="DL41" s="2">
        <v>10.9</v>
      </c>
      <c r="DM41" s="2">
        <v>22.9</v>
      </c>
      <c r="DN41" s="16">
        <f t="shared" ca="1" si="11"/>
        <v>27.510452182230519</v>
      </c>
      <c r="DO41" s="16">
        <f t="shared" ca="1" si="12"/>
        <v>23.638130794982953</v>
      </c>
      <c r="DP41" s="16">
        <f t="shared" si="13"/>
        <v>42.974887935605153</v>
      </c>
      <c r="DQ41" s="2">
        <v>5</v>
      </c>
      <c r="DR41" s="2">
        <v>1.75</v>
      </c>
      <c r="DS41" s="2">
        <v>11.33</v>
      </c>
      <c r="DT41" s="2">
        <v>42.9</v>
      </c>
      <c r="DU41" s="2">
        <v>34.011000000000003</v>
      </c>
      <c r="DV41" s="2">
        <v>53.3</v>
      </c>
      <c r="DW41" s="2">
        <v>42.326999999999998</v>
      </c>
      <c r="DX41" s="2">
        <v>3.8</v>
      </c>
      <c r="DY41" s="2">
        <v>3.0070000000000001</v>
      </c>
      <c r="DZ41" s="2">
        <v>79.344999999999999</v>
      </c>
      <c r="EA41" s="15">
        <f t="shared" si="14"/>
        <v>1.127059659090909</v>
      </c>
      <c r="EB41" s="15">
        <f t="shared" ca="1" si="15"/>
        <v>2.4482019161048458</v>
      </c>
      <c r="EC41" s="15">
        <f t="shared" si="16"/>
        <v>3.8244083481949196</v>
      </c>
    </row>
    <row r="42" spans="1:133" x14ac:dyDescent="0.2">
      <c r="A42" s="2">
        <v>41</v>
      </c>
      <c r="B42" s="13">
        <v>36077</v>
      </c>
      <c r="C42" s="2">
        <f t="shared" ca="1" si="25"/>
        <v>24</v>
      </c>
      <c r="D42" s="2" t="s">
        <v>925</v>
      </c>
      <c r="E42" s="2">
        <v>1</v>
      </c>
      <c r="F42" s="3" t="s">
        <v>37</v>
      </c>
      <c r="G42" s="3" t="s">
        <v>35</v>
      </c>
      <c r="H42" s="2">
        <v>71.8</v>
      </c>
      <c r="I42" s="2">
        <v>10.8</v>
      </c>
      <c r="J42" s="2">
        <v>181.7</v>
      </c>
      <c r="K42" s="2">
        <v>181.7</v>
      </c>
      <c r="L42" s="2">
        <v>71.8</v>
      </c>
      <c r="M42" s="2">
        <v>7821</v>
      </c>
      <c r="N42" s="2" t="s">
        <v>240</v>
      </c>
      <c r="O42" s="2" t="s">
        <v>348</v>
      </c>
      <c r="P42" s="2">
        <v>22484</v>
      </c>
      <c r="Q42" s="2">
        <v>11266</v>
      </c>
      <c r="R42" s="2">
        <v>11218</v>
      </c>
      <c r="S42" s="2">
        <v>61324</v>
      </c>
      <c r="T42" s="2">
        <v>8837</v>
      </c>
      <c r="U42" s="2">
        <v>4478</v>
      </c>
      <c r="V42" s="2">
        <v>4359</v>
      </c>
      <c r="W42" s="2">
        <v>25249</v>
      </c>
      <c r="X42" s="2">
        <v>12652</v>
      </c>
      <c r="Y42" s="2">
        <v>12597</v>
      </c>
      <c r="Z42" s="2">
        <v>68747</v>
      </c>
      <c r="AA42" s="2" t="s">
        <v>443</v>
      </c>
      <c r="AB42" s="2" t="s">
        <v>444</v>
      </c>
      <c r="AC42" s="2" t="s">
        <v>445</v>
      </c>
      <c r="AD42" s="2" t="s">
        <v>446</v>
      </c>
      <c r="AE42" s="2" t="s">
        <v>447</v>
      </c>
      <c r="AF42" s="2" t="s">
        <v>133</v>
      </c>
      <c r="AG42" s="2">
        <v>9.3000000000000007</v>
      </c>
      <c r="AH42" s="2">
        <v>4.7</v>
      </c>
      <c r="AI42" s="2">
        <v>4.5999999999999996</v>
      </c>
      <c r="AJ42" s="2">
        <v>26.6</v>
      </c>
      <c r="AK42" s="2">
        <v>13.3</v>
      </c>
      <c r="AL42" s="2">
        <v>13.3</v>
      </c>
      <c r="AM42" s="2">
        <v>11.5</v>
      </c>
      <c r="AN42" s="2">
        <v>12</v>
      </c>
      <c r="AO42" s="2">
        <v>11</v>
      </c>
      <c r="AP42" s="2">
        <v>11</v>
      </c>
      <c r="AQ42" s="2">
        <v>11</v>
      </c>
      <c r="AR42" s="2">
        <v>10.9</v>
      </c>
      <c r="AS42" s="2">
        <v>10.8</v>
      </c>
      <c r="AT42" s="2">
        <f t="shared" si="26"/>
        <v>30305</v>
      </c>
      <c r="AU42" s="7">
        <f ca="1">((1.13*AT42)-(0.02*C42)+(0.61*1)+0.97)/1000</f>
        <v>34.245749999999994</v>
      </c>
      <c r="AV42" s="16">
        <f t="shared" si="27"/>
        <v>9.1791915708336465</v>
      </c>
      <c r="AW42" s="2">
        <v>895.3</v>
      </c>
      <c r="AX42" s="2">
        <v>797</v>
      </c>
      <c r="AY42" s="2">
        <v>12.5</v>
      </c>
      <c r="AZ42" s="2">
        <v>11.1</v>
      </c>
      <c r="BA42" s="2">
        <v>17</v>
      </c>
      <c r="BB42" s="16">
        <f t="shared" ca="1" si="28"/>
        <v>26.143390055700344</v>
      </c>
      <c r="BC42" s="16">
        <f t="shared" ca="1" si="29"/>
        <v>23.272960878357171</v>
      </c>
      <c r="BD42" s="16">
        <f t="shared" si="30"/>
        <v>39.819427148194265</v>
      </c>
      <c r="BE42" s="2">
        <v>3</v>
      </c>
      <c r="BF42" s="2">
        <v>1.54</v>
      </c>
      <c r="BG42" s="2">
        <v>10.52</v>
      </c>
      <c r="BH42" s="2">
        <v>35.200000000000003</v>
      </c>
      <c r="BI42" s="2">
        <v>23.606999999999999</v>
      </c>
      <c r="BJ42" s="2">
        <v>60.4</v>
      </c>
      <c r="BK42" s="2">
        <v>40.465000000000003</v>
      </c>
      <c r="BL42" s="2">
        <v>4.4000000000000004</v>
      </c>
      <c r="BM42" s="2">
        <v>2.9340000000000002</v>
      </c>
      <c r="BN42" s="2">
        <v>67.007000000000005</v>
      </c>
      <c r="BO42" s="15">
        <f t="shared" si="31"/>
        <v>0.93324512534818949</v>
      </c>
      <c r="BP42" s="15">
        <f t="shared" ca="1" si="32"/>
        <v>1.9566515553024832</v>
      </c>
      <c r="BQ42" s="15">
        <f t="shared" si="33"/>
        <v>2.9802081480163674</v>
      </c>
      <c r="BR42" s="2">
        <v>2</v>
      </c>
      <c r="BS42" s="3" t="s">
        <v>37</v>
      </c>
      <c r="BT42" s="2">
        <v>74.5</v>
      </c>
      <c r="BU42" s="2">
        <v>11.5</v>
      </c>
      <c r="BV42" s="2">
        <v>181.7</v>
      </c>
      <c r="BW42" s="2">
        <v>181.7</v>
      </c>
      <c r="BX42" s="2">
        <v>74.5</v>
      </c>
      <c r="BY42" s="2">
        <v>7996</v>
      </c>
      <c r="BZ42" s="2" t="s">
        <v>681</v>
      </c>
      <c r="CA42" s="2" t="s">
        <v>682</v>
      </c>
      <c r="CB42" s="2">
        <v>23287</v>
      </c>
      <c r="CC42" s="2">
        <v>11941</v>
      </c>
      <c r="CD42" s="2">
        <v>11347</v>
      </c>
      <c r="CE42" s="2">
        <v>63645</v>
      </c>
      <c r="CF42" s="2">
        <v>9077</v>
      </c>
      <c r="CG42" s="2">
        <v>4580</v>
      </c>
      <c r="CH42" s="2">
        <v>4497</v>
      </c>
      <c r="CI42" s="2">
        <v>26330</v>
      </c>
      <c r="CJ42" s="2">
        <v>13376</v>
      </c>
      <c r="CK42" s="2">
        <v>12954</v>
      </c>
      <c r="CL42" s="2">
        <v>71908</v>
      </c>
      <c r="CM42" s="2" t="s">
        <v>683</v>
      </c>
      <c r="CN42" s="2" t="s">
        <v>684</v>
      </c>
      <c r="CO42" s="2" t="s">
        <v>685</v>
      </c>
      <c r="CP42" s="2" t="s">
        <v>831</v>
      </c>
      <c r="CQ42" s="2" t="s">
        <v>832</v>
      </c>
      <c r="CR42" s="2" t="s">
        <v>833</v>
      </c>
      <c r="CS42" s="2">
        <v>9.6</v>
      </c>
      <c r="CT42" s="2">
        <v>4.8</v>
      </c>
      <c r="CU42" s="2">
        <v>4.7</v>
      </c>
      <c r="CV42" s="2">
        <v>27.7</v>
      </c>
      <c r="CW42" s="2">
        <v>14.1</v>
      </c>
      <c r="CX42" s="2">
        <v>13.7</v>
      </c>
      <c r="CY42" s="2">
        <v>11.9</v>
      </c>
      <c r="CZ42" s="2">
        <v>11.8</v>
      </c>
      <c r="DA42" s="2">
        <v>12</v>
      </c>
      <c r="DB42" s="2">
        <v>11.6</v>
      </c>
      <c r="DC42" s="2">
        <v>10.7</v>
      </c>
      <c r="DD42" s="2">
        <v>12.4</v>
      </c>
      <c r="DE42" s="2">
        <v>11.5</v>
      </c>
      <c r="DF42" s="2">
        <f t="shared" si="9"/>
        <v>31283</v>
      </c>
      <c r="DG42" s="7">
        <f ca="1">((1.13*DF42)-(0.02*C42)+(0.61*1)+0.97)/1000</f>
        <v>35.350889999999993</v>
      </c>
      <c r="DH42" s="16">
        <f t="shared" si="10"/>
        <v>9.4754215446424332</v>
      </c>
      <c r="DI42" s="2">
        <v>944.5</v>
      </c>
      <c r="DJ42" s="2">
        <v>849.5</v>
      </c>
      <c r="DK42" s="2">
        <v>12.7</v>
      </c>
      <c r="DL42" s="2">
        <v>11.4</v>
      </c>
      <c r="DM42" s="2">
        <v>16.399999999999999</v>
      </c>
      <c r="DN42" s="16">
        <f t="shared" ca="1" si="11"/>
        <v>26.71785632554089</v>
      </c>
      <c r="DO42" s="16">
        <f t="shared" ca="1" si="12"/>
        <v>24.030512385968223</v>
      </c>
      <c r="DP42" s="16">
        <f t="shared" si="13"/>
        <v>40.559110233177307</v>
      </c>
      <c r="DQ42" s="2">
        <v>5</v>
      </c>
      <c r="DR42" s="2">
        <v>2.78</v>
      </c>
      <c r="DS42" s="2">
        <v>9.6300000000000008</v>
      </c>
      <c r="DT42" s="2">
        <v>42.7</v>
      </c>
      <c r="DU42" s="2">
        <v>27.088999999999999</v>
      </c>
      <c r="DV42" s="2">
        <v>50.5</v>
      </c>
      <c r="DW42" s="2">
        <v>32.027999999999999</v>
      </c>
      <c r="DX42" s="2">
        <v>6.8</v>
      </c>
      <c r="DY42" s="2">
        <v>4.2850000000000001</v>
      </c>
      <c r="DZ42" s="2">
        <v>63.402000000000001</v>
      </c>
      <c r="EA42" s="15">
        <f t="shared" si="14"/>
        <v>0.85103355704697992</v>
      </c>
      <c r="EB42" s="15">
        <f t="shared" ca="1" si="15"/>
        <v>1.7935050574398554</v>
      </c>
      <c r="EC42" s="15">
        <f t="shared" si="16"/>
        <v>2.7226349465366946</v>
      </c>
    </row>
    <row r="43" spans="1:133" x14ac:dyDescent="0.2">
      <c r="A43" s="2">
        <v>42</v>
      </c>
      <c r="B43" s="13">
        <v>36378</v>
      </c>
      <c r="C43" s="2">
        <f t="shared" ca="1" si="25"/>
        <v>23</v>
      </c>
      <c r="D43" s="2" t="s">
        <v>925</v>
      </c>
      <c r="E43" s="2">
        <v>1</v>
      </c>
      <c r="F43" s="3" t="s">
        <v>42</v>
      </c>
      <c r="G43" s="3" t="s">
        <v>35</v>
      </c>
      <c r="H43" s="2">
        <v>88.5</v>
      </c>
      <c r="I43" s="2">
        <v>12.5</v>
      </c>
      <c r="J43" s="2">
        <v>182.2</v>
      </c>
      <c r="K43" s="2">
        <v>182.5</v>
      </c>
      <c r="L43" s="2">
        <v>88.5</v>
      </c>
      <c r="M43" s="2">
        <v>10139</v>
      </c>
      <c r="N43" s="2" t="s">
        <v>448</v>
      </c>
      <c r="O43" s="2" t="s">
        <v>449</v>
      </c>
      <c r="P43" s="2">
        <v>26954</v>
      </c>
      <c r="Q43" s="2">
        <v>13458</v>
      </c>
      <c r="R43" s="2">
        <v>13496</v>
      </c>
      <c r="S43" s="2">
        <v>74134</v>
      </c>
      <c r="T43" s="2">
        <v>11396</v>
      </c>
      <c r="U43" s="2">
        <v>5773</v>
      </c>
      <c r="V43" s="2">
        <v>5623</v>
      </c>
      <c r="W43" s="2">
        <v>30549</v>
      </c>
      <c r="X43" s="2">
        <v>15414</v>
      </c>
      <c r="Y43" s="2">
        <v>15134</v>
      </c>
      <c r="Z43" s="2">
        <v>84751</v>
      </c>
      <c r="AA43" s="2" t="s">
        <v>450</v>
      </c>
      <c r="AB43" s="2" t="s">
        <v>451</v>
      </c>
      <c r="AC43" s="2" t="s">
        <v>452</v>
      </c>
      <c r="AD43" s="2" t="s">
        <v>453</v>
      </c>
      <c r="AE43" s="2" t="s">
        <v>454</v>
      </c>
      <c r="AF43" s="2" t="s">
        <v>455</v>
      </c>
      <c r="AG43" s="2">
        <v>12</v>
      </c>
      <c r="AH43" s="2">
        <v>6.1</v>
      </c>
      <c r="AI43" s="2">
        <v>5.9</v>
      </c>
      <c r="AJ43" s="2">
        <v>32.200000000000003</v>
      </c>
      <c r="AK43" s="2">
        <v>16.3</v>
      </c>
      <c r="AL43" s="2">
        <v>16</v>
      </c>
      <c r="AM43" s="2">
        <v>11</v>
      </c>
      <c r="AN43" s="2">
        <v>12.1</v>
      </c>
      <c r="AO43" s="2">
        <v>10</v>
      </c>
      <c r="AP43" s="2">
        <v>11.8</v>
      </c>
      <c r="AQ43" s="2">
        <v>12.7</v>
      </c>
      <c r="AR43" s="2">
        <v>10.8</v>
      </c>
      <c r="AS43" s="2">
        <v>12.5</v>
      </c>
      <c r="AT43" s="2">
        <f t="shared" si="26"/>
        <v>37093</v>
      </c>
      <c r="AU43" s="7">
        <f ca="1">((1.13*AT43)-(0.02*C43)+(0.61*1)+0.97)/1000</f>
        <v>41.91621</v>
      </c>
      <c r="AV43" s="16">
        <f t="shared" si="27"/>
        <v>11.136948770876339</v>
      </c>
      <c r="AW43" s="2">
        <v>994.1</v>
      </c>
      <c r="AX43" s="2">
        <v>836.6</v>
      </c>
      <c r="AY43" s="2">
        <v>11.2</v>
      </c>
      <c r="AZ43" s="2">
        <v>9.5</v>
      </c>
      <c r="BA43" s="2">
        <v>28.9</v>
      </c>
      <c r="BB43" s="16">
        <f t="shared" ca="1" si="28"/>
        <v>23.716361760760336</v>
      </c>
      <c r="BC43" s="16">
        <f t="shared" ca="1" si="29"/>
        <v>19.958865555831505</v>
      </c>
      <c r="BD43" s="16">
        <f t="shared" si="30"/>
        <v>36.881353416932548</v>
      </c>
      <c r="BE43" s="2">
        <v>7</v>
      </c>
      <c r="BF43" s="2">
        <v>2.16</v>
      </c>
      <c r="BG43" s="2">
        <v>12.61</v>
      </c>
      <c r="BH43" s="2">
        <v>45.2</v>
      </c>
      <c r="BI43" s="2">
        <v>54.328000000000003</v>
      </c>
      <c r="BJ43" s="2">
        <v>48.3</v>
      </c>
      <c r="BK43" s="2">
        <v>58.042000000000002</v>
      </c>
      <c r="BL43" s="2">
        <v>6.6</v>
      </c>
      <c r="BM43" s="2">
        <v>7.8780000000000001</v>
      </c>
      <c r="BN43" s="2">
        <v>120.248</v>
      </c>
      <c r="BO43" s="15">
        <f t="shared" si="31"/>
        <v>1.3587344632768361</v>
      </c>
      <c r="BP43" s="15">
        <f t="shared" ca="1" si="32"/>
        <v>2.8687708168271895</v>
      </c>
      <c r="BQ43" s="15">
        <f t="shared" si="33"/>
        <v>4.4612302441196112</v>
      </c>
      <c r="BR43" s="2">
        <v>2</v>
      </c>
      <c r="BS43" s="3" t="s">
        <v>42</v>
      </c>
      <c r="BT43" s="2">
        <v>87.7</v>
      </c>
      <c r="BU43" s="2">
        <v>10.5</v>
      </c>
      <c r="BV43" s="2">
        <v>182.2</v>
      </c>
      <c r="BW43" s="2">
        <v>182.2</v>
      </c>
      <c r="BX43" s="2">
        <v>87.7</v>
      </c>
      <c r="BY43" s="2">
        <v>10665</v>
      </c>
      <c r="BZ43" s="2" t="s">
        <v>686</v>
      </c>
      <c r="CA43" s="2" t="s">
        <v>687</v>
      </c>
      <c r="CB43" s="2">
        <v>27346</v>
      </c>
      <c r="CC43" s="2">
        <v>13718</v>
      </c>
      <c r="CD43" s="2">
        <v>13629</v>
      </c>
      <c r="CE43" s="2">
        <v>75635</v>
      </c>
      <c r="CF43" s="2">
        <v>11914</v>
      </c>
      <c r="CG43" s="2">
        <v>6120</v>
      </c>
      <c r="CH43" s="2">
        <v>5795</v>
      </c>
      <c r="CI43" s="2">
        <v>30554</v>
      </c>
      <c r="CJ43" s="2">
        <v>15372</v>
      </c>
      <c r="CK43" s="2">
        <v>15183</v>
      </c>
      <c r="CL43" s="2">
        <v>84524</v>
      </c>
      <c r="CM43" s="2" t="s">
        <v>688</v>
      </c>
      <c r="CN43" s="2" t="s">
        <v>689</v>
      </c>
      <c r="CO43" s="2" t="s">
        <v>690</v>
      </c>
      <c r="CP43" s="2" t="s">
        <v>834</v>
      </c>
      <c r="CQ43" s="2" t="s">
        <v>835</v>
      </c>
      <c r="CR43" s="2" t="s">
        <v>836</v>
      </c>
      <c r="CS43" s="2">
        <v>12.5</v>
      </c>
      <c r="CT43" s="2">
        <v>6.4</v>
      </c>
      <c r="CU43" s="2">
        <v>6.1</v>
      </c>
      <c r="CV43" s="2">
        <v>32.200000000000003</v>
      </c>
      <c r="CW43" s="2">
        <v>16.2</v>
      </c>
      <c r="CX43" s="2">
        <v>16</v>
      </c>
      <c r="CY43" s="2">
        <v>10.5</v>
      </c>
      <c r="CZ43" s="2">
        <v>10.3</v>
      </c>
      <c r="DA43" s="2">
        <v>10.6</v>
      </c>
      <c r="DB43" s="2">
        <v>10.5</v>
      </c>
      <c r="DC43" s="2">
        <v>10.8</v>
      </c>
      <c r="DD43" s="2">
        <v>10.199999999999999</v>
      </c>
      <c r="DE43" s="2">
        <v>10.5</v>
      </c>
      <c r="DF43" s="2">
        <f t="shared" si="9"/>
        <v>38011</v>
      </c>
      <c r="DG43" s="7">
        <f ca="1">((1.13*DF43)-(0.02*C43)+(0.61*1)+0.97)/1000</f>
        <v>42.953549999999993</v>
      </c>
      <c r="DH43" s="16">
        <f t="shared" si="10"/>
        <v>11.450186222544076</v>
      </c>
      <c r="DI43" s="2">
        <v>1062.8</v>
      </c>
      <c r="DJ43" s="2">
        <v>889.7</v>
      </c>
      <c r="DK43" s="2">
        <v>12.2</v>
      </c>
      <c r="DL43" s="2">
        <v>10.199999999999999</v>
      </c>
      <c r="DM43" s="2">
        <v>34</v>
      </c>
      <c r="DN43" s="16">
        <f t="shared" ca="1" si="11"/>
        <v>24.743007271808736</v>
      </c>
      <c r="DO43" s="16">
        <f t="shared" ca="1" si="12"/>
        <v>20.713072609830856</v>
      </c>
      <c r="DP43" s="16">
        <f t="shared" si="13"/>
        <v>38.864916258319319</v>
      </c>
      <c r="DQ43" s="2">
        <v>5</v>
      </c>
      <c r="DR43" s="2">
        <v>1.92</v>
      </c>
      <c r="DS43" s="2">
        <v>11.67</v>
      </c>
      <c r="DT43" s="2">
        <v>46</v>
      </c>
      <c r="DU43" s="2">
        <v>52.496000000000002</v>
      </c>
      <c r="DV43" s="2">
        <v>47</v>
      </c>
      <c r="DW43" s="2">
        <v>53.664999999999999</v>
      </c>
      <c r="DX43" s="2">
        <v>7</v>
      </c>
      <c r="DY43" s="2">
        <v>7.9870000000000001</v>
      </c>
      <c r="DZ43" s="2">
        <v>114.14700000000001</v>
      </c>
      <c r="EA43" s="15">
        <f t="shared" si="14"/>
        <v>1.3015621436716078</v>
      </c>
      <c r="EB43" s="15">
        <f t="shared" ca="1" si="15"/>
        <v>2.6574520615874597</v>
      </c>
      <c r="EC43" s="15">
        <f t="shared" si="16"/>
        <v>4.1741753821399845</v>
      </c>
    </row>
    <row r="44" spans="1:133" x14ac:dyDescent="0.2">
      <c r="A44" s="2">
        <v>43</v>
      </c>
      <c r="B44" s="13">
        <v>37140</v>
      </c>
      <c r="C44" s="2">
        <f t="shared" ca="1" si="25"/>
        <v>21</v>
      </c>
      <c r="D44" s="2" t="s">
        <v>925</v>
      </c>
      <c r="E44" s="2">
        <v>1</v>
      </c>
      <c r="F44" s="3" t="s">
        <v>45</v>
      </c>
      <c r="G44" s="3" t="s">
        <v>35</v>
      </c>
      <c r="H44" s="2">
        <v>76.900000000000006</v>
      </c>
      <c r="I44" s="2">
        <v>15</v>
      </c>
      <c r="J44" s="2">
        <v>181.4</v>
      </c>
      <c r="K44" s="2">
        <v>181.3</v>
      </c>
      <c r="L44" s="2">
        <v>76.900000000000006</v>
      </c>
      <c r="M44" s="2">
        <v>8007</v>
      </c>
      <c r="N44" s="2" t="s">
        <v>457</v>
      </c>
      <c r="O44" s="2" t="s">
        <v>458</v>
      </c>
      <c r="P44" s="2">
        <v>23023</v>
      </c>
      <c r="Q44" s="2">
        <v>11824</v>
      </c>
      <c r="R44" s="2">
        <v>11199</v>
      </c>
      <c r="S44" s="2">
        <v>62847</v>
      </c>
      <c r="T44" s="2">
        <v>9442</v>
      </c>
      <c r="U44" s="2">
        <v>4772</v>
      </c>
      <c r="V44" s="2">
        <v>4669</v>
      </c>
      <c r="W44" s="2">
        <v>26817</v>
      </c>
      <c r="X44" s="2">
        <v>13799</v>
      </c>
      <c r="Y44" s="2">
        <v>13019</v>
      </c>
      <c r="Z44" s="2">
        <v>73958</v>
      </c>
      <c r="AA44" s="2" t="s">
        <v>459</v>
      </c>
      <c r="AB44" s="2" t="s">
        <v>460</v>
      </c>
      <c r="AC44" s="2" t="s">
        <v>461</v>
      </c>
      <c r="AD44" s="2" t="s">
        <v>462</v>
      </c>
      <c r="AE44" s="2" t="s">
        <v>463</v>
      </c>
      <c r="AF44" s="2" t="s">
        <v>464</v>
      </c>
      <c r="AG44" s="2">
        <v>9.9</v>
      </c>
      <c r="AH44" s="2">
        <v>5</v>
      </c>
      <c r="AI44" s="2">
        <v>4.9000000000000004</v>
      </c>
      <c r="AJ44" s="2">
        <v>28.2</v>
      </c>
      <c r="AK44" s="2">
        <v>14.5</v>
      </c>
      <c r="AL44" s="2">
        <v>13.7</v>
      </c>
      <c r="AM44" s="2">
        <v>15.2</v>
      </c>
      <c r="AN44" s="2">
        <v>16</v>
      </c>
      <c r="AO44" s="2">
        <v>14.4</v>
      </c>
      <c r="AP44" s="2">
        <v>14.2</v>
      </c>
      <c r="AQ44" s="2">
        <v>14.3</v>
      </c>
      <c r="AR44" s="2">
        <v>14</v>
      </c>
      <c r="AS44" s="2">
        <v>15</v>
      </c>
      <c r="AT44" s="2">
        <f t="shared" si="26"/>
        <v>31030</v>
      </c>
      <c r="AU44" s="7">
        <f ca="1">((1.13*AT44)-(0.02*C44)+(0.61*1)+0.97)/1000</f>
        <v>35.065059999999995</v>
      </c>
      <c r="AV44" s="16">
        <f t="shared" si="27"/>
        <v>9.4403080771373258</v>
      </c>
      <c r="AW44" s="2">
        <v>897</v>
      </c>
      <c r="AX44" s="2">
        <v>756.3</v>
      </c>
      <c r="AY44" s="2">
        <v>11.7</v>
      </c>
      <c r="AZ44" s="2">
        <v>9.8000000000000007</v>
      </c>
      <c r="BA44" s="2">
        <v>21.8</v>
      </c>
      <c r="BB44" s="16">
        <f t="shared" ca="1" si="28"/>
        <v>25.581019966884419</v>
      </c>
      <c r="BC44" s="16">
        <f t="shared" ca="1" si="29"/>
        <v>21.568478707864752</v>
      </c>
      <c r="BD44" s="16">
        <f t="shared" si="30"/>
        <v>38.961038961038959</v>
      </c>
      <c r="BE44" s="2">
        <v>4</v>
      </c>
      <c r="BF44" s="2">
        <v>1.3</v>
      </c>
      <c r="BG44" s="2">
        <v>9.6300000000000008</v>
      </c>
      <c r="BH44" s="2">
        <v>44.8</v>
      </c>
      <c r="BI44" s="6">
        <v>36.225000000000001</v>
      </c>
      <c r="BJ44" s="2">
        <v>49.7</v>
      </c>
      <c r="BK44" s="2">
        <v>40.203000000000003</v>
      </c>
      <c r="BL44" s="2">
        <v>5.4</v>
      </c>
      <c r="BM44" s="6">
        <v>4.3890000000000002</v>
      </c>
      <c r="BN44" s="2">
        <v>80.816999999999993</v>
      </c>
      <c r="BO44" s="15">
        <f t="shared" si="31"/>
        <v>1.0509362808842651</v>
      </c>
      <c r="BP44" s="15">
        <f t="shared" ca="1" si="32"/>
        <v>2.3047728992906329</v>
      </c>
      <c r="BQ44" s="15">
        <f t="shared" si="33"/>
        <v>3.5102723363592925</v>
      </c>
      <c r="BR44" s="2">
        <v>2</v>
      </c>
      <c r="BS44" s="3" t="s">
        <v>45</v>
      </c>
      <c r="BT44" s="2">
        <v>76.599999999999994</v>
      </c>
      <c r="BU44" s="2">
        <v>14.4</v>
      </c>
      <c r="BV44" s="2">
        <v>181.4</v>
      </c>
      <c r="BW44" s="2">
        <v>181.4</v>
      </c>
      <c r="BX44" s="2">
        <v>76.599999999999994</v>
      </c>
      <c r="BY44" s="2">
        <v>8215</v>
      </c>
      <c r="BZ44" s="2" t="s">
        <v>691</v>
      </c>
      <c r="CA44" s="2" t="s">
        <v>659</v>
      </c>
      <c r="CB44" s="2">
        <v>23105</v>
      </c>
      <c r="CC44" s="2">
        <v>12005</v>
      </c>
      <c r="CD44" s="2">
        <v>11100</v>
      </c>
      <c r="CE44" s="2">
        <v>63210</v>
      </c>
      <c r="CF44" s="2">
        <v>9546</v>
      </c>
      <c r="CG44" s="2">
        <v>4774</v>
      </c>
      <c r="CH44" s="2">
        <v>4773</v>
      </c>
      <c r="CI44" s="2">
        <v>26609</v>
      </c>
      <c r="CJ44" s="2">
        <v>13767</v>
      </c>
      <c r="CK44" s="2">
        <v>12841</v>
      </c>
      <c r="CL44" s="2">
        <v>73841</v>
      </c>
      <c r="CM44" s="2" t="s">
        <v>692</v>
      </c>
      <c r="CN44" s="2" t="s">
        <v>693</v>
      </c>
      <c r="CO44" s="2" t="s">
        <v>366</v>
      </c>
      <c r="CP44" s="2" t="s">
        <v>837</v>
      </c>
      <c r="CQ44" s="2" t="s">
        <v>838</v>
      </c>
      <c r="CR44" s="2" t="s">
        <v>839</v>
      </c>
      <c r="CS44" s="2">
        <v>10</v>
      </c>
      <c r="CT44" s="2">
        <v>5</v>
      </c>
      <c r="CU44" s="2">
        <v>5</v>
      </c>
      <c r="CV44" s="2">
        <v>28</v>
      </c>
      <c r="CW44" s="2">
        <v>14.5</v>
      </c>
      <c r="CX44" s="2">
        <v>13.5</v>
      </c>
      <c r="CY44" s="2">
        <v>13.9</v>
      </c>
      <c r="CZ44" s="2">
        <v>14.2</v>
      </c>
      <c r="DA44" s="2">
        <v>13.7</v>
      </c>
      <c r="DB44" s="2">
        <v>13.2</v>
      </c>
      <c r="DC44" s="2">
        <v>12.8</v>
      </c>
      <c r="DD44" s="2">
        <v>13.6</v>
      </c>
      <c r="DE44" s="2">
        <v>14.4</v>
      </c>
      <c r="DF44" s="2">
        <f t="shared" si="9"/>
        <v>31320</v>
      </c>
      <c r="DG44" s="7">
        <f ca="1">((1.13*DF44)-(0.02*C44)+(0.61*1)+0.97)/1000</f>
        <v>35.392760000000003</v>
      </c>
      <c r="DH44" s="16">
        <f t="shared" si="10"/>
        <v>9.518032599565549</v>
      </c>
      <c r="DI44" s="2">
        <v>896.1</v>
      </c>
      <c r="DJ44" s="2">
        <v>771.6</v>
      </c>
      <c r="DK44" s="2">
        <v>11.7</v>
      </c>
      <c r="DL44" s="2">
        <v>10.1</v>
      </c>
      <c r="DM44" s="2">
        <v>24.4</v>
      </c>
      <c r="DN44" s="16">
        <f t="shared" ca="1" si="11"/>
        <v>25.318737504506569</v>
      </c>
      <c r="DO44" s="16">
        <f t="shared" ca="1" si="12"/>
        <v>21.801068919180079</v>
      </c>
      <c r="DP44" s="16">
        <f t="shared" si="13"/>
        <v>38.783813027483234</v>
      </c>
      <c r="DQ44" s="2">
        <v>7</v>
      </c>
      <c r="DR44" s="2">
        <v>1.6</v>
      </c>
      <c r="DS44" s="2">
        <v>9.84</v>
      </c>
      <c r="DT44" s="2">
        <v>47</v>
      </c>
      <c r="DU44" s="2">
        <v>39.808</v>
      </c>
      <c r="DV44" s="2">
        <v>46.7</v>
      </c>
      <c r="DW44" s="2">
        <v>39.613</v>
      </c>
      <c r="DX44" s="2">
        <v>6.3</v>
      </c>
      <c r="DY44" s="2">
        <v>5.3280000000000003</v>
      </c>
      <c r="DZ44" s="2">
        <v>84.748999999999995</v>
      </c>
      <c r="EA44" s="15">
        <f t="shared" si="14"/>
        <v>1.1063838120104439</v>
      </c>
      <c r="EB44" s="15">
        <f t="shared" ca="1" si="15"/>
        <v>2.3945292766091142</v>
      </c>
      <c r="EC44" s="15">
        <f t="shared" si="16"/>
        <v>3.6679939407054749</v>
      </c>
    </row>
    <row r="45" spans="1:133" x14ac:dyDescent="0.2">
      <c r="A45" s="2">
        <v>44</v>
      </c>
      <c r="B45" s="13">
        <v>37140</v>
      </c>
      <c r="C45" s="2">
        <f t="shared" ca="1" si="25"/>
        <v>21</v>
      </c>
      <c r="D45" s="2" t="s">
        <v>925</v>
      </c>
      <c r="E45" s="2">
        <v>1</v>
      </c>
      <c r="F45" s="3" t="s">
        <v>46</v>
      </c>
      <c r="G45" s="3" t="s">
        <v>35</v>
      </c>
      <c r="H45" s="2">
        <v>81.400000000000006</v>
      </c>
      <c r="I45" s="2">
        <v>18.399999999999999</v>
      </c>
      <c r="J45" s="2">
        <v>183.4</v>
      </c>
      <c r="K45" s="2">
        <v>183.2</v>
      </c>
      <c r="L45" s="2">
        <v>81.400000000000006</v>
      </c>
      <c r="M45" s="2">
        <v>7763</v>
      </c>
      <c r="N45" s="2" t="s">
        <v>348</v>
      </c>
      <c r="O45" s="2" t="s">
        <v>348</v>
      </c>
      <c r="P45" s="2">
        <v>24525</v>
      </c>
      <c r="Q45" s="2">
        <v>12599</v>
      </c>
      <c r="R45" s="2">
        <v>11926</v>
      </c>
      <c r="S45" s="2">
        <v>63288</v>
      </c>
      <c r="T45" s="2">
        <v>9429</v>
      </c>
      <c r="U45" s="2">
        <v>4715</v>
      </c>
      <c r="V45" s="2">
        <v>4715</v>
      </c>
      <c r="W45" s="2">
        <v>29517</v>
      </c>
      <c r="X45" s="2">
        <v>15051</v>
      </c>
      <c r="Y45" s="2">
        <v>14466</v>
      </c>
      <c r="Z45" s="2">
        <v>77584</v>
      </c>
      <c r="AA45" s="2" t="s">
        <v>465</v>
      </c>
      <c r="AB45" s="2" t="s">
        <v>466</v>
      </c>
      <c r="AC45" s="2" t="s">
        <v>466</v>
      </c>
      <c r="AD45" s="2" t="s">
        <v>467</v>
      </c>
      <c r="AE45" s="2" t="s">
        <v>468</v>
      </c>
      <c r="AF45" s="2" t="s">
        <v>469</v>
      </c>
      <c r="AG45" s="2">
        <v>9.9</v>
      </c>
      <c r="AH45" s="2">
        <v>5</v>
      </c>
      <c r="AI45" s="2">
        <v>5</v>
      </c>
      <c r="AJ45" s="2">
        <v>31</v>
      </c>
      <c r="AK45" s="2">
        <v>15.8</v>
      </c>
      <c r="AL45" s="2">
        <v>15.2</v>
      </c>
      <c r="AM45" s="2">
        <v>17.7</v>
      </c>
      <c r="AN45" s="2">
        <v>17.7</v>
      </c>
      <c r="AO45" s="2">
        <v>17.7</v>
      </c>
      <c r="AP45" s="2">
        <v>16.899999999999999</v>
      </c>
      <c r="AQ45" s="2">
        <v>16.3</v>
      </c>
      <c r="AR45" s="2">
        <v>17.600000000000001</v>
      </c>
      <c r="AS45" s="2">
        <v>18.399999999999999</v>
      </c>
      <c r="AT45" s="2">
        <f t="shared" si="26"/>
        <v>32288</v>
      </c>
      <c r="AU45" s="7">
        <f ca="1">((1.13*AT45)-(0.02*C45)+(0.61*1)+0.97)/1000</f>
        <v>36.486599999999996</v>
      </c>
      <c r="AV45" s="16">
        <f t="shared" si="27"/>
        <v>9.620335233881887</v>
      </c>
      <c r="AW45" s="2">
        <v>984.3</v>
      </c>
      <c r="AX45" s="2">
        <v>880.5</v>
      </c>
      <c r="AY45" s="2">
        <v>11.7</v>
      </c>
      <c r="AZ45" s="2">
        <v>10.4</v>
      </c>
      <c r="BA45" s="2">
        <v>21.7</v>
      </c>
      <c r="BB45" s="16">
        <f t="shared" ca="1" si="28"/>
        <v>26.977027182582102</v>
      </c>
      <c r="BC45" s="16">
        <f t="shared" ca="1" si="29"/>
        <v>24.132147144431109</v>
      </c>
      <c r="BD45" s="16">
        <f t="shared" si="30"/>
        <v>40.13455657492355</v>
      </c>
      <c r="BE45" s="2">
        <v>5</v>
      </c>
      <c r="BF45" s="2">
        <v>1.52</v>
      </c>
      <c r="BG45" s="2">
        <v>9.64</v>
      </c>
      <c r="BH45" s="2">
        <v>43.9</v>
      </c>
      <c r="BI45" s="2">
        <v>38.509</v>
      </c>
      <c r="BJ45" s="2">
        <v>47.2</v>
      </c>
      <c r="BK45" s="2">
        <v>41.481999999999999</v>
      </c>
      <c r="BL45" s="2">
        <v>8.9</v>
      </c>
      <c r="BM45" s="6">
        <v>7.81</v>
      </c>
      <c r="BN45" s="2">
        <v>87.801000000000002</v>
      </c>
      <c r="BO45" s="15">
        <f t="shared" si="31"/>
        <v>1.0786363636363636</v>
      </c>
      <c r="BP45" s="15">
        <f t="shared" ca="1" si="32"/>
        <v>2.4063902912302053</v>
      </c>
      <c r="BQ45" s="15">
        <f t="shared" si="33"/>
        <v>3.5800611620795109</v>
      </c>
      <c r="BR45" s="2">
        <v>2</v>
      </c>
      <c r="BS45" s="3" t="s">
        <v>46</v>
      </c>
      <c r="BT45" s="2">
        <v>80.099999999999994</v>
      </c>
      <c r="BU45" s="2">
        <v>16.600000000000001</v>
      </c>
      <c r="BV45" s="2">
        <v>183.4</v>
      </c>
      <c r="BW45" s="2">
        <v>183.4</v>
      </c>
      <c r="BX45" s="2">
        <v>80.099999999999994</v>
      </c>
      <c r="BY45" s="2">
        <v>7990</v>
      </c>
      <c r="BZ45" s="2" t="s">
        <v>694</v>
      </c>
      <c r="CA45" s="2" t="s">
        <v>695</v>
      </c>
      <c r="CB45" s="2">
        <v>24031</v>
      </c>
      <c r="CC45" s="2">
        <v>12210</v>
      </c>
      <c r="CD45" s="2">
        <v>11821</v>
      </c>
      <c r="CE45" s="2">
        <v>64397</v>
      </c>
      <c r="CF45" s="2">
        <v>9557</v>
      </c>
      <c r="CG45" s="2">
        <v>4965</v>
      </c>
      <c r="CH45" s="2">
        <v>4592</v>
      </c>
      <c r="CI45" s="2">
        <v>28677</v>
      </c>
      <c r="CJ45" s="2">
        <v>14511</v>
      </c>
      <c r="CK45" s="2">
        <v>14166</v>
      </c>
      <c r="CL45" s="2">
        <v>77255</v>
      </c>
      <c r="CM45" s="2" t="s">
        <v>696</v>
      </c>
      <c r="CN45" s="2" t="s">
        <v>697</v>
      </c>
      <c r="CO45" s="2" t="s">
        <v>698</v>
      </c>
      <c r="CP45" s="2" t="s">
        <v>840</v>
      </c>
      <c r="CQ45" s="2" t="s">
        <v>841</v>
      </c>
      <c r="CR45" s="2" t="s">
        <v>842</v>
      </c>
      <c r="CS45" s="2">
        <v>10</v>
      </c>
      <c r="CT45" s="2">
        <v>5.2</v>
      </c>
      <c r="CU45" s="2">
        <v>4.8</v>
      </c>
      <c r="CV45" s="2">
        <v>30.1</v>
      </c>
      <c r="CW45" s="2">
        <v>15.2</v>
      </c>
      <c r="CX45" s="2">
        <v>14.9</v>
      </c>
      <c r="CY45" s="2">
        <v>16.399999999999999</v>
      </c>
      <c r="CZ45" s="2">
        <v>16.399999999999999</v>
      </c>
      <c r="DA45" s="2">
        <v>16.399999999999999</v>
      </c>
      <c r="DB45" s="2">
        <v>16.2</v>
      </c>
      <c r="DC45" s="2">
        <v>15.9</v>
      </c>
      <c r="DD45" s="2">
        <v>16.600000000000001</v>
      </c>
      <c r="DE45" s="2">
        <v>16.600000000000001</v>
      </c>
      <c r="DF45" s="2">
        <f t="shared" si="9"/>
        <v>32021</v>
      </c>
      <c r="DG45" s="7">
        <f ca="1">((1.13*DF45)-(0.02*C45)+(0.61*1)+0.97)/1000</f>
        <v>36.184890000000003</v>
      </c>
      <c r="DH45" s="16">
        <f t="shared" si="10"/>
        <v>9.5199842071902463</v>
      </c>
      <c r="DI45" s="2">
        <v>924.8</v>
      </c>
      <c r="DJ45" s="2">
        <v>814.3</v>
      </c>
      <c r="DK45" s="2">
        <v>11.5</v>
      </c>
      <c r="DL45" s="2">
        <v>10.199999999999999</v>
      </c>
      <c r="DM45" s="2">
        <v>16.7</v>
      </c>
      <c r="DN45" s="16">
        <f t="shared" ca="1" si="11"/>
        <v>25.557629165101783</v>
      </c>
      <c r="DO45" s="16">
        <f t="shared" ca="1" si="12"/>
        <v>22.503868327359843</v>
      </c>
      <c r="DP45" s="16">
        <f t="shared" si="13"/>
        <v>38.48362531729849</v>
      </c>
      <c r="DQ45" s="2">
        <v>5</v>
      </c>
      <c r="DR45" s="2">
        <v>1.35</v>
      </c>
      <c r="DS45" s="2">
        <v>9.41</v>
      </c>
      <c r="DT45" s="2">
        <v>44.4</v>
      </c>
      <c r="DU45" s="2">
        <v>38.866</v>
      </c>
      <c r="DV45" s="2">
        <v>46.3</v>
      </c>
      <c r="DW45" s="2">
        <v>40.518000000000001</v>
      </c>
      <c r="DX45" s="2">
        <v>9.3000000000000007</v>
      </c>
      <c r="DY45" s="2">
        <v>8.1869999999999994</v>
      </c>
      <c r="DZ45" s="2">
        <v>87.572000000000003</v>
      </c>
      <c r="EA45" s="15">
        <f t="shared" si="14"/>
        <v>1.0932833957553061</v>
      </c>
      <c r="EB45" s="15">
        <f t="shared" ca="1" si="15"/>
        <v>2.4201261907940026</v>
      </c>
      <c r="EC45" s="15">
        <f t="shared" si="16"/>
        <v>3.6441263368149475</v>
      </c>
    </row>
    <row r="46" spans="1:133" x14ac:dyDescent="0.2">
      <c r="A46" s="2">
        <v>45</v>
      </c>
      <c r="B46" s="13">
        <v>37028</v>
      </c>
      <c r="C46" s="2">
        <f t="shared" ca="1" si="25"/>
        <v>21</v>
      </c>
      <c r="D46" s="2" t="s">
        <v>925</v>
      </c>
      <c r="E46" s="2">
        <v>1</v>
      </c>
      <c r="F46" s="3" t="s">
        <v>47</v>
      </c>
      <c r="G46" s="3" t="s">
        <v>35</v>
      </c>
      <c r="H46" s="2">
        <v>66.7</v>
      </c>
      <c r="I46" s="2">
        <v>13.7</v>
      </c>
      <c r="J46" s="2">
        <v>174.1</v>
      </c>
      <c r="K46" s="2">
        <v>173.5</v>
      </c>
      <c r="L46" s="2">
        <v>66.7</v>
      </c>
      <c r="M46" s="2">
        <v>6611</v>
      </c>
      <c r="N46" s="2" t="s">
        <v>470</v>
      </c>
      <c r="O46" s="2" t="s">
        <v>471</v>
      </c>
      <c r="P46" s="2">
        <v>19681</v>
      </c>
      <c r="Q46" s="2">
        <v>10084</v>
      </c>
      <c r="R46" s="2">
        <v>9598</v>
      </c>
      <c r="S46" s="2">
        <v>55122</v>
      </c>
      <c r="T46" s="2">
        <v>7504</v>
      </c>
      <c r="U46" s="2">
        <v>3772</v>
      </c>
      <c r="V46" s="2">
        <v>3733</v>
      </c>
      <c r="W46" s="2">
        <v>22797</v>
      </c>
      <c r="X46" s="2">
        <v>11645</v>
      </c>
      <c r="Y46" s="2">
        <v>11153</v>
      </c>
      <c r="Z46" s="2">
        <v>64192</v>
      </c>
      <c r="AA46" s="2" t="s">
        <v>473</v>
      </c>
      <c r="AB46" s="2" t="s">
        <v>474</v>
      </c>
      <c r="AC46" s="2" t="s">
        <v>128</v>
      </c>
      <c r="AD46" s="2" t="s">
        <v>475</v>
      </c>
      <c r="AE46" s="2" t="s">
        <v>476</v>
      </c>
      <c r="AF46" s="2" t="s">
        <v>477</v>
      </c>
      <c r="AG46" s="2">
        <v>7.9</v>
      </c>
      <c r="AH46" s="2">
        <v>3.9</v>
      </c>
      <c r="AI46" s="2">
        <v>3.9</v>
      </c>
      <c r="AJ46" s="2">
        <v>24</v>
      </c>
      <c r="AK46" s="2">
        <v>12.3</v>
      </c>
      <c r="AL46" s="2">
        <v>11.8</v>
      </c>
      <c r="AM46" s="2">
        <v>11.9</v>
      </c>
      <c r="AN46" s="2">
        <v>11.3</v>
      </c>
      <c r="AO46" s="2">
        <v>12.5</v>
      </c>
      <c r="AP46" s="2">
        <v>13.7</v>
      </c>
      <c r="AQ46" s="2">
        <v>13.4</v>
      </c>
      <c r="AR46" s="2">
        <v>13.9</v>
      </c>
      <c r="AS46" s="2">
        <v>14.1</v>
      </c>
      <c r="AT46" s="2">
        <f t="shared" si="26"/>
        <v>26292</v>
      </c>
      <c r="AU46" s="7">
        <f ca="1">((1.13*AT46)-(0.02*C46)+(0.61*1)+0.97)/1000</f>
        <v>29.711119999999998</v>
      </c>
      <c r="AV46" s="16">
        <f t="shared" si="27"/>
        <v>8.7342308299213514</v>
      </c>
      <c r="AW46" s="2">
        <v>905</v>
      </c>
      <c r="AX46" s="2">
        <v>796.5</v>
      </c>
      <c r="AY46" s="2">
        <v>13.6</v>
      </c>
      <c r="AZ46" s="2">
        <v>11.9</v>
      </c>
      <c r="BA46" s="2">
        <v>27</v>
      </c>
      <c r="BB46" s="16">
        <f t="shared" ca="1" si="28"/>
        <v>30.45997592820466</v>
      </c>
      <c r="BC46" s="16">
        <f t="shared" ca="1" si="29"/>
        <v>26.80814456001659</v>
      </c>
      <c r="BD46" s="16">
        <f t="shared" si="30"/>
        <v>45.983435801026374</v>
      </c>
      <c r="BE46" s="2">
        <v>5</v>
      </c>
      <c r="BF46" s="2">
        <v>2.44</v>
      </c>
      <c r="BG46" s="2">
        <v>12.9</v>
      </c>
      <c r="BH46" s="2">
        <v>30.8</v>
      </c>
      <c r="BI46" s="6">
        <v>21.600999999999999</v>
      </c>
      <c r="BJ46" s="2">
        <v>62.4</v>
      </c>
      <c r="BK46" s="2">
        <v>43.786999999999999</v>
      </c>
      <c r="BL46" s="2">
        <v>6.8</v>
      </c>
      <c r="BM46" s="2">
        <v>4.7590000000000003</v>
      </c>
      <c r="BN46" s="2">
        <v>70.147000000000006</v>
      </c>
      <c r="BO46" s="15">
        <f t="shared" si="31"/>
        <v>1.0516791604197901</v>
      </c>
      <c r="BP46" s="15">
        <f t="shared" ca="1" si="32"/>
        <v>2.3609678800395275</v>
      </c>
      <c r="BQ46" s="15">
        <f t="shared" si="33"/>
        <v>3.5641989736293889</v>
      </c>
      <c r="BR46" s="2">
        <v>2</v>
      </c>
      <c r="BS46" s="3" t="s">
        <v>47</v>
      </c>
      <c r="BT46" s="2">
        <v>66.400000000000006</v>
      </c>
      <c r="BU46" s="2">
        <v>13.2</v>
      </c>
      <c r="BV46" s="2">
        <v>174.1</v>
      </c>
      <c r="BW46" s="2">
        <v>174.1</v>
      </c>
      <c r="BX46" s="2">
        <v>66.400000000000006</v>
      </c>
      <c r="BY46" s="2">
        <v>6875</v>
      </c>
      <c r="BZ46" s="2" t="s">
        <v>699</v>
      </c>
      <c r="CA46" s="2" t="s">
        <v>700</v>
      </c>
      <c r="CB46" s="2">
        <v>19732</v>
      </c>
      <c r="CC46" s="2">
        <v>9808</v>
      </c>
      <c r="CD46" s="2">
        <v>9924</v>
      </c>
      <c r="CE46" s="2">
        <v>55653</v>
      </c>
      <c r="CF46" s="2">
        <v>7760</v>
      </c>
      <c r="CG46" s="2">
        <v>4019</v>
      </c>
      <c r="CH46" s="2">
        <v>3741</v>
      </c>
      <c r="CI46" s="2">
        <v>22574</v>
      </c>
      <c r="CJ46" s="2">
        <v>11279</v>
      </c>
      <c r="CK46" s="2">
        <v>11294</v>
      </c>
      <c r="CL46" s="2">
        <v>64097</v>
      </c>
      <c r="CM46" s="2" t="s">
        <v>480</v>
      </c>
      <c r="CN46" s="2" t="s">
        <v>701</v>
      </c>
      <c r="CO46" s="2" t="s">
        <v>702</v>
      </c>
      <c r="CP46" s="2" t="s">
        <v>843</v>
      </c>
      <c r="CQ46" s="2" t="s">
        <v>844</v>
      </c>
      <c r="CR46" s="2" t="s">
        <v>845</v>
      </c>
      <c r="CS46" s="2">
        <v>8.1</v>
      </c>
      <c r="CT46" s="2">
        <v>4.2</v>
      </c>
      <c r="CU46" s="2">
        <v>3.9</v>
      </c>
      <c r="CV46" s="2">
        <v>23.8</v>
      </c>
      <c r="CW46" s="2">
        <v>11.9</v>
      </c>
      <c r="CX46" s="2">
        <v>11.9</v>
      </c>
      <c r="CY46" s="2">
        <v>11.4</v>
      </c>
      <c r="CZ46" s="2">
        <v>11.1</v>
      </c>
      <c r="DA46" s="2">
        <v>11.8</v>
      </c>
      <c r="DB46" s="2">
        <v>12.6</v>
      </c>
      <c r="DC46" s="2">
        <v>13.1</v>
      </c>
      <c r="DD46" s="2">
        <v>12.1</v>
      </c>
      <c r="DE46" s="2">
        <v>13.2</v>
      </c>
      <c r="DF46" s="2">
        <f t="shared" si="9"/>
        <v>26607</v>
      </c>
      <c r="DG46" s="7">
        <f ca="1">((1.13*DF46)-(0.02*C46)+(0.61*1)+0.97)/1000</f>
        <v>30.067070000000001</v>
      </c>
      <c r="DH46" s="16">
        <f t="shared" si="10"/>
        <v>8.778056409577971</v>
      </c>
      <c r="DI46" s="2">
        <v>938.2</v>
      </c>
      <c r="DJ46" s="2">
        <v>784</v>
      </c>
      <c r="DK46" s="2">
        <v>14.1</v>
      </c>
      <c r="DL46" s="2">
        <v>11.8</v>
      </c>
      <c r="DM46" s="2">
        <v>36.700000000000003</v>
      </c>
      <c r="DN46" s="16">
        <f t="shared" ca="1" si="11"/>
        <v>31.203572546310632</v>
      </c>
      <c r="DO46" s="16">
        <f t="shared" ca="1" si="12"/>
        <v>26.075038239509205</v>
      </c>
      <c r="DP46" s="16">
        <f t="shared" si="13"/>
        <v>47.547131562943441</v>
      </c>
      <c r="DQ46" s="2">
        <v>8</v>
      </c>
      <c r="DR46" s="2">
        <v>1.7</v>
      </c>
      <c r="DS46" s="2">
        <v>12.87</v>
      </c>
      <c r="DT46" s="2">
        <v>38</v>
      </c>
      <c r="DU46" s="2">
        <v>30.375</v>
      </c>
      <c r="DV46" s="2">
        <v>58.2</v>
      </c>
      <c r="DW46" s="2">
        <v>46.548000000000002</v>
      </c>
      <c r="DX46" s="2">
        <v>3.8</v>
      </c>
      <c r="DY46" s="2">
        <v>3.044</v>
      </c>
      <c r="DZ46" s="2">
        <v>79.966999999999999</v>
      </c>
      <c r="EA46" s="15">
        <f t="shared" si="14"/>
        <v>1.2043222891566263</v>
      </c>
      <c r="EB46" s="15">
        <f t="shared" ca="1" si="15"/>
        <v>2.6596206414525922</v>
      </c>
      <c r="EC46" s="15">
        <f t="shared" si="16"/>
        <v>4.0526555848368133</v>
      </c>
    </row>
    <row r="47" spans="1:133" x14ac:dyDescent="0.2">
      <c r="A47" s="2">
        <v>46</v>
      </c>
      <c r="B47" s="13">
        <v>36262</v>
      </c>
      <c r="C47" s="2">
        <f t="shared" ca="1" si="25"/>
        <v>23</v>
      </c>
      <c r="D47" s="2" t="s">
        <v>926</v>
      </c>
      <c r="E47" s="2">
        <v>1</v>
      </c>
      <c r="F47" s="3" t="s">
        <v>46</v>
      </c>
      <c r="G47" s="3" t="s">
        <v>35</v>
      </c>
      <c r="H47" s="2">
        <v>64.3</v>
      </c>
      <c r="I47" s="2">
        <v>14.9</v>
      </c>
      <c r="J47" s="2">
        <v>177.3</v>
      </c>
      <c r="K47" s="2">
        <v>177.6</v>
      </c>
      <c r="L47" s="2">
        <v>64.3</v>
      </c>
      <c r="M47" s="2">
        <v>5904</v>
      </c>
      <c r="N47" s="2" t="s">
        <v>482</v>
      </c>
      <c r="O47" s="2" t="s">
        <v>483</v>
      </c>
      <c r="P47" s="2">
        <v>19164</v>
      </c>
      <c r="Q47" s="2">
        <v>9586</v>
      </c>
      <c r="R47" s="2">
        <v>9578</v>
      </c>
      <c r="S47" s="2">
        <v>52601</v>
      </c>
      <c r="T47" s="2">
        <v>6830</v>
      </c>
      <c r="U47" s="2">
        <v>3421</v>
      </c>
      <c r="V47" s="2">
        <v>3409</v>
      </c>
      <c r="W47" s="2">
        <v>22579</v>
      </c>
      <c r="X47" s="2">
        <v>11321</v>
      </c>
      <c r="Y47" s="2">
        <v>11258</v>
      </c>
      <c r="Z47" s="2">
        <v>61633</v>
      </c>
      <c r="AA47" s="2" t="s">
        <v>484</v>
      </c>
      <c r="AB47" s="2" t="s">
        <v>485</v>
      </c>
      <c r="AC47" s="2" t="s">
        <v>486</v>
      </c>
      <c r="AD47" s="2" t="s">
        <v>487</v>
      </c>
      <c r="AE47" s="2" t="s">
        <v>488</v>
      </c>
      <c r="AF47" s="2" t="s">
        <v>489</v>
      </c>
      <c r="AG47" s="2">
        <v>7.2</v>
      </c>
      <c r="AH47" s="2">
        <v>3.6</v>
      </c>
      <c r="AI47" s="2">
        <v>3.6</v>
      </c>
      <c r="AJ47" s="2">
        <v>23.9</v>
      </c>
      <c r="AK47" s="2">
        <v>12</v>
      </c>
      <c r="AL47" s="2">
        <v>11.9</v>
      </c>
      <c r="AM47" s="2">
        <v>13.6</v>
      </c>
      <c r="AN47" s="2">
        <v>13.6</v>
      </c>
      <c r="AO47" s="2">
        <v>13.5</v>
      </c>
      <c r="AP47" s="2">
        <v>15.1</v>
      </c>
      <c r="AQ47" s="2">
        <v>15.3</v>
      </c>
      <c r="AR47" s="2">
        <v>14.9</v>
      </c>
      <c r="AS47" s="2">
        <v>14.7</v>
      </c>
      <c r="AT47" s="2">
        <f t="shared" si="26"/>
        <v>25068</v>
      </c>
      <c r="AU47" s="7">
        <f ca="1">((1.13*AT47)-(0.02*C47)+(0.61*1)+0.97)/1000</f>
        <v>28.327959999999997</v>
      </c>
      <c r="AV47" s="16">
        <f t="shared" si="27"/>
        <v>7.9475590455320191</v>
      </c>
      <c r="AW47" s="2">
        <v>676.1</v>
      </c>
      <c r="AX47" s="2">
        <v>603.9</v>
      </c>
      <c r="AY47" s="2">
        <v>10.5</v>
      </c>
      <c r="AZ47" s="2">
        <v>9.4</v>
      </c>
      <c r="BA47" s="2">
        <v>12.9</v>
      </c>
      <c r="BB47" s="16">
        <f t="shared" ca="1" si="28"/>
        <v>23.866879224624721</v>
      </c>
      <c r="BC47" s="16">
        <f t="shared" ca="1" si="29"/>
        <v>21.318160573511118</v>
      </c>
      <c r="BD47" s="16">
        <f t="shared" si="30"/>
        <v>35.279691087455646</v>
      </c>
      <c r="BE47" s="2">
        <v>10</v>
      </c>
      <c r="BF47" s="2">
        <v>1.38</v>
      </c>
      <c r="BG47" s="2">
        <v>8.76</v>
      </c>
      <c r="BH47" s="2">
        <v>55.8</v>
      </c>
      <c r="BI47" s="2">
        <v>50.956000000000003</v>
      </c>
      <c r="BJ47" s="2">
        <v>32.6</v>
      </c>
      <c r="BK47" s="2">
        <v>29.782</v>
      </c>
      <c r="BL47" s="2">
        <v>11.5</v>
      </c>
      <c r="BM47" s="2">
        <v>10.522</v>
      </c>
      <c r="BN47" s="6">
        <v>91.26</v>
      </c>
      <c r="BO47" s="15">
        <f t="shared" si="31"/>
        <v>1.4192846034214621</v>
      </c>
      <c r="BP47" s="15">
        <f t="shared" ca="1" si="32"/>
        <v>3.2215521343577165</v>
      </c>
      <c r="BQ47" s="15">
        <f t="shared" si="33"/>
        <v>4.7620538509705694</v>
      </c>
      <c r="BR47" s="2">
        <v>2</v>
      </c>
      <c r="BS47" s="3" t="s">
        <v>46</v>
      </c>
      <c r="BT47" s="2">
        <v>63.9</v>
      </c>
      <c r="BU47" s="2">
        <v>13.7</v>
      </c>
      <c r="BV47" s="2">
        <v>177.3</v>
      </c>
      <c r="BW47" s="2">
        <v>177.3</v>
      </c>
      <c r="BX47" s="2">
        <v>63.9</v>
      </c>
      <c r="BY47" s="2">
        <v>6206</v>
      </c>
      <c r="BZ47" s="2" t="s">
        <v>490</v>
      </c>
      <c r="CA47" s="2" t="s">
        <v>703</v>
      </c>
      <c r="CB47" s="2">
        <v>18406</v>
      </c>
      <c r="CC47" s="2">
        <v>9099</v>
      </c>
      <c r="CD47" s="2">
        <v>9306</v>
      </c>
      <c r="CE47" s="2">
        <v>52823</v>
      </c>
      <c r="CF47" s="2">
        <v>7039</v>
      </c>
      <c r="CG47" s="2">
        <v>3612</v>
      </c>
      <c r="CH47" s="2">
        <v>3427</v>
      </c>
      <c r="CI47" s="2">
        <v>21518</v>
      </c>
      <c r="CJ47" s="2">
        <v>10795</v>
      </c>
      <c r="CK47" s="2">
        <v>10723</v>
      </c>
      <c r="CL47" s="2">
        <v>61223</v>
      </c>
      <c r="CM47" s="2" t="s">
        <v>127</v>
      </c>
      <c r="CN47" s="2" t="s">
        <v>704</v>
      </c>
      <c r="CO47" s="2" t="s">
        <v>333</v>
      </c>
      <c r="CP47" s="2" t="s">
        <v>846</v>
      </c>
      <c r="CQ47" s="2" t="s">
        <v>136</v>
      </c>
      <c r="CR47" s="2" t="s">
        <v>481</v>
      </c>
      <c r="CS47" s="2">
        <v>7.4</v>
      </c>
      <c r="CT47" s="2">
        <v>3.8</v>
      </c>
      <c r="CU47" s="2">
        <v>3.6</v>
      </c>
      <c r="CV47" s="2">
        <v>22.9</v>
      </c>
      <c r="CW47" s="2">
        <v>11.5</v>
      </c>
      <c r="CX47" s="2">
        <v>11.4</v>
      </c>
      <c r="CY47" s="2">
        <v>11.8</v>
      </c>
      <c r="CZ47" s="2">
        <v>11.6</v>
      </c>
      <c r="DA47" s="2">
        <v>12</v>
      </c>
      <c r="DB47" s="2">
        <v>14.5</v>
      </c>
      <c r="DC47" s="2">
        <v>15.7</v>
      </c>
      <c r="DD47" s="2">
        <v>13.2</v>
      </c>
      <c r="DE47" s="2">
        <v>13.7</v>
      </c>
      <c r="DF47" s="2">
        <f t="shared" si="9"/>
        <v>24612</v>
      </c>
      <c r="DG47" s="7">
        <f ca="1">((1.13*DF47)-(0.02*C47)+(0.61*1)+0.97)/1000</f>
        <v>27.81268</v>
      </c>
      <c r="DH47" s="16">
        <f t="shared" si="10"/>
        <v>7.8294171932245558</v>
      </c>
      <c r="DI47" s="2">
        <v>711.7</v>
      </c>
      <c r="DJ47" s="2">
        <v>630.29999999999995</v>
      </c>
      <c r="DK47" s="2">
        <v>11.1</v>
      </c>
      <c r="DL47" s="2">
        <v>9.9</v>
      </c>
      <c r="DM47" s="2">
        <v>12.6</v>
      </c>
      <c r="DN47" s="16">
        <f t="shared" ca="1" si="11"/>
        <v>25.589047873128372</v>
      </c>
      <c r="DO47" s="16">
        <f t="shared" ca="1" si="12"/>
        <v>22.662325241580458</v>
      </c>
      <c r="DP47" s="16">
        <f t="shared" si="13"/>
        <v>38.666739106813004</v>
      </c>
      <c r="DQ47" s="2">
        <v>7</v>
      </c>
      <c r="DR47" s="2">
        <v>2.0299999999999998</v>
      </c>
      <c r="DS47" s="2">
        <v>8.0500000000000007</v>
      </c>
      <c r="DT47" s="2">
        <v>60.6</v>
      </c>
      <c r="DU47" s="2">
        <v>41.146999999999998</v>
      </c>
      <c r="DV47" s="2">
        <v>35.6</v>
      </c>
      <c r="DW47" s="2">
        <v>24.141999999999999</v>
      </c>
      <c r="DX47" s="2">
        <v>3.8</v>
      </c>
      <c r="DY47" s="2">
        <v>2.5670000000000002</v>
      </c>
      <c r="DZ47" s="2">
        <v>67.856999999999999</v>
      </c>
      <c r="EA47" s="15">
        <f t="shared" si="14"/>
        <v>1.0619248826291079</v>
      </c>
      <c r="EB47" s="15">
        <f t="shared" ca="1" si="15"/>
        <v>2.4397864571123673</v>
      </c>
      <c r="EC47" s="15">
        <f t="shared" si="16"/>
        <v>3.6866782570900796</v>
      </c>
    </row>
    <row r="48" spans="1:133" x14ac:dyDescent="0.2">
      <c r="A48" s="2">
        <v>47</v>
      </c>
      <c r="B48" s="13">
        <v>37005</v>
      </c>
      <c r="C48" s="2">
        <f t="shared" ca="1" si="25"/>
        <v>21</v>
      </c>
      <c r="D48" s="2" t="s">
        <v>926</v>
      </c>
      <c r="E48" s="2">
        <v>1</v>
      </c>
      <c r="F48" s="3" t="s">
        <v>57</v>
      </c>
      <c r="G48" s="3" t="s">
        <v>35</v>
      </c>
      <c r="H48" s="2">
        <v>71.599999999999994</v>
      </c>
      <c r="I48" s="2">
        <v>15</v>
      </c>
      <c r="J48" s="2">
        <v>181.2</v>
      </c>
      <c r="K48" s="2">
        <v>180</v>
      </c>
      <c r="L48" s="2">
        <v>71.599999999999994</v>
      </c>
      <c r="M48" s="2">
        <v>7243</v>
      </c>
      <c r="N48" s="2" t="s">
        <v>507</v>
      </c>
      <c r="O48" s="2" t="s">
        <v>179</v>
      </c>
      <c r="P48" s="2">
        <v>19945</v>
      </c>
      <c r="Q48" s="2">
        <v>9891</v>
      </c>
      <c r="R48" s="2">
        <v>10054</v>
      </c>
      <c r="S48" s="2">
        <v>57396</v>
      </c>
      <c r="T48" s="2">
        <v>8402</v>
      </c>
      <c r="U48" s="2">
        <v>4102</v>
      </c>
      <c r="V48" s="2">
        <v>4300</v>
      </c>
      <c r="W48" s="2">
        <v>24053</v>
      </c>
      <c r="X48" s="2">
        <v>11998</v>
      </c>
      <c r="Y48" s="2">
        <v>12055</v>
      </c>
      <c r="Z48" s="2">
        <v>67551</v>
      </c>
      <c r="AA48" s="2" t="s">
        <v>509</v>
      </c>
      <c r="AB48" s="2" t="s">
        <v>510</v>
      </c>
      <c r="AC48" s="2" t="s">
        <v>511</v>
      </c>
      <c r="AD48" s="2" t="s">
        <v>512</v>
      </c>
      <c r="AE48" s="2" t="s">
        <v>513</v>
      </c>
      <c r="AF48" s="2" t="s">
        <v>514</v>
      </c>
      <c r="AG48" s="2">
        <v>8.8000000000000007</v>
      </c>
      <c r="AH48" s="2">
        <v>4.3</v>
      </c>
      <c r="AI48" s="2">
        <v>4.5</v>
      </c>
      <c r="AJ48" s="2">
        <v>25.3</v>
      </c>
      <c r="AK48" s="2">
        <v>12.6</v>
      </c>
      <c r="AL48" s="2">
        <v>12.7</v>
      </c>
      <c r="AM48" s="2">
        <v>13.8</v>
      </c>
      <c r="AN48" s="2">
        <v>13.4</v>
      </c>
      <c r="AO48" s="2">
        <v>14.1</v>
      </c>
      <c r="AP48" s="2">
        <v>17.100000000000001</v>
      </c>
      <c r="AQ48" s="2">
        <v>17.600000000000001</v>
      </c>
      <c r="AR48" s="2">
        <v>16.600000000000001</v>
      </c>
      <c r="AS48" s="2">
        <v>15</v>
      </c>
      <c r="AT48" s="2">
        <f t="shared" si="26"/>
        <v>27188</v>
      </c>
      <c r="AU48" s="7">
        <f ca="1">((1.13*AT48)-(0.02*C48)+(0.61*1)+0.97)/1000</f>
        <v>30.723600000000001</v>
      </c>
      <c r="AV48" s="16">
        <f t="shared" si="27"/>
        <v>8.3913580246913568</v>
      </c>
      <c r="AW48" s="2">
        <v>744.2</v>
      </c>
      <c r="AX48" s="2">
        <v>661.3</v>
      </c>
      <c r="AY48" s="2">
        <v>10.4</v>
      </c>
      <c r="AZ48" s="2">
        <v>9.1999999999999993</v>
      </c>
      <c r="BA48" s="2">
        <v>18.3</v>
      </c>
      <c r="BB48" s="16">
        <f t="shared" ca="1" si="28"/>
        <v>24.222421851605933</v>
      </c>
      <c r="BC48" s="16">
        <f t="shared" ca="1" si="29"/>
        <v>21.524170344621069</v>
      </c>
      <c r="BD48" s="16">
        <f t="shared" si="30"/>
        <v>37.312609676610684</v>
      </c>
      <c r="BE48" s="2">
        <v>4</v>
      </c>
      <c r="BF48" s="2">
        <v>2.77</v>
      </c>
      <c r="BG48" s="2">
        <v>7.04</v>
      </c>
      <c r="BH48" s="2">
        <v>59.7</v>
      </c>
      <c r="BI48" s="6">
        <v>37.533999999999999</v>
      </c>
      <c r="BJ48" s="2">
        <v>30.5</v>
      </c>
      <c r="BK48" s="2">
        <v>19.187999999999999</v>
      </c>
      <c r="BL48" s="2">
        <v>9.8000000000000007</v>
      </c>
      <c r="BM48" s="6">
        <v>6.1459999999999999</v>
      </c>
      <c r="BN48" s="2">
        <v>62.868000000000002</v>
      </c>
      <c r="BO48" s="15">
        <f t="shared" si="31"/>
        <v>0.87804469273743024</v>
      </c>
      <c r="BP48" s="15">
        <f t="shared" ca="1" si="32"/>
        <v>2.0462445807131977</v>
      </c>
      <c r="BQ48" s="15">
        <f t="shared" si="33"/>
        <v>3.1520681875156682</v>
      </c>
      <c r="BR48" s="2">
        <v>2</v>
      </c>
      <c r="BS48" s="3" t="s">
        <v>57</v>
      </c>
      <c r="BT48" s="2">
        <v>69</v>
      </c>
      <c r="BU48" s="2">
        <v>13.6</v>
      </c>
      <c r="BV48" s="2">
        <v>181.2</v>
      </c>
      <c r="BW48" s="2">
        <v>181.2</v>
      </c>
      <c r="BX48" s="2">
        <v>69</v>
      </c>
      <c r="BY48" s="2">
        <v>6959</v>
      </c>
      <c r="BZ48" s="2" t="s">
        <v>705</v>
      </c>
      <c r="CA48" s="2" t="s">
        <v>706</v>
      </c>
      <c r="CB48" s="2">
        <v>19941</v>
      </c>
      <c r="CC48" s="2">
        <v>9909</v>
      </c>
      <c r="CD48" s="2">
        <v>10032</v>
      </c>
      <c r="CE48" s="2">
        <v>57536</v>
      </c>
      <c r="CF48" s="2">
        <v>7965</v>
      </c>
      <c r="CG48" s="2">
        <v>3858</v>
      </c>
      <c r="CH48" s="2">
        <v>4107</v>
      </c>
      <c r="CI48" s="2">
        <v>23458</v>
      </c>
      <c r="CJ48" s="2">
        <v>11706</v>
      </c>
      <c r="CK48" s="2">
        <v>11752</v>
      </c>
      <c r="CL48" s="2">
        <v>66590</v>
      </c>
      <c r="CM48" s="2" t="s">
        <v>707</v>
      </c>
      <c r="CN48" s="2" t="s">
        <v>708</v>
      </c>
      <c r="CO48" s="2" t="s">
        <v>709</v>
      </c>
      <c r="CP48" s="2" t="s">
        <v>847</v>
      </c>
      <c r="CQ48" s="2" t="s">
        <v>848</v>
      </c>
      <c r="CR48" s="2" t="s">
        <v>849</v>
      </c>
      <c r="CS48" s="2">
        <v>8.4</v>
      </c>
      <c r="CT48" s="2">
        <v>4.0999999999999996</v>
      </c>
      <c r="CU48" s="2">
        <v>4.3</v>
      </c>
      <c r="CV48" s="2">
        <v>24.8</v>
      </c>
      <c r="CW48" s="2">
        <v>12.4</v>
      </c>
      <c r="CX48" s="2">
        <v>12.4</v>
      </c>
      <c r="CY48" s="2">
        <v>12.6</v>
      </c>
      <c r="CZ48" s="2">
        <v>11.3</v>
      </c>
      <c r="DA48" s="2">
        <v>13.8</v>
      </c>
      <c r="DB48" s="2">
        <v>15</v>
      </c>
      <c r="DC48" s="2">
        <v>15.4</v>
      </c>
      <c r="DD48" s="2">
        <v>14.6</v>
      </c>
      <c r="DE48" s="2">
        <v>13.6</v>
      </c>
      <c r="DF48" s="2">
        <f t="shared" si="9"/>
        <v>26900</v>
      </c>
      <c r="DG48" s="7">
        <f ca="1">((1.13*DF48)-(0.02*C48)+(0.61*1)+0.97)/1000</f>
        <v>30.398160000000001</v>
      </c>
      <c r="DH48" s="16">
        <f t="shared" si="10"/>
        <v>8.1928667845952177</v>
      </c>
      <c r="DI48" s="2">
        <v>726.9</v>
      </c>
      <c r="DJ48" s="2">
        <v>632.29999999999995</v>
      </c>
      <c r="DK48" s="2">
        <v>10.5</v>
      </c>
      <c r="DL48" s="2">
        <v>9.1999999999999993</v>
      </c>
      <c r="DM48" s="2">
        <v>33.700000000000003</v>
      </c>
      <c r="DN48" s="16">
        <f t="shared" ca="1" si="11"/>
        <v>23.91263155401511</v>
      </c>
      <c r="DO48" s="16">
        <f t="shared" ca="1" si="12"/>
        <v>20.800601089013281</v>
      </c>
      <c r="DP48" s="16">
        <f t="shared" si="13"/>
        <v>36.452534978185646</v>
      </c>
      <c r="DQ48" s="2">
        <v>3</v>
      </c>
      <c r="DR48" s="2">
        <v>2.0299999999999998</v>
      </c>
      <c r="DS48" s="2">
        <v>6.3</v>
      </c>
      <c r="DT48" s="2">
        <v>46.7</v>
      </c>
      <c r="DU48" s="2">
        <v>23.512</v>
      </c>
      <c r="DV48" s="2">
        <v>36.700000000000003</v>
      </c>
      <c r="DW48" s="2">
        <v>18.491</v>
      </c>
      <c r="DX48" s="2">
        <v>16.600000000000001</v>
      </c>
      <c r="DY48" s="2">
        <v>8.3719999999999999</v>
      </c>
      <c r="DZ48" s="2">
        <v>50.375</v>
      </c>
      <c r="EA48" s="15">
        <f t="shared" si="14"/>
        <v>0.73007246376811596</v>
      </c>
      <c r="EB48" s="15">
        <f t="shared" ca="1" si="15"/>
        <v>1.6571726709774539</v>
      </c>
      <c r="EC48" s="15">
        <f t="shared" si="16"/>
        <v>2.5262022967754878</v>
      </c>
    </row>
    <row r="49" spans="1:133" x14ac:dyDescent="0.2">
      <c r="A49" s="2">
        <v>48</v>
      </c>
      <c r="B49" s="13">
        <v>37084</v>
      </c>
      <c r="C49" s="2">
        <f t="shared" ca="1" si="25"/>
        <v>21</v>
      </c>
      <c r="D49" s="2" t="s">
        <v>926</v>
      </c>
      <c r="E49" s="2">
        <v>1</v>
      </c>
      <c r="F49" s="3" t="s">
        <v>56</v>
      </c>
      <c r="G49" s="3" t="s">
        <v>35</v>
      </c>
      <c r="H49" s="2">
        <v>74.400000000000006</v>
      </c>
      <c r="I49" s="2">
        <v>10.5</v>
      </c>
      <c r="J49" s="2">
        <v>180.6</v>
      </c>
      <c r="K49" s="2">
        <v>180.8</v>
      </c>
      <c r="L49" s="2">
        <v>74.400000000000006</v>
      </c>
      <c r="M49" s="2">
        <v>7541</v>
      </c>
      <c r="N49" s="2" t="s">
        <v>499</v>
      </c>
      <c r="O49" s="2" t="s">
        <v>500</v>
      </c>
      <c r="P49" s="2">
        <v>22325</v>
      </c>
      <c r="Q49" s="2">
        <v>10914</v>
      </c>
      <c r="R49" s="2">
        <v>11411</v>
      </c>
      <c r="S49" s="2">
        <v>64079</v>
      </c>
      <c r="T49" s="2">
        <v>8537</v>
      </c>
      <c r="U49" s="2">
        <v>4599</v>
      </c>
      <c r="V49" s="2">
        <v>3939</v>
      </c>
      <c r="W49" s="2">
        <v>24842</v>
      </c>
      <c r="X49" s="2">
        <v>12298</v>
      </c>
      <c r="Y49" s="2">
        <v>12544</v>
      </c>
      <c r="Z49" s="2">
        <v>71683</v>
      </c>
      <c r="AA49" s="2" t="s">
        <v>456</v>
      </c>
      <c r="AB49" s="2" t="s">
        <v>298</v>
      </c>
      <c r="AC49" s="2" t="s">
        <v>502</v>
      </c>
      <c r="AD49" s="2" t="s">
        <v>503</v>
      </c>
      <c r="AE49" s="2" t="s">
        <v>504</v>
      </c>
      <c r="AF49" s="2" t="s">
        <v>505</v>
      </c>
      <c r="AG49" s="2">
        <v>9</v>
      </c>
      <c r="AH49" s="2">
        <v>4.8</v>
      </c>
      <c r="AI49" s="2">
        <v>4.2</v>
      </c>
      <c r="AJ49" s="2">
        <v>26.2</v>
      </c>
      <c r="AK49" s="2">
        <v>13</v>
      </c>
      <c r="AL49" s="2">
        <v>13.2</v>
      </c>
      <c r="AM49" s="2">
        <v>11.7</v>
      </c>
      <c r="AN49" s="2">
        <v>11.8</v>
      </c>
      <c r="AO49" s="2">
        <v>11.5</v>
      </c>
      <c r="AP49" s="2">
        <v>10.1</v>
      </c>
      <c r="AQ49" s="2">
        <v>11.3</v>
      </c>
      <c r="AR49" s="2">
        <v>9</v>
      </c>
      <c r="AS49" s="2">
        <v>10.6</v>
      </c>
      <c r="AT49" s="2">
        <f t="shared" si="26"/>
        <v>29866</v>
      </c>
      <c r="AU49" s="7">
        <f ca="1">((1.13*AT49)-(0.02*C49)+(0.61*1)+0.97)/1000</f>
        <v>33.749739999999996</v>
      </c>
      <c r="AV49" s="16">
        <f t="shared" si="27"/>
        <v>9.1365073615788237</v>
      </c>
      <c r="AW49" s="2">
        <v>754.5</v>
      </c>
      <c r="AX49" s="2">
        <v>682.5</v>
      </c>
      <c r="AY49" s="2">
        <v>10.1</v>
      </c>
      <c r="AZ49" s="2">
        <v>9.1999999999999993</v>
      </c>
      <c r="BA49" s="2">
        <v>14.5</v>
      </c>
      <c r="BB49" s="16">
        <f t="shared" ca="1" si="28"/>
        <v>22.355727777458437</v>
      </c>
      <c r="BC49" s="16">
        <f t="shared" ca="1" si="29"/>
        <v>20.222378009430592</v>
      </c>
      <c r="BD49" s="16">
        <f t="shared" si="30"/>
        <v>33.796192609182533</v>
      </c>
      <c r="BE49" s="2">
        <v>5</v>
      </c>
      <c r="BF49" s="2">
        <v>1.96</v>
      </c>
      <c r="BG49" s="2">
        <v>6.8</v>
      </c>
      <c r="BH49" s="2">
        <v>51.2</v>
      </c>
      <c r="BI49" s="2">
        <v>31.734000000000002</v>
      </c>
      <c r="BJ49" s="2">
        <v>36.5</v>
      </c>
      <c r="BK49" s="2">
        <v>22.6</v>
      </c>
      <c r="BL49" s="2">
        <v>12.4</v>
      </c>
      <c r="BM49" s="2">
        <v>7.6609999999999996</v>
      </c>
      <c r="BN49" s="6">
        <v>61.994</v>
      </c>
      <c r="BO49" s="15">
        <f t="shared" si="31"/>
        <v>0.8332526881720429</v>
      </c>
      <c r="BP49" s="15">
        <f t="shared" ca="1" si="32"/>
        <v>1.8368734099877513</v>
      </c>
      <c r="BQ49" s="15">
        <f t="shared" si="33"/>
        <v>2.7768868980963046</v>
      </c>
      <c r="BR49" s="2">
        <v>2</v>
      </c>
      <c r="BS49" s="3" t="s">
        <v>56</v>
      </c>
      <c r="BT49" s="2">
        <v>75.3</v>
      </c>
      <c r="BU49" s="2">
        <v>10.4</v>
      </c>
      <c r="BV49" s="2">
        <v>180.6</v>
      </c>
      <c r="BW49" s="2">
        <v>180.6</v>
      </c>
      <c r="BX49" s="2">
        <v>75.3</v>
      </c>
      <c r="BY49" s="2">
        <v>7786</v>
      </c>
      <c r="BZ49" s="2" t="s">
        <v>413</v>
      </c>
      <c r="CA49" s="2" t="s">
        <v>710</v>
      </c>
      <c r="CB49" s="2">
        <v>21552</v>
      </c>
      <c r="CC49" s="2">
        <v>10710</v>
      </c>
      <c r="CD49" s="2">
        <v>10842</v>
      </c>
      <c r="CE49" s="2">
        <v>65005</v>
      </c>
      <c r="CF49" s="2">
        <v>8856</v>
      </c>
      <c r="CG49" s="2">
        <v>4779</v>
      </c>
      <c r="CH49" s="2">
        <v>4077</v>
      </c>
      <c r="CI49" s="2">
        <v>24230</v>
      </c>
      <c r="CJ49" s="2">
        <v>12031</v>
      </c>
      <c r="CK49" s="2">
        <v>12199</v>
      </c>
      <c r="CL49" s="2">
        <v>72535</v>
      </c>
      <c r="CM49" s="2" t="s">
        <v>711</v>
      </c>
      <c r="CN49" s="2" t="s">
        <v>254</v>
      </c>
      <c r="CO49" s="2" t="s">
        <v>229</v>
      </c>
      <c r="CP49" s="2" t="s">
        <v>850</v>
      </c>
      <c r="CQ49" s="2" t="s">
        <v>851</v>
      </c>
      <c r="CR49" s="2" t="s">
        <v>852</v>
      </c>
      <c r="CS49" s="2">
        <v>9.3000000000000007</v>
      </c>
      <c r="CT49" s="2">
        <v>5</v>
      </c>
      <c r="CU49" s="2">
        <v>4.3</v>
      </c>
      <c r="CV49" s="2">
        <v>25.6</v>
      </c>
      <c r="CW49" s="2">
        <v>12.7</v>
      </c>
      <c r="CX49" s="2">
        <v>12.9</v>
      </c>
      <c r="CY49" s="2">
        <v>12.1</v>
      </c>
      <c r="CZ49" s="2">
        <v>10.9</v>
      </c>
      <c r="DA49" s="2">
        <v>13.4</v>
      </c>
      <c r="DB49" s="2">
        <v>11.1</v>
      </c>
      <c r="DC49" s="2">
        <v>11</v>
      </c>
      <c r="DD49" s="2">
        <v>11.1</v>
      </c>
      <c r="DE49" s="2">
        <v>10.4</v>
      </c>
      <c r="DF49" s="2">
        <f t="shared" si="9"/>
        <v>29338</v>
      </c>
      <c r="DG49" s="7">
        <f ca="1">((1.13*DF49)-(0.02*C49)+(0.61*1)+0.97)/1000</f>
        <v>33.153100000000002</v>
      </c>
      <c r="DH49" s="16">
        <f t="shared" si="10"/>
        <v>8.9948725118314847</v>
      </c>
      <c r="DI49" s="2">
        <v>827.6</v>
      </c>
      <c r="DJ49" s="2">
        <v>737.7</v>
      </c>
      <c r="DK49" s="2">
        <v>11</v>
      </c>
      <c r="DL49" s="2">
        <v>9.8000000000000007</v>
      </c>
      <c r="DM49" s="2">
        <v>14.1</v>
      </c>
      <c r="DN49" s="16">
        <f t="shared" ca="1" si="11"/>
        <v>24.962974804769388</v>
      </c>
      <c r="DO49" s="16">
        <f t="shared" ca="1" si="12"/>
        <v>22.25131284857223</v>
      </c>
      <c r="DP49" s="16">
        <f t="shared" si="13"/>
        <v>38.400148478099482</v>
      </c>
      <c r="DQ49" s="2">
        <v>3</v>
      </c>
      <c r="DR49" s="2">
        <v>1.64</v>
      </c>
      <c r="DS49" s="2">
        <v>8.56</v>
      </c>
      <c r="DT49" s="2">
        <v>46.7</v>
      </c>
      <c r="DU49" s="2">
        <v>37.636000000000003</v>
      </c>
      <c r="DV49" s="2">
        <v>40.6</v>
      </c>
      <c r="DW49" s="2">
        <v>32.703000000000003</v>
      </c>
      <c r="DX49" s="2">
        <v>12.7</v>
      </c>
      <c r="DY49" s="2">
        <v>10.266</v>
      </c>
      <c r="DZ49" s="2">
        <v>80.605000000000004</v>
      </c>
      <c r="EA49" s="15">
        <f t="shared" si="14"/>
        <v>1.0704515272244357</v>
      </c>
      <c r="EB49" s="15">
        <f t="shared" ca="1" si="15"/>
        <v>2.4312960175669849</v>
      </c>
      <c r="EC49" s="15">
        <f t="shared" si="16"/>
        <v>3.7400241276911657</v>
      </c>
    </row>
    <row r="50" spans="1:133" x14ac:dyDescent="0.2">
      <c r="A50" s="2">
        <v>49</v>
      </c>
      <c r="B50" s="13">
        <v>37138</v>
      </c>
      <c r="C50" s="2">
        <f t="shared" ca="1" si="25"/>
        <v>21</v>
      </c>
      <c r="D50" s="2" t="s">
        <v>926</v>
      </c>
      <c r="E50" s="2">
        <v>1</v>
      </c>
      <c r="F50" s="3" t="s">
        <v>55</v>
      </c>
      <c r="G50" s="3" t="s">
        <v>35</v>
      </c>
      <c r="H50" s="11">
        <v>63.6</v>
      </c>
      <c r="I50" s="11">
        <v>12.3</v>
      </c>
      <c r="J50" s="2">
        <v>173.5</v>
      </c>
      <c r="K50" s="2">
        <v>173.2</v>
      </c>
      <c r="L50" s="2">
        <v>63.6</v>
      </c>
      <c r="M50" s="2">
        <v>6561</v>
      </c>
      <c r="N50" s="2" t="s">
        <v>490</v>
      </c>
      <c r="O50" s="2" t="s">
        <v>491</v>
      </c>
      <c r="P50" s="2">
        <v>18519</v>
      </c>
      <c r="Q50" s="2">
        <v>9457</v>
      </c>
      <c r="R50" s="2">
        <v>9062</v>
      </c>
      <c r="S50" s="2">
        <v>53775</v>
      </c>
      <c r="T50" s="2">
        <v>7487</v>
      </c>
      <c r="U50" s="2">
        <v>3634</v>
      </c>
      <c r="V50" s="2">
        <v>3853</v>
      </c>
      <c r="W50" s="2">
        <v>20913</v>
      </c>
      <c r="X50" s="2">
        <v>10714</v>
      </c>
      <c r="Y50" s="2">
        <v>10200</v>
      </c>
      <c r="Z50" s="2">
        <v>61315</v>
      </c>
      <c r="AA50" s="2" t="s">
        <v>492</v>
      </c>
      <c r="AB50" s="2" t="s">
        <v>493</v>
      </c>
      <c r="AC50" s="2" t="s">
        <v>494</v>
      </c>
      <c r="AD50" s="2" t="s">
        <v>495</v>
      </c>
      <c r="AE50" s="2" t="s">
        <v>496</v>
      </c>
      <c r="AF50" s="2" t="s">
        <v>497</v>
      </c>
      <c r="AG50" s="2">
        <v>7.9</v>
      </c>
      <c r="AH50" s="2">
        <v>3.8</v>
      </c>
      <c r="AI50" s="2">
        <v>4</v>
      </c>
      <c r="AJ50" s="2">
        <v>22.1</v>
      </c>
      <c r="AK50" s="2">
        <v>11.3</v>
      </c>
      <c r="AL50" s="2">
        <v>10.8</v>
      </c>
      <c r="AM50" s="2">
        <v>12.4</v>
      </c>
      <c r="AN50" s="2">
        <v>12.2</v>
      </c>
      <c r="AO50" s="2">
        <v>12.5</v>
      </c>
      <c r="AP50" s="2">
        <v>11.4</v>
      </c>
      <c r="AQ50" s="2">
        <v>11.7</v>
      </c>
      <c r="AR50" s="2">
        <v>11.2</v>
      </c>
      <c r="AS50" s="2">
        <v>12.3</v>
      </c>
      <c r="AT50" s="2">
        <f t="shared" si="26"/>
        <v>25080</v>
      </c>
      <c r="AU50" s="7">
        <f ca="1">((1.13*AT50)-(0.02*C50)+(0.61*1)+0.97)/1000</f>
        <v>28.341560000000001</v>
      </c>
      <c r="AV50" s="16">
        <f t="shared" si="27"/>
        <v>8.3604904821082844</v>
      </c>
      <c r="AW50" s="11">
        <v>715.6</v>
      </c>
      <c r="AX50" s="2">
        <v>629.29999999999995</v>
      </c>
      <c r="AY50" s="2">
        <v>11.3</v>
      </c>
      <c r="AZ50" s="2">
        <v>9.9</v>
      </c>
      <c r="BA50" s="2">
        <v>14.8</v>
      </c>
      <c r="BB50" s="16">
        <f t="shared" ca="1" si="28"/>
        <v>25.24913942634068</v>
      </c>
      <c r="BC50" s="16">
        <f t="shared" ca="1" si="29"/>
        <v>22.204141197591095</v>
      </c>
      <c r="BD50" s="16">
        <f t="shared" si="30"/>
        <v>38.641395323721589</v>
      </c>
      <c r="BE50" s="2">
        <v>4</v>
      </c>
      <c r="BF50" s="2">
        <v>1.1000000000000001</v>
      </c>
      <c r="BG50" s="2">
        <v>7.94</v>
      </c>
      <c r="BH50" s="11">
        <v>48.2</v>
      </c>
      <c r="BI50" s="12">
        <v>30.925000000000001</v>
      </c>
      <c r="BJ50" s="11">
        <v>42.6</v>
      </c>
      <c r="BK50" s="11">
        <v>27.302</v>
      </c>
      <c r="BL50" s="11">
        <v>9.1999999999999993</v>
      </c>
      <c r="BM50" s="11">
        <v>5.883</v>
      </c>
      <c r="BN50" s="12">
        <v>64.11</v>
      </c>
      <c r="BO50" s="15">
        <f t="shared" ref="BO50:BO51" si="34">BN50/L50</f>
        <v>1.0080188679245283</v>
      </c>
      <c r="BP50" s="15">
        <f t="shared" ca="1" si="32"/>
        <v>2.2620490897466476</v>
      </c>
      <c r="BQ50" s="15">
        <f t="shared" si="33"/>
        <v>3.4618499919002108</v>
      </c>
      <c r="BR50" s="2">
        <v>2</v>
      </c>
      <c r="BS50" s="3" t="s">
        <v>55</v>
      </c>
      <c r="BT50" s="2">
        <v>64.5</v>
      </c>
      <c r="BU50" s="2">
        <v>9.1</v>
      </c>
      <c r="BV50" s="2">
        <v>173.5</v>
      </c>
      <c r="BW50" s="2">
        <v>173.5</v>
      </c>
      <c r="BX50" s="2">
        <v>64.5</v>
      </c>
      <c r="BY50" s="2">
        <v>6709</v>
      </c>
      <c r="BZ50" s="2" t="s">
        <v>712</v>
      </c>
      <c r="CA50" s="2" t="s">
        <v>713</v>
      </c>
      <c r="CB50" s="2">
        <v>18968</v>
      </c>
      <c r="CC50" s="2">
        <v>9656</v>
      </c>
      <c r="CD50" s="2">
        <v>9312</v>
      </c>
      <c r="CE50" s="2">
        <v>54797</v>
      </c>
      <c r="CF50" s="2">
        <v>7390</v>
      </c>
      <c r="CG50" s="2">
        <v>3701</v>
      </c>
      <c r="CH50" s="2">
        <v>3688</v>
      </c>
      <c r="CI50" s="2">
        <v>20606</v>
      </c>
      <c r="CJ50" s="2">
        <v>10501</v>
      </c>
      <c r="CK50" s="2">
        <v>10105</v>
      </c>
      <c r="CL50" s="2">
        <v>60250</v>
      </c>
      <c r="CM50" s="2" t="s">
        <v>714</v>
      </c>
      <c r="CN50" s="2" t="s">
        <v>507</v>
      </c>
      <c r="CO50" s="2" t="s">
        <v>710</v>
      </c>
      <c r="CP50" s="2" t="s">
        <v>853</v>
      </c>
      <c r="CQ50" s="2" t="s">
        <v>854</v>
      </c>
      <c r="CR50" s="2" t="s">
        <v>528</v>
      </c>
      <c r="CS50" s="2">
        <v>7.8</v>
      </c>
      <c r="CT50" s="2">
        <v>3.9</v>
      </c>
      <c r="CU50" s="2">
        <v>3.9</v>
      </c>
      <c r="CV50" s="2">
        <v>21.7</v>
      </c>
      <c r="CW50" s="2">
        <v>11.1</v>
      </c>
      <c r="CX50" s="2">
        <v>10.7</v>
      </c>
      <c r="CY50" s="2">
        <v>9.1999999999999993</v>
      </c>
      <c r="CZ50" s="2">
        <v>9.1</v>
      </c>
      <c r="DA50" s="2">
        <v>9.3000000000000007</v>
      </c>
      <c r="DB50" s="2">
        <v>7.9</v>
      </c>
      <c r="DC50" s="2">
        <v>8</v>
      </c>
      <c r="DD50" s="2">
        <v>7.8</v>
      </c>
      <c r="DE50" s="2">
        <v>9.1</v>
      </c>
      <c r="DF50" s="2">
        <f t="shared" si="9"/>
        <v>25677</v>
      </c>
      <c r="DG50" s="7">
        <f ca="1">((1.13*DF50)-(0.02*C50)+(0.61*1)+0.97)/1000</f>
        <v>29.016170000000002</v>
      </c>
      <c r="DH50" s="16">
        <f t="shared" si="10"/>
        <v>8.5299271649129214</v>
      </c>
      <c r="DI50" s="2">
        <v>686.6</v>
      </c>
      <c r="DJ50" s="2">
        <v>609</v>
      </c>
      <c r="DK50" s="2">
        <v>10.6</v>
      </c>
      <c r="DL50" s="2">
        <v>9.4</v>
      </c>
      <c r="DM50" s="2">
        <v>12.3</v>
      </c>
      <c r="DN50" s="16">
        <f t="shared" ca="1" si="11"/>
        <v>23.662668091619256</v>
      </c>
      <c r="DO50" s="16">
        <f t="shared" ca="1" si="12"/>
        <v>20.988297214966689</v>
      </c>
      <c r="DP50" s="16">
        <f t="shared" si="13"/>
        <v>36.197806832560104</v>
      </c>
      <c r="DQ50" s="2">
        <v>3</v>
      </c>
      <c r="DR50" s="2">
        <v>1.71</v>
      </c>
      <c r="DS50" s="2">
        <v>7.25</v>
      </c>
      <c r="DT50" s="2">
        <v>60.4</v>
      </c>
      <c r="DU50" s="2">
        <v>45.488999999999997</v>
      </c>
      <c r="DV50" s="2">
        <v>29.8</v>
      </c>
      <c r="DW50" s="2">
        <v>22.425999999999998</v>
      </c>
      <c r="DX50" s="2">
        <v>9.8000000000000007</v>
      </c>
      <c r="DY50" s="2">
        <v>7.3840000000000003</v>
      </c>
      <c r="DZ50" s="2">
        <v>75.299000000000007</v>
      </c>
      <c r="EA50" s="15">
        <f t="shared" si="14"/>
        <v>1.1674263565891474</v>
      </c>
      <c r="EB50" s="15">
        <f t="shared" ca="1" si="15"/>
        <v>2.5950702659930651</v>
      </c>
      <c r="EC50" s="15">
        <f t="shared" si="16"/>
        <v>3.9697912273302407</v>
      </c>
    </row>
    <row r="51" spans="1:133" x14ac:dyDescent="0.2">
      <c r="A51" s="2">
        <v>50</v>
      </c>
      <c r="B51" s="13">
        <v>36899</v>
      </c>
      <c r="C51" s="2">
        <f t="shared" ca="1" si="25"/>
        <v>22</v>
      </c>
      <c r="D51" s="2" t="s">
        <v>926</v>
      </c>
      <c r="E51" s="2">
        <v>1</v>
      </c>
      <c r="F51" s="3" t="s">
        <v>58</v>
      </c>
      <c r="G51" s="3" t="s">
        <v>35</v>
      </c>
      <c r="H51" s="2">
        <v>55.2</v>
      </c>
      <c r="I51" s="2">
        <v>15.1</v>
      </c>
      <c r="J51" s="2">
        <v>164.7</v>
      </c>
      <c r="K51" s="2">
        <v>163.6</v>
      </c>
      <c r="L51" s="2">
        <v>55.2</v>
      </c>
      <c r="M51" s="2">
        <v>5248</v>
      </c>
      <c r="N51" s="2" t="s">
        <v>515</v>
      </c>
      <c r="O51" s="2" t="s">
        <v>516</v>
      </c>
      <c r="P51" s="2">
        <v>14977</v>
      </c>
      <c r="Q51" s="2">
        <v>7442</v>
      </c>
      <c r="R51" s="2">
        <v>7535</v>
      </c>
      <c r="S51" s="2">
        <v>44882</v>
      </c>
      <c r="T51" s="2">
        <v>6291</v>
      </c>
      <c r="U51" s="2">
        <v>3267</v>
      </c>
      <c r="V51" s="2">
        <v>3025</v>
      </c>
      <c r="W51" s="2">
        <v>17511</v>
      </c>
      <c r="X51" s="2">
        <v>8632</v>
      </c>
      <c r="Y51" s="2">
        <v>8879</v>
      </c>
      <c r="Z51" s="2">
        <v>52883</v>
      </c>
      <c r="AA51" s="2" t="s">
        <v>517</v>
      </c>
      <c r="AB51" s="2" t="s">
        <v>479</v>
      </c>
      <c r="AC51" s="2" t="s">
        <v>518</v>
      </c>
      <c r="AD51" s="2" t="s">
        <v>519</v>
      </c>
      <c r="AE51" s="2" t="s">
        <v>520</v>
      </c>
      <c r="AF51" s="2" t="s">
        <v>521</v>
      </c>
      <c r="AG51" s="2">
        <v>6.6</v>
      </c>
      <c r="AH51" s="2">
        <v>3.4</v>
      </c>
      <c r="AI51" s="2">
        <v>3.2</v>
      </c>
      <c r="AJ51" s="2">
        <v>18.399999999999999</v>
      </c>
      <c r="AK51" s="2">
        <v>9.1</v>
      </c>
      <c r="AL51" s="2">
        <v>9.3000000000000007</v>
      </c>
      <c r="AM51" s="2">
        <v>16.600000000000001</v>
      </c>
      <c r="AN51" s="2">
        <v>16.2</v>
      </c>
      <c r="AO51" s="2">
        <v>17</v>
      </c>
      <c r="AP51" s="2">
        <v>14.5</v>
      </c>
      <c r="AQ51" s="2">
        <v>13.8</v>
      </c>
      <c r="AR51" s="2">
        <v>15.1</v>
      </c>
      <c r="AS51" s="2">
        <v>15.1</v>
      </c>
      <c r="AT51" s="2">
        <f t="shared" si="26"/>
        <v>20225</v>
      </c>
      <c r="AU51" s="7">
        <f ca="1">((1.13*AT51)-(0.02*C51)+(0.61*1)+0.97)/1000</f>
        <v>22.85539</v>
      </c>
      <c r="AV51" s="16">
        <f t="shared" si="27"/>
        <v>7.5565216611569763</v>
      </c>
      <c r="AW51" s="2">
        <v>574.79999999999995</v>
      </c>
      <c r="AX51" s="2">
        <v>516.6</v>
      </c>
      <c r="AY51" s="2">
        <v>10.4</v>
      </c>
      <c r="AZ51" s="2">
        <v>9.4</v>
      </c>
      <c r="BA51" s="2">
        <v>10.5</v>
      </c>
      <c r="BB51" s="16">
        <f t="shared" ca="1" si="28"/>
        <v>25.149428646809351</v>
      </c>
      <c r="BC51" s="16">
        <f t="shared" ca="1" si="29"/>
        <v>22.602983366286903</v>
      </c>
      <c r="BD51" s="16">
        <f t="shared" si="30"/>
        <v>38.378847566268277</v>
      </c>
      <c r="BE51" s="2">
        <v>4</v>
      </c>
      <c r="BF51" s="2">
        <v>2.09</v>
      </c>
      <c r="BG51" s="2">
        <v>8.5500000000000007</v>
      </c>
      <c r="BH51" s="9">
        <v>51.3</v>
      </c>
      <c r="BI51" s="10">
        <v>30.356999999999999</v>
      </c>
      <c r="BJ51" s="9">
        <v>37.799999999999997</v>
      </c>
      <c r="BK51" s="10">
        <v>22.38</v>
      </c>
      <c r="BL51" s="9">
        <v>10.9</v>
      </c>
      <c r="BM51" s="10">
        <v>6.4720000000000004</v>
      </c>
      <c r="BN51" s="10">
        <v>59.209000000000003</v>
      </c>
      <c r="BO51" s="15">
        <f t="shared" si="34"/>
        <v>1.0726268115942028</v>
      </c>
      <c r="BP51" s="15">
        <f t="shared" ca="1" si="32"/>
        <v>2.5905924160559066</v>
      </c>
      <c r="BQ51" s="15">
        <f t="shared" si="33"/>
        <v>3.9533284369366362</v>
      </c>
      <c r="BR51" s="2">
        <v>2</v>
      </c>
      <c r="BS51" s="3" t="s">
        <v>58</v>
      </c>
      <c r="BT51" s="2">
        <v>55.6</v>
      </c>
      <c r="BU51" s="2">
        <v>13.8</v>
      </c>
      <c r="BV51" s="2">
        <v>164.7</v>
      </c>
      <c r="BW51" s="2">
        <v>164.7</v>
      </c>
      <c r="BX51" s="2">
        <v>55.6</v>
      </c>
      <c r="BY51" s="2">
        <v>5845</v>
      </c>
      <c r="BZ51" s="2" t="s">
        <v>715</v>
      </c>
      <c r="CA51" s="2" t="s">
        <v>716</v>
      </c>
      <c r="CB51" s="2">
        <v>15147</v>
      </c>
      <c r="CC51" s="2">
        <v>7359</v>
      </c>
      <c r="CD51" s="2">
        <v>7787</v>
      </c>
      <c r="CE51" s="2">
        <v>46443</v>
      </c>
      <c r="CF51" s="2">
        <v>6734</v>
      </c>
      <c r="CG51" s="2">
        <v>3545</v>
      </c>
      <c r="CH51" s="2">
        <v>3189</v>
      </c>
      <c r="CI51" s="2">
        <v>17814</v>
      </c>
      <c r="CJ51" s="2">
        <v>8750</v>
      </c>
      <c r="CK51" s="2">
        <v>9064</v>
      </c>
      <c r="CL51" s="2">
        <v>53872</v>
      </c>
      <c r="CM51" s="2" t="s">
        <v>717</v>
      </c>
      <c r="CN51" s="2" t="s">
        <v>718</v>
      </c>
      <c r="CO51" s="2" t="s">
        <v>719</v>
      </c>
      <c r="CP51" s="2" t="s">
        <v>855</v>
      </c>
      <c r="CQ51" s="2" t="s">
        <v>856</v>
      </c>
      <c r="CR51" s="2" t="s">
        <v>857</v>
      </c>
      <c r="CS51" s="2">
        <v>7</v>
      </c>
      <c r="CT51" s="2">
        <v>3.7</v>
      </c>
      <c r="CU51" s="2">
        <v>3.3</v>
      </c>
      <c r="CV51" s="2">
        <v>18.7</v>
      </c>
      <c r="CW51" s="2">
        <v>9.1999999999999993</v>
      </c>
      <c r="CX51" s="2">
        <v>9.5</v>
      </c>
      <c r="CY51" s="2">
        <v>13.2</v>
      </c>
      <c r="CZ51" s="2">
        <v>12.9</v>
      </c>
      <c r="DA51" s="2">
        <v>13.6</v>
      </c>
      <c r="DB51" s="2">
        <v>15</v>
      </c>
      <c r="DC51" s="2">
        <v>15.9</v>
      </c>
      <c r="DD51" s="2">
        <v>14.1</v>
      </c>
      <c r="DE51" s="2">
        <v>13.8</v>
      </c>
      <c r="DF51" s="2">
        <f t="shared" si="9"/>
        <v>20992</v>
      </c>
      <c r="DG51" s="7">
        <f ca="1">((1.13*DF51)-(0.02*C51)+(0.61*1)+0.97)/1000</f>
        <v>23.722100000000001</v>
      </c>
      <c r="DH51" s="16">
        <f t="shared" si="10"/>
        <v>7.738675201623237</v>
      </c>
      <c r="DI51" s="2">
        <v>576.4</v>
      </c>
      <c r="DJ51" s="2">
        <v>518.1</v>
      </c>
      <c r="DK51" s="2">
        <v>10.4</v>
      </c>
      <c r="DL51" s="2">
        <v>9.3000000000000007</v>
      </c>
      <c r="DM51" s="2">
        <v>10.1</v>
      </c>
      <c r="DN51" s="16">
        <f t="shared" ca="1" si="11"/>
        <v>24.298017460511502</v>
      </c>
      <c r="DO51" s="16">
        <f t="shared" ca="1" si="12"/>
        <v>21.840393557062825</v>
      </c>
      <c r="DP51" s="16">
        <f t="shared" si="13"/>
        <v>38.05374001452433</v>
      </c>
      <c r="DQ51" s="2">
        <v>4</v>
      </c>
      <c r="DR51" s="2">
        <v>2.62</v>
      </c>
      <c r="DS51" s="2">
        <v>7.76</v>
      </c>
      <c r="DT51" s="2">
        <v>29.4</v>
      </c>
      <c r="DU51" s="2">
        <v>10.321</v>
      </c>
      <c r="DV51" s="2">
        <v>51.2</v>
      </c>
      <c r="DW51" s="2">
        <v>17.936</v>
      </c>
      <c r="DX51" s="2">
        <v>19.399999999999999</v>
      </c>
      <c r="DY51" s="2">
        <v>6.8049999999999997</v>
      </c>
      <c r="DZ51" s="2">
        <v>35.061999999999998</v>
      </c>
      <c r="EA51" s="15">
        <f t="shared" si="14"/>
        <v>0.6306115107913669</v>
      </c>
      <c r="EB51" s="15">
        <f t="shared" ca="1" si="15"/>
        <v>1.4780310343519332</v>
      </c>
      <c r="EC51" s="15">
        <f t="shared" si="16"/>
        <v>2.314781804977883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I-II EXAM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Damian Archacki</cp:lastModifiedBy>
  <dcterms:created xsi:type="dcterms:W3CDTF">2022-11-02T10:09:39Z</dcterms:created>
  <dcterms:modified xsi:type="dcterms:W3CDTF">2024-02-15T09:39:36Z</dcterms:modified>
</cp:coreProperties>
</file>