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19" i="1"/>
  <c r="F118"/>
  <c r="E119"/>
  <c r="E118"/>
  <c r="D119"/>
  <c r="D118"/>
  <c r="D113"/>
  <c r="E120"/>
  <c r="D120"/>
  <c r="L85"/>
  <c r="M85"/>
  <c r="K85"/>
  <c r="M84"/>
  <c r="M83"/>
  <c r="L84"/>
  <c r="L83"/>
  <c r="K84"/>
  <c r="K83"/>
  <c r="E86"/>
  <c r="G25"/>
  <c r="H25"/>
  <c r="I25"/>
  <c r="L25"/>
  <c r="M25"/>
  <c r="N25"/>
  <c r="D25"/>
  <c r="C25"/>
  <c r="B25"/>
  <c r="D75"/>
  <c r="E75"/>
  <c r="C75"/>
  <c r="F73"/>
  <c r="F74"/>
  <c r="F72"/>
  <c r="H69"/>
  <c r="I69" s="1"/>
  <c r="G69"/>
  <c r="H68"/>
  <c r="I68" s="1"/>
  <c r="G68"/>
  <c r="H67"/>
  <c r="I67" s="1"/>
  <c r="G67"/>
  <c r="H66"/>
  <c r="I66" s="1"/>
  <c r="G66"/>
  <c r="H65"/>
  <c r="I65" s="1"/>
  <c r="G65"/>
  <c r="H64"/>
  <c r="I64" s="1"/>
  <c r="G64"/>
  <c r="I63"/>
  <c r="H63"/>
  <c r="G63"/>
  <c r="H62"/>
  <c r="I62" s="1"/>
  <c r="G62"/>
  <c r="H61"/>
  <c r="I61" s="1"/>
  <c r="G61"/>
  <c r="F120" l="1"/>
  <c r="N37"/>
  <c r="O37"/>
  <c r="M37"/>
  <c r="N36"/>
  <c r="O36"/>
  <c r="M36"/>
  <c r="N35"/>
  <c r="O35"/>
  <c r="M35"/>
  <c r="J37"/>
  <c r="J36"/>
  <c r="I36"/>
  <c r="I37" s="1"/>
  <c r="H36"/>
  <c r="H37" s="1"/>
  <c r="I35"/>
  <c r="J35"/>
  <c r="H35"/>
  <c r="D37"/>
  <c r="E37"/>
  <c r="C37"/>
  <c r="D36"/>
  <c r="E36"/>
  <c r="C36"/>
  <c r="D35"/>
  <c r="E35"/>
  <c r="C35"/>
  <c r="N23"/>
  <c r="N24" s="1"/>
  <c r="M23"/>
  <c r="M24" s="1"/>
  <c r="L23"/>
  <c r="L24" s="1"/>
  <c r="N22"/>
  <c r="M22"/>
  <c r="L22"/>
  <c r="I23"/>
  <c r="I24" s="1"/>
  <c r="H23"/>
  <c r="H24" s="1"/>
  <c r="G23"/>
  <c r="G24" s="1"/>
  <c r="I22"/>
  <c r="H22"/>
  <c r="G22"/>
  <c r="D24"/>
  <c r="B24"/>
  <c r="C23"/>
  <c r="C24" s="1"/>
  <c r="D23"/>
  <c r="B23"/>
  <c r="C22"/>
  <c r="D22"/>
  <c r="B22"/>
</calcChain>
</file>

<file path=xl/sharedStrings.xml><?xml version="1.0" encoding="utf-8"?>
<sst xmlns="http://schemas.openxmlformats.org/spreadsheetml/2006/main" count="292" uniqueCount="83">
  <si>
    <r>
      <t>Genotype</t>
    </r>
    <r>
      <rPr>
        <sz val="11"/>
        <color rgb="FF000000"/>
        <rFont val="Times New Roman"/>
        <family val="1"/>
      </rPr>
      <t xml:space="preserve"> </t>
    </r>
  </si>
  <si>
    <r>
      <t>Seed germination</t>
    </r>
    <r>
      <rPr>
        <sz val="11"/>
        <color rgb="FF000000"/>
        <rFont val="Times New Roman"/>
        <family val="1"/>
      </rPr>
      <t xml:space="preserve"> </t>
    </r>
  </si>
  <si>
    <r>
      <t>(per cent)</t>
    </r>
    <r>
      <rPr>
        <sz val="11"/>
        <color rgb="FF000000"/>
        <rFont val="Times New Roman"/>
        <family val="1"/>
      </rPr>
      <t xml:space="preserve"> </t>
    </r>
  </si>
  <si>
    <r>
      <t>Viability</t>
    </r>
    <r>
      <rPr>
        <sz val="11"/>
        <color rgb="FF000000"/>
        <rFont val="Times New Roman"/>
        <family val="1"/>
      </rPr>
      <t xml:space="preserve"> </t>
    </r>
  </si>
  <si>
    <r>
      <t>Electrical conductivity</t>
    </r>
    <r>
      <rPr>
        <sz val="11"/>
        <color rgb="FF000000"/>
        <rFont val="Times New Roman"/>
        <family val="1"/>
      </rPr>
      <t xml:space="preserve"> </t>
    </r>
  </si>
  <si>
    <r>
      <t>(µScm</t>
    </r>
    <r>
      <rPr>
        <b/>
        <vertAlign val="superscript"/>
        <sz val="11"/>
        <color rgb="FF000000"/>
        <rFont val="Times New Roman"/>
        <family val="1"/>
      </rPr>
      <t>-1</t>
    </r>
    <r>
      <rPr>
        <b/>
        <sz val="11"/>
        <color rgb="FF000000"/>
        <rFont val="Times New Roman"/>
        <family val="1"/>
      </rPr>
      <t>g</t>
    </r>
    <r>
      <rPr>
        <b/>
        <vertAlign val="superscript"/>
        <sz val="11"/>
        <color rgb="FF000000"/>
        <rFont val="Times New Roman"/>
        <family val="1"/>
      </rPr>
      <t>-1</t>
    </r>
    <r>
      <rPr>
        <b/>
        <sz val="11"/>
        <color rgb="FF000000"/>
        <rFont val="Times New Roman"/>
        <family val="1"/>
      </rPr>
      <t>)</t>
    </r>
    <r>
      <rPr>
        <sz val="11"/>
        <color rgb="FF000000"/>
        <rFont val="Times New Roman"/>
        <family val="1"/>
      </rPr>
      <t xml:space="preserve"> </t>
    </r>
  </si>
  <si>
    <r>
      <t>Control</t>
    </r>
    <r>
      <rPr>
        <sz val="11"/>
        <color rgb="FF000000"/>
        <rFont val="Times New Roman"/>
        <family val="1"/>
      </rPr>
      <t xml:space="preserve"> </t>
    </r>
  </si>
  <si>
    <r>
      <t>Ageing</t>
    </r>
    <r>
      <rPr>
        <sz val="11"/>
        <color rgb="FF000000"/>
        <rFont val="Times New Roman"/>
        <family val="1"/>
      </rPr>
      <t xml:space="preserve"> </t>
    </r>
  </si>
  <si>
    <r>
      <t>100± 0.00</t>
    </r>
    <r>
      <rPr>
        <vertAlign val="superscript"/>
        <sz val="11"/>
        <color rgb="FF000000"/>
        <rFont val="Times New Roman"/>
        <family val="1"/>
      </rPr>
      <t xml:space="preserve">** </t>
    </r>
  </si>
  <si>
    <t xml:space="preserve">100±0.00 </t>
  </si>
  <si>
    <r>
      <t>100±0.00</t>
    </r>
    <r>
      <rPr>
        <vertAlign val="superscript"/>
        <sz val="11"/>
        <color rgb="FF000000"/>
        <rFont val="Times New Roman"/>
        <family val="1"/>
      </rPr>
      <t>.</t>
    </r>
    <r>
      <rPr>
        <sz val="11"/>
        <color rgb="FF000000"/>
        <rFont val="Times New Roman"/>
        <family val="1"/>
      </rPr>
      <t xml:space="preserve"> </t>
    </r>
  </si>
  <si>
    <t>African tall</t>
  </si>
  <si>
    <t>MAH 14-5</t>
  </si>
  <si>
    <t>Local landrace</t>
  </si>
  <si>
    <r>
      <t>(96 h)</t>
    </r>
    <r>
      <rPr>
        <sz val="11"/>
        <color rgb="FF000000"/>
        <rFont val="Times New Roman"/>
        <family val="1"/>
      </rPr>
      <t xml:space="preserve"> </t>
    </r>
  </si>
  <si>
    <r>
      <t>(120 h)</t>
    </r>
    <r>
      <rPr>
        <sz val="11"/>
        <color rgb="FF000000"/>
        <rFont val="Times New Roman"/>
        <family val="1"/>
      </rPr>
      <t xml:space="preserve"> </t>
    </r>
  </si>
  <si>
    <t>White</t>
  </si>
  <si>
    <t>R1</t>
  </si>
  <si>
    <t>R2</t>
  </si>
  <si>
    <t>R3</t>
  </si>
  <si>
    <t>R4</t>
  </si>
  <si>
    <t>Mean</t>
  </si>
  <si>
    <t>SD</t>
  </si>
  <si>
    <t>SEM</t>
  </si>
  <si>
    <t>Orange</t>
  </si>
  <si>
    <t xml:space="preserve">100± 0.00** </t>
  </si>
  <si>
    <t>Red</t>
  </si>
  <si>
    <r>
      <t>94± 1.15</t>
    </r>
    <r>
      <rPr>
        <vertAlign val="superscript"/>
        <sz val="11"/>
        <color rgb="FF000000"/>
        <rFont val="Times New Roman"/>
        <family val="1"/>
      </rPr>
      <t xml:space="preserve">** </t>
    </r>
  </si>
  <si>
    <r>
      <t>90± 0.75</t>
    </r>
    <r>
      <rPr>
        <vertAlign val="superscript"/>
        <sz val="11"/>
        <color rgb="FF000000"/>
        <rFont val="Times New Roman"/>
        <family val="1"/>
      </rPr>
      <t xml:space="preserve">** </t>
    </r>
  </si>
  <si>
    <r>
      <t>96± 0.5</t>
    </r>
    <r>
      <rPr>
        <vertAlign val="superscript"/>
        <sz val="11"/>
        <color rgb="FF000000"/>
        <rFont val="Times New Roman"/>
        <family val="1"/>
      </rPr>
      <t>**</t>
    </r>
    <r>
      <rPr>
        <sz val="11"/>
        <color rgb="FF000000"/>
        <rFont val="Times New Roman"/>
        <family val="1"/>
      </rPr>
      <t xml:space="preserve"> </t>
    </r>
  </si>
  <si>
    <r>
      <t>92± 0.5</t>
    </r>
    <r>
      <rPr>
        <vertAlign val="superscript"/>
        <sz val="11"/>
        <color rgb="FF000000"/>
        <rFont val="Times New Roman"/>
        <family val="1"/>
      </rPr>
      <t>**</t>
    </r>
    <r>
      <rPr>
        <sz val="11"/>
        <color rgb="FF000000"/>
        <rFont val="Times New Roman"/>
        <family val="1"/>
      </rPr>
      <t xml:space="preserve"> </t>
    </r>
  </si>
  <si>
    <t>99±0.81**</t>
  </si>
  <si>
    <t>96±0.5**</t>
  </si>
  <si>
    <t>EC</t>
  </si>
  <si>
    <t>11.045±0.76**</t>
  </si>
  <si>
    <t>6.935±0.72**</t>
  </si>
  <si>
    <t>5.945±0.51**</t>
  </si>
  <si>
    <t>12.705±0.42**</t>
  </si>
  <si>
    <t>8.975±0.34**</t>
  </si>
  <si>
    <t>7.675±0.41**</t>
  </si>
  <si>
    <t>15.09±0.55**</t>
  </si>
  <si>
    <t>9.655±0.44**</t>
  </si>
  <si>
    <t>8.82±0.22**</t>
  </si>
  <si>
    <t xml:space="preserve">Control </t>
  </si>
  <si>
    <r>
      <t>96 h</t>
    </r>
    <r>
      <rPr>
        <sz val="11"/>
        <color rgb="FF000000"/>
        <rFont val="Times New Roman"/>
        <family val="1"/>
      </rPr>
      <t xml:space="preserve"> </t>
    </r>
  </si>
  <si>
    <t>120 h</t>
  </si>
  <si>
    <t>Anova: Two-Factor With Replication</t>
  </si>
  <si>
    <t>SUMMARY</t>
  </si>
  <si>
    <t xml:space="preserve">96 h </t>
  </si>
  <si>
    <t>Total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</si>
  <si>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</si>
  <si>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</si>
  <si>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</si>
  <si>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</si>
  <si>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</si>
  <si>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</si>
  <si>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</si>
  <si>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</si>
  <si>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</si>
  <si>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</si>
  <si>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</si>
  <si>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</si>
  <si>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Sample</t>
  </si>
  <si>
    <t>Columns</t>
  </si>
  <si>
    <t>Interaction</t>
  </si>
  <si>
    <t>Within</t>
  </si>
  <si>
    <t>C</t>
  </si>
  <si>
    <t>W</t>
  </si>
  <si>
    <t>O</t>
  </si>
  <si>
    <t>R</t>
  </si>
  <si>
    <t>cv</t>
  </si>
  <si>
    <t>CV</t>
  </si>
  <si>
    <t>Genotype</t>
  </si>
  <si>
    <t>Ageing</t>
  </si>
  <si>
    <t>G * A</t>
  </si>
  <si>
    <t>SE(d)</t>
  </si>
  <si>
    <t>CD (0.01)</t>
  </si>
  <si>
    <t>FACTOR A</t>
  </si>
  <si>
    <t>FACTOR B</t>
  </si>
  <si>
    <t>CONTROL</t>
  </si>
  <si>
    <t>REPLICATIONS</t>
  </si>
  <si>
    <t>treatments</t>
  </si>
  <si>
    <t>total observations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</si>
</sst>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rgb="FF000000"/>
      <name val="Times New Roman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Border="1" applyAlignment="1">
      <alignment horizontal="left" vertical="top" wrapText="1" readingOrder="1"/>
    </xf>
    <xf numFmtId="0" fontId="6" fillId="0" borderId="0" xfId="0" applyFont="1" applyBorder="1" applyAlignment="1">
      <alignment horizontal="left" vertical="top" wrapText="1" readingOrder="1"/>
    </xf>
    <xf numFmtId="0" fontId="0" fillId="0" borderId="0" xfId="0" applyAlignment="1">
      <alignment horizontal="left" readingOrder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 wrapText="1" readingOrder="1"/>
    </xf>
    <xf numFmtId="0" fontId="7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Border="1" applyAlignment="1">
      <alignment horizontal="left" wrapText="1" readingOrder="1"/>
    </xf>
    <xf numFmtId="0" fontId="5" fillId="0" borderId="0" xfId="0" applyFont="1" applyBorder="1" applyAlignment="1">
      <alignment horizontal="left" wrapText="1" readingOrder="1"/>
    </xf>
    <xf numFmtId="0" fontId="6" fillId="0" borderId="0" xfId="0" applyFont="1" applyFill="1" applyBorder="1" applyAlignment="1">
      <alignment horizontal="center" wrapText="1" readingOrder="1"/>
    </xf>
    <xf numFmtId="0" fontId="6" fillId="0" borderId="0" xfId="0" applyFont="1" applyFill="1" applyBorder="1" applyAlignment="1">
      <alignment horizontal="left" wrapText="1" readingOrder="1"/>
    </xf>
    <xf numFmtId="0" fontId="6" fillId="0" borderId="0" xfId="0" applyFont="1" applyBorder="1" applyAlignment="1">
      <alignment horizontal="left" readingOrder="1"/>
    </xf>
    <xf numFmtId="0" fontId="2" fillId="0" borderId="0" xfId="0" applyFont="1" applyBorder="1" applyAlignment="1">
      <alignment horizontal="left" readingOrder="1"/>
    </xf>
    <xf numFmtId="0" fontId="6" fillId="0" borderId="0" xfId="0" applyFont="1" applyFill="1" applyBorder="1" applyAlignment="1">
      <alignment horizontal="center" readingOrder="1"/>
    </xf>
    <xf numFmtId="0" fontId="0" fillId="0" borderId="0" xfId="0" applyFill="1" applyAlignment="1">
      <alignment horizontal="left"/>
    </xf>
    <xf numFmtId="0" fontId="1" fillId="0" borderId="0" xfId="0" applyFont="1" applyBorder="1" applyAlignment="1">
      <alignment horizontal="left" vertical="top" readingOrder="1"/>
    </xf>
    <xf numFmtId="0" fontId="1" fillId="0" borderId="0" xfId="0" applyFont="1" applyBorder="1" applyAlignment="1">
      <alignment vertical="top" readingOrder="1"/>
    </xf>
    <xf numFmtId="0" fontId="0" fillId="0" borderId="0" xfId="0" applyFill="1" applyBorder="1" applyAlignment="1"/>
    <xf numFmtId="0" fontId="8" fillId="0" borderId="1" xfId="0" applyFont="1" applyFill="1" applyBorder="1" applyAlignment="1">
      <alignment horizontal="right"/>
    </xf>
    <xf numFmtId="0" fontId="0" fillId="0" borderId="2" xfId="0" applyFill="1" applyBorder="1" applyAlignment="1"/>
    <xf numFmtId="0" fontId="9" fillId="0" borderId="3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2" borderId="0" xfId="0" applyFill="1" applyAlignment="1">
      <alignment wrapText="1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Alignment="1">
      <alignment horizontal="center" readingOrder="1"/>
    </xf>
    <xf numFmtId="0" fontId="10" fillId="0" borderId="4" xfId="0" applyFont="1" applyBorder="1" applyAlignment="1">
      <alignment horizontal="center" wrapText="1" readingOrder="1"/>
    </xf>
    <xf numFmtId="0" fontId="11" fillId="3" borderId="5" xfId="0" applyFont="1" applyFill="1" applyBorder="1"/>
    <xf numFmtId="0" fontId="0" fillId="2" borderId="0" xfId="0" applyFill="1"/>
    <xf numFmtId="0" fontId="1" fillId="0" borderId="0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 wrapText="1" readingOrder="1"/>
    </xf>
    <xf numFmtId="0" fontId="1" fillId="0" borderId="0" xfId="0" applyFont="1" applyBorder="1" applyAlignment="1">
      <alignment horizontal="left" vertical="top" wrapText="1" readingOrder="1"/>
    </xf>
    <xf numFmtId="0" fontId="1" fillId="0" borderId="0" xfId="0" applyFont="1" applyBorder="1" applyAlignment="1">
      <alignment horizontal="left" wrapText="1" readingOrder="1"/>
    </xf>
    <xf numFmtId="0" fontId="5" fillId="0" borderId="0" xfId="0" applyFont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123"/>
  <sheetViews>
    <sheetView tabSelected="1" topLeftCell="A4" zoomScale="85" zoomScaleNormal="85" workbookViewId="0">
      <selection activeCell="K16" activeCellId="2" sqref="A16:D21 F16:I21 K16:N21"/>
    </sheetView>
  </sheetViews>
  <sheetFormatPr defaultRowHeight="15"/>
  <cols>
    <col min="1" max="2" width="9.140625" style="4"/>
    <col min="3" max="3" width="16" style="4" customWidth="1"/>
    <col min="4" max="4" width="14.85546875" style="4" customWidth="1"/>
    <col min="5" max="9" width="9.140625" style="4"/>
    <col min="10" max="10" width="15" style="4" customWidth="1"/>
    <col min="11" max="11" width="12" style="4" customWidth="1"/>
    <col min="12" max="12" width="14.28515625" style="4" customWidth="1"/>
    <col min="13" max="16384" width="9.140625" style="4"/>
  </cols>
  <sheetData>
    <row r="4" spans="1:14">
      <c r="C4" s="34" t="s">
        <v>0</v>
      </c>
      <c r="D4" s="34" t="s">
        <v>1</v>
      </c>
      <c r="E4" s="34"/>
      <c r="F4" s="34"/>
      <c r="G4" s="34" t="s">
        <v>3</v>
      </c>
      <c r="H4" s="34"/>
      <c r="I4" s="34"/>
      <c r="J4" s="34" t="s">
        <v>4</v>
      </c>
      <c r="K4" s="34"/>
      <c r="L4" s="34"/>
    </row>
    <row r="5" spans="1:14" ht="16.5" customHeight="1">
      <c r="C5" s="34"/>
      <c r="D5" s="34" t="s">
        <v>2</v>
      </c>
      <c r="E5" s="34"/>
      <c r="F5" s="34"/>
      <c r="G5" s="34" t="s">
        <v>2</v>
      </c>
      <c r="H5" s="34"/>
      <c r="I5" s="34"/>
      <c r="J5" s="34" t="s">
        <v>5</v>
      </c>
      <c r="K5" s="34"/>
      <c r="L5" s="34"/>
    </row>
    <row r="6" spans="1:14">
      <c r="C6" s="34"/>
      <c r="D6" s="34" t="s">
        <v>6</v>
      </c>
      <c r="E6" s="9" t="s">
        <v>7</v>
      </c>
      <c r="F6" s="9" t="s">
        <v>7</v>
      </c>
      <c r="G6" s="34" t="s">
        <v>6</v>
      </c>
      <c r="H6" s="9" t="s">
        <v>7</v>
      </c>
      <c r="I6" s="9" t="s">
        <v>7</v>
      </c>
      <c r="J6" s="34" t="s">
        <v>6</v>
      </c>
      <c r="K6" s="9" t="s">
        <v>7</v>
      </c>
      <c r="L6" s="9" t="s">
        <v>7</v>
      </c>
    </row>
    <row r="7" spans="1:14">
      <c r="C7" s="34"/>
      <c r="D7" s="34"/>
      <c r="E7" s="10" t="s">
        <v>14</v>
      </c>
      <c r="F7" s="10" t="s">
        <v>15</v>
      </c>
      <c r="G7" s="34"/>
      <c r="H7" s="10" t="s">
        <v>14</v>
      </c>
      <c r="I7" s="10" t="s">
        <v>15</v>
      </c>
      <c r="J7" s="34"/>
      <c r="K7" s="10" t="s">
        <v>14</v>
      </c>
      <c r="L7" s="10" t="s">
        <v>15</v>
      </c>
    </row>
    <row r="8" spans="1:14" ht="18">
      <c r="C8" s="10" t="s">
        <v>11</v>
      </c>
      <c r="D8" s="13" t="s">
        <v>8</v>
      </c>
      <c r="E8" s="13" t="s">
        <v>27</v>
      </c>
      <c r="F8" s="13" t="s">
        <v>28</v>
      </c>
      <c r="G8" s="13" t="s">
        <v>9</v>
      </c>
      <c r="H8" s="13" t="s">
        <v>10</v>
      </c>
      <c r="I8" s="14" t="s">
        <v>9</v>
      </c>
      <c r="J8" s="15" t="s">
        <v>34</v>
      </c>
      <c r="K8" s="4" t="s">
        <v>37</v>
      </c>
      <c r="L8" s="4" t="s">
        <v>40</v>
      </c>
    </row>
    <row r="9" spans="1:14" ht="18">
      <c r="C9" s="10" t="s">
        <v>12</v>
      </c>
      <c r="D9" s="13" t="s">
        <v>25</v>
      </c>
      <c r="E9" s="13" t="s">
        <v>29</v>
      </c>
      <c r="F9" s="13" t="s">
        <v>30</v>
      </c>
      <c r="G9" s="14" t="s">
        <v>9</v>
      </c>
      <c r="H9" s="14" t="s">
        <v>9</v>
      </c>
      <c r="I9" s="14" t="s">
        <v>9</v>
      </c>
      <c r="J9" s="15" t="s">
        <v>35</v>
      </c>
      <c r="K9" s="4" t="s">
        <v>38</v>
      </c>
      <c r="L9" s="4" t="s">
        <v>41</v>
      </c>
      <c r="M9" s="11"/>
      <c r="N9" s="11"/>
    </row>
    <row r="10" spans="1:14">
      <c r="C10" s="7" t="s">
        <v>13</v>
      </c>
      <c r="D10" s="3" t="s">
        <v>25</v>
      </c>
      <c r="E10" s="3" t="s">
        <v>31</v>
      </c>
      <c r="F10" s="3" t="s">
        <v>32</v>
      </c>
      <c r="G10" s="14" t="s">
        <v>9</v>
      </c>
      <c r="H10" s="14" t="s">
        <v>9</v>
      </c>
      <c r="I10" s="14" t="s">
        <v>9</v>
      </c>
      <c r="J10" s="15" t="s">
        <v>36</v>
      </c>
      <c r="K10" s="4" t="s">
        <v>39</v>
      </c>
      <c r="L10" s="4" t="s">
        <v>42</v>
      </c>
      <c r="M10" s="11"/>
      <c r="N10" s="11"/>
    </row>
    <row r="14" spans="1:14">
      <c r="B14" s="33" t="s">
        <v>1</v>
      </c>
      <c r="C14" s="33"/>
      <c r="D14" s="33"/>
      <c r="G14" s="33" t="s">
        <v>1</v>
      </c>
      <c r="H14" s="33"/>
      <c r="I14" s="33"/>
      <c r="L14" s="33" t="s">
        <v>1</v>
      </c>
      <c r="M14" s="33"/>
      <c r="N14" s="33"/>
    </row>
    <row r="15" spans="1:14">
      <c r="B15" s="33" t="s">
        <v>2</v>
      </c>
      <c r="C15" s="33"/>
      <c r="D15" s="33"/>
      <c r="G15" s="33" t="s">
        <v>2</v>
      </c>
      <c r="H15" s="33"/>
      <c r="I15" s="33"/>
      <c r="L15" s="33" t="s">
        <v>2</v>
      </c>
      <c r="M15" s="33"/>
      <c r="N15" s="33"/>
    </row>
    <row r="16" spans="1:14">
      <c r="A16" s="8" t="s">
        <v>16</v>
      </c>
      <c r="B16" s="33" t="s">
        <v>6</v>
      </c>
      <c r="C16" s="5" t="s">
        <v>7</v>
      </c>
      <c r="D16" s="5" t="s">
        <v>7</v>
      </c>
      <c r="F16" s="8" t="s">
        <v>24</v>
      </c>
      <c r="G16" s="33" t="s">
        <v>6</v>
      </c>
      <c r="H16" s="5" t="s">
        <v>7</v>
      </c>
      <c r="I16" s="5" t="s">
        <v>7</v>
      </c>
      <c r="K16" s="8" t="s">
        <v>26</v>
      </c>
      <c r="L16" s="33" t="s">
        <v>6</v>
      </c>
      <c r="M16" s="5" t="s">
        <v>7</v>
      </c>
      <c r="N16" s="5" t="s">
        <v>7</v>
      </c>
    </row>
    <row r="17" spans="1:15">
      <c r="B17" s="33"/>
      <c r="C17" s="6" t="s">
        <v>14</v>
      </c>
      <c r="D17" s="6" t="s">
        <v>15</v>
      </c>
      <c r="G17" s="33"/>
      <c r="H17" s="6" t="s">
        <v>14</v>
      </c>
      <c r="I17" s="6" t="s">
        <v>15</v>
      </c>
      <c r="L17" s="33"/>
      <c r="M17" s="6" t="s">
        <v>14</v>
      </c>
      <c r="N17" s="6" t="s">
        <v>15</v>
      </c>
    </row>
    <row r="18" spans="1:15">
      <c r="A18" s="4" t="s">
        <v>17</v>
      </c>
      <c r="B18" s="1">
        <v>100</v>
      </c>
      <c r="C18" s="2">
        <v>95</v>
      </c>
      <c r="D18" s="2">
        <v>91</v>
      </c>
      <c r="F18" s="4" t="s">
        <v>17</v>
      </c>
      <c r="G18" s="1">
        <v>100</v>
      </c>
      <c r="H18" s="2">
        <v>96</v>
      </c>
      <c r="I18" s="2">
        <v>93</v>
      </c>
      <c r="K18" s="4" t="s">
        <v>17</v>
      </c>
      <c r="L18" s="1">
        <v>100</v>
      </c>
      <c r="M18" s="2">
        <v>98</v>
      </c>
      <c r="N18" s="2">
        <v>97</v>
      </c>
    </row>
    <row r="19" spans="1:15">
      <c r="A19" s="4" t="s">
        <v>18</v>
      </c>
      <c r="B19" s="2">
        <v>100</v>
      </c>
      <c r="C19" s="2">
        <v>93</v>
      </c>
      <c r="D19" s="2">
        <v>90</v>
      </c>
      <c r="F19" s="4" t="s">
        <v>18</v>
      </c>
      <c r="G19" s="2">
        <v>100</v>
      </c>
      <c r="H19" s="2">
        <v>97</v>
      </c>
      <c r="I19" s="2">
        <v>92</v>
      </c>
      <c r="K19" s="4" t="s">
        <v>18</v>
      </c>
      <c r="L19" s="2">
        <v>100</v>
      </c>
      <c r="M19" s="2">
        <v>99</v>
      </c>
      <c r="N19" s="2">
        <v>96</v>
      </c>
    </row>
    <row r="20" spans="1:15">
      <c r="A20" s="4" t="s">
        <v>19</v>
      </c>
      <c r="B20" s="3">
        <v>100</v>
      </c>
      <c r="C20" s="3">
        <v>93</v>
      </c>
      <c r="D20" s="3">
        <v>91</v>
      </c>
      <c r="F20" s="4" t="s">
        <v>19</v>
      </c>
      <c r="G20" s="3">
        <v>100</v>
      </c>
      <c r="H20" s="3">
        <v>96</v>
      </c>
      <c r="I20" s="3">
        <v>92</v>
      </c>
      <c r="K20" s="4" t="s">
        <v>19</v>
      </c>
      <c r="L20" s="3">
        <v>100</v>
      </c>
      <c r="M20" s="3">
        <v>100</v>
      </c>
      <c r="N20" s="3">
        <v>97</v>
      </c>
    </row>
    <row r="21" spans="1:15">
      <c r="A21" s="4" t="s">
        <v>20</v>
      </c>
      <c r="B21" s="4">
        <v>100</v>
      </c>
      <c r="C21" s="4">
        <v>95</v>
      </c>
      <c r="D21" s="4">
        <v>91</v>
      </c>
      <c r="F21" s="4" t="s">
        <v>20</v>
      </c>
      <c r="G21" s="4">
        <v>100</v>
      </c>
      <c r="H21" s="4">
        <v>96</v>
      </c>
      <c r="I21" s="4">
        <v>92</v>
      </c>
      <c r="K21" s="4" t="s">
        <v>20</v>
      </c>
      <c r="L21" s="4">
        <v>100</v>
      </c>
      <c r="M21" s="4">
        <v>99</v>
      </c>
      <c r="N21" s="4">
        <v>97</v>
      </c>
    </row>
    <row r="22" spans="1:15">
      <c r="A22" s="4" t="s">
        <v>21</v>
      </c>
      <c r="B22" s="4">
        <f>AVERAGE(B18:B21)</f>
        <v>100</v>
      </c>
      <c r="C22" s="4">
        <f t="shared" ref="C22:D22" si="0">AVERAGE(C18:C21)</f>
        <v>94</v>
      </c>
      <c r="D22" s="4">
        <f t="shared" si="0"/>
        <v>90.75</v>
      </c>
      <c r="F22" s="4" t="s">
        <v>21</v>
      </c>
      <c r="G22" s="4">
        <f>AVERAGE(G18:G21)</f>
        <v>100</v>
      </c>
      <c r="H22" s="4">
        <f t="shared" ref="H22" si="1">AVERAGE(H18:H21)</f>
        <v>96.25</v>
      </c>
      <c r="I22" s="4">
        <f t="shared" ref="I22" si="2">AVERAGE(I18:I21)</f>
        <v>92.25</v>
      </c>
      <c r="K22" s="4" t="s">
        <v>21</v>
      </c>
      <c r="L22" s="4">
        <f>AVERAGE(L18:L21)</f>
        <v>100</v>
      </c>
      <c r="M22" s="4">
        <f t="shared" ref="M22" si="3">AVERAGE(M18:M21)</f>
        <v>99</v>
      </c>
      <c r="N22" s="4">
        <f t="shared" ref="N22" si="4">AVERAGE(N18:N21)</f>
        <v>96.75</v>
      </c>
    </row>
    <row r="23" spans="1:15">
      <c r="A23" s="4" t="s">
        <v>22</v>
      </c>
      <c r="B23" s="4">
        <f>STDEV(B18:B21)</f>
        <v>0</v>
      </c>
      <c r="C23" s="4">
        <f t="shared" ref="C23:D23" si="5">STDEV(C18:C21)</f>
        <v>1.1547005383792515</v>
      </c>
      <c r="D23" s="4">
        <f t="shared" si="5"/>
        <v>0.5</v>
      </c>
      <c r="F23" s="4" t="s">
        <v>22</v>
      </c>
      <c r="G23" s="4">
        <f>STDEV(G18:G21)</f>
        <v>0</v>
      </c>
      <c r="H23" s="4">
        <f t="shared" ref="H23:I23" si="6">STDEV(H18:H21)</f>
        <v>0.5</v>
      </c>
      <c r="I23" s="4">
        <f t="shared" si="6"/>
        <v>0.5</v>
      </c>
      <c r="K23" s="4" t="s">
        <v>22</v>
      </c>
      <c r="L23" s="4">
        <f>STDEV(L18:L21)</f>
        <v>0</v>
      </c>
      <c r="M23" s="4">
        <f t="shared" ref="M23:N23" si="7">STDEV(M18:M21)</f>
        <v>0.81649658092772603</v>
      </c>
      <c r="N23" s="4">
        <f t="shared" si="7"/>
        <v>0.5</v>
      </c>
    </row>
    <row r="24" spans="1:15">
      <c r="A24" s="4" t="s">
        <v>23</v>
      </c>
      <c r="B24" s="4">
        <f>B23/SQRT(4)</f>
        <v>0</v>
      </c>
      <c r="C24" s="4">
        <f t="shared" ref="C24:D24" si="8">C23/SQRT(4)</f>
        <v>0.57735026918962573</v>
      </c>
      <c r="D24" s="4">
        <f t="shared" si="8"/>
        <v>0.25</v>
      </c>
      <c r="F24" s="4" t="s">
        <v>23</v>
      </c>
      <c r="G24" s="4">
        <f>G23/SQRT(4)</f>
        <v>0</v>
      </c>
      <c r="H24" s="4">
        <f t="shared" ref="H24" si="9">H23/SQRT(4)</f>
        <v>0.25</v>
      </c>
      <c r="I24" s="4">
        <f t="shared" ref="I24" si="10">I23/SQRT(4)</f>
        <v>0.25</v>
      </c>
      <c r="K24" s="4" t="s">
        <v>23</v>
      </c>
      <c r="L24" s="4">
        <f>L23/SQRT(4)</f>
        <v>0</v>
      </c>
      <c r="M24" s="4">
        <f t="shared" ref="M24" si="11">M23/SQRT(4)</f>
        <v>0.40824829046386302</v>
      </c>
      <c r="N24" s="4">
        <f t="shared" ref="N24" si="12">N23/SQRT(4)</f>
        <v>0.25</v>
      </c>
    </row>
    <row r="25" spans="1:15">
      <c r="A25" s="4" t="s">
        <v>70</v>
      </c>
      <c r="B25" s="4">
        <f>(B23/B22)*100</f>
        <v>0</v>
      </c>
      <c r="C25" s="4">
        <f>(C23/C22)*100</f>
        <v>1.2284048280630335</v>
      </c>
      <c r="D25" s="4">
        <f>(D23/D22)*100</f>
        <v>0.55096418732782371</v>
      </c>
      <c r="F25" s="4" t="s">
        <v>71</v>
      </c>
      <c r="G25" s="4">
        <f t="shared" ref="G25:N25" si="13">(G23/G22)*100</f>
        <v>0</v>
      </c>
      <c r="H25" s="4">
        <f t="shared" si="13"/>
        <v>0.51948051948051943</v>
      </c>
      <c r="I25" s="4">
        <f t="shared" si="13"/>
        <v>0.54200542005420049</v>
      </c>
      <c r="K25" s="4" t="s">
        <v>71</v>
      </c>
      <c r="L25" s="4">
        <f t="shared" si="13"/>
        <v>0</v>
      </c>
      <c r="M25" s="4">
        <f t="shared" si="13"/>
        <v>0.82474402113911716</v>
      </c>
      <c r="N25" s="4">
        <f t="shared" si="13"/>
        <v>0.516795865633075</v>
      </c>
    </row>
    <row r="27" spans="1:15">
      <c r="C27" s="33"/>
      <c r="D27" s="33"/>
      <c r="E27" s="33"/>
    </row>
    <row r="28" spans="1:15">
      <c r="C28" s="35" t="s">
        <v>33</v>
      </c>
      <c r="D28" s="33"/>
      <c r="E28" s="33"/>
      <c r="H28" s="35" t="s">
        <v>33</v>
      </c>
      <c r="I28" s="33"/>
      <c r="J28" s="33"/>
      <c r="M28" s="35" t="s">
        <v>33</v>
      </c>
      <c r="N28" s="33"/>
      <c r="O28" s="33"/>
    </row>
    <row r="29" spans="1:15">
      <c r="B29" s="8" t="s">
        <v>16</v>
      </c>
      <c r="C29" s="33" t="s">
        <v>6</v>
      </c>
      <c r="D29" s="5" t="s">
        <v>7</v>
      </c>
      <c r="E29" s="5" t="s">
        <v>7</v>
      </c>
      <c r="G29" s="8" t="s">
        <v>24</v>
      </c>
      <c r="H29" s="33" t="s">
        <v>6</v>
      </c>
      <c r="I29" s="5" t="s">
        <v>7</v>
      </c>
      <c r="J29" s="5" t="s">
        <v>7</v>
      </c>
      <c r="L29" s="8" t="s">
        <v>26</v>
      </c>
      <c r="M29" s="33" t="s">
        <v>6</v>
      </c>
      <c r="N29" s="5" t="s">
        <v>7</v>
      </c>
      <c r="O29" s="5" t="s">
        <v>7</v>
      </c>
    </row>
    <row r="30" spans="1:15">
      <c r="C30" s="33"/>
      <c r="D30" s="6" t="s">
        <v>14</v>
      </c>
      <c r="E30" s="6" t="s">
        <v>15</v>
      </c>
      <c r="H30" s="33"/>
      <c r="I30" s="6" t="s">
        <v>14</v>
      </c>
      <c r="J30" s="6" t="s">
        <v>15</v>
      </c>
      <c r="M30" s="33"/>
      <c r="N30" s="6" t="s">
        <v>14</v>
      </c>
      <c r="O30" s="6" t="s">
        <v>15</v>
      </c>
    </row>
    <row r="31" spans="1:15">
      <c r="B31" s="4" t="s">
        <v>17</v>
      </c>
      <c r="C31" s="12">
        <v>10.210000000000001</v>
      </c>
      <c r="D31" s="4">
        <v>12.1</v>
      </c>
      <c r="E31" s="4">
        <v>14.63</v>
      </c>
      <c r="G31" s="4" t="s">
        <v>17</v>
      </c>
      <c r="H31" s="11">
        <v>7.92</v>
      </c>
      <c r="I31" s="4">
        <v>9.1300000000000008</v>
      </c>
      <c r="J31" s="4">
        <v>9.75</v>
      </c>
      <c r="L31" s="4" t="s">
        <v>17</v>
      </c>
      <c r="M31" s="12">
        <v>6.17</v>
      </c>
      <c r="N31" s="4">
        <v>7.44</v>
      </c>
      <c r="O31" s="4">
        <v>8.99</v>
      </c>
    </row>
    <row r="32" spans="1:15">
      <c r="B32" s="4" t="s">
        <v>18</v>
      </c>
      <c r="C32" s="2">
        <v>11.7</v>
      </c>
      <c r="D32" s="2">
        <v>12.97</v>
      </c>
      <c r="E32" s="2">
        <v>15.08</v>
      </c>
      <c r="G32" s="4" t="s">
        <v>18</v>
      </c>
      <c r="H32" s="2">
        <v>7.01</v>
      </c>
      <c r="I32" s="2">
        <v>9.32</v>
      </c>
      <c r="J32" s="2">
        <v>10.01</v>
      </c>
      <c r="L32" s="4" t="s">
        <v>18</v>
      </c>
      <c r="M32" s="2">
        <v>5.98</v>
      </c>
      <c r="N32" s="2">
        <v>8.1300000000000008</v>
      </c>
      <c r="O32" s="2">
        <v>8.75</v>
      </c>
    </row>
    <row r="33" spans="2:17">
      <c r="B33" s="4" t="s">
        <v>19</v>
      </c>
      <c r="C33" s="3">
        <v>10.58</v>
      </c>
      <c r="D33" s="3">
        <v>12.74</v>
      </c>
      <c r="E33" s="3">
        <v>15.87</v>
      </c>
      <c r="G33" s="4" t="s">
        <v>19</v>
      </c>
      <c r="H33" s="3">
        <v>6.55</v>
      </c>
      <c r="I33" s="3">
        <v>8.51</v>
      </c>
      <c r="J33" s="3">
        <v>9.01</v>
      </c>
      <c r="L33" s="4" t="s">
        <v>19</v>
      </c>
      <c r="M33" s="3">
        <v>5.22</v>
      </c>
      <c r="N33" s="3">
        <v>7.91</v>
      </c>
      <c r="O33" s="3">
        <v>9.01</v>
      </c>
    </row>
    <row r="34" spans="2:17">
      <c r="B34" s="4" t="s">
        <v>20</v>
      </c>
      <c r="C34" s="4">
        <v>11.69</v>
      </c>
      <c r="D34" s="4">
        <v>13.01</v>
      </c>
      <c r="E34" s="4">
        <v>14.78</v>
      </c>
      <c r="G34" s="4" t="s">
        <v>20</v>
      </c>
      <c r="H34" s="4">
        <v>6.26</v>
      </c>
      <c r="I34" s="4">
        <v>8.94</v>
      </c>
      <c r="J34" s="4">
        <v>9.85</v>
      </c>
      <c r="L34" s="4" t="s">
        <v>20</v>
      </c>
      <c r="M34" s="4">
        <v>6.41</v>
      </c>
      <c r="N34" s="4">
        <v>7.22</v>
      </c>
      <c r="O34" s="4">
        <v>8.5299999999999994</v>
      </c>
    </row>
    <row r="35" spans="2:17">
      <c r="B35" s="4" t="s">
        <v>21</v>
      </c>
      <c r="C35" s="4">
        <f>AVERAGE(C31:C34)</f>
        <v>11.045</v>
      </c>
      <c r="D35" s="4">
        <f t="shared" ref="D35:E35" si="14">AVERAGE(D31:D34)</f>
        <v>12.705</v>
      </c>
      <c r="E35" s="4">
        <f t="shared" si="14"/>
        <v>15.09</v>
      </c>
      <c r="G35" s="4" t="s">
        <v>21</v>
      </c>
      <c r="H35" s="4">
        <f>AVERAGE(H31:H34)</f>
        <v>6.9350000000000005</v>
      </c>
      <c r="I35" s="4">
        <f t="shared" ref="I35:J35" si="15">AVERAGE(I31:I34)</f>
        <v>8.9749999999999996</v>
      </c>
      <c r="J35" s="4">
        <f t="shared" si="15"/>
        <v>9.6549999999999994</v>
      </c>
      <c r="L35" s="4" t="s">
        <v>21</v>
      </c>
      <c r="M35" s="4">
        <f>AVERAGE(M31:M34)</f>
        <v>5.9450000000000003</v>
      </c>
      <c r="N35" s="4">
        <f t="shared" ref="N35:O35" si="16">AVERAGE(N31:N34)</f>
        <v>7.6749999999999998</v>
      </c>
      <c r="O35" s="4">
        <f t="shared" si="16"/>
        <v>8.82</v>
      </c>
    </row>
    <row r="36" spans="2:17">
      <c r="B36" s="4" t="s">
        <v>22</v>
      </c>
      <c r="C36" s="4">
        <f>STDEV(C31:C34)</f>
        <v>0.76561522102597757</v>
      </c>
      <c r="D36" s="4">
        <f t="shared" ref="D36:E36" si="17">STDEV(D31:D34)</f>
        <v>0.42051555658895701</v>
      </c>
      <c r="E36" s="4">
        <f t="shared" si="17"/>
        <v>0.552630075185925</v>
      </c>
      <c r="G36" s="4" t="s">
        <v>22</v>
      </c>
      <c r="H36" s="4">
        <f>STDEV(H31:H34)</f>
        <v>0.72564913468332481</v>
      </c>
      <c r="I36" s="4">
        <f>STDEV(I31:I34)</f>
        <v>0.34665064065520962</v>
      </c>
      <c r="J36" s="4">
        <f>STDEV(J31:J34)</f>
        <v>0.44313278672050072</v>
      </c>
      <c r="L36" s="4" t="s">
        <v>22</v>
      </c>
      <c r="M36" s="4">
        <f>STDEV(M31:M34)</f>
        <v>0.51436044430599204</v>
      </c>
      <c r="N36" s="4">
        <f t="shared" ref="N36:O36" si="18">STDEV(N31:N34)</f>
        <v>0.41813076104652791</v>
      </c>
      <c r="O36" s="4">
        <f t="shared" si="18"/>
        <v>0.22656860623954969</v>
      </c>
    </row>
    <row r="37" spans="2:17">
      <c r="B37" s="4" t="s">
        <v>23</v>
      </c>
      <c r="C37" s="4">
        <f>C36/SQRT(4)</f>
        <v>0.38280761051298878</v>
      </c>
      <c r="D37" s="4">
        <f t="shared" ref="D37:E37" si="19">D36/SQRT(4)</f>
        <v>0.2102577782944785</v>
      </c>
      <c r="E37" s="4">
        <f t="shared" si="19"/>
        <v>0.2763150375929625</v>
      </c>
      <c r="G37" s="4" t="s">
        <v>23</v>
      </c>
      <c r="H37" s="4">
        <f>H36/SQRT(4)</f>
        <v>0.36282456734166241</v>
      </c>
      <c r="I37" s="4">
        <f t="shared" ref="I37:J37" si="20">I36/SQRT(4)</f>
        <v>0.17332532032760481</v>
      </c>
      <c r="J37" s="4">
        <f t="shared" si="20"/>
        <v>0.22156639336025036</v>
      </c>
      <c r="L37" s="4" t="s">
        <v>23</v>
      </c>
      <c r="M37" s="4">
        <f>M36/SQRT(4)</f>
        <v>0.25718022215299602</v>
      </c>
      <c r="N37" s="4">
        <f t="shared" ref="N37:O37" si="21">N36/SQRT(4)</f>
        <v>0.20906538052326396</v>
      </c>
      <c r="O37" s="4">
        <f t="shared" si="21"/>
        <v>0.11328430311977485</v>
      </c>
    </row>
    <row r="41" spans="2:17">
      <c r="G41" s="33"/>
      <c r="H41" s="33"/>
      <c r="I41" s="33"/>
    </row>
    <row r="42" spans="2:17">
      <c r="G42" s="33"/>
      <c r="H42" s="33"/>
      <c r="I42" s="33"/>
    </row>
    <row r="43" spans="2:17">
      <c r="F43" s="16"/>
      <c r="G43" s="18"/>
      <c r="H43" s="17"/>
      <c r="I43" s="17"/>
      <c r="K43" s="30" t="s">
        <v>46</v>
      </c>
      <c r="L43" s="30"/>
      <c r="M43" s="30"/>
      <c r="N43"/>
      <c r="O43"/>
      <c r="P43"/>
      <c r="Q43"/>
    </row>
    <row r="44" spans="2:17">
      <c r="G44" s="18" t="s">
        <v>43</v>
      </c>
      <c r="H44" s="17" t="s">
        <v>44</v>
      </c>
      <c r="I44" s="17" t="s">
        <v>45</v>
      </c>
      <c r="K44"/>
      <c r="L44"/>
      <c r="M44"/>
      <c r="N44"/>
      <c r="O44"/>
      <c r="P44"/>
      <c r="Q44"/>
    </row>
    <row r="45" spans="2:17">
      <c r="F45" s="4" t="s">
        <v>16</v>
      </c>
      <c r="G45" s="1">
        <v>100</v>
      </c>
      <c r="H45" s="2">
        <v>95</v>
      </c>
      <c r="I45" s="2">
        <v>91</v>
      </c>
      <c r="K45" t="s">
        <v>47</v>
      </c>
      <c r="L45" t="s">
        <v>43</v>
      </c>
      <c r="M45" t="s">
        <v>48</v>
      </c>
      <c r="N45" t="s">
        <v>45</v>
      </c>
      <c r="O45" t="s">
        <v>49</v>
      </c>
      <c r="P45"/>
      <c r="Q45"/>
    </row>
    <row r="46" spans="2:17" ht="15.75" thickBot="1">
      <c r="G46" s="2">
        <v>100</v>
      </c>
      <c r="H46" s="2">
        <v>93</v>
      </c>
      <c r="I46" s="2">
        <v>90</v>
      </c>
      <c r="K46" s="20" t="s">
        <v>16</v>
      </c>
      <c r="L46" s="20"/>
      <c r="M46" s="20"/>
      <c r="N46" s="20"/>
      <c r="O46" s="20"/>
      <c r="P46"/>
      <c r="Q46"/>
    </row>
    <row r="47" spans="2:17">
      <c r="G47" s="3">
        <v>100</v>
      </c>
      <c r="H47" s="3">
        <v>93</v>
      </c>
      <c r="I47" s="3">
        <v>91</v>
      </c>
      <c r="K47" s="19" t="s">
        <v>50</v>
      </c>
      <c r="L47" s="19">
        <v>4</v>
      </c>
      <c r="M47" s="19">
        <v>4</v>
      </c>
      <c r="N47" s="19">
        <v>4</v>
      </c>
      <c r="O47" s="19">
        <v>12</v>
      </c>
      <c r="P47"/>
      <c r="Q47"/>
    </row>
    <row r="48" spans="2:17">
      <c r="G48" s="4">
        <v>100</v>
      </c>
      <c r="H48" s="4">
        <v>95</v>
      </c>
      <c r="I48" s="4">
        <v>91</v>
      </c>
      <c r="K48" s="19" t="s">
        <v>51</v>
      </c>
      <c r="L48" s="19">
        <v>400</v>
      </c>
      <c r="M48" s="19">
        <v>376</v>
      </c>
      <c r="N48" s="19">
        <v>363</v>
      </c>
      <c r="O48" s="19">
        <v>1139</v>
      </c>
      <c r="P48"/>
      <c r="Q48"/>
    </row>
    <row r="49" spans="1:17">
      <c r="F49" s="4" t="s">
        <v>24</v>
      </c>
      <c r="G49" s="1">
        <v>100</v>
      </c>
      <c r="H49" s="2">
        <v>96</v>
      </c>
      <c r="I49" s="2">
        <v>93</v>
      </c>
      <c r="K49" s="19" t="s">
        <v>52</v>
      </c>
      <c r="L49" s="19">
        <v>100</v>
      </c>
      <c r="M49" s="19">
        <v>94</v>
      </c>
      <c r="N49" s="19">
        <v>90.75</v>
      </c>
      <c r="O49" s="19">
        <v>94.916666666666671</v>
      </c>
      <c r="P49"/>
      <c r="Q49"/>
    </row>
    <row r="50" spans="1:17">
      <c r="G50" s="2">
        <v>100</v>
      </c>
      <c r="H50" s="2">
        <v>97</v>
      </c>
      <c r="I50" s="2">
        <v>92</v>
      </c>
      <c r="K50" s="19" t="s">
        <v>53</v>
      </c>
      <c r="L50" s="19">
        <v>0</v>
      </c>
      <c r="M50" s="19">
        <v>1.3333333333333333</v>
      </c>
      <c r="N50" s="19">
        <v>0.25</v>
      </c>
      <c r="O50" s="19">
        <v>16.44696969697014</v>
      </c>
      <c r="P50"/>
      <c r="Q50"/>
    </row>
    <row r="51" spans="1:17">
      <c r="G51" s="3">
        <v>100</v>
      </c>
      <c r="H51" s="3">
        <v>96</v>
      </c>
      <c r="I51" s="3">
        <v>92</v>
      </c>
      <c r="K51" s="19"/>
      <c r="L51" s="19"/>
      <c r="M51" s="19"/>
      <c r="N51" s="19"/>
      <c r="O51" s="19"/>
      <c r="P51"/>
      <c r="Q51"/>
    </row>
    <row r="52" spans="1:17" ht="15.75" thickBot="1">
      <c r="G52" s="4">
        <v>100</v>
      </c>
      <c r="H52" s="4">
        <v>96</v>
      </c>
      <c r="I52" s="4">
        <v>92</v>
      </c>
      <c r="K52" s="20" t="s">
        <v>24</v>
      </c>
      <c r="L52" s="20"/>
      <c r="M52" s="20"/>
      <c r="N52" s="20"/>
      <c r="O52" s="20"/>
      <c r="P52"/>
      <c r="Q52"/>
    </row>
    <row r="53" spans="1:17">
      <c r="F53" s="4" t="s">
        <v>26</v>
      </c>
      <c r="G53" s="1">
        <v>100</v>
      </c>
      <c r="H53" s="2">
        <v>98</v>
      </c>
      <c r="I53" s="2">
        <v>97</v>
      </c>
      <c r="K53" s="19" t="s">
        <v>50</v>
      </c>
      <c r="L53" s="19">
        <v>4</v>
      </c>
      <c r="M53" s="19">
        <v>4</v>
      </c>
      <c r="N53" s="19">
        <v>4</v>
      </c>
      <c r="O53" s="19">
        <v>12</v>
      </c>
      <c r="P53"/>
      <c r="Q53"/>
    </row>
    <row r="54" spans="1:17">
      <c r="G54" s="2">
        <v>100</v>
      </c>
      <c r="H54" s="2">
        <v>99</v>
      </c>
      <c r="I54" s="2">
        <v>96</v>
      </c>
      <c r="K54" s="19" t="s">
        <v>51</v>
      </c>
      <c r="L54" s="19">
        <v>400</v>
      </c>
      <c r="M54" s="19">
        <v>385</v>
      </c>
      <c r="N54" s="19">
        <v>369</v>
      </c>
      <c r="O54" s="19">
        <v>1154</v>
      </c>
      <c r="P54"/>
      <c r="Q54"/>
    </row>
    <row r="55" spans="1:17">
      <c r="G55" s="3">
        <v>100</v>
      </c>
      <c r="H55" s="3">
        <v>100</v>
      </c>
      <c r="I55" s="3">
        <v>97</v>
      </c>
      <c r="K55" s="19" t="s">
        <v>52</v>
      </c>
      <c r="L55" s="19">
        <v>100</v>
      </c>
      <c r="M55" s="19">
        <v>96.25</v>
      </c>
      <c r="N55" s="19">
        <v>92.25</v>
      </c>
      <c r="O55" s="19">
        <v>96.166666666666671</v>
      </c>
      <c r="P55"/>
      <c r="Q55"/>
    </row>
    <row r="56" spans="1:17">
      <c r="G56" s="4">
        <v>100</v>
      </c>
      <c r="H56" s="4">
        <v>99</v>
      </c>
      <c r="I56" s="4">
        <v>97</v>
      </c>
      <c r="K56" s="19" t="s">
        <v>53</v>
      </c>
      <c r="L56" s="19">
        <v>0</v>
      </c>
      <c r="M56" s="19">
        <v>0.25</v>
      </c>
      <c r="N56" s="19">
        <v>0.25</v>
      </c>
      <c r="O56" s="19">
        <v>11.060606060606501</v>
      </c>
      <c r="P56"/>
      <c r="Q56"/>
    </row>
    <row r="57" spans="1:17">
      <c r="K57" s="19"/>
      <c r="L57" s="19"/>
      <c r="M57" s="19"/>
      <c r="N57" s="19"/>
      <c r="O57" s="19"/>
      <c r="P57"/>
      <c r="Q57"/>
    </row>
    <row r="58" spans="1:17" ht="15.75" thickBot="1">
      <c r="K58" s="20" t="s">
        <v>26</v>
      </c>
      <c r="L58" s="20"/>
      <c r="M58" s="20"/>
      <c r="N58" s="20"/>
      <c r="O58" s="20"/>
      <c r="P58"/>
      <c r="Q58"/>
    </row>
    <row r="59" spans="1:17">
      <c r="B59" s="8" t="s">
        <v>33</v>
      </c>
      <c r="K59" s="19" t="s">
        <v>50</v>
      </c>
      <c r="L59" s="19">
        <v>4</v>
      </c>
      <c r="M59" s="19">
        <v>4</v>
      </c>
      <c r="N59" s="19">
        <v>4</v>
      </c>
      <c r="O59" s="19">
        <v>12</v>
      </c>
      <c r="P59"/>
      <c r="Q59"/>
    </row>
    <row r="60" spans="1:17">
      <c r="A60" s="23"/>
      <c r="B60" s="23"/>
      <c r="C60" s="23" t="s">
        <v>17</v>
      </c>
      <c r="D60" s="23" t="s">
        <v>18</v>
      </c>
      <c r="E60" s="23" t="s">
        <v>19</v>
      </c>
      <c r="F60" s="23" t="s">
        <v>20</v>
      </c>
      <c r="G60" s="23" t="s">
        <v>21</v>
      </c>
      <c r="H60" s="23" t="s">
        <v>22</v>
      </c>
      <c r="I60" s="23" t="s">
        <v>23</v>
      </c>
      <c r="K60" s="19" t="s">
        <v>51</v>
      </c>
      <c r="L60" s="19">
        <v>400</v>
      </c>
      <c r="M60" s="19">
        <v>396</v>
      </c>
      <c r="N60" s="19">
        <v>387</v>
      </c>
      <c r="O60" s="19">
        <v>1183</v>
      </c>
      <c r="P60"/>
      <c r="Q60"/>
    </row>
    <row r="61" spans="1:17">
      <c r="A61" s="23"/>
      <c r="B61" s="24" t="s">
        <v>66</v>
      </c>
      <c r="C61" s="11">
        <v>10.210000000000001</v>
      </c>
      <c r="D61" s="26">
        <v>11.7</v>
      </c>
      <c r="E61" s="27">
        <v>10.58</v>
      </c>
      <c r="F61" s="27">
        <v>11.69</v>
      </c>
      <c r="G61" s="25">
        <f>AVERAGE(C61:F61)</f>
        <v>11.045</v>
      </c>
      <c r="H61" s="23">
        <f>STDEV(C61:F61)</f>
        <v>0.76561522102597757</v>
      </c>
      <c r="I61" s="23">
        <f>H61/SQRT(4)</f>
        <v>0.38280761051298878</v>
      </c>
      <c r="K61" s="19" t="s">
        <v>52</v>
      </c>
      <c r="L61" s="19">
        <v>100</v>
      </c>
      <c r="M61" s="19">
        <v>99</v>
      </c>
      <c r="N61" s="19">
        <v>96.75</v>
      </c>
      <c r="O61" s="19">
        <v>98.583333333333329</v>
      </c>
      <c r="P61"/>
      <c r="Q61"/>
    </row>
    <row r="62" spans="1:17">
      <c r="A62" s="23" t="s">
        <v>67</v>
      </c>
      <c r="B62" s="23">
        <v>96</v>
      </c>
      <c r="C62" s="27">
        <v>12.1</v>
      </c>
      <c r="D62" s="26">
        <v>12.97</v>
      </c>
      <c r="E62" s="27">
        <v>12.74</v>
      </c>
      <c r="F62" s="27">
        <v>13.01</v>
      </c>
      <c r="G62" s="25">
        <f t="shared" ref="G62:G69" si="22">AVERAGE(C62:F62)</f>
        <v>12.705</v>
      </c>
      <c r="H62" s="23">
        <f t="shared" ref="H62:H69" si="23">STDEV(C62:F62)</f>
        <v>0.42051555658895701</v>
      </c>
      <c r="I62" s="23">
        <f t="shared" ref="I62:I69" si="24">H62/SQRT(4)</f>
        <v>0.2102577782944785</v>
      </c>
      <c r="K62" s="19" t="s">
        <v>53</v>
      </c>
      <c r="L62" s="19">
        <v>0</v>
      </c>
      <c r="M62" s="19">
        <v>0.66666666666666663</v>
      </c>
      <c r="N62" s="19">
        <v>0.25</v>
      </c>
      <c r="O62" s="19">
        <v>2.2651515151519561</v>
      </c>
      <c r="P62"/>
      <c r="Q62"/>
    </row>
    <row r="63" spans="1:17">
      <c r="A63" s="23"/>
      <c r="B63" s="23">
        <v>120</v>
      </c>
      <c r="C63" s="27">
        <v>14.63</v>
      </c>
      <c r="D63" s="26">
        <v>15.08</v>
      </c>
      <c r="E63" s="27">
        <v>15.87</v>
      </c>
      <c r="F63" s="27">
        <v>14.78</v>
      </c>
      <c r="G63" s="25">
        <f t="shared" si="22"/>
        <v>15.09</v>
      </c>
      <c r="H63" s="23">
        <f t="shared" si="23"/>
        <v>0.552630075185925</v>
      </c>
      <c r="I63" s="23">
        <f t="shared" si="24"/>
        <v>0.2763150375929625</v>
      </c>
      <c r="K63" s="19"/>
      <c r="L63" s="19"/>
      <c r="M63" s="19"/>
      <c r="N63" s="19"/>
      <c r="O63" s="19"/>
      <c r="P63"/>
      <c r="Q63"/>
    </row>
    <row r="64" spans="1:17" ht="15.75" thickBot="1">
      <c r="A64" s="23"/>
      <c r="B64" s="24" t="s">
        <v>66</v>
      </c>
      <c r="C64" s="11">
        <v>7.92</v>
      </c>
      <c r="D64" s="26">
        <v>7.01</v>
      </c>
      <c r="E64" s="27">
        <v>6.55</v>
      </c>
      <c r="F64" s="27">
        <v>6.26</v>
      </c>
      <c r="G64" s="25">
        <f t="shared" si="22"/>
        <v>6.9350000000000005</v>
      </c>
      <c r="H64" s="23">
        <f t="shared" si="23"/>
        <v>0.72564913468332481</v>
      </c>
      <c r="I64" s="23">
        <f t="shared" si="24"/>
        <v>0.36282456734166241</v>
      </c>
      <c r="K64" s="20" t="s">
        <v>49</v>
      </c>
      <c r="L64" s="20"/>
      <c r="M64" s="20"/>
      <c r="N64" s="20"/>
      <c r="O64" s="20"/>
      <c r="P64"/>
      <c r="Q64"/>
    </row>
    <row r="65" spans="1:17">
      <c r="A65" s="23" t="s">
        <v>68</v>
      </c>
      <c r="B65" s="23">
        <v>96</v>
      </c>
      <c r="C65" s="27">
        <v>9.1300000000000008</v>
      </c>
      <c r="D65" s="26">
        <v>9.32</v>
      </c>
      <c r="E65" s="27">
        <v>8.51</v>
      </c>
      <c r="F65" s="27">
        <v>8.94</v>
      </c>
      <c r="G65" s="25">
        <f t="shared" si="22"/>
        <v>8.9749999999999996</v>
      </c>
      <c r="H65" s="23">
        <f t="shared" si="23"/>
        <v>0.34665064065520962</v>
      </c>
      <c r="I65" s="23">
        <f t="shared" si="24"/>
        <v>0.17332532032760481</v>
      </c>
      <c r="K65" s="19" t="s">
        <v>50</v>
      </c>
      <c r="L65" s="19">
        <v>12</v>
      </c>
      <c r="M65" s="19">
        <v>12</v>
      </c>
      <c r="N65" s="19">
        <v>12</v>
      </c>
      <c r="O65" s="19"/>
      <c r="P65"/>
      <c r="Q65"/>
    </row>
    <row r="66" spans="1:17">
      <c r="A66" s="23"/>
      <c r="B66" s="23">
        <v>120</v>
      </c>
      <c r="C66" s="27">
        <v>9.75</v>
      </c>
      <c r="D66" s="26">
        <v>10.01</v>
      </c>
      <c r="E66" s="27">
        <v>9.01</v>
      </c>
      <c r="F66" s="27">
        <v>9.85</v>
      </c>
      <c r="G66" s="25">
        <f t="shared" si="22"/>
        <v>9.6549999999999994</v>
      </c>
      <c r="H66" s="23">
        <f t="shared" si="23"/>
        <v>0.44313278672050072</v>
      </c>
      <c r="I66" s="23">
        <f t="shared" si="24"/>
        <v>0.22156639336025036</v>
      </c>
      <c r="K66" s="19" t="s">
        <v>51</v>
      </c>
      <c r="L66" s="19">
        <v>1200</v>
      </c>
      <c r="M66" s="19">
        <v>1157</v>
      </c>
      <c r="N66" s="19">
        <v>1119</v>
      </c>
      <c r="O66" s="19"/>
      <c r="P66"/>
      <c r="Q66"/>
    </row>
    <row r="67" spans="1:17">
      <c r="A67" s="23"/>
      <c r="B67" s="24" t="s">
        <v>66</v>
      </c>
      <c r="C67" s="11">
        <v>6.17</v>
      </c>
      <c r="D67" s="26">
        <v>5.98</v>
      </c>
      <c r="E67" s="27">
        <v>5.22</v>
      </c>
      <c r="F67" s="27">
        <v>6.41</v>
      </c>
      <c r="G67" s="25">
        <f t="shared" si="22"/>
        <v>5.9450000000000003</v>
      </c>
      <c r="H67" s="23">
        <f t="shared" si="23"/>
        <v>0.51436044430599204</v>
      </c>
      <c r="I67" s="23">
        <f t="shared" si="24"/>
        <v>0.25718022215299602</v>
      </c>
      <c r="K67" s="19" t="s">
        <v>52</v>
      </c>
      <c r="L67" s="19">
        <v>100</v>
      </c>
      <c r="M67" s="19">
        <v>96.416666666666671</v>
      </c>
      <c r="N67" s="19">
        <v>93.25</v>
      </c>
      <c r="O67" s="19"/>
      <c r="P67"/>
      <c r="Q67"/>
    </row>
    <row r="68" spans="1:17">
      <c r="A68" s="23" t="s">
        <v>69</v>
      </c>
      <c r="B68" s="23">
        <v>96</v>
      </c>
      <c r="C68" s="27">
        <v>7.44</v>
      </c>
      <c r="D68" s="26">
        <v>8.1300000000000008</v>
      </c>
      <c r="E68" s="27">
        <v>7.91</v>
      </c>
      <c r="F68" s="27">
        <v>7.22</v>
      </c>
      <c r="G68" s="25">
        <f t="shared" si="22"/>
        <v>7.6749999999999998</v>
      </c>
      <c r="H68" s="23">
        <f t="shared" si="23"/>
        <v>0.41813076104652791</v>
      </c>
      <c r="I68" s="23">
        <f t="shared" si="24"/>
        <v>0.20906538052326396</v>
      </c>
      <c r="K68" s="19" t="s">
        <v>53</v>
      </c>
      <c r="L68" s="19">
        <v>0</v>
      </c>
      <c r="M68" s="19">
        <v>5.1742424242428653</v>
      </c>
      <c r="N68" s="19">
        <v>7.2954545454545459</v>
      </c>
      <c r="O68" s="19"/>
      <c r="P68"/>
      <c r="Q68"/>
    </row>
    <row r="69" spans="1:17">
      <c r="A69" s="23"/>
      <c r="B69" s="23">
        <v>120</v>
      </c>
      <c r="C69" s="27">
        <v>8.99</v>
      </c>
      <c r="D69" s="26">
        <v>8.75</v>
      </c>
      <c r="E69" s="27">
        <v>9.01</v>
      </c>
      <c r="F69" s="27">
        <v>8.5299999999999994</v>
      </c>
      <c r="G69" s="25">
        <f t="shared" si="22"/>
        <v>8.82</v>
      </c>
      <c r="H69" s="23">
        <f t="shared" si="23"/>
        <v>0.22656860623954969</v>
      </c>
      <c r="I69" s="23">
        <f t="shared" si="24"/>
        <v>0.11328430311977485</v>
      </c>
      <c r="K69" s="19"/>
      <c r="L69" s="19"/>
      <c r="M69" s="19"/>
      <c r="N69" s="19"/>
      <c r="O69" s="19"/>
      <c r="P69"/>
      <c r="Q69"/>
    </row>
    <row r="70" spans="1:17">
      <c r="K70"/>
      <c r="L70"/>
      <c r="M70"/>
      <c r="N70"/>
      <c r="O70"/>
      <c r="P70"/>
      <c r="Q70"/>
    </row>
    <row r="71" spans="1:17" ht="15.75" thickBot="1">
      <c r="K71" t="s">
        <v>54</v>
      </c>
      <c r="L71"/>
      <c r="M71"/>
      <c r="N71"/>
      <c r="O71"/>
      <c r="P71"/>
      <c r="Q71"/>
    </row>
    <row r="72" spans="1:17" ht="21" thickBot="1">
      <c r="C72" s="28">
        <v>11.04</v>
      </c>
      <c r="D72" s="28">
        <v>12.7</v>
      </c>
      <c r="E72" s="28">
        <v>15.09</v>
      </c>
      <c r="F72" s="4">
        <f>AVERAGE(C72:E72)</f>
        <v>12.943333333333333</v>
      </c>
      <c r="K72" s="22" t="s">
        <v>55</v>
      </c>
      <c r="L72" s="22" t="s">
        <v>56</v>
      </c>
      <c r="M72" s="22" t="s">
        <v>57</v>
      </c>
      <c r="N72" s="22" t="s">
        <v>58</v>
      </c>
      <c r="O72" s="22" t="s">
        <v>59</v>
      </c>
      <c r="P72" s="22" t="s">
        <v>60</v>
      </c>
      <c r="Q72" s="22" t="s">
        <v>61</v>
      </c>
    </row>
    <row r="73" spans="1:17" ht="21" thickBot="1">
      <c r="C73" s="28">
        <v>6.93</v>
      </c>
      <c r="D73" s="28">
        <v>8.9700000000000006</v>
      </c>
      <c r="E73" s="28">
        <v>9.65</v>
      </c>
      <c r="F73" s="4">
        <f t="shared" ref="F73:F74" si="25">AVERAGE(C73:E73)</f>
        <v>8.5166666666666675</v>
      </c>
      <c r="K73" s="19" t="s">
        <v>62</v>
      </c>
      <c r="L73" s="19">
        <v>83.388888888888857</v>
      </c>
      <c r="M73" s="19">
        <v>2</v>
      </c>
      <c r="N73" s="19">
        <v>41.694444444444429</v>
      </c>
      <c r="O73" s="19">
        <v>125.08333333333329</v>
      </c>
      <c r="P73" s="19">
        <v>2.22027787837562E-14</v>
      </c>
      <c r="Q73" s="19">
        <v>5.4881177684786255</v>
      </c>
    </row>
    <row r="74" spans="1:17" ht="21" thickBot="1">
      <c r="C74" s="28">
        <v>5.94</v>
      </c>
      <c r="D74" s="28">
        <v>7.67</v>
      </c>
      <c r="E74" s="28">
        <v>8.82</v>
      </c>
      <c r="F74" s="4">
        <f t="shared" si="25"/>
        <v>7.4766666666666666</v>
      </c>
      <c r="K74" s="19" t="s">
        <v>63</v>
      </c>
      <c r="L74" s="19">
        <v>273.72222222222229</v>
      </c>
      <c r="M74" s="19">
        <v>2</v>
      </c>
      <c r="N74" s="19">
        <v>136.86111111111114</v>
      </c>
      <c r="O74" s="19">
        <v>410.58333333333343</v>
      </c>
      <c r="P74" s="19">
        <v>6.1505592928118847E-21</v>
      </c>
      <c r="Q74" s="19">
        <v>5.4881177684786255</v>
      </c>
    </row>
    <row r="75" spans="1:17">
      <c r="C75" s="4">
        <f>AVERAGE(C72:C74)</f>
        <v>7.97</v>
      </c>
      <c r="D75" s="4">
        <f t="shared" ref="D75:E75" si="26">AVERAGE(D72:D74)</f>
        <v>9.7800000000000011</v>
      </c>
      <c r="E75" s="4">
        <f t="shared" si="26"/>
        <v>11.186666666666667</v>
      </c>
      <c r="K75" s="19" t="s">
        <v>64</v>
      </c>
      <c r="L75" s="19">
        <v>44.777777777777771</v>
      </c>
      <c r="M75" s="19">
        <v>4</v>
      </c>
      <c r="N75" s="19">
        <v>11.194444444444443</v>
      </c>
      <c r="O75" s="19">
        <v>33.583333333333329</v>
      </c>
      <c r="P75" s="19">
        <v>4.045215986351901E-10</v>
      </c>
      <c r="Q75" s="19">
        <v>4.1056221131596349</v>
      </c>
    </row>
    <row r="76" spans="1:17">
      <c r="K76" s="19" t="s">
        <v>65</v>
      </c>
      <c r="L76" s="19">
        <v>9</v>
      </c>
      <c r="M76" s="19">
        <v>27</v>
      </c>
      <c r="N76" s="19">
        <v>0.33333333333333331</v>
      </c>
      <c r="O76" s="19"/>
      <c r="P76" s="19"/>
      <c r="Q76" s="19"/>
    </row>
    <row r="77" spans="1:17">
      <c r="K77" s="19"/>
      <c r="L77" s="19"/>
      <c r="M77" s="19"/>
      <c r="N77" s="19"/>
      <c r="O77" s="19"/>
      <c r="P77" s="19"/>
      <c r="Q77" s="19"/>
    </row>
    <row r="78" spans="1:17" ht="15.75" thickBot="1">
      <c r="K78" s="21" t="s">
        <v>49</v>
      </c>
      <c r="L78" s="21">
        <v>410.88888888888891</v>
      </c>
      <c r="M78" s="21">
        <v>35</v>
      </c>
      <c r="N78" s="21"/>
      <c r="O78" s="21"/>
      <c r="P78" s="21"/>
      <c r="Q78" s="21"/>
    </row>
    <row r="81" spans="2:14" ht="21">
      <c r="D81" s="29" t="s">
        <v>77</v>
      </c>
      <c r="E81" s="29">
        <v>3</v>
      </c>
    </row>
    <row r="82" spans="2:14" ht="21">
      <c r="D82" s="29" t="s">
        <v>78</v>
      </c>
      <c r="E82" s="29">
        <v>3</v>
      </c>
      <c r="K82" s="4" t="s">
        <v>72</v>
      </c>
      <c r="L82" s="4" t="s">
        <v>73</v>
      </c>
      <c r="M82" s="4" t="s">
        <v>74</v>
      </c>
    </row>
    <row r="83" spans="2:14" ht="21">
      <c r="D83" s="29" t="s">
        <v>79</v>
      </c>
      <c r="E83" s="29">
        <v>0</v>
      </c>
      <c r="J83" s="4" t="s">
        <v>75</v>
      </c>
      <c r="K83" s="4">
        <f>SQRT(2*N76/E82*E84)</f>
        <v>0.94280904158206336</v>
      </c>
      <c r="L83" s="4">
        <f>SQRT(2*N76/E81*E84)</f>
        <v>0.94280904158206336</v>
      </c>
      <c r="M83" s="4">
        <f>SQRT(2*N76)/E84</f>
        <v>0.20412414523193151</v>
      </c>
    </row>
    <row r="84" spans="2:14" ht="21">
      <c r="D84" s="29" t="s">
        <v>80</v>
      </c>
      <c r="E84" s="29">
        <v>4</v>
      </c>
      <c r="J84" s="4" t="s">
        <v>76</v>
      </c>
      <c r="K84" s="4">
        <f>TINV(0.01,M76*K83)</f>
        <v>2.7874358052060133</v>
      </c>
      <c r="L84" s="4">
        <f>TINV(0.01,M76*L83)</f>
        <v>2.7874358052060133</v>
      </c>
      <c r="M84" s="4">
        <f>TINV(0.01,M76*M83)</f>
        <v>4.032142983343908</v>
      </c>
    </row>
    <row r="85" spans="2:14" ht="21">
      <c r="D85" s="29" t="s">
        <v>81</v>
      </c>
      <c r="E85" s="29">
        <v>3</v>
      </c>
      <c r="J85" s="4" t="s">
        <v>23</v>
      </c>
      <c r="K85" s="4">
        <f>K83/SQRT(2)</f>
        <v>0.66666666666666663</v>
      </c>
      <c r="L85" s="4">
        <f t="shared" ref="L85:M85" si="27">L83/SQRT(2)</f>
        <v>0.66666666666666663</v>
      </c>
      <c r="M85" s="4">
        <f t="shared" si="27"/>
        <v>0.14433756729740643</v>
      </c>
    </row>
    <row r="86" spans="2:14" ht="21">
      <c r="D86" s="29" t="s">
        <v>82</v>
      </c>
      <c r="E86" s="29">
        <f>(E85*E84)</f>
        <v>12</v>
      </c>
    </row>
    <row r="88" spans="2:14">
      <c r="B88" s="8" t="s">
        <v>33</v>
      </c>
      <c r="C88" s="23"/>
      <c r="D88" s="24" t="s">
        <v>66</v>
      </c>
      <c r="E88" s="23">
        <v>96</v>
      </c>
      <c r="F88" s="23">
        <v>120</v>
      </c>
      <c r="G88" s="24"/>
      <c r="H88" t="s">
        <v>46</v>
      </c>
      <c r="I88"/>
      <c r="J88"/>
      <c r="K88"/>
      <c r="L88"/>
      <c r="M88"/>
      <c r="N88"/>
    </row>
    <row r="89" spans="2:14">
      <c r="C89" s="4" t="s">
        <v>16</v>
      </c>
      <c r="D89" s="11">
        <v>10.210000000000001</v>
      </c>
      <c r="E89" s="27">
        <v>12.1</v>
      </c>
      <c r="F89" s="27">
        <v>14.63</v>
      </c>
      <c r="H89"/>
      <c r="I89"/>
      <c r="J89"/>
      <c r="K89"/>
      <c r="L89"/>
      <c r="M89"/>
      <c r="N89"/>
    </row>
    <row r="90" spans="2:14">
      <c r="D90" s="26">
        <v>11.7</v>
      </c>
      <c r="E90" s="26">
        <v>12.97</v>
      </c>
      <c r="F90" s="26">
        <v>15.08</v>
      </c>
      <c r="H90" t="s">
        <v>47</v>
      </c>
      <c r="I90">
        <v>96</v>
      </c>
      <c r="J90">
        <v>120</v>
      </c>
      <c r="K90" t="s">
        <v>49</v>
      </c>
      <c r="L90"/>
      <c r="M90"/>
      <c r="N90"/>
    </row>
    <row r="91" spans="2:14" ht="15.75" thickBot="1">
      <c r="D91" s="27">
        <v>10.58</v>
      </c>
      <c r="E91" s="27">
        <v>12.74</v>
      </c>
      <c r="F91" s="27">
        <v>15.87</v>
      </c>
      <c r="H91" s="20">
        <v>10.210000000000001</v>
      </c>
      <c r="I91" s="20"/>
      <c r="J91" s="20"/>
      <c r="K91" s="20"/>
      <c r="L91"/>
      <c r="M91"/>
      <c r="N91"/>
    </row>
    <row r="92" spans="2:14">
      <c r="D92" s="27">
        <v>11.69</v>
      </c>
      <c r="E92" s="27">
        <v>13.01</v>
      </c>
      <c r="F92" s="27">
        <v>14.78</v>
      </c>
      <c r="H92" s="19" t="s">
        <v>50</v>
      </c>
      <c r="I92" s="19">
        <v>4</v>
      </c>
      <c r="J92" s="19">
        <v>4</v>
      </c>
      <c r="K92" s="19">
        <v>8</v>
      </c>
      <c r="L92"/>
      <c r="M92"/>
      <c r="N92"/>
    </row>
    <row r="93" spans="2:14">
      <c r="C93" s="4" t="s">
        <v>24</v>
      </c>
      <c r="D93" s="11">
        <v>7.92</v>
      </c>
      <c r="E93" s="27">
        <v>9.1300000000000008</v>
      </c>
      <c r="F93" s="27">
        <v>9.75</v>
      </c>
      <c r="H93" s="19" t="s">
        <v>51</v>
      </c>
      <c r="I93" s="19">
        <v>50.82</v>
      </c>
      <c r="J93" s="19">
        <v>60.36</v>
      </c>
      <c r="K93" s="19">
        <v>111.18</v>
      </c>
      <c r="L93"/>
      <c r="M93"/>
      <c r="N93"/>
    </row>
    <row r="94" spans="2:14">
      <c r="D94" s="26">
        <v>7.01</v>
      </c>
      <c r="E94" s="26">
        <v>9.32</v>
      </c>
      <c r="F94" s="26">
        <v>10.01</v>
      </c>
      <c r="H94" s="19" t="s">
        <v>52</v>
      </c>
      <c r="I94" s="19">
        <v>12.705</v>
      </c>
      <c r="J94" s="19">
        <v>15.09</v>
      </c>
      <c r="K94" s="19">
        <v>13.897500000000001</v>
      </c>
      <c r="L94"/>
      <c r="M94"/>
      <c r="N94"/>
    </row>
    <row r="95" spans="2:14">
      <c r="D95" s="27">
        <v>6.55</v>
      </c>
      <c r="E95" s="27">
        <v>8.51</v>
      </c>
      <c r="F95" s="27">
        <v>9.01</v>
      </c>
      <c r="H95" s="19" t="s">
        <v>53</v>
      </c>
      <c r="I95" s="19">
        <v>0.1768333333333203</v>
      </c>
      <c r="J95" s="19">
        <v>0.30540000000000117</v>
      </c>
      <c r="K95" s="19">
        <v>1.8318785714285306</v>
      </c>
      <c r="L95"/>
      <c r="M95"/>
      <c r="N95"/>
    </row>
    <row r="96" spans="2:14">
      <c r="D96" s="27">
        <v>6.26</v>
      </c>
      <c r="E96" s="27">
        <v>8.94</v>
      </c>
      <c r="F96" s="27">
        <v>9.85</v>
      </c>
      <c r="H96" s="19"/>
      <c r="I96" s="19"/>
      <c r="J96" s="19"/>
      <c r="K96" s="19"/>
      <c r="L96"/>
      <c r="M96"/>
      <c r="N96"/>
    </row>
    <row r="97" spans="3:14" ht="15.75" thickBot="1">
      <c r="C97" s="4" t="s">
        <v>26</v>
      </c>
      <c r="D97" s="11">
        <v>6.17</v>
      </c>
      <c r="E97" s="27">
        <v>7.44</v>
      </c>
      <c r="F97" s="27">
        <v>8.99</v>
      </c>
      <c r="H97" s="20">
        <v>7.92</v>
      </c>
      <c r="I97" s="20"/>
      <c r="J97" s="20"/>
      <c r="K97" s="20"/>
      <c r="L97"/>
      <c r="M97"/>
      <c r="N97"/>
    </row>
    <row r="98" spans="3:14">
      <c r="D98" s="26">
        <v>5.98</v>
      </c>
      <c r="E98" s="26">
        <v>8.1300000000000008</v>
      </c>
      <c r="F98" s="26">
        <v>8.75</v>
      </c>
      <c r="H98" s="19" t="s">
        <v>50</v>
      </c>
      <c r="I98" s="19">
        <v>4</v>
      </c>
      <c r="J98" s="19">
        <v>4</v>
      </c>
      <c r="K98" s="19">
        <v>8</v>
      </c>
      <c r="L98"/>
      <c r="M98"/>
      <c r="N98"/>
    </row>
    <row r="99" spans="3:14">
      <c r="D99" s="27">
        <v>5.22</v>
      </c>
      <c r="E99" s="27">
        <v>7.91</v>
      </c>
      <c r="F99" s="27">
        <v>9.01</v>
      </c>
      <c r="H99" s="19" t="s">
        <v>51</v>
      </c>
      <c r="I99" s="19">
        <v>35.9</v>
      </c>
      <c r="J99" s="19">
        <v>38.619999999999997</v>
      </c>
      <c r="K99" s="19">
        <v>74.52</v>
      </c>
      <c r="L99"/>
      <c r="M99"/>
      <c r="N99"/>
    </row>
    <row r="100" spans="3:14">
      <c r="D100" s="27">
        <v>6.41</v>
      </c>
      <c r="E100" s="27">
        <v>7.22</v>
      </c>
      <c r="F100" s="27">
        <v>8.5299999999999994</v>
      </c>
      <c r="H100" s="19" t="s">
        <v>52</v>
      </c>
      <c r="I100" s="19">
        <v>8.9749999999999996</v>
      </c>
      <c r="J100" s="19">
        <v>9.6549999999999994</v>
      </c>
      <c r="K100" s="19">
        <v>9.3149999999999995</v>
      </c>
      <c r="L100"/>
      <c r="M100"/>
      <c r="N100"/>
    </row>
    <row r="101" spans="3:14">
      <c r="H101" s="19" t="s">
        <v>53</v>
      </c>
      <c r="I101" s="19">
        <v>0.12016666666666727</v>
      </c>
      <c r="J101" s="19">
        <v>0.19636666666667679</v>
      </c>
      <c r="K101" s="19">
        <v>0.26777142857143382</v>
      </c>
      <c r="L101"/>
      <c r="M101"/>
      <c r="N101"/>
    </row>
    <row r="102" spans="3:14">
      <c r="H102" s="19"/>
      <c r="I102" s="19"/>
      <c r="J102" s="19"/>
      <c r="K102" s="19"/>
      <c r="L102"/>
      <c r="M102"/>
      <c r="N102"/>
    </row>
    <row r="103" spans="3:14" ht="15.75" thickBot="1">
      <c r="H103" s="20">
        <v>6.17</v>
      </c>
      <c r="I103" s="20"/>
      <c r="J103" s="20"/>
      <c r="K103" s="20"/>
      <c r="L103"/>
      <c r="M103"/>
      <c r="N103"/>
    </row>
    <row r="104" spans="3:14">
      <c r="H104" s="19" t="s">
        <v>50</v>
      </c>
      <c r="I104" s="19">
        <v>4</v>
      </c>
      <c r="J104" s="19">
        <v>4</v>
      </c>
      <c r="K104" s="19">
        <v>8</v>
      </c>
      <c r="L104"/>
      <c r="M104"/>
      <c r="N104"/>
    </row>
    <row r="105" spans="3:14">
      <c r="H105" s="19" t="s">
        <v>51</v>
      </c>
      <c r="I105" s="19">
        <v>30.7</v>
      </c>
      <c r="J105" s="19">
        <v>35.28</v>
      </c>
      <c r="K105" s="19">
        <v>65.97999999999999</v>
      </c>
      <c r="L105"/>
      <c r="M105"/>
      <c r="N105"/>
    </row>
    <row r="106" spans="3:14">
      <c r="H106" s="19" t="s">
        <v>52</v>
      </c>
      <c r="I106" s="19">
        <v>7.6749999999999998</v>
      </c>
      <c r="J106" s="19">
        <v>8.82</v>
      </c>
      <c r="K106" s="19">
        <v>8.2474999999999987</v>
      </c>
      <c r="L106"/>
      <c r="M106"/>
      <c r="N106"/>
    </row>
    <row r="107" spans="3:14">
      <c r="H107" s="19" t="s">
        <v>53</v>
      </c>
      <c r="I107" s="19">
        <v>0.17483333333334863</v>
      </c>
      <c r="J107" s="19">
        <v>5.1333333333332121E-2</v>
      </c>
      <c r="K107" s="19">
        <v>0.47150714285718159</v>
      </c>
      <c r="L107"/>
      <c r="M107"/>
      <c r="N107"/>
    </row>
    <row r="108" spans="3:14" ht="21">
      <c r="C108" s="29" t="s">
        <v>77</v>
      </c>
      <c r="D108" s="29">
        <v>3</v>
      </c>
      <c r="H108" s="19"/>
      <c r="I108" s="19"/>
      <c r="J108" s="19"/>
      <c r="K108" s="19"/>
      <c r="L108"/>
      <c r="M108"/>
      <c r="N108"/>
    </row>
    <row r="109" spans="3:14" ht="21.75" thickBot="1">
      <c r="C109" s="29" t="s">
        <v>78</v>
      </c>
      <c r="D109" s="29">
        <v>3</v>
      </c>
      <c r="H109" s="20" t="s">
        <v>49</v>
      </c>
      <c r="I109" s="20"/>
      <c r="J109" s="20"/>
      <c r="K109" s="20"/>
      <c r="L109" s="20"/>
      <c r="M109"/>
      <c r="N109"/>
    </row>
    <row r="110" spans="3:14" ht="21">
      <c r="C110" s="29" t="s">
        <v>79</v>
      </c>
      <c r="D110" s="29">
        <v>0</v>
      </c>
      <c r="H110" s="19" t="s">
        <v>50</v>
      </c>
      <c r="I110" s="19">
        <v>12</v>
      </c>
      <c r="J110" s="19">
        <v>12</v>
      </c>
      <c r="K110" s="19"/>
      <c r="L110" s="19"/>
      <c r="M110"/>
      <c r="N110"/>
    </row>
    <row r="111" spans="3:14" ht="21">
      <c r="C111" s="29" t="s">
        <v>80</v>
      </c>
      <c r="D111" s="29">
        <v>4</v>
      </c>
      <c r="H111" s="19" t="s">
        <v>51</v>
      </c>
      <c r="I111" s="19">
        <v>117.42</v>
      </c>
      <c r="J111" s="19">
        <v>134.26</v>
      </c>
      <c r="K111" s="19"/>
      <c r="L111" s="19"/>
      <c r="M111"/>
      <c r="N111"/>
    </row>
    <row r="112" spans="3:14" ht="21">
      <c r="C112" s="29" t="s">
        <v>81</v>
      </c>
      <c r="D112" s="29">
        <v>3</v>
      </c>
      <c r="H112" s="19" t="s">
        <v>52</v>
      </c>
      <c r="I112" s="19">
        <v>9.7850000000000001</v>
      </c>
      <c r="J112" s="19">
        <v>11.188333333333333</v>
      </c>
      <c r="K112" s="19"/>
      <c r="L112" s="19"/>
      <c r="M112"/>
      <c r="N112"/>
    </row>
    <row r="113" spans="3:14" ht="21">
      <c r="C113" s="29" t="s">
        <v>82</v>
      </c>
      <c r="D113" s="29">
        <f>(D112*D111)</f>
        <v>12</v>
      </c>
      <c r="H113" s="19" t="s">
        <v>53</v>
      </c>
      <c r="I113" s="19">
        <v>5.0867181818181795</v>
      </c>
      <c r="J113" s="19">
        <v>8.5810696969696938</v>
      </c>
      <c r="K113" s="19"/>
      <c r="L113" s="19"/>
      <c r="M113"/>
      <c r="N113"/>
    </row>
    <row r="114" spans="3:14">
      <c r="H114" s="19"/>
      <c r="I114" s="19"/>
      <c r="J114" s="19"/>
      <c r="K114" s="19"/>
      <c r="L114" s="19"/>
      <c r="M114"/>
      <c r="N114"/>
    </row>
    <row r="115" spans="3:14">
      <c r="H115"/>
      <c r="I115"/>
      <c r="J115"/>
      <c r="K115"/>
      <c r="L115"/>
      <c r="M115"/>
      <c r="N115"/>
    </row>
    <row r="116" spans="3:14" ht="15.75" thickBot="1">
      <c r="H116" t="s">
        <v>54</v>
      </c>
      <c r="I116"/>
      <c r="J116"/>
      <c r="K116"/>
      <c r="L116"/>
      <c r="M116"/>
      <c r="N116"/>
    </row>
    <row r="117" spans="3:14">
      <c r="D117" s="4" t="s">
        <v>72</v>
      </c>
      <c r="E117" s="4" t="s">
        <v>73</v>
      </c>
      <c r="F117" s="4" t="s">
        <v>74</v>
      </c>
      <c r="H117" s="22" t="s">
        <v>55</v>
      </c>
      <c r="I117" s="22" t="s">
        <v>56</v>
      </c>
      <c r="J117" s="22" t="s">
        <v>57</v>
      </c>
      <c r="K117" s="22" t="s">
        <v>58</v>
      </c>
      <c r="L117" s="22" t="s">
        <v>59</v>
      </c>
      <c r="M117" s="22" t="s">
        <v>60</v>
      </c>
      <c r="N117" s="22" t="s">
        <v>61</v>
      </c>
    </row>
    <row r="118" spans="3:14">
      <c r="C118" s="4" t="s">
        <v>75</v>
      </c>
      <c r="D118" s="4">
        <f>SQRT(2*K121/D109*D111)</f>
        <v>0.67492660780704605</v>
      </c>
      <c r="E118" s="4">
        <f>SQRT(2*K121/D108*D111)</f>
        <v>0.67492660780704605</v>
      </c>
      <c r="F118" s="4">
        <f>SQRT(2*K121)/D111</f>
        <v>0.14612589701273962</v>
      </c>
      <c r="H118" s="19" t="s">
        <v>62</v>
      </c>
      <c r="I118" s="19">
        <v>144.16363333333334</v>
      </c>
      <c r="J118" s="19">
        <v>2</v>
      </c>
      <c r="K118" s="19">
        <v>72.081816666666668</v>
      </c>
      <c r="L118" s="19">
        <v>421.96978665279028</v>
      </c>
      <c r="M118" s="19">
        <v>7.5537248582700453E-16</v>
      </c>
      <c r="N118" s="19">
        <v>6.0129048348626437</v>
      </c>
    </row>
    <row r="119" spans="3:14">
      <c r="C119" s="4" t="s">
        <v>76</v>
      </c>
      <c r="D119" s="4">
        <f>TINV(0.01,J121*D118)</f>
        <v>3.0545395859505025</v>
      </c>
      <c r="E119" s="4">
        <f>TINV(0.01,J121*E118)</f>
        <v>3.0545395859505025</v>
      </c>
      <c r="F119" s="4">
        <f>TINV(0.01,J121*F118)</f>
        <v>9.9248432004747045</v>
      </c>
      <c r="H119" s="19" t="s">
        <v>63</v>
      </c>
      <c r="I119" s="19">
        <v>11.816066666666671</v>
      </c>
      <c r="J119" s="19">
        <v>1</v>
      </c>
      <c r="K119" s="19">
        <v>11.816066666666671</v>
      </c>
      <c r="L119" s="19">
        <v>69.171718485755164</v>
      </c>
      <c r="M119" s="19">
        <v>1.4030582816133817E-7</v>
      </c>
      <c r="N119" s="19">
        <v>8.2854195445820018</v>
      </c>
    </row>
    <row r="120" spans="3:14">
      <c r="C120" s="4" t="s">
        <v>23</v>
      </c>
      <c r="D120" s="4">
        <f>D118/SQRT(2)</f>
        <v>0.47724518118359566</v>
      </c>
      <c r="E120" s="4">
        <f t="shared" ref="E120:F120" si="28">E118/SQRT(2)</f>
        <v>0.47724518118359566</v>
      </c>
      <c r="F120" s="4">
        <f t="shared" si="28"/>
        <v>0.10332661268467525</v>
      </c>
      <c r="H120" s="19" t="s">
        <v>64</v>
      </c>
      <c r="I120" s="19">
        <v>3.1072333333333213</v>
      </c>
      <c r="J120" s="19">
        <v>2</v>
      </c>
      <c r="K120" s="19">
        <v>1.5536166666666607</v>
      </c>
      <c r="L120" s="19">
        <v>9.0949330037725638</v>
      </c>
      <c r="M120" s="19">
        <v>1.8628151857675221E-3</v>
      </c>
      <c r="N120" s="19">
        <v>6.0129048348626437</v>
      </c>
    </row>
    <row r="121" spans="3:14">
      <c r="H121" s="19" t="s">
        <v>65</v>
      </c>
      <c r="I121" s="19">
        <v>3.0748000000000011</v>
      </c>
      <c r="J121" s="19">
        <v>18</v>
      </c>
      <c r="K121" s="19">
        <v>0.17082222222222229</v>
      </c>
      <c r="L121" s="19"/>
      <c r="M121" s="19"/>
      <c r="N121" s="19"/>
    </row>
    <row r="122" spans="3:14">
      <c r="H122" s="19"/>
      <c r="I122" s="19"/>
      <c r="J122" s="19"/>
      <c r="K122" s="19"/>
      <c r="L122" s="19"/>
      <c r="M122" s="19"/>
      <c r="N122" s="19"/>
    </row>
    <row r="123" spans="3:14" ht="15.75" thickBot="1">
      <c r="H123" s="21" t="s">
        <v>49</v>
      </c>
      <c r="I123" s="21">
        <v>162.16173333333333</v>
      </c>
      <c r="J123" s="21">
        <v>23</v>
      </c>
      <c r="K123" s="21"/>
      <c r="L123" s="21"/>
      <c r="M123" s="21"/>
      <c r="N123" s="21"/>
    </row>
  </sheetData>
  <mergeCells count="28">
    <mergeCell ref="G16:G17"/>
    <mergeCell ref="C29:C30"/>
    <mergeCell ref="H28:J28"/>
    <mergeCell ref="H29:H30"/>
    <mergeCell ref="M28:O28"/>
    <mergeCell ref="M29:M30"/>
    <mergeCell ref="C28:E28"/>
    <mergeCell ref="C4:C7"/>
    <mergeCell ref="D4:F4"/>
    <mergeCell ref="D5:F5"/>
    <mergeCell ref="G4:I4"/>
    <mergeCell ref="G5:I5"/>
    <mergeCell ref="G41:I41"/>
    <mergeCell ref="G42:I42"/>
    <mergeCell ref="J4:L4"/>
    <mergeCell ref="J5:L5"/>
    <mergeCell ref="D6:D7"/>
    <mergeCell ref="G6:G7"/>
    <mergeCell ref="J6:J7"/>
    <mergeCell ref="L14:N14"/>
    <mergeCell ref="L15:N15"/>
    <mergeCell ref="L16:L17"/>
    <mergeCell ref="C27:E27"/>
    <mergeCell ref="B14:D14"/>
    <mergeCell ref="B15:D15"/>
    <mergeCell ref="B16:B17"/>
    <mergeCell ref="G14:I14"/>
    <mergeCell ref="G15:I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1:Q17"/>
  <sheetViews>
    <sheetView workbookViewId="0">
      <selection activeCell="N15" activeCellId="2" sqref="N7:Q7 N11:Q11 N15:Q15"/>
    </sheetView>
  </sheetViews>
  <sheetFormatPr defaultRowHeight="15"/>
  <sheetData>
    <row r="1" spans="5:17">
      <c r="E1" s="8"/>
      <c r="F1" s="33"/>
      <c r="G1" s="31"/>
      <c r="H1" s="31"/>
      <c r="I1" s="8"/>
      <c r="J1" s="33"/>
      <c r="K1" s="31"/>
      <c r="L1" s="31"/>
    </row>
    <row r="2" spans="5:17">
      <c r="E2" s="4"/>
      <c r="F2" s="33"/>
      <c r="G2" s="32"/>
      <c r="H2" s="32"/>
      <c r="I2" s="4"/>
      <c r="J2" s="33"/>
      <c r="K2" s="32"/>
      <c r="L2" s="32"/>
    </row>
    <row r="4" spans="5:17">
      <c r="G4" s="33" t="s">
        <v>6</v>
      </c>
      <c r="H4" s="31" t="s">
        <v>7</v>
      </c>
      <c r="I4" s="31" t="s">
        <v>7</v>
      </c>
    </row>
    <row r="5" spans="5:17">
      <c r="F5" s="4"/>
      <c r="G5" s="33"/>
      <c r="H5" s="32" t="s">
        <v>14</v>
      </c>
      <c r="I5" s="32" t="s">
        <v>15</v>
      </c>
    </row>
    <row r="6" spans="5:17">
      <c r="F6" s="4" t="s">
        <v>17</v>
      </c>
      <c r="G6" s="1">
        <v>100</v>
      </c>
      <c r="H6" s="2">
        <v>95</v>
      </c>
      <c r="I6" s="2">
        <v>91</v>
      </c>
      <c r="M6" s="4"/>
      <c r="N6" s="4" t="s">
        <v>17</v>
      </c>
      <c r="O6" s="4" t="s">
        <v>18</v>
      </c>
      <c r="P6" s="4" t="s">
        <v>19</v>
      </c>
      <c r="Q6" s="4" t="s">
        <v>20</v>
      </c>
    </row>
    <row r="7" spans="5:17">
      <c r="F7" s="4" t="s">
        <v>18</v>
      </c>
      <c r="G7" s="2">
        <v>100</v>
      </c>
      <c r="H7" s="2">
        <v>93</v>
      </c>
      <c r="I7" s="2">
        <v>90</v>
      </c>
      <c r="K7" s="8" t="s">
        <v>16</v>
      </c>
      <c r="L7" s="33" t="s">
        <v>6</v>
      </c>
      <c r="M7" s="33"/>
      <c r="N7" s="1">
        <v>100</v>
      </c>
      <c r="O7" s="2">
        <v>100</v>
      </c>
      <c r="P7" s="3">
        <v>100</v>
      </c>
      <c r="Q7" s="4">
        <v>100</v>
      </c>
    </row>
    <row r="8" spans="5:17">
      <c r="F8" s="4" t="s">
        <v>19</v>
      </c>
      <c r="G8" s="3">
        <v>100</v>
      </c>
      <c r="H8" s="3">
        <v>93</v>
      </c>
      <c r="I8" s="3">
        <v>91</v>
      </c>
      <c r="L8" s="31" t="s">
        <v>7</v>
      </c>
      <c r="M8" s="32" t="s">
        <v>14</v>
      </c>
      <c r="N8" s="2">
        <v>95</v>
      </c>
      <c r="O8" s="2">
        <v>93</v>
      </c>
      <c r="P8" s="3">
        <v>93</v>
      </c>
      <c r="Q8" s="4">
        <v>95</v>
      </c>
    </row>
    <row r="9" spans="5:17">
      <c r="F9" s="4" t="s">
        <v>20</v>
      </c>
      <c r="G9" s="4">
        <v>100</v>
      </c>
      <c r="H9" s="4">
        <v>95</v>
      </c>
      <c r="I9" s="4">
        <v>91</v>
      </c>
      <c r="L9" s="31" t="s">
        <v>7</v>
      </c>
      <c r="M9" s="32" t="s">
        <v>15</v>
      </c>
      <c r="N9" s="2">
        <v>91</v>
      </c>
      <c r="O9" s="2">
        <v>90</v>
      </c>
      <c r="P9" s="3">
        <v>91</v>
      </c>
      <c r="Q9" s="4">
        <v>91</v>
      </c>
    </row>
    <row r="10" spans="5:17">
      <c r="F10" s="4" t="s">
        <v>17</v>
      </c>
      <c r="G10" s="1">
        <v>100</v>
      </c>
      <c r="H10" s="2">
        <v>96</v>
      </c>
      <c r="I10" s="2">
        <v>93</v>
      </c>
      <c r="N10" s="4"/>
      <c r="O10" s="4"/>
      <c r="P10" s="4"/>
      <c r="Q10" s="4"/>
    </row>
    <row r="11" spans="5:17">
      <c r="F11" s="4" t="s">
        <v>18</v>
      </c>
      <c r="G11" s="2">
        <v>100</v>
      </c>
      <c r="H11" s="2">
        <v>97</v>
      </c>
      <c r="I11" s="2">
        <v>92</v>
      </c>
      <c r="K11" t="s">
        <v>68</v>
      </c>
      <c r="N11" s="1">
        <v>100</v>
      </c>
      <c r="O11" s="2">
        <v>100</v>
      </c>
      <c r="P11" s="3">
        <v>100</v>
      </c>
      <c r="Q11" s="4">
        <v>100</v>
      </c>
    </row>
    <row r="12" spans="5:17">
      <c r="F12" s="4" t="s">
        <v>19</v>
      </c>
      <c r="G12" s="3">
        <v>100</v>
      </c>
      <c r="H12" s="3">
        <v>96</v>
      </c>
      <c r="I12" s="3">
        <v>92</v>
      </c>
      <c r="N12" s="2">
        <v>96</v>
      </c>
      <c r="O12" s="2">
        <v>97</v>
      </c>
      <c r="P12" s="3">
        <v>96</v>
      </c>
      <c r="Q12" s="4">
        <v>96</v>
      </c>
    </row>
    <row r="13" spans="5:17">
      <c r="F13" s="4" t="s">
        <v>20</v>
      </c>
      <c r="G13" s="4">
        <v>100</v>
      </c>
      <c r="H13" s="4">
        <v>96</v>
      </c>
      <c r="I13" s="4">
        <v>92</v>
      </c>
      <c r="N13" s="2">
        <v>93</v>
      </c>
      <c r="O13" s="2">
        <v>92</v>
      </c>
      <c r="P13" s="3">
        <v>92</v>
      </c>
      <c r="Q13" s="4">
        <v>92</v>
      </c>
    </row>
    <row r="14" spans="5:17">
      <c r="F14" s="4" t="s">
        <v>17</v>
      </c>
      <c r="G14" s="1">
        <v>100</v>
      </c>
      <c r="H14" s="2">
        <v>98</v>
      </c>
      <c r="I14" s="2">
        <v>97</v>
      </c>
      <c r="N14" s="4"/>
      <c r="O14" s="4"/>
      <c r="P14" s="4"/>
      <c r="Q14" s="4"/>
    </row>
    <row r="15" spans="5:17">
      <c r="F15" s="4" t="s">
        <v>18</v>
      </c>
      <c r="G15" s="2">
        <v>100</v>
      </c>
      <c r="H15" s="2">
        <v>99</v>
      </c>
      <c r="I15" s="2">
        <v>96</v>
      </c>
      <c r="K15" t="s">
        <v>69</v>
      </c>
      <c r="N15" s="1">
        <v>100</v>
      </c>
      <c r="O15" s="2">
        <v>100</v>
      </c>
      <c r="P15" s="3">
        <v>100</v>
      </c>
      <c r="Q15" s="4">
        <v>100</v>
      </c>
    </row>
    <row r="16" spans="5:17">
      <c r="F16" s="4" t="s">
        <v>19</v>
      </c>
      <c r="G16" s="3">
        <v>100</v>
      </c>
      <c r="H16" s="3">
        <v>100</v>
      </c>
      <c r="I16" s="3">
        <v>97</v>
      </c>
      <c r="N16" s="2">
        <v>98</v>
      </c>
      <c r="O16" s="2">
        <v>99</v>
      </c>
      <c r="P16" s="3">
        <v>100</v>
      </c>
      <c r="Q16" s="4">
        <v>99</v>
      </c>
    </row>
    <row r="17" spans="6:17">
      <c r="F17" s="4" t="s">
        <v>20</v>
      </c>
      <c r="G17" s="4">
        <v>100</v>
      </c>
      <c r="H17" s="4">
        <v>99</v>
      </c>
      <c r="I17" s="4">
        <v>97</v>
      </c>
      <c r="N17" s="2">
        <v>97</v>
      </c>
      <c r="O17" s="2">
        <v>96</v>
      </c>
      <c r="P17" s="3">
        <v>97</v>
      </c>
      <c r="Q17" s="4">
        <v>97</v>
      </c>
    </row>
  </sheetData>
  <mergeCells count="4">
    <mergeCell ref="G4:G5"/>
    <mergeCell ref="F1:F2"/>
    <mergeCell ref="J1:J2"/>
    <mergeCell ref="L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 Srii</dc:creator>
  <cp:lastModifiedBy>Satya Srii</cp:lastModifiedBy>
  <dcterms:created xsi:type="dcterms:W3CDTF">2022-08-04T05:32:56Z</dcterms:created>
  <dcterms:modified xsi:type="dcterms:W3CDTF">2022-09-18T07:53:10Z</dcterms:modified>
</cp:coreProperties>
</file>