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data of this study" sheetId="1" r:id="rId1"/>
    <sheet name="data of Koke, 201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4" i="2" l="1"/>
  <c r="F54" i="2"/>
  <c r="B54" i="2"/>
  <c r="M45" i="2"/>
  <c r="F45" i="2"/>
  <c r="B45" i="2"/>
  <c r="M42" i="2"/>
  <c r="F42" i="2"/>
  <c r="B42" i="2"/>
  <c r="M34" i="2"/>
  <c r="F34" i="2"/>
  <c r="B34" i="2"/>
  <c r="M25" i="2"/>
  <c r="F25" i="2"/>
  <c r="B25" i="2"/>
  <c r="M15" i="2"/>
  <c r="M16" i="2" s="1"/>
  <c r="F15" i="2"/>
  <c r="F16" i="2" s="1"/>
  <c r="D14" i="2"/>
  <c r="N13" i="2"/>
  <c r="M13" i="2"/>
  <c r="L13" i="2"/>
  <c r="K13" i="2"/>
  <c r="J13" i="2"/>
  <c r="I13" i="2"/>
  <c r="H13" i="2"/>
  <c r="G13" i="2"/>
  <c r="F13" i="2"/>
  <c r="E13" i="2"/>
  <c r="D13" i="2"/>
  <c r="C13" i="2"/>
  <c r="B14" i="2" s="1"/>
  <c r="B15" i="2" s="1"/>
  <c r="B16" i="2" s="1"/>
  <c r="B13" i="2"/>
  <c r="M12" i="2"/>
  <c r="F12" i="2"/>
  <c r="B11" i="2"/>
  <c r="B12" i="2" s="1"/>
  <c r="M9" i="2"/>
  <c r="F9" i="2"/>
  <c r="B9" i="2"/>
  <c r="M6" i="2"/>
  <c r="F6" i="2"/>
  <c r="B6" i="2"/>
  <c r="F5" i="2"/>
  <c r="B5" i="2"/>
</calcChain>
</file>

<file path=xl/sharedStrings.xml><?xml version="1.0" encoding="utf-8"?>
<sst xmlns="http://schemas.openxmlformats.org/spreadsheetml/2006/main" count="868" uniqueCount="455">
  <si>
    <t>S</t>
    <phoneticPr fontId="1" type="noConversion"/>
  </si>
  <si>
    <t>position</t>
    <phoneticPr fontId="1" type="noConversion"/>
  </si>
  <si>
    <t>length(um)</t>
    <phoneticPr fontId="1" type="noConversion"/>
  </si>
  <si>
    <t>S0</t>
    <phoneticPr fontId="1" type="noConversion"/>
  </si>
  <si>
    <t>S</t>
    <phoneticPr fontId="1" type="noConversion"/>
  </si>
  <si>
    <t>P</t>
    <phoneticPr fontId="1" type="noConversion"/>
  </si>
  <si>
    <t>0007</t>
    <phoneticPr fontId="1" type="noConversion"/>
  </si>
  <si>
    <t>M</t>
    <phoneticPr fontId="1" type="noConversion"/>
  </si>
  <si>
    <t>0008</t>
    <phoneticPr fontId="1" type="noConversion"/>
  </si>
  <si>
    <t>0010</t>
    <phoneticPr fontId="1" type="noConversion"/>
  </si>
  <si>
    <t>S</t>
    <phoneticPr fontId="1" type="noConversion"/>
  </si>
  <si>
    <t>0012-1</t>
    <phoneticPr fontId="1" type="noConversion"/>
  </si>
  <si>
    <t>0012-2</t>
    <phoneticPr fontId="1" type="noConversion"/>
  </si>
  <si>
    <t>0012-3</t>
  </si>
  <si>
    <t>S</t>
    <phoneticPr fontId="1" type="noConversion"/>
  </si>
  <si>
    <t>0012-4</t>
  </si>
  <si>
    <t>0012-5</t>
  </si>
  <si>
    <t>0012-6</t>
  </si>
  <si>
    <t>0012-7</t>
  </si>
  <si>
    <t>S</t>
    <phoneticPr fontId="1" type="noConversion"/>
  </si>
  <si>
    <t>0012-8</t>
  </si>
  <si>
    <t>0012-9</t>
  </si>
  <si>
    <t>0012-10</t>
  </si>
  <si>
    <t>P</t>
    <phoneticPr fontId="1" type="noConversion"/>
  </si>
  <si>
    <t>0012-11</t>
  </si>
  <si>
    <t>0012-12</t>
  </si>
  <si>
    <t>P</t>
    <phoneticPr fontId="1" type="noConversion"/>
  </si>
  <si>
    <t>0012-13</t>
  </si>
  <si>
    <t>0012-14</t>
  </si>
  <si>
    <t>P</t>
    <phoneticPr fontId="1" type="noConversion"/>
  </si>
  <si>
    <t>0012-15</t>
  </si>
  <si>
    <t>M</t>
    <phoneticPr fontId="1" type="noConversion"/>
  </si>
  <si>
    <t>0013-1</t>
    <phoneticPr fontId="1" type="noConversion"/>
  </si>
  <si>
    <t>M</t>
    <phoneticPr fontId="1" type="noConversion"/>
  </si>
  <si>
    <t>0013-2</t>
  </si>
  <si>
    <t>S</t>
    <phoneticPr fontId="1" type="noConversion"/>
  </si>
  <si>
    <t>0013-3</t>
  </si>
  <si>
    <t>S</t>
    <phoneticPr fontId="1" type="noConversion"/>
  </si>
  <si>
    <t>0013-4</t>
  </si>
  <si>
    <t>S</t>
    <phoneticPr fontId="1" type="noConversion"/>
  </si>
  <si>
    <t>0013-6</t>
  </si>
  <si>
    <t>0013-5</t>
    <phoneticPr fontId="1" type="noConversion"/>
  </si>
  <si>
    <t>0014A</t>
    <phoneticPr fontId="1" type="noConversion"/>
  </si>
  <si>
    <t>0014B</t>
    <phoneticPr fontId="1" type="noConversion"/>
  </si>
  <si>
    <t>0014C</t>
    <phoneticPr fontId="1" type="noConversion"/>
  </si>
  <si>
    <t>S</t>
    <phoneticPr fontId="1" type="noConversion"/>
  </si>
  <si>
    <t>0015</t>
    <phoneticPr fontId="1" type="noConversion"/>
  </si>
  <si>
    <t>M</t>
    <phoneticPr fontId="1" type="noConversion"/>
  </si>
  <si>
    <t>0016A</t>
    <phoneticPr fontId="1" type="noConversion"/>
  </si>
  <si>
    <t>S</t>
    <phoneticPr fontId="1" type="noConversion"/>
  </si>
  <si>
    <t>0016B-1</t>
    <phoneticPr fontId="1" type="noConversion"/>
  </si>
  <si>
    <t>0016B-2</t>
    <phoneticPr fontId="1" type="noConversion"/>
  </si>
  <si>
    <t>0017</t>
    <phoneticPr fontId="1" type="noConversion"/>
  </si>
  <si>
    <t>0018</t>
    <phoneticPr fontId="1" type="noConversion"/>
  </si>
  <si>
    <t>0019A</t>
    <phoneticPr fontId="1" type="noConversion"/>
  </si>
  <si>
    <t>S</t>
    <phoneticPr fontId="1" type="noConversion"/>
  </si>
  <si>
    <t>0019B</t>
    <phoneticPr fontId="1" type="noConversion"/>
  </si>
  <si>
    <t>S</t>
    <phoneticPr fontId="1" type="noConversion"/>
  </si>
  <si>
    <t>0021-1</t>
    <phoneticPr fontId="1" type="noConversion"/>
  </si>
  <si>
    <t>0021-2</t>
    <phoneticPr fontId="1" type="noConversion"/>
  </si>
  <si>
    <t>0022</t>
    <phoneticPr fontId="1" type="noConversion"/>
  </si>
  <si>
    <t>0023</t>
    <phoneticPr fontId="1" type="noConversion"/>
  </si>
  <si>
    <t>0024</t>
    <phoneticPr fontId="1" type="noConversion"/>
  </si>
  <si>
    <t>0025</t>
    <phoneticPr fontId="1" type="noConversion"/>
  </si>
  <si>
    <t>0027</t>
    <phoneticPr fontId="1" type="noConversion"/>
  </si>
  <si>
    <t>0028</t>
    <phoneticPr fontId="1" type="noConversion"/>
  </si>
  <si>
    <t>0030-1</t>
    <phoneticPr fontId="1" type="noConversion"/>
  </si>
  <si>
    <t>P</t>
    <phoneticPr fontId="1" type="noConversion"/>
  </si>
  <si>
    <t>0030-2</t>
    <phoneticPr fontId="1" type="noConversion"/>
  </si>
  <si>
    <t>0030-3</t>
    <phoneticPr fontId="1" type="noConversion"/>
  </si>
  <si>
    <t>0030-4</t>
    <phoneticPr fontId="1" type="noConversion"/>
  </si>
  <si>
    <t>0030-5</t>
    <phoneticPr fontId="1" type="noConversion"/>
  </si>
  <si>
    <t>0030-6</t>
    <phoneticPr fontId="1" type="noConversion"/>
  </si>
  <si>
    <t>0030-7</t>
  </si>
  <si>
    <t>S</t>
    <phoneticPr fontId="1" type="noConversion"/>
  </si>
  <si>
    <t>0030-8</t>
  </si>
  <si>
    <t>0030-9</t>
  </si>
  <si>
    <t>0030-10</t>
  </si>
  <si>
    <t>0031</t>
    <phoneticPr fontId="1" type="noConversion"/>
  </si>
  <si>
    <t>S</t>
    <phoneticPr fontId="1" type="noConversion"/>
  </si>
  <si>
    <t>0032</t>
    <phoneticPr fontId="1" type="noConversion"/>
  </si>
  <si>
    <t>0033-1</t>
    <phoneticPr fontId="1" type="noConversion"/>
  </si>
  <si>
    <t>0033-2</t>
  </si>
  <si>
    <t>S</t>
    <phoneticPr fontId="1" type="noConversion"/>
  </si>
  <si>
    <t>0034</t>
    <phoneticPr fontId="1" type="noConversion"/>
  </si>
  <si>
    <t>0035</t>
    <phoneticPr fontId="1" type="noConversion"/>
  </si>
  <si>
    <t>P</t>
    <phoneticPr fontId="1" type="noConversion"/>
  </si>
  <si>
    <t>0036</t>
    <phoneticPr fontId="1" type="noConversion"/>
  </si>
  <si>
    <t>S</t>
    <phoneticPr fontId="1" type="noConversion"/>
  </si>
  <si>
    <t>0037</t>
    <phoneticPr fontId="1" type="noConversion"/>
  </si>
  <si>
    <t>P</t>
    <phoneticPr fontId="1" type="noConversion"/>
  </si>
  <si>
    <t>0038</t>
    <phoneticPr fontId="1" type="noConversion"/>
  </si>
  <si>
    <t>S</t>
    <phoneticPr fontId="1" type="noConversion"/>
  </si>
  <si>
    <t>0039</t>
    <phoneticPr fontId="1" type="noConversion"/>
  </si>
  <si>
    <t>S</t>
    <phoneticPr fontId="1" type="noConversion"/>
  </si>
  <si>
    <t>0040-1</t>
    <phoneticPr fontId="1" type="noConversion"/>
  </si>
  <si>
    <t>M</t>
    <phoneticPr fontId="1" type="noConversion"/>
  </si>
  <si>
    <t>0040-2</t>
    <phoneticPr fontId="1" type="noConversion"/>
  </si>
  <si>
    <t>S</t>
    <phoneticPr fontId="1" type="noConversion"/>
  </si>
  <si>
    <t>0040-3</t>
    <phoneticPr fontId="1" type="noConversion"/>
  </si>
  <si>
    <t>0040-4</t>
    <phoneticPr fontId="1" type="noConversion"/>
  </si>
  <si>
    <t>0041</t>
    <phoneticPr fontId="1" type="noConversion"/>
  </si>
  <si>
    <t>P</t>
    <phoneticPr fontId="1" type="noConversion"/>
  </si>
  <si>
    <t>0042-A</t>
    <phoneticPr fontId="1" type="noConversion"/>
  </si>
  <si>
    <t>0042-B</t>
    <phoneticPr fontId="1" type="noConversion"/>
  </si>
  <si>
    <t>0043-1</t>
    <phoneticPr fontId="1" type="noConversion"/>
  </si>
  <si>
    <t>0043-2</t>
    <phoneticPr fontId="1" type="noConversion"/>
  </si>
  <si>
    <t>M</t>
    <phoneticPr fontId="1" type="noConversion"/>
  </si>
  <si>
    <t>0043-3</t>
    <phoneticPr fontId="1" type="noConversion"/>
  </si>
  <si>
    <t>P</t>
    <phoneticPr fontId="1" type="noConversion"/>
  </si>
  <si>
    <t>0043-4</t>
    <phoneticPr fontId="1" type="noConversion"/>
  </si>
  <si>
    <t>0043-5</t>
    <phoneticPr fontId="1" type="noConversion"/>
  </si>
  <si>
    <t>0043-6</t>
  </si>
  <si>
    <t>0043-7</t>
    <phoneticPr fontId="1" type="noConversion"/>
  </si>
  <si>
    <t>S</t>
    <phoneticPr fontId="1" type="noConversion"/>
  </si>
  <si>
    <t>0043-8</t>
  </si>
  <si>
    <t>0043-9</t>
  </si>
  <si>
    <t>0044</t>
    <phoneticPr fontId="1" type="noConversion"/>
  </si>
  <si>
    <t>0045-1</t>
    <phoneticPr fontId="1" type="noConversion"/>
  </si>
  <si>
    <t>0045-2</t>
  </si>
  <si>
    <t>0045-3</t>
  </si>
  <si>
    <t>0045-4</t>
  </si>
  <si>
    <t>0045-5</t>
  </si>
  <si>
    <t>0045-6</t>
  </si>
  <si>
    <t>S</t>
    <phoneticPr fontId="1" type="noConversion"/>
  </si>
  <si>
    <t>S</t>
    <phoneticPr fontId="1" type="noConversion"/>
  </si>
  <si>
    <t>S</t>
    <phoneticPr fontId="1" type="noConversion"/>
  </si>
  <si>
    <t>0047-1</t>
    <phoneticPr fontId="1" type="noConversion"/>
  </si>
  <si>
    <t>S</t>
    <phoneticPr fontId="1" type="noConversion"/>
  </si>
  <si>
    <t>0047-2</t>
  </si>
  <si>
    <t>0048</t>
    <phoneticPr fontId="1" type="noConversion"/>
  </si>
  <si>
    <t>0049</t>
    <phoneticPr fontId="1" type="noConversion"/>
  </si>
  <si>
    <t>0050-B</t>
    <phoneticPr fontId="1" type="noConversion"/>
  </si>
  <si>
    <t>0051-1</t>
    <phoneticPr fontId="1" type="noConversion"/>
  </si>
  <si>
    <t>0051-2</t>
    <phoneticPr fontId="1" type="noConversion"/>
  </si>
  <si>
    <t>0051-3</t>
  </si>
  <si>
    <t>P</t>
    <phoneticPr fontId="1" type="noConversion"/>
  </si>
  <si>
    <t>P</t>
    <phoneticPr fontId="1" type="noConversion"/>
  </si>
  <si>
    <t>0052-1</t>
    <phoneticPr fontId="1" type="noConversion"/>
  </si>
  <si>
    <t>S</t>
    <phoneticPr fontId="1" type="noConversion"/>
  </si>
  <si>
    <t>S</t>
    <phoneticPr fontId="1" type="noConversion"/>
  </si>
  <si>
    <t>0052-2</t>
  </si>
  <si>
    <t>0053-1</t>
    <phoneticPr fontId="1" type="noConversion"/>
  </si>
  <si>
    <t>0053-2</t>
  </si>
  <si>
    <t>0053-3</t>
  </si>
  <si>
    <t>0053-4</t>
  </si>
  <si>
    <t>0053-5</t>
  </si>
  <si>
    <t>0053-6</t>
  </si>
  <si>
    <t>P</t>
    <phoneticPr fontId="1" type="noConversion"/>
  </si>
  <si>
    <t>S</t>
    <phoneticPr fontId="1" type="noConversion"/>
  </si>
  <si>
    <t>S</t>
    <phoneticPr fontId="1" type="noConversion"/>
  </si>
  <si>
    <t>M</t>
    <phoneticPr fontId="1" type="noConversion"/>
  </si>
  <si>
    <t>0053-7</t>
  </si>
  <si>
    <t>0053-8</t>
  </si>
  <si>
    <t>0055-A</t>
    <phoneticPr fontId="1" type="noConversion"/>
  </si>
  <si>
    <t>0055-B</t>
    <phoneticPr fontId="1" type="noConversion"/>
  </si>
  <si>
    <t>0055-C</t>
    <phoneticPr fontId="1" type="noConversion"/>
  </si>
  <si>
    <t>0055-D-1</t>
    <phoneticPr fontId="1" type="noConversion"/>
  </si>
  <si>
    <t>0055-D-2</t>
    <phoneticPr fontId="1" type="noConversion"/>
  </si>
  <si>
    <t>0055-D-3</t>
    <phoneticPr fontId="1" type="noConversion"/>
  </si>
  <si>
    <t>0055-D-4</t>
    <phoneticPr fontId="1" type="noConversion"/>
  </si>
  <si>
    <t>0055-D-5</t>
    <phoneticPr fontId="1" type="noConversion"/>
  </si>
  <si>
    <t>0056-1</t>
    <phoneticPr fontId="1" type="noConversion"/>
  </si>
  <si>
    <t>S</t>
    <phoneticPr fontId="1" type="noConversion"/>
  </si>
  <si>
    <t>0056-2</t>
    <phoneticPr fontId="1" type="noConversion"/>
  </si>
  <si>
    <t>0056-3</t>
    <phoneticPr fontId="1" type="noConversion"/>
  </si>
  <si>
    <t>S</t>
    <phoneticPr fontId="1" type="noConversion"/>
  </si>
  <si>
    <t>S</t>
    <phoneticPr fontId="1" type="noConversion"/>
  </si>
  <si>
    <t>0056-4</t>
    <phoneticPr fontId="1" type="noConversion"/>
  </si>
  <si>
    <t>P</t>
    <phoneticPr fontId="1" type="noConversion"/>
  </si>
  <si>
    <t>0057-1</t>
    <phoneticPr fontId="1" type="noConversion"/>
  </si>
  <si>
    <t>0057-2</t>
    <phoneticPr fontId="1" type="noConversion"/>
  </si>
  <si>
    <t>0057-3</t>
    <phoneticPr fontId="1" type="noConversion"/>
  </si>
  <si>
    <t>0057-4</t>
    <phoneticPr fontId="1" type="noConversion"/>
  </si>
  <si>
    <t>0057-5</t>
    <phoneticPr fontId="1" type="noConversion"/>
  </si>
  <si>
    <t>0057-6</t>
    <phoneticPr fontId="1" type="noConversion"/>
  </si>
  <si>
    <t>0057-7</t>
    <phoneticPr fontId="1" type="noConversion"/>
  </si>
  <si>
    <t>P</t>
    <phoneticPr fontId="1" type="noConversion"/>
  </si>
  <si>
    <t>P</t>
    <phoneticPr fontId="1" type="noConversion"/>
  </si>
  <si>
    <t>S</t>
    <phoneticPr fontId="1" type="noConversion"/>
  </si>
  <si>
    <t>S</t>
    <phoneticPr fontId="1" type="noConversion"/>
  </si>
  <si>
    <t>M</t>
    <phoneticPr fontId="1" type="noConversion"/>
  </si>
  <si>
    <t>S</t>
    <phoneticPr fontId="1" type="noConversion"/>
  </si>
  <si>
    <t>0057-8</t>
    <phoneticPr fontId="1" type="noConversion"/>
  </si>
  <si>
    <t>0057-9</t>
    <phoneticPr fontId="1" type="noConversion"/>
  </si>
  <si>
    <t>0057-10</t>
    <phoneticPr fontId="1" type="noConversion"/>
  </si>
  <si>
    <t>0057-11</t>
    <phoneticPr fontId="1" type="noConversion"/>
  </si>
  <si>
    <t>0058-1</t>
    <phoneticPr fontId="1" type="noConversion"/>
  </si>
  <si>
    <t>M</t>
    <phoneticPr fontId="1" type="noConversion"/>
  </si>
  <si>
    <t>0058-2</t>
    <phoneticPr fontId="1" type="noConversion"/>
  </si>
  <si>
    <t>0058-3</t>
    <phoneticPr fontId="1" type="noConversion"/>
  </si>
  <si>
    <t>S</t>
    <phoneticPr fontId="1" type="noConversion"/>
  </si>
  <si>
    <t>0058-4</t>
    <phoneticPr fontId="1" type="noConversion"/>
  </si>
  <si>
    <t>0059-A</t>
    <phoneticPr fontId="1" type="noConversion"/>
  </si>
  <si>
    <t>0059-B</t>
    <phoneticPr fontId="1" type="noConversion"/>
  </si>
  <si>
    <t>0059-C</t>
    <phoneticPr fontId="1" type="noConversion"/>
  </si>
  <si>
    <t>0060-1</t>
    <phoneticPr fontId="1" type="noConversion"/>
  </si>
  <si>
    <t>0060-2</t>
    <phoneticPr fontId="1" type="noConversion"/>
  </si>
  <si>
    <t>0061</t>
    <phoneticPr fontId="1" type="noConversion"/>
  </si>
  <si>
    <t>0062</t>
    <phoneticPr fontId="1" type="noConversion"/>
  </si>
  <si>
    <t>0063</t>
    <phoneticPr fontId="1" type="noConversion"/>
  </si>
  <si>
    <t>0064</t>
    <phoneticPr fontId="1" type="noConversion"/>
  </si>
  <si>
    <t>0065</t>
    <phoneticPr fontId="1" type="noConversion"/>
  </si>
  <si>
    <t>S</t>
    <phoneticPr fontId="1" type="noConversion"/>
  </si>
  <si>
    <t>0066</t>
    <phoneticPr fontId="1" type="noConversion"/>
  </si>
  <si>
    <t>0068</t>
    <phoneticPr fontId="1" type="noConversion"/>
  </si>
  <si>
    <t>0067-1</t>
    <phoneticPr fontId="1" type="noConversion"/>
  </si>
  <si>
    <t>0067-2</t>
    <phoneticPr fontId="1" type="noConversion"/>
  </si>
  <si>
    <t>S</t>
    <phoneticPr fontId="1" type="noConversion"/>
  </si>
  <si>
    <t>0069-A</t>
    <phoneticPr fontId="1" type="noConversion"/>
  </si>
  <si>
    <t>M</t>
    <phoneticPr fontId="1" type="noConversion"/>
  </si>
  <si>
    <t>0069-B-1</t>
    <phoneticPr fontId="1" type="noConversion"/>
  </si>
  <si>
    <t>0069-B-2</t>
    <phoneticPr fontId="1" type="noConversion"/>
  </si>
  <si>
    <t>0070</t>
    <phoneticPr fontId="1" type="noConversion"/>
  </si>
  <si>
    <t>0071</t>
    <phoneticPr fontId="1" type="noConversion"/>
  </si>
  <si>
    <t>P</t>
    <phoneticPr fontId="1" type="noConversion"/>
  </si>
  <si>
    <t>0072-1</t>
    <phoneticPr fontId="1" type="noConversion"/>
  </si>
  <si>
    <t>0072-2</t>
    <phoneticPr fontId="1" type="noConversion"/>
  </si>
  <si>
    <t>0072-3</t>
    <phoneticPr fontId="1" type="noConversion"/>
  </si>
  <si>
    <t>0073-1</t>
    <phoneticPr fontId="1" type="noConversion"/>
  </si>
  <si>
    <t>0073-2</t>
    <phoneticPr fontId="1" type="noConversion"/>
  </si>
  <si>
    <t>0074</t>
    <phoneticPr fontId="1" type="noConversion"/>
  </si>
  <si>
    <t>0075</t>
    <phoneticPr fontId="1" type="noConversion"/>
  </si>
  <si>
    <t>0076-1</t>
    <phoneticPr fontId="1" type="noConversion"/>
  </si>
  <si>
    <t>0076-2</t>
    <phoneticPr fontId="1" type="noConversion"/>
  </si>
  <si>
    <t>0076-3</t>
    <phoneticPr fontId="1" type="noConversion"/>
  </si>
  <si>
    <t>0077</t>
    <phoneticPr fontId="1" type="noConversion"/>
  </si>
  <si>
    <t>0078</t>
    <phoneticPr fontId="1" type="noConversion"/>
  </si>
  <si>
    <t>34+0.3-001</t>
    <phoneticPr fontId="1" type="noConversion"/>
  </si>
  <si>
    <t>M</t>
    <phoneticPr fontId="1" type="noConversion"/>
  </si>
  <si>
    <t>34+0.3-002</t>
  </si>
  <si>
    <t>34+0.3-004</t>
  </si>
  <si>
    <t>34+0.3-005</t>
  </si>
  <si>
    <t>34+0.3-006</t>
  </si>
  <si>
    <t>34+0.3-007</t>
  </si>
  <si>
    <t>34+0.3-008</t>
  </si>
  <si>
    <t>34+0.3-009</t>
  </si>
  <si>
    <t>34+0.3-010</t>
  </si>
  <si>
    <t>34+0.3-011</t>
  </si>
  <si>
    <t>34+0.3-013</t>
  </si>
  <si>
    <t>34+0.3-014</t>
  </si>
  <si>
    <t>34+0.3-015</t>
  </si>
  <si>
    <t>34+0.3-016</t>
  </si>
  <si>
    <t>M</t>
    <phoneticPr fontId="1" type="noConversion"/>
  </si>
  <si>
    <t>S</t>
    <phoneticPr fontId="1" type="noConversion"/>
  </si>
  <si>
    <t>34+0.3-003-1</t>
    <phoneticPr fontId="1" type="noConversion"/>
  </si>
  <si>
    <t>34+0.3-003-2</t>
  </si>
  <si>
    <t>S</t>
    <phoneticPr fontId="1" type="noConversion"/>
  </si>
  <si>
    <t>M</t>
    <phoneticPr fontId="1" type="noConversion"/>
  </si>
  <si>
    <t>S</t>
    <phoneticPr fontId="1" type="noConversion"/>
  </si>
  <si>
    <t>M</t>
    <phoneticPr fontId="1" type="noConversion"/>
  </si>
  <si>
    <t>S</t>
    <phoneticPr fontId="1" type="noConversion"/>
  </si>
  <si>
    <t>P</t>
    <phoneticPr fontId="1" type="noConversion"/>
  </si>
  <si>
    <t>S</t>
    <phoneticPr fontId="1" type="noConversion"/>
  </si>
  <si>
    <t>34+0.3-012-1</t>
    <phoneticPr fontId="1" type="noConversion"/>
  </si>
  <si>
    <t>34+0.3-012-2</t>
  </si>
  <si>
    <t>34+0.3-012-3</t>
  </si>
  <si>
    <t>S</t>
    <phoneticPr fontId="1" type="noConversion"/>
  </si>
  <si>
    <t>S</t>
    <phoneticPr fontId="1" type="noConversion"/>
  </si>
  <si>
    <t>S</t>
    <phoneticPr fontId="1" type="noConversion"/>
  </si>
  <si>
    <t>34+0.3-017</t>
  </si>
  <si>
    <t>34+0.3-018</t>
  </si>
  <si>
    <t>34+0.3-019</t>
  </si>
  <si>
    <t>34+0.3-020</t>
  </si>
  <si>
    <t>34+0.3-021</t>
  </si>
  <si>
    <t>34+0.3-022</t>
  </si>
  <si>
    <t>34+0.3-023</t>
  </si>
  <si>
    <t>34+0.3-024</t>
  </si>
  <si>
    <t>34+0.3-025</t>
  </si>
  <si>
    <t>34+0.3-026</t>
  </si>
  <si>
    <t>34+0.3-027</t>
  </si>
  <si>
    <t>34+0.3-028</t>
  </si>
  <si>
    <t>34+0.3-029</t>
  </si>
  <si>
    <t>34+0.3-030</t>
  </si>
  <si>
    <t>34+0.3-031</t>
  </si>
  <si>
    <t>34+0.3-032</t>
  </si>
  <si>
    <t>34+0.3-033</t>
  </si>
  <si>
    <t>34+0.3-034</t>
  </si>
  <si>
    <t>34+0.3-036</t>
  </si>
  <si>
    <t>34+0.3-037</t>
  </si>
  <si>
    <t>34+0.3-038</t>
  </si>
  <si>
    <t>34+0.3-039</t>
  </si>
  <si>
    <t>34+0.3-040</t>
  </si>
  <si>
    <t>34+0.3-041</t>
  </si>
  <si>
    <t>34+0.3-042</t>
  </si>
  <si>
    <t>34+0.3-043</t>
  </si>
  <si>
    <t>34+0.3-044</t>
  </si>
  <si>
    <t>34+0.3-045</t>
  </si>
  <si>
    <t>M</t>
    <phoneticPr fontId="1" type="noConversion"/>
  </si>
  <si>
    <t>P</t>
    <phoneticPr fontId="1" type="noConversion"/>
  </si>
  <si>
    <t>S</t>
    <phoneticPr fontId="1" type="noConversion"/>
  </si>
  <si>
    <t>P</t>
    <phoneticPr fontId="1" type="noConversion"/>
  </si>
  <si>
    <t>P</t>
    <phoneticPr fontId="1" type="noConversion"/>
  </si>
  <si>
    <t>S</t>
    <phoneticPr fontId="1" type="noConversion"/>
  </si>
  <si>
    <t>P</t>
    <phoneticPr fontId="1" type="noConversion"/>
  </si>
  <si>
    <t>M</t>
    <phoneticPr fontId="1" type="noConversion"/>
  </si>
  <si>
    <t>M</t>
    <phoneticPr fontId="1" type="noConversion"/>
  </si>
  <si>
    <t>S</t>
    <phoneticPr fontId="1" type="noConversion"/>
  </si>
  <si>
    <t>M</t>
    <phoneticPr fontId="1" type="noConversion"/>
  </si>
  <si>
    <t>34+0.3-035-1</t>
    <phoneticPr fontId="1" type="noConversion"/>
  </si>
  <si>
    <t>34+0.3-035-2</t>
  </si>
  <si>
    <t>S</t>
    <phoneticPr fontId="1" type="noConversion"/>
  </si>
  <si>
    <t>M</t>
    <phoneticPr fontId="1" type="noConversion"/>
  </si>
  <si>
    <t>P</t>
    <phoneticPr fontId="1" type="noConversion"/>
  </si>
  <si>
    <t>M</t>
    <phoneticPr fontId="1" type="noConversion"/>
  </si>
  <si>
    <t>M</t>
    <phoneticPr fontId="1" type="noConversion"/>
  </si>
  <si>
    <t>P</t>
    <phoneticPr fontId="1" type="noConversion"/>
  </si>
  <si>
    <t>P</t>
    <phoneticPr fontId="1" type="noConversion"/>
  </si>
  <si>
    <t>P</t>
    <phoneticPr fontId="1" type="noConversion"/>
  </si>
  <si>
    <t>S</t>
    <phoneticPr fontId="1" type="noConversion"/>
  </si>
  <si>
    <t>S</t>
    <phoneticPr fontId="1" type="noConversion"/>
  </si>
  <si>
    <t>I-34+0.3-001</t>
    <phoneticPr fontId="1" type="noConversion"/>
  </si>
  <si>
    <t>M</t>
    <phoneticPr fontId="1" type="noConversion"/>
  </si>
  <si>
    <t>I-34+0.3-002</t>
  </si>
  <si>
    <t>I-34+0.3-003</t>
  </si>
  <si>
    <t>I-34+0.3-004</t>
  </si>
  <si>
    <t>I-34+0.3-005</t>
  </si>
  <si>
    <t>I-34+0.3-006</t>
  </si>
  <si>
    <t>I-34+0.3-007</t>
  </si>
  <si>
    <t>I-34+0.3-008</t>
  </si>
  <si>
    <t>I-34+0.3-009</t>
  </si>
  <si>
    <t>I-34+0.3-010</t>
  </si>
  <si>
    <t>I-34+0.3-011</t>
  </si>
  <si>
    <t>I-34+0.3-012</t>
  </si>
  <si>
    <t>P</t>
    <phoneticPr fontId="1" type="noConversion"/>
  </si>
  <si>
    <t>S</t>
    <phoneticPr fontId="1" type="noConversion"/>
  </si>
  <si>
    <t>M</t>
    <phoneticPr fontId="1" type="noConversion"/>
  </si>
  <si>
    <t>S</t>
    <phoneticPr fontId="1" type="noConversion"/>
  </si>
  <si>
    <t>S</t>
    <phoneticPr fontId="1" type="noConversion"/>
  </si>
  <si>
    <t>M</t>
    <phoneticPr fontId="1" type="noConversion"/>
  </si>
  <si>
    <t>I-34-0.3-001</t>
    <phoneticPr fontId="1" type="noConversion"/>
  </si>
  <si>
    <t>I-34-0.3-002</t>
  </si>
  <si>
    <t>I-34-0.3-003</t>
  </si>
  <si>
    <t>I-34-0.3-004</t>
  </si>
  <si>
    <t>I-34-0.3-005</t>
  </si>
  <si>
    <t>I-34-0.3-006</t>
  </si>
  <si>
    <t>I-34-0.3-007</t>
  </si>
  <si>
    <t>I-34-0.3-008</t>
  </si>
  <si>
    <t>I-34-0.3-009</t>
  </si>
  <si>
    <t>I-34-0.3-010</t>
  </si>
  <si>
    <t>S</t>
    <phoneticPr fontId="1" type="noConversion"/>
  </si>
  <si>
    <t>S</t>
    <phoneticPr fontId="1" type="noConversion"/>
  </si>
  <si>
    <t>S</t>
    <phoneticPr fontId="1" type="noConversion"/>
  </si>
  <si>
    <t>S</t>
    <phoneticPr fontId="1" type="noConversion"/>
  </si>
  <si>
    <t>Type and length of conodonts</t>
    <phoneticPr fontId="1" type="noConversion"/>
  </si>
  <si>
    <t>specimen  from bedding plane</t>
    <phoneticPr fontId="1" type="noConversion"/>
  </si>
  <si>
    <t>specimen from residues</t>
    <phoneticPr fontId="1" type="noConversion"/>
  </si>
  <si>
    <t>0001</t>
    <phoneticPr fontId="1" type="noConversion"/>
  </si>
  <si>
    <t>0002</t>
    <phoneticPr fontId="1" type="noConversion"/>
  </si>
  <si>
    <t>0004</t>
    <phoneticPr fontId="1" type="noConversion"/>
  </si>
  <si>
    <t>0005</t>
    <phoneticPr fontId="1" type="noConversion"/>
  </si>
  <si>
    <t>0006</t>
    <phoneticPr fontId="1" type="noConversion"/>
  </si>
  <si>
    <t>length(um)</t>
  </si>
  <si>
    <t>preservation status</t>
    <phoneticPr fontId="1" type="noConversion"/>
  </si>
  <si>
    <t>complete</t>
    <phoneticPr fontId="1" type="noConversion"/>
  </si>
  <si>
    <t>broken</t>
    <phoneticPr fontId="1" type="noConversion"/>
  </si>
  <si>
    <t>broken</t>
    <phoneticPr fontId="1" type="noConversion"/>
  </si>
  <si>
    <t>complete</t>
    <phoneticPr fontId="1" type="noConversion"/>
  </si>
  <si>
    <t>complete</t>
    <phoneticPr fontId="1" type="noConversion"/>
  </si>
  <si>
    <t>broken</t>
    <phoneticPr fontId="1" type="noConversion"/>
  </si>
  <si>
    <t>broken</t>
    <phoneticPr fontId="1" type="noConversion"/>
  </si>
  <si>
    <t>broken</t>
    <phoneticPr fontId="1" type="noConversion"/>
  </si>
  <si>
    <t>complete</t>
    <phoneticPr fontId="1" type="noConversion"/>
  </si>
  <si>
    <t>complete</t>
    <phoneticPr fontId="1" type="noConversion"/>
  </si>
  <si>
    <t>complete</t>
    <phoneticPr fontId="1" type="noConversion"/>
  </si>
  <si>
    <t>broken</t>
    <phoneticPr fontId="1" type="noConversion"/>
  </si>
  <si>
    <t>broken</t>
    <phoneticPr fontId="1" type="noConversion"/>
  </si>
  <si>
    <t>broken</t>
    <phoneticPr fontId="1" type="noConversion"/>
  </si>
  <si>
    <t>complete</t>
    <phoneticPr fontId="1" type="noConversion"/>
  </si>
  <si>
    <t>complete</t>
    <phoneticPr fontId="1" type="noConversion"/>
  </si>
  <si>
    <t>complete</t>
    <phoneticPr fontId="1" type="noConversion"/>
  </si>
  <si>
    <t>complete</t>
    <phoneticPr fontId="1" type="noConversion"/>
  </si>
  <si>
    <t>broken</t>
    <phoneticPr fontId="1" type="noConversion"/>
  </si>
  <si>
    <t>broken</t>
    <phoneticPr fontId="1" type="noConversion"/>
  </si>
  <si>
    <t>complete</t>
    <phoneticPr fontId="1" type="noConversion"/>
  </si>
  <si>
    <t>complete</t>
    <phoneticPr fontId="1" type="noConversion"/>
  </si>
  <si>
    <t>complete</t>
    <phoneticPr fontId="1" type="noConversion"/>
  </si>
  <si>
    <t>broken</t>
    <phoneticPr fontId="1" type="noConversion"/>
  </si>
  <si>
    <t>complete</t>
    <phoneticPr fontId="1" type="noConversion"/>
  </si>
  <si>
    <t>broken</t>
    <phoneticPr fontId="1" type="noConversion"/>
  </si>
  <si>
    <t>complete</t>
    <phoneticPr fontId="1" type="noConversion"/>
  </si>
  <si>
    <t>broken</t>
    <phoneticPr fontId="1" type="noConversion"/>
  </si>
  <si>
    <t>complete</t>
    <phoneticPr fontId="1" type="noConversion"/>
  </si>
  <si>
    <t>broken</t>
    <phoneticPr fontId="1" type="noConversion"/>
  </si>
  <si>
    <t>broken</t>
    <phoneticPr fontId="1" type="noConversion"/>
  </si>
  <si>
    <t>complete</t>
    <phoneticPr fontId="1" type="noConversion"/>
  </si>
  <si>
    <t>broken</t>
    <phoneticPr fontId="1" type="noConversion"/>
  </si>
  <si>
    <t>complete</t>
    <phoneticPr fontId="1" type="noConversion"/>
  </si>
  <si>
    <t>broken</t>
    <phoneticPr fontId="1" type="noConversion"/>
  </si>
  <si>
    <t>broken</t>
    <phoneticPr fontId="1" type="noConversion"/>
  </si>
  <si>
    <t>complete</t>
    <phoneticPr fontId="1" type="noConversion"/>
  </si>
  <si>
    <t>P</t>
    <phoneticPr fontId="4" type="noConversion"/>
  </si>
  <si>
    <t>S</t>
    <phoneticPr fontId="4" type="noConversion"/>
  </si>
  <si>
    <t>M</t>
    <phoneticPr fontId="4" type="noConversion"/>
  </si>
  <si>
    <t>Hadrodontina aequabilis</t>
  </si>
  <si>
    <t>P1</t>
    <phoneticPr fontId="4" type="noConversion"/>
  </si>
  <si>
    <t>P2</t>
    <phoneticPr fontId="4" type="noConversion"/>
  </si>
  <si>
    <t>S0</t>
    <phoneticPr fontId="4" type="noConversion"/>
  </si>
  <si>
    <t>S1</t>
    <phoneticPr fontId="4" type="noConversion"/>
  </si>
  <si>
    <t>S2</t>
    <phoneticPr fontId="4" type="noConversion"/>
  </si>
  <si>
    <t>S3/4</t>
    <phoneticPr fontId="4" type="noConversion"/>
  </si>
  <si>
    <t>M</t>
    <phoneticPr fontId="4" type="noConversion"/>
  </si>
  <si>
    <t>S</t>
    <phoneticPr fontId="4" type="noConversion"/>
  </si>
  <si>
    <t>D</t>
    <phoneticPr fontId="4" type="noConversion"/>
  </si>
  <si>
    <t>D</t>
    <phoneticPr fontId="4" type="noConversion"/>
  </si>
  <si>
    <t>S</t>
    <phoneticPr fontId="4" type="noConversion"/>
  </si>
  <si>
    <t>lev.1612a</t>
    <phoneticPr fontId="4" type="noConversion"/>
  </si>
  <si>
    <t>total of lev.1612a</t>
    <phoneticPr fontId="4" type="noConversion"/>
  </si>
  <si>
    <t>ratio of llev.1612a</t>
    <phoneticPr fontId="4" type="noConversion"/>
  </si>
  <si>
    <t>103A</t>
    <phoneticPr fontId="4" type="noConversion"/>
  </si>
  <si>
    <t>total of 103A</t>
    <phoneticPr fontId="4" type="noConversion"/>
  </si>
  <si>
    <t>ratio of 103A</t>
    <phoneticPr fontId="4" type="noConversion"/>
  </si>
  <si>
    <t>1NK</t>
    <phoneticPr fontId="4" type="noConversion"/>
  </si>
  <si>
    <t>total of 1NK</t>
    <phoneticPr fontId="4" type="noConversion"/>
  </si>
  <si>
    <t>ratio of 1NK</t>
    <phoneticPr fontId="4" type="noConversion"/>
  </si>
  <si>
    <t xml:space="preserve">total </t>
    <phoneticPr fontId="4" type="noConversion"/>
  </si>
  <si>
    <t xml:space="preserve">total </t>
  </si>
  <si>
    <t>total</t>
    <phoneticPr fontId="4" type="noConversion"/>
  </si>
  <si>
    <t>ratio of total</t>
    <phoneticPr fontId="4" type="noConversion"/>
  </si>
  <si>
    <t>P</t>
    <phoneticPr fontId="4" type="noConversion"/>
  </si>
  <si>
    <t>Ellisonia triassica</t>
  </si>
  <si>
    <t>P1</t>
    <phoneticPr fontId="4" type="noConversion"/>
  </si>
  <si>
    <t>S0</t>
    <phoneticPr fontId="4" type="noConversion"/>
  </si>
  <si>
    <t>S1</t>
    <phoneticPr fontId="4" type="noConversion"/>
  </si>
  <si>
    <t>S2</t>
    <phoneticPr fontId="4" type="noConversion"/>
  </si>
  <si>
    <t>M</t>
    <phoneticPr fontId="4" type="noConversion"/>
  </si>
  <si>
    <t>D</t>
    <phoneticPr fontId="4" type="noConversion"/>
  </si>
  <si>
    <t>S</t>
    <phoneticPr fontId="4" type="noConversion"/>
  </si>
  <si>
    <t>D</t>
    <phoneticPr fontId="4" type="noConversion"/>
  </si>
  <si>
    <t>sample1</t>
    <phoneticPr fontId="4" type="noConversion"/>
  </si>
  <si>
    <t>total</t>
    <phoneticPr fontId="4" type="noConversion"/>
  </si>
  <si>
    <t>ratio</t>
  </si>
  <si>
    <t>P</t>
    <phoneticPr fontId="4" type="noConversion"/>
  </si>
  <si>
    <t xml:space="preserve">Cornudina breviramulis </t>
    <phoneticPr fontId="4" type="noConversion"/>
  </si>
  <si>
    <t>S1</t>
    <phoneticPr fontId="4" type="noConversion"/>
  </si>
  <si>
    <t>S2</t>
    <phoneticPr fontId="4" type="noConversion"/>
  </si>
  <si>
    <t>S3/4</t>
    <phoneticPr fontId="4" type="noConversion"/>
  </si>
  <si>
    <t>M</t>
    <phoneticPr fontId="4" type="noConversion"/>
  </si>
  <si>
    <t xml:space="preserve">Staeschegnathus perrii </t>
    <phoneticPr fontId="4" type="noConversion"/>
  </si>
  <si>
    <t>M</t>
    <phoneticPr fontId="4" type="noConversion"/>
  </si>
  <si>
    <t>total of 1601</t>
    <phoneticPr fontId="4" type="noConversion"/>
  </si>
  <si>
    <t>ratio of 1601</t>
    <phoneticPr fontId="4" type="noConversion"/>
  </si>
  <si>
    <t>12.7-12.9m</t>
    <phoneticPr fontId="4" type="noConversion"/>
  </si>
  <si>
    <t>total of 12.7-12.9m</t>
    <phoneticPr fontId="4" type="noConversion"/>
  </si>
  <si>
    <t>ratio of 12.7-12.9m</t>
    <phoneticPr fontId="4" type="noConversion"/>
  </si>
  <si>
    <t xml:space="preserve">Furnishius triserratus </t>
    <phoneticPr fontId="4" type="noConversion"/>
  </si>
  <si>
    <t>P1</t>
    <phoneticPr fontId="4" type="noConversion"/>
  </si>
  <si>
    <t>P2</t>
    <phoneticPr fontId="4" type="noConversion"/>
  </si>
  <si>
    <t>S0</t>
    <phoneticPr fontId="4" type="noConversion"/>
  </si>
  <si>
    <t>S1</t>
    <phoneticPr fontId="4" type="noConversion"/>
  </si>
  <si>
    <t>S2</t>
    <phoneticPr fontId="4" type="noConversion"/>
  </si>
  <si>
    <t>S3/4</t>
    <phoneticPr fontId="4" type="noConversion"/>
  </si>
  <si>
    <t>sample1</t>
    <phoneticPr fontId="4" type="noConversion"/>
  </si>
  <si>
    <t>total</t>
    <phoneticPr fontId="4" type="noConversion"/>
  </si>
  <si>
    <t>total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</si>
</sst>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Arial Unicode MS"/>
      <family val="2"/>
      <charset val="134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i/>
      <sz val="9"/>
      <color rgb="FF000000"/>
      <name val="Times New Roman"/>
      <family val="1"/>
    </font>
    <font>
      <sz val="9"/>
      <color rgb="FF000000"/>
      <name val="Times New Roman"/>
      <family val="1"/>
    </font>
    <font>
      <i/>
      <sz val="9"/>
      <color rgb="FF000000"/>
      <name val="TimesNewRomanPS-ItalicMT"/>
      <family val="1"/>
    </font>
    <font>
      <sz val="9"/>
      <color rgb="FF000000"/>
      <name val="TimesNewRomanPSMT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176" fontId="2" fillId="0" borderId="0" xfId="0" applyNumberFormat="1" applyFont="1" applyAlignment="1"/>
    <xf numFmtId="176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opLeftCell="A52" zoomScale="130" zoomScaleNormal="130" workbookViewId="0">
      <selection activeCell="K72" sqref="K72"/>
    </sheetView>
  </sheetViews>
  <sheetFormatPr defaultRowHeight="16.5"/>
  <cols>
    <col min="1" max="1" width="12.125" style="2" customWidth="1"/>
    <col min="2" max="2" width="10.25" style="1" customWidth="1"/>
    <col min="3" max="3" width="10" style="1" customWidth="1"/>
    <col min="4" max="4" width="11.5" style="1" customWidth="1"/>
    <col min="5" max="5" width="9" style="1"/>
    <col min="6" max="6" width="13" style="1" customWidth="1"/>
    <col min="7" max="7" width="9.75" style="1" customWidth="1"/>
    <col min="8" max="8" width="9" style="5"/>
    <col min="9" max="9" width="11.5" style="1" customWidth="1"/>
    <col min="10" max="16384" width="9" style="1"/>
  </cols>
  <sheetData>
    <row r="1" spans="1:9">
      <c r="A1" s="7" t="s">
        <v>344</v>
      </c>
      <c r="B1" s="7"/>
      <c r="C1" s="7"/>
      <c r="D1" s="7"/>
      <c r="E1" s="7"/>
      <c r="F1" s="7"/>
      <c r="G1" s="7"/>
      <c r="H1" s="4"/>
    </row>
    <row r="2" spans="1:9" ht="56.25" customHeight="1">
      <c r="A2" s="3" t="s">
        <v>345</v>
      </c>
      <c r="B2" s="1" t="s">
        <v>1</v>
      </c>
      <c r="C2" s="1" t="s">
        <v>2</v>
      </c>
      <c r="D2" s="6" t="s">
        <v>353</v>
      </c>
      <c r="F2" s="3" t="s">
        <v>346</v>
      </c>
      <c r="G2" s="1" t="s">
        <v>1</v>
      </c>
      <c r="H2" s="5" t="s">
        <v>352</v>
      </c>
      <c r="I2" s="6" t="s">
        <v>353</v>
      </c>
    </row>
    <row r="3" spans="1:9">
      <c r="A3" s="2" t="s">
        <v>347</v>
      </c>
      <c r="B3" s="1" t="s">
        <v>0</v>
      </c>
      <c r="C3" s="1">
        <v>940</v>
      </c>
      <c r="D3" s="1" t="s">
        <v>354</v>
      </c>
      <c r="F3" s="1" t="s">
        <v>228</v>
      </c>
      <c r="G3" s="1" t="s">
        <v>229</v>
      </c>
      <c r="H3" s="5">
        <v>1215.7894736842104</v>
      </c>
      <c r="I3" s="1" t="s">
        <v>354</v>
      </c>
    </row>
    <row r="4" spans="1:9">
      <c r="A4" s="2" t="s">
        <v>348</v>
      </c>
      <c r="B4" s="1" t="s">
        <v>3</v>
      </c>
      <c r="C4" s="1">
        <v>1270</v>
      </c>
      <c r="D4" s="1" t="s">
        <v>354</v>
      </c>
      <c r="F4" s="1" t="s">
        <v>230</v>
      </c>
      <c r="G4" s="1" t="s">
        <v>243</v>
      </c>
      <c r="H4" s="5">
        <v>724.59016393442619</v>
      </c>
      <c r="I4" s="1" t="s">
        <v>378</v>
      </c>
    </row>
    <row r="5" spans="1:9">
      <c r="A5" s="2" t="s">
        <v>349</v>
      </c>
      <c r="B5" s="1" t="s">
        <v>4</v>
      </c>
      <c r="C5" s="1">
        <v>1550</v>
      </c>
      <c r="D5" s="1" t="s">
        <v>354</v>
      </c>
      <c r="F5" s="1" t="s">
        <v>245</v>
      </c>
      <c r="G5" s="1" t="s">
        <v>244</v>
      </c>
      <c r="H5" s="5">
        <v>1109.5238095238094</v>
      </c>
      <c r="I5" s="1" t="s">
        <v>379</v>
      </c>
    </row>
    <row r="6" spans="1:9">
      <c r="A6" s="2" t="s">
        <v>350</v>
      </c>
      <c r="B6" s="1" t="s">
        <v>4</v>
      </c>
      <c r="C6" s="1">
        <v>1060</v>
      </c>
      <c r="D6" s="1" t="s">
        <v>354</v>
      </c>
      <c r="F6" s="1" t="s">
        <v>246</v>
      </c>
      <c r="G6" s="1" t="s">
        <v>247</v>
      </c>
      <c r="H6" s="5">
        <v>1000</v>
      </c>
      <c r="I6" s="1" t="s">
        <v>379</v>
      </c>
    </row>
    <row r="7" spans="1:9">
      <c r="A7" s="2" t="s">
        <v>351</v>
      </c>
      <c r="B7" s="1" t="s">
        <v>5</v>
      </c>
      <c r="C7" s="1">
        <v>1390</v>
      </c>
      <c r="D7" s="1" t="s">
        <v>355</v>
      </c>
      <c r="F7" s="1" t="s">
        <v>231</v>
      </c>
      <c r="G7" s="1" t="s">
        <v>248</v>
      </c>
      <c r="H7" s="5">
        <v>506.66666666666663</v>
      </c>
      <c r="I7" s="1" t="s">
        <v>379</v>
      </c>
    </row>
    <row r="8" spans="1:9">
      <c r="A8" s="2" t="s">
        <v>6</v>
      </c>
      <c r="B8" s="1" t="s">
        <v>7</v>
      </c>
      <c r="C8" s="1">
        <v>830</v>
      </c>
      <c r="D8" s="1" t="s">
        <v>356</v>
      </c>
      <c r="F8" s="1" t="s">
        <v>232</v>
      </c>
      <c r="G8" s="1" t="s">
        <v>249</v>
      </c>
      <c r="H8" s="5">
        <v>740.98360655737702</v>
      </c>
      <c r="I8" s="1" t="s">
        <v>379</v>
      </c>
    </row>
    <row r="9" spans="1:9">
      <c r="A9" s="2" t="s">
        <v>8</v>
      </c>
      <c r="B9" s="1" t="s">
        <v>4</v>
      </c>
      <c r="C9" s="1">
        <v>1470</v>
      </c>
      <c r="D9" s="1" t="s">
        <v>354</v>
      </c>
      <c r="F9" s="1" t="s">
        <v>233</v>
      </c>
      <c r="G9" s="1" t="s">
        <v>250</v>
      </c>
      <c r="H9" s="5">
        <v>701.44927536231887</v>
      </c>
      <c r="I9" s="1" t="s">
        <v>380</v>
      </c>
    </row>
    <row r="10" spans="1:9">
      <c r="A10" s="2" t="s">
        <v>9</v>
      </c>
      <c r="B10" s="1" t="s">
        <v>10</v>
      </c>
      <c r="C10" s="1">
        <v>1100</v>
      </c>
      <c r="D10" s="1" t="s">
        <v>357</v>
      </c>
      <c r="F10" s="1" t="s">
        <v>234</v>
      </c>
      <c r="G10" s="1" t="s">
        <v>251</v>
      </c>
      <c r="H10" s="5">
        <v>482.5</v>
      </c>
      <c r="I10" s="1" t="s">
        <v>354</v>
      </c>
    </row>
    <row r="11" spans="1:9">
      <c r="A11" s="2" t="s">
        <v>11</v>
      </c>
      <c r="B11" s="1" t="s">
        <v>7</v>
      </c>
      <c r="C11" s="1">
        <v>1380</v>
      </c>
      <c r="D11" s="1" t="s">
        <v>358</v>
      </c>
      <c r="F11" s="1" t="s">
        <v>235</v>
      </c>
      <c r="G11" s="1" t="s">
        <v>251</v>
      </c>
      <c r="H11" s="5">
        <v>745.45454545454538</v>
      </c>
      <c r="I11" s="1" t="s">
        <v>381</v>
      </c>
    </row>
    <row r="12" spans="1:9">
      <c r="A12" s="2" t="s">
        <v>12</v>
      </c>
      <c r="B12" s="1" t="s">
        <v>4</v>
      </c>
      <c r="C12" s="1">
        <v>2370</v>
      </c>
      <c r="D12" s="1" t="s">
        <v>358</v>
      </c>
      <c r="F12" s="1" t="s">
        <v>236</v>
      </c>
      <c r="G12" s="1" t="s">
        <v>252</v>
      </c>
      <c r="H12" s="5">
        <v>647.76119402985069</v>
      </c>
      <c r="I12" s="1" t="s">
        <v>382</v>
      </c>
    </row>
    <row r="13" spans="1:9">
      <c r="A13" s="2" t="s">
        <v>13</v>
      </c>
      <c r="B13" s="1" t="s">
        <v>14</v>
      </c>
      <c r="C13" s="1">
        <v>2640</v>
      </c>
      <c r="D13" s="1" t="s">
        <v>357</v>
      </c>
      <c r="F13" s="1" t="s">
        <v>237</v>
      </c>
      <c r="G13" s="1" t="s">
        <v>253</v>
      </c>
      <c r="H13" s="5">
        <v>410.41666666666669</v>
      </c>
      <c r="I13" s="1" t="s">
        <v>379</v>
      </c>
    </row>
    <row r="14" spans="1:9">
      <c r="A14" s="2" t="s">
        <v>15</v>
      </c>
      <c r="B14" s="1" t="s">
        <v>4</v>
      </c>
      <c r="C14" s="1">
        <v>2810</v>
      </c>
      <c r="D14" s="1" t="s">
        <v>357</v>
      </c>
      <c r="F14" s="1" t="s">
        <v>238</v>
      </c>
      <c r="G14" s="1" t="s">
        <v>251</v>
      </c>
      <c r="H14" s="5">
        <v>706.66666666666663</v>
      </c>
      <c r="I14" s="1" t="s">
        <v>379</v>
      </c>
    </row>
    <row r="15" spans="1:9">
      <c r="A15" s="2" t="s">
        <v>16</v>
      </c>
      <c r="B15" s="1" t="s">
        <v>14</v>
      </c>
      <c r="C15" s="1">
        <v>2360</v>
      </c>
      <c r="D15" s="1" t="s">
        <v>357</v>
      </c>
      <c r="F15" s="1" t="s">
        <v>254</v>
      </c>
      <c r="G15" s="1" t="s">
        <v>257</v>
      </c>
      <c r="H15" s="5">
        <v>376.08695652173913</v>
      </c>
      <c r="I15" s="1" t="s">
        <v>379</v>
      </c>
    </row>
    <row r="16" spans="1:9">
      <c r="A16" s="2" t="s">
        <v>17</v>
      </c>
      <c r="B16" s="1" t="s">
        <v>14</v>
      </c>
      <c r="C16" s="1">
        <v>1480</v>
      </c>
      <c r="D16" s="1" t="s">
        <v>357</v>
      </c>
      <c r="F16" s="1" t="s">
        <v>255</v>
      </c>
      <c r="G16" s="1" t="s">
        <v>258</v>
      </c>
      <c r="H16" s="5">
        <v>423.91304347826082</v>
      </c>
      <c r="I16" s="1" t="s">
        <v>379</v>
      </c>
    </row>
    <row r="17" spans="1:9">
      <c r="A17" s="2" t="s">
        <v>18</v>
      </c>
      <c r="B17" s="1" t="s">
        <v>19</v>
      </c>
      <c r="C17" s="1">
        <v>1860</v>
      </c>
      <c r="D17" s="1" t="s">
        <v>357</v>
      </c>
      <c r="F17" s="1" t="s">
        <v>256</v>
      </c>
      <c r="G17" s="1" t="s">
        <v>253</v>
      </c>
      <c r="H17" s="5">
        <v>389.13043478260869</v>
      </c>
      <c r="I17" s="1" t="s">
        <v>379</v>
      </c>
    </row>
    <row r="18" spans="1:9">
      <c r="A18" s="2" t="s">
        <v>20</v>
      </c>
      <c r="B18" s="1" t="s">
        <v>4</v>
      </c>
      <c r="C18" s="1">
        <v>1090</v>
      </c>
      <c r="D18" s="1" t="s">
        <v>357</v>
      </c>
      <c r="F18" s="1" t="s">
        <v>239</v>
      </c>
      <c r="G18" s="1" t="s">
        <v>259</v>
      </c>
      <c r="H18" s="5">
        <v>537.66233766233768</v>
      </c>
      <c r="I18" s="1" t="s">
        <v>380</v>
      </c>
    </row>
    <row r="19" spans="1:9">
      <c r="A19" s="2" t="s">
        <v>21</v>
      </c>
      <c r="B19" s="1" t="s">
        <v>4</v>
      </c>
      <c r="C19" s="1">
        <v>1430</v>
      </c>
      <c r="D19" s="1" t="s">
        <v>357</v>
      </c>
      <c r="F19" s="1" t="s">
        <v>240</v>
      </c>
      <c r="G19" s="1" t="s">
        <v>251</v>
      </c>
      <c r="H19" s="5">
        <v>526.19047619047615</v>
      </c>
      <c r="I19" s="1" t="s">
        <v>380</v>
      </c>
    </row>
    <row r="20" spans="1:9">
      <c r="A20" s="2" t="s">
        <v>22</v>
      </c>
      <c r="B20" s="1" t="s">
        <v>4</v>
      </c>
      <c r="C20" s="1">
        <v>1160</v>
      </c>
      <c r="D20" s="1" t="s">
        <v>357</v>
      </c>
      <c r="F20" s="1" t="s">
        <v>241</v>
      </c>
      <c r="G20" s="1" t="s">
        <v>251</v>
      </c>
      <c r="H20" s="5">
        <v>355.76923076923077</v>
      </c>
      <c r="I20" s="1" t="s">
        <v>383</v>
      </c>
    </row>
    <row r="21" spans="1:9">
      <c r="A21" s="2" t="s">
        <v>24</v>
      </c>
      <c r="B21" s="1" t="s">
        <v>23</v>
      </c>
      <c r="C21" s="1">
        <v>1520</v>
      </c>
      <c r="D21" s="1" t="s">
        <v>357</v>
      </c>
      <c r="F21" s="1" t="s">
        <v>242</v>
      </c>
      <c r="G21" s="1" t="s">
        <v>251</v>
      </c>
      <c r="H21" s="5">
        <v>694.73684210526324</v>
      </c>
      <c r="I21" s="1" t="s">
        <v>379</v>
      </c>
    </row>
    <row r="22" spans="1:9">
      <c r="A22" s="2" t="s">
        <v>25</v>
      </c>
      <c r="B22" s="1" t="s">
        <v>26</v>
      </c>
      <c r="C22" s="1">
        <v>1550</v>
      </c>
      <c r="D22" s="1" t="s">
        <v>357</v>
      </c>
      <c r="F22" s="1" t="s">
        <v>260</v>
      </c>
      <c r="G22" s="1" t="s">
        <v>252</v>
      </c>
      <c r="H22" s="5">
        <v>446.51162790697674</v>
      </c>
      <c r="I22" s="1" t="s">
        <v>383</v>
      </c>
    </row>
    <row r="23" spans="1:9">
      <c r="A23" s="2" t="s">
        <v>27</v>
      </c>
      <c r="B23" s="1" t="s">
        <v>29</v>
      </c>
      <c r="C23" s="1">
        <v>1290</v>
      </c>
      <c r="D23" s="1" t="s">
        <v>357</v>
      </c>
      <c r="F23" s="1" t="s">
        <v>261</v>
      </c>
      <c r="G23" s="1" t="s">
        <v>288</v>
      </c>
      <c r="H23" s="5">
        <v>450.90909090909088</v>
      </c>
      <c r="I23" s="1" t="s">
        <v>379</v>
      </c>
    </row>
    <row r="24" spans="1:9">
      <c r="A24" s="2" t="s">
        <v>28</v>
      </c>
      <c r="B24" s="1" t="s">
        <v>29</v>
      </c>
      <c r="C24" s="1">
        <v>970</v>
      </c>
      <c r="D24" s="1" t="s">
        <v>357</v>
      </c>
      <c r="F24" s="1" t="s">
        <v>262</v>
      </c>
      <c r="G24" s="1" t="s">
        <v>289</v>
      </c>
      <c r="H24" s="5">
        <v>600</v>
      </c>
      <c r="I24" s="1" t="s">
        <v>380</v>
      </c>
    </row>
    <row r="25" spans="1:9">
      <c r="A25" s="2" t="s">
        <v>30</v>
      </c>
      <c r="B25" s="1" t="s">
        <v>31</v>
      </c>
      <c r="C25" s="1">
        <v>1280</v>
      </c>
      <c r="D25" s="1" t="s">
        <v>357</v>
      </c>
      <c r="F25" s="1" t="s">
        <v>263</v>
      </c>
      <c r="G25" s="1" t="s">
        <v>291</v>
      </c>
      <c r="H25" s="5">
        <v>848.78048780487813</v>
      </c>
      <c r="I25" s="1" t="s">
        <v>379</v>
      </c>
    </row>
    <row r="26" spans="1:9">
      <c r="A26" s="2" t="s">
        <v>32</v>
      </c>
      <c r="B26" s="1" t="s">
        <v>33</v>
      </c>
      <c r="C26" s="1">
        <v>430</v>
      </c>
      <c r="D26" s="1" t="s">
        <v>354</v>
      </c>
      <c r="F26" s="1" t="s">
        <v>264</v>
      </c>
      <c r="G26" s="1" t="s">
        <v>292</v>
      </c>
      <c r="H26" s="5">
        <v>869.76744186046506</v>
      </c>
      <c r="I26" s="1" t="s">
        <v>379</v>
      </c>
    </row>
    <row r="27" spans="1:9">
      <c r="A27" s="2" t="s">
        <v>34</v>
      </c>
      <c r="B27" s="1" t="s">
        <v>33</v>
      </c>
      <c r="C27" s="1">
        <v>240</v>
      </c>
      <c r="D27" s="1" t="s">
        <v>354</v>
      </c>
      <c r="F27" s="1" t="s">
        <v>265</v>
      </c>
      <c r="G27" s="1" t="s">
        <v>293</v>
      </c>
      <c r="H27" s="5">
        <v>760</v>
      </c>
      <c r="I27" s="1" t="s">
        <v>379</v>
      </c>
    </row>
    <row r="28" spans="1:9">
      <c r="A28" s="2" t="s">
        <v>36</v>
      </c>
      <c r="B28" s="1" t="s">
        <v>35</v>
      </c>
      <c r="C28" s="1">
        <v>750</v>
      </c>
      <c r="D28" s="1" t="s">
        <v>356</v>
      </c>
      <c r="F28" s="1" t="s">
        <v>266</v>
      </c>
      <c r="G28" s="1" t="s">
        <v>293</v>
      </c>
      <c r="H28" s="5">
        <v>539.24050632911394</v>
      </c>
      <c r="I28" s="1" t="s">
        <v>380</v>
      </c>
    </row>
    <row r="29" spans="1:9">
      <c r="A29" s="2" t="s">
        <v>38</v>
      </c>
      <c r="B29" s="1" t="s">
        <v>37</v>
      </c>
      <c r="C29" s="1">
        <v>390</v>
      </c>
      <c r="D29" s="1" t="s">
        <v>354</v>
      </c>
      <c r="F29" s="1" t="s">
        <v>267</v>
      </c>
      <c r="G29" s="1" t="s">
        <v>294</v>
      </c>
      <c r="H29" s="5">
        <v>658.97435897435889</v>
      </c>
      <c r="I29" s="1" t="s">
        <v>380</v>
      </c>
    </row>
    <row r="30" spans="1:9">
      <c r="A30" s="2" t="s">
        <v>41</v>
      </c>
      <c r="B30" s="1" t="s">
        <v>39</v>
      </c>
      <c r="C30" s="1">
        <v>290</v>
      </c>
      <c r="D30" s="1" t="s">
        <v>354</v>
      </c>
      <c r="F30" s="1" t="s">
        <v>268</v>
      </c>
      <c r="G30" s="1" t="s">
        <v>295</v>
      </c>
      <c r="H30" s="5">
        <v>341.1764705882353</v>
      </c>
      <c r="I30" s="1" t="s">
        <v>381</v>
      </c>
    </row>
    <row r="31" spans="1:9">
      <c r="A31" s="2" t="s">
        <v>40</v>
      </c>
      <c r="B31" s="1" t="s">
        <v>39</v>
      </c>
      <c r="C31" s="1">
        <v>360</v>
      </c>
      <c r="D31" s="1" t="s">
        <v>354</v>
      </c>
      <c r="F31" s="1" t="s">
        <v>269</v>
      </c>
      <c r="G31" s="1" t="s">
        <v>296</v>
      </c>
      <c r="H31" s="5">
        <v>625.4545454545455</v>
      </c>
      <c r="I31" s="1" t="s">
        <v>354</v>
      </c>
    </row>
    <row r="32" spans="1:9">
      <c r="A32" s="2" t="s">
        <v>42</v>
      </c>
      <c r="B32" s="1" t="s">
        <v>33</v>
      </c>
      <c r="C32" s="1">
        <v>600</v>
      </c>
      <c r="D32" s="1" t="s">
        <v>354</v>
      </c>
      <c r="F32" s="1" t="s">
        <v>270</v>
      </c>
      <c r="G32" s="1" t="s">
        <v>293</v>
      </c>
      <c r="H32" s="5">
        <v>728.88888888888891</v>
      </c>
      <c r="I32" s="1" t="s">
        <v>383</v>
      </c>
    </row>
    <row r="33" spans="1:9">
      <c r="A33" s="2" t="s">
        <v>43</v>
      </c>
      <c r="B33" s="1" t="s">
        <v>37</v>
      </c>
      <c r="C33" s="1">
        <v>1290</v>
      </c>
      <c r="D33" s="1" t="s">
        <v>356</v>
      </c>
      <c r="F33" s="1" t="s">
        <v>271</v>
      </c>
      <c r="G33" s="1" t="s">
        <v>293</v>
      </c>
      <c r="H33" s="5">
        <v>728.20512820512818</v>
      </c>
      <c r="I33" s="1" t="s">
        <v>380</v>
      </c>
    </row>
    <row r="34" spans="1:9">
      <c r="A34" s="2" t="s">
        <v>44</v>
      </c>
      <c r="B34" s="1" t="s">
        <v>45</v>
      </c>
      <c r="C34" s="1">
        <v>750</v>
      </c>
      <c r="D34" s="1" t="s">
        <v>356</v>
      </c>
      <c r="F34" s="1" t="s">
        <v>272</v>
      </c>
      <c r="G34" s="1" t="s">
        <v>297</v>
      </c>
      <c r="H34" s="5">
        <v>713.63636363636363</v>
      </c>
      <c r="I34" s="1" t="s">
        <v>380</v>
      </c>
    </row>
    <row r="35" spans="1:9">
      <c r="A35" s="2" t="s">
        <v>46</v>
      </c>
      <c r="B35" s="1" t="s">
        <v>47</v>
      </c>
      <c r="C35" s="1">
        <v>1010</v>
      </c>
      <c r="D35" s="1" t="s">
        <v>356</v>
      </c>
      <c r="F35" s="1" t="s">
        <v>273</v>
      </c>
      <c r="G35" s="1" t="s">
        <v>294</v>
      </c>
      <c r="H35" s="5">
        <v>717.24137931034488</v>
      </c>
      <c r="I35" s="1" t="s">
        <v>380</v>
      </c>
    </row>
    <row r="36" spans="1:9">
      <c r="A36" s="2" t="s">
        <v>48</v>
      </c>
      <c r="B36" s="1" t="s">
        <v>35</v>
      </c>
      <c r="C36" s="1">
        <v>710</v>
      </c>
      <c r="D36" s="1" t="s">
        <v>359</v>
      </c>
      <c r="F36" s="1" t="s">
        <v>274</v>
      </c>
      <c r="G36" s="1" t="s">
        <v>294</v>
      </c>
      <c r="H36" s="5">
        <v>836</v>
      </c>
      <c r="I36" s="1" t="s">
        <v>380</v>
      </c>
    </row>
    <row r="37" spans="1:9">
      <c r="A37" s="2" t="s">
        <v>50</v>
      </c>
      <c r="B37" s="1" t="s">
        <v>49</v>
      </c>
      <c r="C37" s="1">
        <v>590</v>
      </c>
      <c r="D37" s="1" t="s">
        <v>354</v>
      </c>
      <c r="F37" s="1" t="s">
        <v>275</v>
      </c>
      <c r="G37" s="1" t="s">
        <v>298</v>
      </c>
      <c r="H37" s="5">
        <v>822.22222222222217</v>
      </c>
      <c r="I37" s="1" t="s">
        <v>379</v>
      </c>
    </row>
    <row r="38" spans="1:9">
      <c r="A38" s="2" t="s">
        <v>51</v>
      </c>
      <c r="B38" s="1" t="s">
        <v>37</v>
      </c>
      <c r="C38" s="1">
        <v>410</v>
      </c>
      <c r="D38" s="1" t="s">
        <v>356</v>
      </c>
      <c r="F38" s="1" t="s">
        <v>276</v>
      </c>
      <c r="G38" s="1" t="s">
        <v>298</v>
      </c>
      <c r="H38" s="5">
        <v>579.1044776119403</v>
      </c>
      <c r="I38" s="1" t="s">
        <v>380</v>
      </c>
    </row>
    <row r="39" spans="1:9">
      <c r="A39" s="2" t="s">
        <v>52</v>
      </c>
      <c r="B39" s="1" t="s">
        <v>37</v>
      </c>
      <c r="C39" s="1">
        <v>980</v>
      </c>
      <c r="D39" s="1" t="s">
        <v>357</v>
      </c>
      <c r="F39" s="1" t="s">
        <v>277</v>
      </c>
      <c r="G39" s="1" t="s">
        <v>290</v>
      </c>
      <c r="H39" s="5">
        <v>527.02702702702697</v>
      </c>
      <c r="I39" s="1" t="s">
        <v>380</v>
      </c>
    </row>
    <row r="40" spans="1:9">
      <c r="A40" s="2" t="s">
        <v>53</v>
      </c>
      <c r="B40" s="1" t="s">
        <v>37</v>
      </c>
      <c r="C40" s="1">
        <v>960</v>
      </c>
      <c r="D40" s="1" t="s">
        <v>360</v>
      </c>
      <c r="F40" s="1" t="s">
        <v>299</v>
      </c>
      <c r="G40" s="1" t="s">
        <v>301</v>
      </c>
      <c r="H40" s="5">
        <v>938.46153846153845</v>
      </c>
      <c r="I40" s="1" t="s">
        <v>379</v>
      </c>
    </row>
    <row r="41" spans="1:9">
      <c r="A41" s="2" t="s">
        <v>54</v>
      </c>
      <c r="B41" s="1" t="s">
        <v>55</v>
      </c>
      <c r="C41" s="1">
        <v>1110</v>
      </c>
      <c r="D41" s="1" t="s">
        <v>358</v>
      </c>
      <c r="F41" s="1" t="s">
        <v>300</v>
      </c>
      <c r="G41" s="1" t="s">
        <v>290</v>
      </c>
      <c r="H41" s="5">
        <v>882.0512820512821</v>
      </c>
      <c r="I41" s="1" t="s">
        <v>379</v>
      </c>
    </row>
    <row r="42" spans="1:9">
      <c r="A42" s="2" t="s">
        <v>56</v>
      </c>
      <c r="B42" s="1" t="s">
        <v>55</v>
      </c>
      <c r="C42" s="1">
        <v>740</v>
      </c>
      <c r="D42" s="1" t="s">
        <v>357</v>
      </c>
      <c r="F42" s="1" t="s">
        <v>278</v>
      </c>
      <c r="G42" s="1" t="s">
        <v>302</v>
      </c>
      <c r="H42" s="5">
        <v>468.23529411764707</v>
      </c>
      <c r="I42" s="1" t="s">
        <v>379</v>
      </c>
    </row>
    <row r="43" spans="1:9">
      <c r="A43" s="2" t="s">
        <v>58</v>
      </c>
      <c r="B43" s="1" t="s">
        <v>57</v>
      </c>
      <c r="C43" s="1">
        <v>1160</v>
      </c>
      <c r="D43" s="1" t="s">
        <v>359</v>
      </c>
      <c r="F43" s="1" t="s">
        <v>279</v>
      </c>
      <c r="G43" s="1" t="s">
        <v>303</v>
      </c>
      <c r="H43" s="5">
        <v>700</v>
      </c>
      <c r="I43" s="1" t="s">
        <v>384</v>
      </c>
    </row>
    <row r="44" spans="1:9">
      <c r="A44" s="2" t="s">
        <v>59</v>
      </c>
      <c r="B44" s="1" t="s">
        <v>55</v>
      </c>
      <c r="C44" s="1">
        <v>1440</v>
      </c>
      <c r="D44" s="1" t="s">
        <v>354</v>
      </c>
      <c r="F44" s="1" t="s">
        <v>280</v>
      </c>
      <c r="G44" s="1" t="s">
        <v>304</v>
      </c>
      <c r="H44" s="5">
        <v>569.41176470588232</v>
      </c>
      <c r="I44" s="1" t="s">
        <v>379</v>
      </c>
    </row>
    <row r="45" spans="1:9">
      <c r="A45" s="2" t="s">
        <v>60</v>
      </c>
      <c r="B45" s="1" t="s">
        <v>35</v>
      </c>
      <c r="C45" s="1">
        <v>870</v>
      </c>
      <c r="D45" s="1" t="s">
        <v>356</v>
      </c>
      <c r="F45" s="1" t="s">
        <v>281</v>
      </c>
      <c r="G45" s="1" t="s">
        <v>305</v>
      </c>
      <c r="H45" s="5">
        <v>866.66666666666663</v>
      </c>
      <c r="I45" s="1" t="s">
        <v>385</v>
      </c>
    </row>
    <row r="46" spans="1:9">
      <c r="A46" s="2" t="s">
        <v>61</v>
      </c>
      <c r="B46" s="1" t="s">
        <v>37</v>
      </c>
      <c r="C46" s="1">
        <v>1190</v>
      </c>
      <c r="D46" s="1" t="s">
        <v>354</v>
      </c>
      <c r="F46" s="1" t="s">
        <v>282</v>
      </c>
      <c r="G46" s="1" t="s">
        <v>306</v>
      </c>
      <c r="H46" s="5">
        <v>958.33333333333337</v>
      </c>
      <c r="I46" s="1" t="s">
        <v>386</v>
      </c>
    </row>
    <row r="47" spans="1:9">
      <c r="A47" s="2" t="s">
        <v>62</v>
      </c>
      <c r="B47" s="1" t="s">
        <v>55</v>
      </c>
      <c r="C47" s="1">
        <v>580</v>
      </c>
      <c r="D47" s="1" t="s">
        <v>361</v>
      </c>
      <c r="F47" s="1" t="s">
        <v>283</v>
      </c>
      <c r="G47" s="1" t="s">
        <v>307</v>
      </c>
      <c r="H47" s="5">
        <v>750</v>
      </c>
      <c r="I47" s="1" t="s">
        <v>380</v>
      </c>
    </row>
    <row r="48" spans="1:9">
      <c r="A48" s="2" t="s">
        <v>63</v>
      </c>
      <c r="B48" s="1" t="s">
        <v>31</v>
      </c>
      <c r="C48" s="1">
        <v>1600</v>
      </c>
      <c r="D48" s="1" t="s">
        <v>354</v>
      </c>
      <c r="F48" s="1" t="s">
        <v>284</v>
      </c>
      <c r="G48" s="1" t="s">
        <v>308</v>
      </c>
      <c r="H48" s="5">
        <v>1046.2427745664741</v>
      </c>
      <c r="I48" s="1" t="s">
        <v>354</v>
      </c>
    </row>
    <row r="49" spans="1:9">
      <c r="A49" s="2" t="s">
        <v>64</v>
      </c>
      <c r="B49" s="1" t="s">
        <v>35</v>
      </c>
      <c r="C49" s="1">
        <v>1030</v>
      </c>
      <c r="D49" s="1" t="s">
        <v>354</v>
      </c>
      <c r="F49" s="1" t="s">
        <v>285</v>
      </c>
      <c r="G49" s="1" t="s">
        <v>309</v>
      </c>
      <c r="H49" s="5">
        <v>559.03614457831327</v>
      </c>
      <c r="I49" s="1" t="s">
        <v>382</v>
      </c>
    </row>
    <row r="50" spans="1:9">
      <c r="A50" s="2" t="s">
        <v>65</v>
      </c>
      <c r="B50" s="1" t="s">
        <v>55</v>
      </c>
      <c r="C50" s="1">
        <v>1020</v>
      </c>
      <c r="D50" s="1" t="s">
        <v>354</v>
      </c>
      <c r="F50" s="1" t="s">
        <v>286</v>
      </c>
      <c r="G50" s="1" t="s">
        <v>307</v>
      </c>
      <c r="H50" s="5">
        <v>686.79245283018872</v>
      </c>
      <c r="I50" s="1" t="s">
        <v>381</v>
      </c>
    </row>
    <row r="51" spans="1:9">
      <c r="A51" s="2" t="s">
        <v>66</v>
      </c>
      <c r="B51" s="1" t="s">
        <v>67</v>
      </c>
      <c r="C51" s="1">
        <v>650</v>
      </c>
      <c r="D51" s="1" t="s">
        <v>354</v>
      </c>
      <c r="F51" s="1" t="s">
        <v>287</v>
      </c>
      <c r="G51" s="1" t="s">
        <v>310</v>
      </c>
      <c r="H51" s="5">
        <v>454.54545454545456</v>
      </c>
      <c r="I51" s="1" t="s">
        <v>381</v>
      </c>
    </row>
    <row r="52" spans="1:9">
      <c r="A52" s="2" t="s">
        <v>68</v>
      </c>
      <c r="B52" s="1" t="s">
        <v>29</v>
      </c>
      <c r="C52" s="1">
        <v>650</v>
      </c>
      <c r="D52" s="1" t="s">
        <v>354</v>
      </c>
      <c r="F52" s="1" t="s">
        <v>311</v>
      </c>
      <c r="G52" s="1" t="s">
        <v>312</v>
      </c>
      <c r="H52" s="5">
        <v>638.09523809523819</v>
      </c>
      <c r="I52" s="1" t="s">
        <v>387</v>
      </c>
    </row>
    <row r="53" spans="1:9">
      <c r="A53" s="2" t="s">
        <v>69</v>
      </c>
      <c r="B53" s="1" t="s">
        <v>67</v>
      </c>
      <c r="C53" s="1">
        <v>750</v>
      </c>
      <c r="D53" s="1" t="s">
        <v>354</v>
      </c>
      <c r="F53" s="1" t="s">
        <v>313</v>
      </c>
      <c r="G53" s="1" t="s">
        <v>307</v>
      </c>
      <c r="H53" s="5">
        <v>1226.6666666666667</v>
      </c>
      <c r="I53" s="1" t="s">
        <v>354</v>
      </c>
    </row>
    <row r="54" spans="1:9">
      <c r="A54" s="2" t="s">
        <v>70</v>
      </c>
      <c r="B54" s="1" t="s">
        <v>35</v>
      </c>
      <c r="C54" s="1">
        <v>940</v>
      </c>
      <c r="D54" s="1" t="s">
        <v>354</v>
      </c>
      <c r="F54" s="1" t="s">
        <v>314</v>
      </c>
      <c r="G54" s="1" t="s">
        <v>324</v>
      </c>
      <c r="H54" s="5">
        <v>727.86885245901635</v>
      </c>
      <c r="I54" s="1" t="s">
        <v>388</v>
      </c>
    </row>
    <row r="55" spans="1:9">
      <c r="A55" s="2" t="s">
        <v>71</v>
      </c>
      <c r="B55" s="1" t="s">
        <v>35</v>
      </c>
      <c r="C55" s="1">
        <v>870</v>
      </c>
      <c r="D55" s="1" t="s">
        <v>354</v>
      </c>
      <c r="F55" s="1" t="s">
        <v>315</v>
      </c>
      <c r="G55" s="1" t="s">
        <v>325</v>
      </c>
      <c r="H55" s="5">
        <v>730.90909090909099</v>
      </c>
      <c r="I55" s="1" t="s">
        <v>354</v>
      </c>
    </row>
    <row r="56" spans="1:9">
      <c r="A56" s="2" t="s">
        <v>72</v>
      </c>
      <c r="B56" s="1" t="s">
        <v>37</v>
      </c>
      <c r="C56" s="1">
        <v>1290</v>
      </c>
      <c r="D56" s="1" t="s">
        <v>354</v>
      </c>
      <c r="F56" s="1" t="s">
        <v>316</v>
      </c>
      <c r="G56" s="1" t="s">
        <v>326</v>
      </c>
      <c r="H56" s="5">
        <v>660</v>
      </c>
      <c r="I56" s="1" t="s">
        <v>354</v>
      </c>
    </row>
    <row r="57" spans="1:9">
      <c r="A57" s="2" t="s">
        <v>73</v>
      </c>
      <c r="B57" s="1" t="s">
        <v>37</v>
      </c>
      <c r="C57" s="1">
        <v>1200</v>
      </c>
      <c r="D57" s="1" t="s">
        <v>354</v>
      </c>
      <c r="F57" s="1" t="s">
        <v>317</v>
      </c>
      <c r="G57" s="1" t="s">
        <v>327</v>
      </c>
      <c r="H57" s="5">
        <v>1021.9780219780218</v>
      </c>
      <c r="I57" s="1" t="s">
        <v>383</v>
      </c>
    </row>
    <row r="58" spans="1:9">
      <c r="A58" s="2" t="s">
        <v>75</v>
      </c>
      <c r="B58" s="1" t="s">
        <v>74</v>
      </c>
      <c r="C58" s="1">
        <v>590</v>
      </c>
      <c r="D58" s="1" t="s">
        <v>354</v>
      </c>
      <c r="F58" s="1" t="s">
        <v>318</v>
      </c>
      <c r="G58" s="1" t="s">
        <v>328</v>
      </c>
      <c r="H58" s="5">
        <v>737.70491803278685</v>
      </c>
      <c r="I58" s="1" t="s">
        <v>381</v>
      </c>
    </row>
    <row r="59" spans="1:9">
      <c r="A59" s="2" t="s">
        <v>76</v>
      </c>
      <c r="B59" s="1" t="s">
        <v>37</v>
      </c>
      <c r="C59" s="1">
        <v>1680</v>
      </c>
      <c r="D59" s="1" t="s">
        <v>354</v>
      </c>
      <c r="F59" s="1" t="s">
        <v>319</v>
      </c>
      <c r="G59" s="1" t="s">
        <v>329</v>
      </c>
      <c r="H59" s="5">
        <v>569.23076923076928</v>
      </c>
      <c r="I59" s="1" t="s">
        <v>380</v>
      </c>
    </row>
    <row r="60" spans="1:9">
      <c r="A60" s="2" t="s">
        <v>77</v>
      </c>
      <c r="B60" s="1" t="s">
        <v>35</v>
      </c>
      <c r="C60" s="1">
        <v>840</v>
      </c>
      <c r="D60" s="1" t="s">
        <v>354</v>
      </c>
      <c r="F60" s="1" t="s">
        <v>320</v>
      </c>
      <c r="G60" s="1" t="s">
        <v>324</v>
      </c>
      <c r="H60" s="5">
        <v>506.12244897959187</v>
      </c>
      <c r="I60" s="1" t="s">
        <v>384</v>
      </c>
    </row>
    <row r="61" spans="1:9">
      <c r="A61" s="2" t="s">
        <v>78</v>
      </c>
      <c r="B61" s="1" t="s">
        <v>37</v>
      </c>
      <c r="C61" s="1">
        <v>720</v>
      </c>
      <c r="D61" s="1" t="s">
        <v>356</v>
      </c>
      <c r="F61" s="1" t="s">
        <v>321</v>
      </c>
      <c r="G61" s="1" t="s">
        <v>324</v>
      </c>
      <c r="H61" s="5">
        <v>589.04109589041093</v>
      </c>
      <c r="I61" s="1" t="s">
        <v>389</v>
      </c>
    </row>
    <row r="62" spans="1:9">
      <c r="A62" s="2" t="s">
        <v>80</v>
      </c>
      <c r="B62" s="1" t="s">
        <v>79</v>
      </c>
      <c r="C62" s="1">
        <v>950</v>
      </c>
      <c r="D62" s="1" t="s">
        <v>357</v>
      </c>
      <c r="F62" s="1" t="s">
        <v>322</v>
      </c>
      <c r="G62" s="1" t="s">
        <v>328</v>
      </c>
      <c r="H62" s="5">
        <v>414.89361702127655</v>
      </c>
      <c r="I62" s="1" t="s">
        <v>381</v>
      </c>
    </row>
    <row r="63" spans="1:9">
      <c r="A63" s="2" t="s">
        <v>81</v>
      </c>
      <c r="B63" s="1" t="s">
        <v>37</v>
      </c>
      <c r="C63" s="1">
        <v>1390</v>
      </c>
      <c r="D63" s="1" t="s">
        <v>354</v>
      </c>
      <c r="F63" s="1" t="s">
        <v>323</v>
      </c>
      <c r="G63" s="1" t="s">
        <v>327</v>
      </c>
      <c r="H63" s="5">
        <v>592</v>
      </c>
      <c r="I63" s="1" t="s">
        <v>354</v>
      </c>
    </row>
    <row r="64" spans="1:9">
      <c r="A64" s="2" t="s">
        <v>82</v>
      </c>
      <c r="B64" s="1" t="s">
        <v>83</v>
      </c>
      <c r="C64" s="1">
        <v>1310</v>
      </c>
      <c r="D64" s="1" t="s">
        <v>354</v>
      </c>
      <c r="F64" s="1" t="s">
        <v>330</v>
      </c>
      <c r="G64" s="1" t="s">
        <v>340</v>
      </c>
      <c r="H64" s="5">
        <v>547.36842105263156</v>
      </c>
      <c r="I64" s="1" t="s">
        <v>380</v>
      </c>
    </row>
    <row r="65" spans="1:9">
      <c r="A65" s="2" t="s">
        <v>84</v>
      </c>
      <c r="B65" s="1" t="s">
        <v>37</v>
      </c>
      <c r="C65" s="1">
        <v>1170</v>
      </c>
      <c r="D65" s="1" t="s">
        <v>354</v>
      </c>
      <c r="F65" s="1" t="s">
        <v>331</v>
      </c>
      <c r="G65" s="1" t="s">
        <v>341</v>
      </c>
      <c r="H65" s="5">
        <v>1373.2394366197182</v>
      </c>
      <c r="I65" s="1" t="s">
        <v>380</v>
      </c>
    </row>
    <row r="66" spans="1:9">
      <c r="A66" s="2" t="s">
        <v>85</v>
      </c>
      <c r="B66" s="1" t="s">
        <v>86</v>
      </c>
      <c r="C66" s="1">
        <v>460</v>
      </c>
      <c r="D66" s="1" t="s">
        <v>356</v>
      </c>
      <c r="F66" s="1" t="s">
        <v>332</v>
      </c>
      <c r="G66" s="1" t="s">
        <v>326</v>
      </c>
      <c r="H66" s="5">
        <v>1345.0704225352113</v>
      </c>
      <c r="I66" s="1" t="s">
        <v>390</v>
      </c>
    </row>
    <row r="67" spans="1:9">
      <c r="A67" s="2" t="s">
        <v>87</v>
      </c>
      <c r="B67" s="1" t="s">
        <v>88</v>
      </c>
      <c r="C67" s="1">
        <v>820</v>
      </c>
      <c r="D67" s="1" t="s">
        <v>354</v>
      </c>
      <c r="F67" s="1" t="s">
        <v>333</v>
      </c>
      <c r="G67" s="1" t="s">
        <v>342</v>
      </c>
      <c r="H67" s="5">
        <v>492.95774647887322</v>
      </c>
      <c r="I67" s="1" t="s">
        <v>379</v>
      </c>
    </row>
    <row r="68" spans="1:9">
      <c r="A68" s="2" t="s">
        <v>89</v>
      </c>
      <c r="B68" s="1" t="s">
        <v>90</v>
      </c>
      <c r="C68" s="1">
        <v>450</v>
      </c>
      <c r="D68" s="1" t="s">
        <v>354</v>
      </c>
      <c r="F68" s="1" t="s">
        <v>334</v>
      </c>
      <c r="G68" s="1" t="s">
        <v>329</v>
      </c>
      <c r="H68" s="5">
        <v>489.74358974358978</v>
      </c>
      <c r="I68" s="1" t="s">
        <v>354</v>
      </c>
    </row>
    <row r="69" spans="1:9">
      <c r="A69" s="2" t="s">
        <v>91</v>
      </c>
      <c r="B69" s="1" t="s">
        <v>92</v>
      </c>
      <c r="C69" s="1">
        <v>1310</v>
      </c>
      <c r="D69" s="1" t="s">
        <v>354</v>
      </c>
      <c r="F69" s="1" t="s">
        <v>335</v>
      </c>
      <c r="G69" s="1" t="s">
        <v>328</v>
      </c>
      <c r="H69" s="5">
        <v>868.9655172413793</v>
      </c>
      <c r="I69" s="1" t="s">
        <v>381</v>
      </c>
    </row>
    <row r="70" spans="1:9">
      <c r="A70" s="2" t="s">
        <v>93</v>
      </c>
      <c r="B70" s="1" t="s">
        <v>94</v>
      </c>
      <c r="C70" s="1">
        <v>730</v>
      </c>
      <c r="D70" s="1" t="s">
        <v>359</v>
      </c>
      <c r="F70" s="1" t="s">
        <v>336</v>
      </c>
      <c r="G70" s="1" t="s">
        <v>343</v>
      </c>
      <c r="H70" s="5">
        <v>762.71186440677968</v>
      </c>
      <c r="I70" s="1" t="s">
        <v>381</v>
      </c>
    </row>
    <row r="71" spans="1:9">
      <c r="A71" s="2" t="s">
        <v>95</v>
      </c>
      <c r="B71" s="1" t="s">
        <v>96</v>
      </c>
      <c r="C71" s="1">
        <v>360</v>
      </c>
      <c r="D71" s="1" t="s">
        <v>354</v>
      </c>
      <c r="F71" s="1" t="s">
        <v>337</v>
      </c>
      <c r="G71" s="1" t="s">
        <v>341</v>
      </c>
      <c r="H71" s="5">
        <v>895.4545454545455</v>
      </c>
      <c r="I71" s="1" t="s">
        <v>381</v>
      </c>
    </row>
    <row r="72" spans="1:9">
      <c r="A72" s="2" t="s">
        <v>97</v>
      </c>
      <c r="B72" s="1" t="s">
        <v>98</v>
      </c>
      <c r="C72" s="1">
        <v>620</v>
      </c>
      <c r="D72" s="1" t="s">
        <v>354</v>
      </c>
      <c r="F72" s="1" t="s">
        <v>338</v>
      </c>
      <c r="G72" s="1" t="s">
        <v>328</v>
      </c>
      <c r="H72" s="5">
        <v>650.88757396449705</v>
      </c>
      <c r="I72" s="1" t="s">
        <v>389</v>
      </c>
    </row>
    <row r="73" spans="1:9">
      <c r="A73" s="2" t="s">
        <v>99</v>
      </c>
      <c r="B73" s="1" t="s">
        <v>94</v>
      </c>
      <c r="C73" s="1">
        <v>710</v>
      </c>
      <c r="D73" s="1" t="s">
        <v>357</v>
      </c>
      <c r="F73" s="1" t="s">
        <v>339</v>
      </c>
      <c r="G73" s="1" t="s">
        <v>343</v>
      </c>
      <c r="H73" s="5">
        <v>945.05494505494505</v>
      </c>
      <c r="I73" s="1" t="s">
        <v>379</v>
      </c>
    </row>
    <row r="74" spans="1:9">
      <c r="A74" s="2" t="s">
        <v>100</v>
      </c>
      <c r="B74" s="1" t="s">
        <v>94</v>
      </c>
      <c r="C74" s="1">
        <v>610</v>
      </c>
      <c r="D74" s="1" t="s">
        <v>354</v>
      </c>
    </row>
    <row r="75" spans="1:9">
      <c r="A75" s="2" t="s">
        <v>101</v>
      </c>
      <c r="B75" s="1" t="s">
        <v>102</v>
      </c>
      <c r="C75" s="1">
        <v>790</v>
      </c>
      <c r="D75" s="1" t="s">
        <v>355</v>
      </c>
    </row>
    <row r="76" spans="1:9">
      <c r="A76" s="2" t="s">
        <v>103</v>
      </c>
      <c r="B76" s="1" t="s">
        <v>88</v>
      </c>
      <c r="C76" s="1">
        <v>710</v>
      </c>
      <c r="D76" s="1" t="s">
        <v>355</v>
      </c>
    </row>
    <row r="77" spans="1:9">
      <c r="A77" s="2" t="s">
        <v>104</v>
      </c>
      <c r="B77" s="1" t="s">
        <v>92</v>
      </c>
      <c r="C77" s="1">
        <v>690</v>
      </c>
      <c r="D77" s="1" t="s">
        <v>354</v>
      </c>
    </row>
    <row r="78" spans="1:9">
      <c r="A78" s="2" t="s">
        <v>105</v>
      </c>
      <c r="B78" s="1" t="s">
        <v>88</v>
      </c>
      <c r="C78" s="1">
        <v>950</v>
      </c>
      <c r="D78" s="1" t="s">
        <v>354</v>
      </c>
    </row>
    <row r="79" spans="1:9">
      <c r="A79" s="2" t="s">
        <v>106</v>
      </c>
      <c r="B79" s="1" t="s">
        <v>94</v>
      </c>
      <c r="C79" s="1">
        <v>1010</v>
      </c>
      <c r="D79" s="1" t="s">
        <v>354</v>
      </c>
    </row>
    <row r="80" spans="1:9">
      <c r="A80" s="2" t="s">
        <v>108</v>
      </c>
      <c r="B80" s="1" t="s">
        <v>107</v>
      </c>
      <c r="C80" s="1">
        <v>630</v>
      </c>
      <c r="D80" s="1" t="s">
        <v>354</v>
      </c>
    </row>
    <row r="81" spans="1:4">
      <c r="A81" s="2" t="s">
        <v>110</v>
      </c>
      <c r="B81" s="1" t="s">
        <v>109</v>
      </c>
      <c r="C81" s="1">
        <v>600</v>
      </c>
      <c r="D81" s="1" t="s">
        <v>354</v>
      </c>
    </row>
    <row r="82" spans="1:4">
      <c r="A82" s="2" t="s">
        <v>111</v>
      </c>
      <c r="B82" s="1" t="s">
        <v>109</v>
      </c>
      <c r="C82" s="1">
        <v>460</v>
      </c>
      <c r="D82" s="1" t="s">
        <v>354</v>
      </c>
    </row>
    <row r="83" spans="1:4">
      <c r="A83" s="2" t="s">
        <v>112</v>
      </c>
      <c r="B83" s="1" t="s">
        <v>88</v>
      </c>
      <c r="C83" s="1">
        <v>640</v>
      </c>
      <c r="D83" s="1" t="s">
        <v>354</v>
      </c>
    </row>
    <row r="84" spans="1:4">
      <c r="A84" s="2" t="s">
        <v>113</v>
      </c>
      <c r="B84" s="1" t="s">
        <v>88</v>
      </c>
      <c r="C84" s="1">
        <v>750</v>
      </c>
      <c r="D84" s="1" t="s">
        <v>354</v>
      </c>
    </row>
    <row r="85" spans="1:4">
      <c r="A85" s="2" t="s">
        <v>115</v>
      </c>
      <c r="B85" s="1" t="s">
        <v>114</v>
      </c>
      <c r="C85" s="1">
        <v>920</v>
      </c>
      <c r="D85" s="1" t="s">
        <v>354</v>
      </c>
    </row>
    <row r="86" spans="1:4">
      <c r="A86" s="2" t="s">
        <v>116</v>
      </c>
      <c r="B86" s="1" t="s">
        <v>88</v>
      </c>
      <c r="C86" s="1">
        <v>760</v>
      </c>
      <c r="D86" s="1" t="s">
        <v>354</v>
      </c>
    </row>
    <row r="87" spans="1:4">
      <c r="A87" s="2" t="s">
        <v>117</v>
      </c>
      <c r="B87" s="1" t="s">
        <v>92</v>
      </c>
      <c r="C87" s="1">
        <v>990</v>
      </c>
      <c r="D87" s="1" t="s">
        <v>362</v>
      </c>
    </row>
    <row r="88" spans="1:4">
      <c r="A88" s="2" t="s">
        <v>118</v>
      </c>
      <c r="B88" s="1" t="s">
        <v>96</v>
      </c>
      <c r="C88" s="1">
        <v>820</v>
      </c>
      <c r="D88" s="1" t="s">
        <v>354</v>
      </c>
    </row>
    <row r="89" spans="1:4">
      <c r="A89" s="2" t="s">
        <v>119</v>
      </c>
      <c r="B89" s="1" t="s">
        <v>92</v>
      </c>
      <c r="C89" s="1">
        <v>730</v>
      </c>
      <c r="D89" s="1" t="s">
        <v>354</v>
      </c>
    </row>
    <row r="90" spans="1:4">
      <c r="A90" s="2" t="s">
        <v>120</v>
      </c>
      <c r="B90" s="1" t="s">
        <v>124</v>
      </c>
      <c r="C90" s="1">
        <v>900</v>
      </c>
      <c r="D90" s="1" t="s">
        <v>354</v>
      </c>
    </row>
    <row r="91" spans="1:4">
      <c r="A91" s="2" t="s">
        <v>121</v>
      </c>
      <c r="B91" s="1" t="s">
        <v>125</v>
      </c>
      <c r="C91" s="1">
        <v>710</v>
      </c>
      <c r="D91" s="1" t="s">
        <v>354</v>
      </c>
    </row>
    <row r="92" spans="1:4">
      <c r="A92" s="2" t="s">
        <v>122</v>
      </c>
      <c r="B92" s="1" t="s">
        <v>94</v>
      </c>
      <c r="C92" s="1">
        <v>1290</v>
      </c>
      <c r="D92" s="1" t="s">
        <v>354</v>
      </c>
    </row>
    <row r="93" spans="1:4">
      <c r="A93" s="2" t="s">
        <v>123</v>
      </c>
      <c r="B93" s="1" t="s">
        <v>126</v>
      </c>
      <c r="C93" s="1">
        <v>1050</v>
      </c>
      <c r="D93" s="1" t="s">
        <v>354</v>
      </c>
    </row>
    <row r="94" spans="1:4">
      <c r="A94" s="2" t="s">
        <v>127</v>
      </c>
      <c r="B94" s="1" t="s">
        <v>124</v>
      </c>
      <c r="C94" s="1">
        <v>1080</v>
      </c>
      <c r="D94" s="1" t="s">
        <v>354</v>
      </c>
    </row>
    <row r="95" spans="1:4">
      <c r="A95" s="2" t="s">
        <v>129</v>
      </c>
      <c r="B95" s="1" t="s">
        <v>128</v>
      </c>
      <c r="C95" s="1">
        <v>1250</v>
      </c>
      <c r="D95" s="1" t="s">
        <v>354</v>
      </c>
    </row>
    <row r="96" spans="1:4">
      <c r="A96" s="2" t="s">
        <v>130</v>
      </c>
      <c r="B96" s="1" t="s">
        <v>88</v>
      </c>
      <c r="C96" s="1">
        <v>600</v>
      </c>
      <c r="D96" s="1" t="s">
        <v>356</v>
      </c>
    </row>
    <row r="97" spans="1:4">
      <c r="A97" s="2" t="s">
        <v>131</v>
      </c>
      <c r="B97" s="1" t="s">
        <v>88</v>
      </c>
      <c r="C97" s="1">
        <v>810</v>
      </c>
      <c r="D97" s="1" t="s">
        <v>359</v>
      </c>
    </row>
    <row r="98" spans="1:4">
      <c r="A98" s="2" t="s">
        <v>132</v>
      </c>
      <c r="B98" s="1" t="s">
        <v>88</v>
      </c>
      <c r="C98" s="1">
        <v>710</v>
      </c>
      <c r="D98" s="1" t="s">
        <v>354</v>
      </c>
    </row>
    <row r="99" spans="1:4">
      <c r="A99" s="2" t="s">
        <v>133</v>
      </c>
      <c r="B99" s="1" t="s">
        <v>136</v>
      </c>
      <c r="C99" s="1">
        <v>670</v>
      </c>
      <c r="D99" s="1" t="s">
        <v>354</v>
      </c>
    </row>
    <row r="100" spans="1:4">
      <c r="A100" s="2" t="s">
        <v>134</v>
      </c>
      <c r="B100" s="1" t="s">
        <v>86</v>
      </c>
      <c r="C100" s="1">
        <v>610</v>
      </c>
      <c r="D100" s="1" t="s">
        <v>358</v>
      </c>
    </row>
    <row r="101" spans="1:4">
      <c r="A101" s="2" t="s">
        <v>135</v>
      </c>
      <c r="B101" s="1" t="s">
        <v>137</v>
      </c>
      <c r="C101" s="1">
        <v>690</v>
      </c>
      <c r="D101" s="1" t="s">
        <v>354</v>
      </c>
    </row>
    <row r="102" spans="1:4">
      <c r="A102" s="2" t="s">
        <v>138</v>
      </c>
      <c r="B102" s="1" t="s">
        <v>139</v>
      </c>
      <c r="C102" s="1">
        <v>990</v>
      </c>
      <c r="D102" s="1" t="s">
        <v>357</v>
      </c>
    </row>
    <row r="103" spans="1:4">
      <c r="A103" s="2" t="s">
        <v>141</v>
      </c>
      <c r="B103" s="1" t="s">
        <v>140</v>
      </c>
      <c r="C103" s="1">
        <v>1000</v>
      </c>
      <c r="D103" s="1" t="s">
        <v>354</v>
      </c>
    </row>
    <row r="104" spans="1:4">
      <c r="A104" s="2" t="s">
        <v>142</v>
      </c>
      <c r="B104" s="1" t="s">
        <v>109</v>
      </c>
      <c r="C104" s="1">
        <v>510</v>
      </c>
      <c r="D104" s="1" t="s">
        <v>354</v>
      </c>
    </row>
    <row r="105" spans="1:4">
      <c r="A105" s="2" t="s">
        <v>143</v>
      </c>
      <c r="B105" s="1" t="s">
        <v>148</v>
      </c>
      <c r="C105" s="1">
        <v>640</v>
      </c>
      <c r="D105" s="1" t="s">
        <v>363</v>
      </c>
    </row>
    <row r="106" spans="1:4">
      <c r="A106" s="2" t="s">
        <v>144</v>
      </c>
      <c r="B106" s="1" t="s">
        <v>149</v>
      </c>
      <c r="C106" s="1">
        <v>670</v>
      </c>
      <c r="D106" s="1" t="s">
        <v>354</v>
      </c>
    </row>
    <row r="107" spans="1:4">
      <c r="A107" s="2" t="s">
        <v>145</v>
      </c>
      <c r="B107" s="1" t="s">
        <v>150</v>
      </c>
      <c r="C107" s="1">
        <v>870</v>
      </c>
      <c r="D107" s="1" t="s">
        <v>354</v>
      </c>
    </row>
    <row r="108" spans="1:4">
      <c r="A108" s="2" t="s">
        <v>146</v>
      </c>
      <c r="B108" s="1" t="s">
        <v>92</v>
      </c>
      <c r="C108" s="1">
        <v>990</v>
      </c>
      <c r="D108" s="1" t="s">
        <v>354</v>
      </c>
    </row>
    <row r="109" spans="1:4">
      <c r="A109" s="2" t="s">
        <v>147</v>
      </c>
      <c r="B109" s="1" t="s">
        <v>92</v>
      </c>
      <c r="C109" s="1">
        <v>790</v>
      </c>
      <c r="D109" s="1" t="s">
        <v>357</v>
      </c>
    </row>
    <row r="110" spans="1:4">
      <c r="A110" s="2" t="s">
        <v>152</v>
      </c>
      <c r="B110" s="1" t="s">
        <v>151</v>
      </c>
      <c r="C110" s="1">
        <v>940</v>
      </c>
      <c r="D110" s="1" t="s">
        <v>354</v>
      </c>
    </row>
    <row r="111" spans="1:4">
      <c r="A111" s="2" t="s">
        <v>153</v>
      </c>
      <c r="B111" s="1" t="s">
        <v>92</v>
      </c>
      <c r="C111" s="1">
        <v>730</v>
      </c>
      <c r="D111" s="1" t="s">
        <v>364</v>
      </c>
    </row>
    <row r="112" spans="1:4">
      <c r="A112" s="2" t="s">
        <v>154</v>
      </c>
      <c r="B112" s="1" t="s">
        <v>88</v>
      </c>
      <c r="C112" s="1">
        <v>1420</v>
      </c>
      <c r="D112" s="1" t="s">
        <v>359</v>
      </c>
    </row>
    <row r="113" spans="1:4">
      <c r="A113" s="2" t="s">
        <v>155</v>
      </c>
      <c r="B113" s="1" t="s">
        <v>88</v>
      </c>
      <c r="C113" s="1">
        <v>980</v>
      </c>
      <c r="D113" s="1" t="s">
        <v>359</v>
      </c>
    </row>
    <row r="114" spans="1:4">
      <c r="A114" s="2" t="s">
        <v>156</v>
      </c>
      <c r="B114" s="1" t="s">
        <v>88</v>
      </c>
      <c r="C114" s="1">
        <v>1370</v>
      </c>
      <c r="D114" s="1" t="s">
        <v>359</v>
      </c>
    </row>
    <row r="115" spans="1:4">
      <c r="A115" s="2" t="s">
        <v>157</v>
      </c>
      <c r="B115" s="1" t="s">
        <v>0</v>
      </c>
      <c r="C115" s="1">
        <v>960</v>
      </c>
      <c r="D115" s="1" t="s">
        <v>365</v>
      </c>
    </row>
    <row r="116" spans="1:4">
      <c r="A116" s="2" t="s">
        <v>158</v>
      </c>
      <c r="B116" s="1" t="s">
        <v>23</v>
      </c>
      <c r="C116" s="1">
        <v>720</v>
      </c>
      <c r="D116" s="1" t="s">
        <v>359</v>
      </c>
    </row>
    <row r="117" spans="1:4">
      <c r="A117" s="2" t="s">
        <v>159</v>
      </c>
      <c r="B117" s="1" t="s">
        <v>0</v>
      </c>
      <c r="C117" s="1">
        <v>540</v>
      </c>
      <c r="D117" s="1" t="s">
        <v>366</v>
      </c>
    </row>
    <row r="118" spans="1:4">
      <c r="A118" s="2" t="s">
        <v>160</v>
      </c>
      <c r="B118" s="1" t="s">
        <v>0</v>
      </c>
      <c r="C118" s="1">
        <v>570</v>
      </c>
      <c r="D118" s="1" t="s">
        <v>355</v>
      </c>
    </row>
    <row r="119" spans="1:4">
      <c r="A119" s="2" t="s">
        <v>161</v>
      </c>
      <c r="B119" s="1" t="s">
        <v>0</v>
      </c>
      <c r="C119" s="1">
        <v>710</v>
      </c>
      <c r="D119" s="1" t="s">
        <v>367</v>
      </c>
    </row>
    <row r="120" spans="1:4">
      <c r="A120" s="2" t="s">
        <v>162</v>
      </c>
      <c r="B120" s="1" t="s">
        <v>163</v>
      </c>
      <c r="C120" s="1">
        <v>510</v>
      </c>
      <c r="D120" s="1" t="s">
        <v>368</v>
      </c>
    </row>
    <row r="121" spans="1:4">
      <c r="A121" s="2" t="s">
        <v>164</v>
      </c>
      <c r="B121" s="1" t="s">
        <v>166</v>
      </c>
      <c r="C121" s="1">
        <v>860</v>
      </c>
      <c r="D121" s="1" t="s">
        <v>354</v>
      </c>
    </row>
    <row r="122" spans="1:4">
      <c r="A122" s="2" t="s">
        <v>165</v>
      </c>
      <c r="B122" s="1" t="s">
        <v>163</v>
      </c>
      <c r="C122" s="1">
        <v>940</v>
      </c>
      <c r="D122" s="1" t="s">
        <v>368</v>
      </c>
    </row>
    <row r="123" spans="1:4">
      <c r="A123" s="2" t="s">
        <v>168</v>
      </c>
      <c r="B123" s="1" t="s">
        <v>167</v>
      </c>
      <c r="C123" s="1">
        <v>630</v>
      </c>
      <c r="D123" s="1" t="s">
        <v>357</v>
      </c>
    </row>
    <row r="124" spans="1:4">
      <c r="A124" s="2" t="s">
        <v>170</v>
      </c>
      <c r="B124" s="1" t="s">
        <v>169</v>
      </c>
      <c r="C124" s="1">
        <v>1080</v>
      </c>
      <c r="D124" s="1" t="s">
        <v>369</v>
      </c>
    </row>
    <row r="125" spans="1:4">
      <c r="A125" s="2" t="s">
        <v>171</v>
      </c>
      <c r="B125" s="1" t="s">
        <v>177</v>
      </c>
      <c r="C125" s="1">
        <v>1240</v>
      </c>
      <c r="D125" s="1" t="s">
        <v>354</v>
      </c>
    </row>
    <row r="126" spans="1:4">
      <c r="A126" s="2" t="s">
        <v>172</v>
      </c>
      <c r="B126" s="1" t="s">
        <v>177</v>
      </c>
      <c r="C126" s="1">
        <v>1180</v>
      </c>
      <c r="D126" s="1" t="s">
        <v>362</v>
      </c>
    </row>
    <row r="127" spans="1:4">
      <c r="A127" s="2" t="s">
        <v>173</v>
      </c>
      <c r="B127" s="1" t="s">
        <v>178</v>
      </c>
      <c r="C127" s="1">
        <v>1150</v>
      </c>
      <c r="D127" s="1" t="s">
        <v>370</v>
      </c>
    </row>
    <row r="128" spans="1:4">
      <c r="A128" s="2" t="s">
        <v>174</v>
      </c>
      <c r="B128" s="1" t="s">
        <v>179</v>
      </c>
      <c r="C128" s="1">
        <v>1690</v>
      </c>
      <c r="D128" s="1" t="s">
        <v>357</v>
      </c>
    </row>
    <row r="129" spans="1:4">
      <c r="A129" s="2" t="s">
        <v>175</v>
      </c>
      <c r="B129" s="1" t="s">
        <v>180</v>
      </c>
      <c r="C129" s="1">
        <v>1750</v>
      </c>
      <c r="D129" s="1" t="s">
        <v>371</v>
      </c>
    </row>
    <row r="130" spans="1:4">
      <c r="A130" s="2" t="s">
        <v>176</v>
      </c>
      <c r="B130" s="1" t="s">
        <v>181</v>
      </c>
      <c r="C130" s="1">
        <v>750</v>
      </c>
      <c r="D130" s="1" t="s">
        <v>371</v>
      </c>
    </row>
    <row r="131" spans="1:4">
      <c r="A131" s="2" t="s">
        <v>183</v>
      </c>
      <c r="B131" s="1" t="s">
        <v>182</v>
      </c>
      <c r="C131" s="1">
        <v>1360</v>
      </c>
      <c r="D131" s="1" t="s">
        <v>357</v>
      </c>
    </row>
    <row r="132" spans="1:4">
      <c r="A132" s="2" t="s">
        <v>184</v>
      </c>
      <c r="B132" s="1" t="s">
        <v>182</v>
      </c>
      <c r="C132" s="1">
        <v>1680</v>
      </c>
      <c r="D132" s="1" t="s">
        <v>354</v>
      </c>
    </row>
    <row r="133" spans="1:4">
      <c r="A133" s="2" t="s">
        <v>185</v>
      </c>
      <c r="B133" s="1" t="s">
        <v>180</v>
      </c>
      <c r="C133" s="1">
        <v>1710</v>
      </c>
      <c r="D133" s="1" t="s">
        <v>354</v>
      </c>
    </row>
    <row r="134" spans="1:4">
      <c r="A134" s="2" t="s">
        <v>186</v>
      </c>
      <c r="B134" s="1" t="s">
        <v>181</v>
      </c>
      <c r="C134" s="1">
        <v>780</v>
      </c>
      <c r="D134" s="1" t="s">
        <v>357</v>
      </c>
    </row>
    <row r="135" spans="1:4">
      <c r="A135" s="2" t="s">
        <v>187</v>
      </c>
      <c r="B135" s="1" t="s">
        <v>188</v>
      </c>
      <c r="C135" s="1">
        <v>650</v>
      </c>
      <c r="D135" s="1" t="s">
        <v>355</v>
      </c>
    </row>
    <row r="136" spans="1:4">
      <c r="A136" s="2" t="s">
        <v>189</v>
      </c>
      <c r="B136" s="1" t="s">
        <v>182</v>
      </c>
      <c r="C136" s="1">
        <v>850</v>
      </c>
      <c r="D136" s="1" t="s">
        <v>372</v>
      </c>
    </row>
    <row r="137" spans="1:4">
      <c r="A137" s="2" t="s">
        <v>190</v>
      </c>
      <c r="B137" s="1" t="s">
        <v>191</v>
      </c>
      <c r="C137" s="1">
        <v>350</v>
      </c>
      <c r="D137" s="1" t="s">
        <v>359</v>
      </c>
    </row>
    <row r="138" spans="1:4">
      <c r="A138" s="2" t="s">
        <v>192</v>
      </c>
      <c r="B138" s="1" t="s">
        <v>167</v>
      </c>
      <c r="C138" s="1">
        <v>520</v>
      </c>
      <c r="D138" s="1" t="s">
        <v>373</v>
      </c>
    </row>
    <row r="139" spans="1:4">
      <c r="A139" s="2" t="s">
        <v>193</v>
      </c>
      <c r="B139" s="1" t="s">
        <v>182</v>
      </c>
      <c r="C139" s="1">
        <v>1280</v>
      </c>
      <c r="D139" s="1" t="s">
        <v>354</v>
      </c>
    </row>
    <row r="140" spans="1:4">
      <c r="A140" s="2" t="s">
        <v>194</v>
      </c>
      <c r="B140" s="1" t="s">
        <v>182</v>
      </c>
      <c r="C140" s="1">
        <v>980</v>
      </c>
      <c r="D140" s="1" t="s">
        <v>358</v>
      </c>
    </row>
    <row r="141" spans="1:4">
      <c r="A141" s="2" t="s">
        <v>195</v>
      </c>
      <c r="B141" s="1" t="s">
        <v>169</v>
      </c>
      <c r="C141" s="1">
        <v>880</v>
      </c>
      <c r="D141" s="1" t="s">
        <v>374</v>
      </c>
    </row>
    <row r="142" spans="1:4">
      <c r="A142" s="2" t="s">
        <v>196</v>
      </c>
      <c r="B142" s="1" t="s">
        <v>181</v>
      </c>
      <c r="C142" s="1">
        <v>440</v>
      </c>
      <c r="D142" s="1" t="s">
        <v>356</v>
      </c>
    </row>
    <row r="143" spans="1:4">
      <c r="A143" s="2" t="s">
        <v>197</v>
      </c>
      <c r="B143" s="1" t="s">
        <v>182</v>
      </c>
      <c r="C143" s="1">
        <v>600</v>
      </c>
      <c r="D143" s="1" t="s">
        <v>356</v>
      </c>
    </row>
    <row r="144" spans="1:4">
      <c r="A144" s="2" t="s">
        <v>198</v>
      </c>
      <c r="B144" s="1" t="s">
        <v>182</v>
      </c>
      <c r="C144" s="1">
        <v>1090</v>
      </c>
      <c r="D144" s="1" t="s">
        <v>357</v>
      </c>
    </row>
    <row r="145" spans="1:4">
      <c r="A145" s="2" t="s">
        <v>199</v>
      </c>
      <c r="B145" s="1" t="s">
        <v>188</v>
      </c>
      <c r="C145" s="1">
        <v>850</v>
      </c>
      <c r="D145" s="1" t="s">
        <v>354</v>
      </c>
    </row>
    <row r="146" spans="1:4">
      <c r="A146" s="2" t="s">
        <v>200</v>
      </c>
      <c r="B146" s="1" t="s">
        <v>180</v>
      </c>
      <c r="C146" s="1">
        <v>1420</v>
      </c>
      <c r="D146" s="1" t="s">
        <v>354</v>
      </c>
    </row>
    <row r="147" spans="1:4">
      <c r="A147" s="2" t="s">
        <v>201</v>
      </c>
      <c r="B147" s="1" t="s">
        <v>180</v>
      </c>
      <c r="C147" s="1">
        <v>1310</v>
      </c>
      <c r="D147" s="1" t="s">
        <v>357</v>
      </c>
    </row>
    <row r="148" spans="1:4">
      <c r="A148" s="2" t="s">
        <v>202</v>
      </c>
      <c r="B148" s="1" t="s">
        <v>203</v>
      </c>
      <c r="C148" s="1">
        <v>1360</v>
      </c>
      <c r="D148" s="1" t="s">
        <v>375</v>
      </c>
    </row>
    <row r="149" spans="1:4">
      <c r="A149" s="2" t="s">
        <v>204</v>
      </c>
      <c r="B149" s="1" t="s">
        <v>180</v>
      </c>
      <c r="C149" s="1">
        <v>1670</v>
      </c>
      <c r="D149" s="1" t="s">
        <v>357</v>
      </c>
    </row>
    <row r="150" spans="1:4">
      <c r="A150" s="2" t="s">
        <v>206</v>
      </c>
      <c r="B150" s="1" t="s">
        <v>181</v>
      </c>
      <c r="C150" s="1">
        <v>500</v>
      </c>
      <c r="D150" s="1" t="s">
        <v>355</v>
      </c>
    </row>
    <row r="151" spans="1:4">
      <c r="A151" s="2" t="s">
        <v>207</v>
      </c>
      <c r="B151" s="1" t="s">
        <v>182</v>
      </c>
      <c r="C151" s="1">
        <v>710</v>
      </c>
      <c r="D151" s="1" t="s">
        <v>356</v>
      </c>
    </row>
    <row r="152" spans="1:4">
      <c r="A152" s="2" t="s">
        <v>205</v>
      </c>
      <c r="B152" s="1" t="s">
        <v>208</v>
      </c>
      <c r="C152" s="1">
        <v>1050</v>
      </c>
      <c r="D152" s="1" t="s">
        <v>376</v>
      </c>
    </row>
    <row r="153" spans="1:4">
      <c r="A153" s="2" t="s">
        <v>209</v>
      </c>
      <c r="B153" s="1" t="s">
        <v>210</v>
      </c>
      <c r="C153" s="1">
        <v>470</v>
      </c>
      <c r="D153" s="1" t="s">
        <v>358</v>
      </c>
    </row>
    <row r="154" spans="1:4">
      <c r="A154" s="2" t="s">
        <v>211</v>
      </c>
      <c r="B154" s="1" t="s">
        <v>180</v>
      </c>
      <c r="C154" s="1">
        <v>920</v>
      </c>
      <c r="D154" s="1" t="s">
        <v>357</v>
      </c>
    </row>
    <row r="155" spans="1:4">
      <c r="A155" s="2" t="s">
        <v>212</v>
      </c>
      <c r="B155" s="1" t="s">
        <v>182</v>
      </c>
      <c r="C155" s="1">
        <v>940</v>
      </c>
      <c r="D155" s="1" t="s">
        <v>358</v>
      </c>
    </row>
    <row r="156" spans="1:4">
      <c r="A156" s="2" t="s">
        <v>213</v>
      </c>
      <c r="B156" s="1" t="s">
        <v>180</v>
      </c>
      <c r="C156" s="1">
        <v>900</v>
      </c>
      <c r="D156" s="1" t="s">
        <v>354</v>
      </c>
    </row>
    <row r="157" spans="1:4">
      <c r="A157" s="2" t="s">
        <v>214</v>
      </c>
      <c r="B157" s="1" t="s">
        <v>215</v>
      </c>
      <c r="C157" s="1">
        <v>810</v>
      </c>
      <c r="D157" s="1" t="s">
        <v>371</v>
      </c>
    </row>
    <row r="158" spans="1:4">
      <c r="A158" s="2" t="s">
        <v>216</v>
      </c>
      <c r="B158" s="1" t="s">
        <v>182</v>
      </c>
      <c r="C158" s="1">
        <v>420</v>
      </c>
      <c r="D158" s="1" t="s">
        <v>359</v>
      </c>
    </row>
    <row r="159" spans="1:4">
      <c r="A159" s="2" t="s">
        <v>217</v>
      </c>
      <c r="B159" s="1" t="s">
        <v>182</v>
      </c>
      <c r="C159" s="1">
        <v>390</v>
      </c>
      <c r="D159" s="1" t="s">
        <v>356</v>
      </c>
    </row>
    <row r="160" spans="1:4">
      <c r="A160" s="2" t="s">
        <v>218</v>
      </c>
      <c r="B160" s="1" t="s">
        <v>182</v>
      </c>
      <c r="C160" s="1">
        <v>380</v>
      </c>
      <c r="D160" s="1" t="s">
        <v>356</v>
      </c>
    </row>
    <row r="161" spans="1:4">
      <c r="A161" s="2" t="s">
        <v>219</v>
      </c>
      <c r="B161" s="1" t="s">
        <v>163</v>
      </c>
      <c r="C161" s="1">
        <v>770</v>
      </c>
      <c r="D161" s="1" t="s">
        <v>357</v>
      </c>
    </row>
    <row r="162" spans="1:4">
      <c r="A162" s="2" t="s">
        <v>220</v>
      </c>
      <c r="B162" s="1" t="s">
        <v>182</v>
      </c>
      <c r="C162" s="1">
        <v>520</v>
      </c>
      <c r="D162" s="1" t="s">
        <v>357</v>
      </c>
    </row>
    <row r="163" spans="1:4">
      <c r="A163" s="2" t="s">
        <v>221</v>
      </c>
      <c r="B163" s="1" t="s">
        <v>180</v>
      </c>
      <c r="C163" s="1">
        <v>820</v>
      </c>
      <c r="D163" s="1" t="s">
        <v>354</v>
      </c>
    </row>
    <row r="164" spans="1:4">
      <c r="A164" s="2" t="s">
        <v>222</v>
      </c>
      <c r="B164" s="1" t="s">
        <v>182</v>
      </c>
      <c r="C164" s="1">
        <v>550</v>
      </c>
      <c r="D164" s="1" t="s">
        <v>359</v>
      </c>
    </row>
    <row r="165" spans="1:4">
      <c r="A165" s="2" t="s">
        <v>223</v>
      </c>
      <c r="B165" s="1" t="s">
        <v>180</v>
      </c>
      <c r="C165" s="1">
        <v>380</v>
      </c>
      <c r="D165" s="1" t="s">
        <v>377</v>
      </c>
    </row>
    <row r="166" spans="1:4">
      <c r="A166" s="2" t="s">
        <v>224</v>
      </c>
      <c r="B166" s="1" t="s">
        <v>210</v>
      </c>
      <c r="C166" s="1">
        <v>520</v>
      </c>
      <c r="D166" s="1" t="s">
        <v>362</v>
      </c>
    </row>
    <row r="167" spans="1:4">
      <c r="A167" s="2" t="s">
        <v>225</v>
      </c>
      <c r="B167" s="1" t="s">
        <v>182</v>
      </c>
      <c r="C167" s="1">
        <v>640</v>
      </c>
      <c r="D167" s="1" t="s">
        <v>358</v>
      </c>
    </row>
    <row r="168" spans="1:4">
      <c r="A168" s="2" t="s">
        <v>226</v>
      </c>
      <c r="B168" s="1" t="s">
        <v>188</v>
      </c>
      <c r="C168" s="1">
        <v>610</v>
      </c>
      <c r="D168" s="1" t="s">
        <v>355</v>
      </c>
    </row>
    <row r="169" spans="1:4">
      <c r="A169" s="2" t="s">
        <v>227</v>
      </c>
      <c r="B169" s="1" t="s">
        <v>180</v>
      </c>
      <c r="C169" s="1">
        <v>940</v>
      </c>
      <c r="D169" s="1" t="s">
        <v>356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sqref="A1:N54"/>
    </sheetView>
  </sheetViews>
  <sheetFormatPr defaultRowHeight="14.25"/>
  <sheetData>
    <row r="1" spans="1:14" ht="15">
      <c r="A1" s="8"/>
      <c r="B1" s="9" t="s">
        <v>391</v>
      </c>
      <c r="C1" s="9"/>
      <c r="D1" s="9"/>
      <c r="E1" s="9"/>
      <c r="F1" s="9" t="s">
        <v>392</v>
      </c>
      <c r="G1" s="9"/>
      <c r="H1" s="9"/>
      <c r="I1" s="9"/>
      <c r="J1" s="9"/>
      <c r="K1" s="9"/>
      <c r="L1" s="9"/>
      <c r="M1" s="9" t="s">
        <v>393</v>
      </c>
      <c r="N1" s="9"/>
    </row>
    <row r="2" spans="1:14" ht="15">
      <c r="A2" s="10" t="s">
        <v>394</v>
      </c>
      <c r="B2" s="11" t="s">
        <v>395</v>
      </c>
      <c r="C2" s="11"/>
      <c r="D2" s="11" t="s">
        <v>396</v>
      </c>
      <c r="E2" s="11"/>
      <c r="F2" s="12" t="s">
        <v>397</v>
      </c>
      <c r="G2" s="11" t="s">
        <v>398</v>
      </c>
      <c r="H2" s="11"/>
      <c r="I2" s="11" t="s">
        <v>399</v>
      </c>
      <c r="J2" s="11"/>
      <c r="K2" s="11" t="s">
        <v>400</v>
      </c>
      <c r="L2" s="11"/>
      <c r="M2" s="11" t="s">
        <v>401</v>
      </c>
      <c r="N2" s="11"/>
    </row>
    <row r="3" spans="1:14" ht="15">
      <c r="A3" s="12"/>
      <c r="B3" s="12" t="s">
        <v>402</v>
      </c>
      <c r="C3" s="12" t="s">
        <v>403</v>
      </c>
      <c r="D3" s="12" t="s">
        <v>402</v>
      </c>
      <c r="E3" s="12" t="s">
        <v>403</v>
      </c>
      <c r="F3" s="12"/>
      <c r="G3" s="12" t="s">
        <v>392</v>
      </c>
      <c r="H3" s="12" t="s">
        <v>403</v>
      </c>
      <c r="I3" s="12" t="s">
        <v>402</v>
      </c>
      <c r="J3" s="12" t="s">
        <v>404</v>
      </c>
      <c r="K3" s="12" t="s">
        <v>392</v>
      </c>
      <c r="L3" s="12" t="s">
        <v>404</v>
      </c>
      <c r="M3" s="12" t="s">
        <v>405</v>
      </c>
      <c r="N3" s="12" t="s">
        <v>404</v>
      </c>
    </row>
    <row r="4" spans="1:14" ht="15">
      <c r="A4" s="13" t="s">
        <v>406</v>
      </c>
      <c r="B4" s="12">
        <v>59</v>
      </c>
      <c r="C4" s="12">
        <v>80</v>
      </c>
      <c r="D4" s="12">
        <v>100</v>
      </c>
      <c r="E4" s="12">
        <v>96</v>
      </c>
      <c r="F4" s="12">
        <v>298</v>
      </c>
      <c r="G4" s="12">
        <v>94</v>
      </c>
      <c r="H4" s="12">
        <v>94</v>
      </c>
      <c r="I4" s="12">
        <v>111</v>
      </c>
      <c r="J4" s="12">
        <v>114</v>
      </c>
      <c r="K4" s="12">
        <v>314</v>
      </c>
      <c r="L4" s="12">
        <v>307</v>
      </c>
      <c r="M4" s="12">
        <v>239</v>
      </c>
      <c r="N4" s="12">
        <v>214</v>
      </c>
    </row>
    <row r="5" spans="1:14" ht="24">
      <c r="A5" s="13" t="s">
        <v>407</v>
      </c>
      <c r="B5" s="11">
        <f>335</f>
        <v>335</v>
      </c>
      <c r="C5" s="11"/>
      <c r="D5" s="11"/>
      <c r="E5" s="11"/>
      <c r="F5" s="11">
        <f>1332</f>
        <v>1332</v>
      </c>
      <c r="G5" s="11"/>
      <c r="H5" s="11"/>
      <c r="I5" s="11"/>
      <c r="J5" s="11"/>
      <c r="K5" s="11"/>
      <c r="L5" s="11"/>
      <c r="M5" s="11">
        <v>453</v>
      </c>
      <c r="N5" s="11"/>
    </row>
    <row r="6" spans="1:14" ht="24">
      <c r="A6" s="13" t="s">
        <v>408</v>
      </c>
      <c r="B6" s="11">
        <f>B5/453</f>
        <v>0.73951434878587197</v>
      </c>
      <c r="C6" s="11"/>
      <c r="D6" s="11"/>
      <c r="E6" s="11"/>
      <c r="F6" s="11">
        <f>F5/453</f>
        <v>2.9403973509933774</v>
      </c>
      <c r="G6" s="11"/>
      <c r="H6" s="11"/>
      <c r="I6" s="11"/>
      <c r="J6" s="11"/>
      <c r="K6" s="11"/>
      <c r="L6" s="11"/>
      <c r="M6" s="11">
        <f>M5/453</f>
        <v>1</v>
      </c>
      <c r="N6" s="11"/>
    </row>
    <row r="7" spans="1:14" ht="15">
      <c r="A7" s="13" t="s">
        <v>409</v>
      </c>
      <c r="B7" s="12">
        <v>61</v>
      </c>
      <c r="C7" s="12">
        <v>65</v>
      </c>
      <c r="D7" s="12">
        <v>62</v>
      </c>
      <c r="E7" s="12">
        <v>63</v>
      </c>
      <c r="F7" s="12">
        <v>237</v>
      </c>
      <c r="G7" s="12">
        <v>56</v>
      </c>
      <c r="H7" s="12">
        <v>55</v>
      </c>
      <c r="I7" s="12">
        <v>84</v>
      </c>
      <c r="J7" s="12">
        <v>87</v>
      </c>
      <c r="K7" s="12">
        <v>218</v>
      </c>
      <c r="L7" s="12">
        <v>238</v>
      </c>
      <c r="M7" s="12">
        <v>203</v>
      </c>
      <c r="N7" s="12">
        <v>197</v>
      </c>
    </row>
    <row r="8" spans="1:14" ht="15">
      <c r="A8" s="13" t="s">
        <v>410</v>
      </c>
      <c r="B8" s="11">
        <v>251</v>
      </c>
      <c r="C8" s="11"/>
      <c r="D8" s="11"/>
      <c r="E8" s="11"/>
      <c r="F8" s="11">
        <v>975</v>
      </c>
      <c r="G8" s="11"/>
      <c r="H8" s="11"/>
      <c r="I8" s="11"/>
      <c r="J8" s="11"/>
      <c r="K8" s="11"/>
      <c r="L8" s="11"/>
      <c r="M8" s="11">
        <v>400</v>
      </c>
      <c r="N8" s="11"/>
    </row>
    <row r="9" spans="1:14" ht="15">
      <c r="A9" s="13" t="s">
        <v>411</v>
      </c>
      <c r="B9" s="11">
        <f>B8/400</f>
        <v>0.62749999999999995</v>
      </c>
      <c r="C9" s="11"/>
      <c r="D9" s="11"/>
      <c r="E9" s="11"/>
      <c r="F9" s="11">
        <f>F8/400</f>
        <v>2.4375</v>
      </c>
      <c r="G9" s="11"/>
      <c r="H9" s="11"/>
      <c r="I9" s="11"/>
      <c r="J9" s="11"/>
      <c r="K9" s="11"/>
      <c r="L9" s="11"/>
      <c r="M9" s="11">
        <f>M8/400</f>
        <v>1</v>
      </c>
      <c r="N9" s="11"/>
    </row>
    <row r="10" spans="1:14" ht="15">
      <c r="A10" s="13" t="s">
        <v>412</v>
      </c>
      <c r="B10" s="12">
        <v>28</v>
      </c>
      <c r="C10" s="12">
        <v>35</v>
      </c>
      <c r="D10" s="12">
        <v>30</v>
      </c>
      <c r="E10" s="12">
        <v>14</v>
      </c>
      <c r="F10" s="12">
        <v>77</v>
      </c>
      <c r="G10" s="12">
        <v>11</v>
      </c>
      <c r="H10" s="12">
        <v>17</v>
      </c>
      <c r="I10" s="12">
        <v>30</v>
      </c>
      <c r="J10" s="12">
        <v>33</v>
      </c>
      <c r="K10" s="12">
        <v>58</v>
      </c>
      <c r="L10" s="12">
        <v>52</v>
      </c>
      <c r="M10" s="12">
        <v>61</v>
      </c>
      <c r="N10" s="12">
        <v>41</v>
      </c>
    </row>
    <row r="11" spans="1:14" ht="15">
      <c r="A11" s="13" t="s">
        <v>413</v>
      </c>
      <c r="B11" s="11">
        <f>107</f>
        <v>107</v>
      </c>
      <c r="C11" s="11"/>
      <c r="D11" s="11"/>
      <c r="E11" s="11"/>
      <c r="F11" s="11">
        <v>278</v>
      </c>
      <c r="G11" s="11"/>
      <c r="H11" s="11"/>
      <c r="I11" s="11"/>
      <c r="J11" s="11"/>
      <c r="K11" s="11"/>
      <c r="L11" s="11"/>
      <c r="M11" s="11">
        <v>102</v>
      </c>
      <c r="N11" s="11"/>
    </row>
    <row r="12" spans="1:14" ht="15">
      <c r="A12" s="13" t="s">
        <v>414</v>
      </c>
      <c r="B12" s="11">
        <f>B11/102</f>
        <v>1.0490196078431373</v>
      </c>
      <c r="C12" s="11"/>
      <c r="D12" s="11"/>
      <c r="E12" s="11"/>
      <c r="F12" s="11">
        <f>F11/102</f>
        <v>2.7254901960784315</v>
      </c>
      <c r="G12" s="11"/>
      <c r="H12" s="11"/>
      <c r="I12" s="11"/>
      <c r="J12" s="11"/>
      <c r="K12" s="11"/>
      <c r="L12" s="11"/>
      <c r="M12" s="11">
        <f>M11/102</f>
        <v>1</v>
      </c>
      <c r="N12" s="11"/>
    </row>
    <row r="13" spans="1:14" ht="15">
      <c r="A13" s="12" t="s">
        <v>415</v>
      </c>
      <c r="B13" s="12">
        <f t="shared" ref="B13:N13" si="0">B4+B7+B10</f>
        <v>148</v>
      </c>
      <c r="C13" s="12">
        <f t="shared" si="0"/>
        <v>180</v>
      </c>
      <c r="D13" s="12">
        <f t="shared" si="0"/>
        <v>192</v>
      </c>
      <c r="E13" s="12">
        <f t="shared" si="0"/>
        <v>173</v>
      </c>
      <c r="F13" s="12">
        <f t="shared" si="0"/>
        <v>612</v>
      </c>
      <c r="G13" s="12">
        <f t="shared" si="0"/>
        <v>161</v>
      </c>
      <c r="H13" s="12">
        <f t="shared" si="0"/>
        <v>166</v>
      </c>
      <c r="I13" s="12">
        <f t="shared" si="0"/>
        <v>225</v>
      </c>
      <c r="J13" s="12">
        <f t="shared" si="0"/>
        <v>234</v>
      </c>
      <c r="K13" s="12">
        <f t="shared" si="0"/>
        <v>590</v>
      </c>
      <c r="L13" s="12">
        <f t="shared" si="0"/>
        <v>597</v>
      </c>
      <c r="M13" s="12">
        <f t="shared" si="0"/>
        <v>503</v>
      </c>
      <c r="N13" s="12">
        <f t="shared" si="0"/>
        <v>452</v>
      </c>
    </row>
    <row r="14" spans="1:14" ht="15">
      <c r="A14" s="12" t="s">
        <v>416</v>
      </c>
      <c r="B14" s="11">
        <f>B13+C13</f>
        <v>328</v>
      </c>
      <c r="C14" s="11"/>
      <c r="D14" s="11">
        <f>D13+E13</f>
        <v>365</v>
      </c>
      <c r="E14" s="11"/>
      <c r="F14" s="12">
        <v>612</v>
      </c>
      <c r="G14" s="11">
        <v>327</v>
      </c>
      <c r="H14" s="11"/>
      <c r="I14" s="11">
        <v>459</v>
      </c>
      <c r="J14" s="11"/>
      <c r="K14" s="11">
        <v>1187</v>
      </c>
      <c r="L14" s="11"/>
      <c r="M14" s="11">
        <v>955</v>
      </c>
      <c r="N14" s="11"/>
    </row>
    <row r="15" spans="1:14" ht="15">
      <c r="A15" s="12" t="s">
        <v>417</v>
      </c>
      <c r="B15" s="11">
        <f>B14+D14</f>
        <v>693</v>
      </c>
      <c r="C15" s="11"/>
      <c r="D15" s="11"/>
      <c r="E15" s="11"/>
      <c r="F15" s="11">
        <f>F14+G14+I14+K14</f>
        <v>2585</v>
      </c>
      <c r="G15" s="11"/>
      <c r="H15" s="11"/>
      <c r="I15" s="11"/>
      <c r="J15" s="11"/>
      <c r="K15" s="11"/>
      <c r="L15" s="11"/>
      <c r="M15" s="11">
        <f>M14</f>
        <v>955</v>
      </c>
      <c r="N15" s="11"/>
    </row>
    <row r="16" spans="1:14" ht="15">
      <c r="A16" s="14" t="s">
        <v>418</v>
      </c>
      <c r="B16" s="15">
        <f>B15/955</f>
        <v>0.7256544502617801</v>
      </c>
      <c r="C16" s="15"/>
      <c r="D16" s="15"/>
      <c r="E16" s="15"/>
      <c r="F16" s="15">
        <f>F15/955</f>
        <v>2.7068062827225132</v>
      </c>
      <c r="G16" s="15"/>
      <c r="H16" s="15"/>
      <c r="I16" s="15"/>
      <c r="J16" s="15"/>
      <c r="K16" s="15"/>
      <c r="L16" s="15"/>
      <c r="M16" s="15">
        <f>M15/955</f>
        <v>1</v>
      </c>
      <c r="N16" s="15"/>
    </row>
    <row r="17" spans="1:14" ht="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5">
      <c r="A19" s="8"/>
      <c r="B19" s="9" t="s">
        <v>419</v>
      </c>
      <c r="C19" s="9"/>
      <c r="D19" s="9"/>
      <c r="E19" s="9"/>
      <c r="F19" s="9" t="s">
        <v>392</v>
      </c>
      <c r="G19" s="9"/>
      <c r="H19" s="9"/>
      <c r="I19" s="9"/>
      <c r="J19" s="9"/>
      <c r="K19" s="9"/>
      <c r="L19" s="9"/>
      <c r="M19" s="9" t="s">
        <v>401</v>
      </c>
      <c r="N19" s="9"/>
    </row>
    <row r="20" spans="1:14" ht="15">
      <c r="A20" s="17" t="s">
        <v>420</v>
      </c>
      <c r="B20" s="11" t="s">
        <v>421</v>
      </c>
      <c r="C20" s="11"/>
      <c r="D20" s="11" t="s">
        <v>396</v>
      </c>
      <c r="E20" s="11"/>
      <c r="F20" s="12" t="s">
        <v>422</v>
      </c>
      <c r="G20" s="11" t="s">
        <v>423</v>
      </c>
      <c r="H20" s="11"/>
      <c r="I20" s="11" t="s">
        <v>424</v>
      </c>
      <c r="J20" s="11"/>
      <c r="K20" s="11" t="s">
        <v>400</v>
      </c>
      <c r="L20" s="11"/>
      <c r="M20" s="11" t="s">
        <v>425</v>
      </c>
      <c r="N20" s="11"/>
    </row>
    <row r="21" spans="1:14" ht="15">
      <c r="A21" s="12"/>
      <c r="B21" s="12" t="s">
        <v>392</v>
      </c>
      <c r="C21" s="12" t="s">
        <v>403</v>
      </c>
      <c r="D21" s="12" t="s">
        <v>405</v>
      </c>
      <c r="E21" s="12" t="s">
        <v>426</v>
      </c>
      <c r="F21" s="12"/>
      <c r="G21" s="12" t="s">
        <v>427</v>
      </c>
      <c r="H21" s="12" t="s">
        <v>428</v>
      </c>
      <c r="I21" s="12" t="s">
        <v>427</v>
      </c>
      <c r="J21" s="12" t="s">
        <v>428</v>
      </c>
      <c r="K21" s="12" t="s">
        <v>427</v>
      </c>
      <c r="L21" s="12" t="s">
        <v>426</v>
      </c>
      <c r="M21" s="12" t="s">
        <v>392</v>
      </c>
      <c r="N21" s="12" t="s">
        <v>428</v>
      </c>
    </row>
    <row r="22" spans="1:14" ht="15">
      <c r="A22" s="12" t="s">
        <v>429</v>
      </c>
      <c r="B22" s="12">
        <v>6</v>
      </c>
      <c r="C22" s="12">
        <v>4</v>
      </c>
      <c r="D22" s="12">
        <v>5</v>
      </c>
      <c r="E22" s="12">
        <v>11</v>
      </c>
      <c r="F22" s="12">
        <v>9</v>
      </c>
      <c r="G22" s="12">
        <v>4</v>
      </c>
      <c r="H22" s="12">
        <v>4</v>
      </c>
      <c r="I22" s="12">
        <v>5</v>
      </c>
      <c r="J22" s="12">
        <v>8</v>
      </c>
      <c r="K22" s="12">
        <v>23</v>
      </c>
      <c r="L22" s="12">
        <v>16</v>
      </c>
      <c r="M22" s="12">
        <v>8</v>
      </c>
      <c r="N22" s="12">
        <v>10</v>
      </c>
    </row>
    <row r="23" spans="1:14" ht="15">
      <c r="A23" s="12" t="s">
        <v>430</v>
      </c>
      <c r="B23" s="11">
        <v>10</v>
      </c>
      <c r="C23" s="11"/>
      <c r="D23" s="11">
        <v>16</v>
      </c>
      <c r="E23" s="11"/>
      <c r="F23" s="12">
        <v>9</v>
      </c>
      <c r="G23" s="11">
        <v>8</v>
      </c>
      <c r="H23" s="11"/>
      <c r="I23" s="11">
        <v>13</v>
      </c>
      <c r="J23" s="11"/>
      <c r="K23" s="11">
        <v>39</v>
      </c>
      <c r="L23" s="11"/>
      <c r="M23" s="11">
        <v>18</v>
      </c>
      <c r="N23" s="11"/>
    </row>
    <row r="24" spans="1:14" ht="15">
      <c r="A24" s="12" t="s">
        <v>430</v>
      </c>
      <c r="B24" s="11">
        <v>26</v>
      </c>
      <c r="C24" s="11"/>
      <c r="D24" s="11"/>
      <c r="E24" s="11"/>
      <c r="F24" s="11">
        <v>69</v>
      </c>
      <c r="G24" s="11"/>
      <c r="H24" s="11"/>
      <c r="I24" s="11"/>
      <c r="J24" s="11"/>
      <c r="K24" s="11"/>
      <c r="L24" s="11"/>
      <c r="M24" s="11">
        <v>18</v>
      </c>
      <c r="N24" s="11"/>
    </row>
    <row r="25" spans="1:14" ht="15">
      <c r="A25" s="14" t="s">
        <v>431</v>
      </c>
      <c r="B25" s="15">
        <f>B24/18</f>
        <v>1.4444444444444444</v>
      </c>
      <c r="C25" s="15"/>
      <c r="D25" s="15"/>
      <c r="E25" s="15"/>
      <c r="F25" s="15">
        <f>F24/18</f>
        <v>3.8333333333333335</v>
      </c>
      <c r="G25" s="15"/>
      <c r="H25" s="15"/>
      <c r="I25" s="15"/>
      <c r="J25" s="15"/>
      <c r="K25" s="15"/>
      <c r="L25" s="15"/>
      <c r="M25" s="15">
        <f>M24/18</f>
        <v>1</v>
      </c>
      <c r="N25" s="15"/>
    </row>
    <row r="26" spans="1:14" ht="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5">
      <c r="A28" s="8"/>
      <c r="B28" s="9" t="s">
        <v>432</v>
      </c>
      <c r="C28" s="9"/>
      <c r="D28" s="9"/>
      <c r="E28" s="9"/>
      <c r="F28" s="9" t="s">
        <v>392</v>
      </c>
      <c r="G28" s="9"/>
      <c r="H28" s="9"/>
      <c r="I28" s="9"/>
      <c r="J28" s="9"/>
      <c r="K28" s="9"/>
      <c r="L28" s="9"/>
      <c r="M28" s="9" t="s">
        <v>401</v>
      </c>
      <c r="N28" s="9"/>
    </row>
    <row r="29" spans="1:14" ht="15">
      <c r="A29" s="17" t="s">
        <v>433</v>
      </c>
      <c r="B29" s="11" t="s">
        <v>421</v>
      </c>
      <c r="C29" s="11"/>
      <c r="D29" s="11" t="s">
        <v>396</v>
      </c>
      <c r="E29" s="11"/>
      <c r="F29" s="12" t="s">
        <v>397</v>
      </c>
      <c r="G29" s="11" t="s">
        <v>434</v>
      </c>
      <c r="H29" s="11"/>
      <c r="I29" s="11" t="s">
        <v>435</v>
      </c>
      <c r="J29" s="11"/>
      <c r="K29" s="11" t="s">
        <v>436</v>
      </c>
      <c r="L29" s="11"/>
      <c r="M29" s="11" t="s">
        <v>437</v>
      </c>
      <c r="N29" s="11"/>
    </row>
    <row r="30" spans="1:14" ht="15">
      <c r="A30" s="12"/>
      <c r="B30" s="12" t="s">
        <v>392</v>
      </c>
      <c r="C30" s="12" t="s">
        <v>404</v>
      </c>
      <c r="D30" s="12" t="s">
        <v>427</v>
      </c>
      <c r="E30" s="12" t="s">
        <v>404</v>
      </c>
      <c r="F30" s="12"/>
      <c r="G30" s="12" t="s">
        <v>405</v>
      </c>
      <c r="H30" s="12" t="s">
        <v>428</v>
      </c>
      <c r="I30" s="12" t="s">
        <v>405</v>
      </c>
      <c r="J30" s="12" t="s">
        <v>428</v>
      </c>
      <c r="K30" s="12" t="s">
        <v>405</v>
      </c>
      <c r="L30" s="12" t="s">
        <v>403</v>
      </c>
      <c r="M30" s="12" t="s">
        <v>405</v>
      </c>
      <c r="N30" s="12" t="s">
        <v>428</v>
      </c>
    </row>
    <row r="31" spans="1:14" ht="15">
      <c r="A31" s="12" t="s">
        <v>429</v>
      </c>
      <c r="B31" s="18">
        <v>26</v>
      </c>
      <c r="C31" s="18">
        <v>23</v>
      </c>
      <c r="D31" s="18">
        <v>35</v>
      </c>
      <c r="E31" s="18">
        <v>43</v>
      </c>
      <c r="F31" s="18">
        <v>52</v>
      </c>
      <c r="G31" s="18">
        <v>36</v>
      </c>
      <c r="H31" s="18">
        <v>22</v>
      </c>
      <c r="I31" s="18">
        <v>68</v>
      </c>
      <c r="J31" s="18">
        <v>81</v>
      </c>
      <c r="K31" s="18">
        <v>209</v>
      </c>
      <c r="L31" s="18">
        <v>150</v>
      </c>
      <c r="M31" s="18">
        <v>41</v>
      </c>
      <c r="N31" s="18">
        <v>55</v>
      </c>
    </row>
    <row r="32" spans="1:14" ht="15">
      <c r="A32" s="12" t="s">
        <v>430</v>
      </c>
      <c r="B32" s="11">
        <v>49</v>
      </c>
      <c r="C32" s="11"/>
      <c r="D32" s="11">
        <v>78</v>
      </c>
      <c r="E32" s="11"/>
      <c r="F32" s="12">
        <v>52</v>
      </c>
      <c r="G32" s="11">
        <v>58</v>
      </c>
      <c r="H32" s="11"/>
      <c r="I32" s="11">
        <v>149</v>
      </c>
      <c r="J32" s="11"/>
      <c r="K32" s="11">
        <v>359</v>
      </c>
      <c r="L32" s="11"/>
      <c r="M32" s="11">
        <v>96</v>
      </c>
      <c r="N32" s="11"/>
    </row>
    <row r="33" spans="1:14" ht="15">
      <c r="A33" s="12" t="s">
        <v>430</v>
      </c>
      <c r="B33" s="11">
        <v>127</v>
      </c>
      <c r="C33" s="11"/>
      <c r="D33" s="11"/>
      <c r="E33" s="11"/>
      <c r="F33" s="11">
        <v>618</v>
      </c>
      <c r="G33" s="11"/>
      <c r="H33" s="11"/>
      <c r="I33" s="11"/>
      <c r="J33" s="11"/>
      <c r="K33" s="11"/>
      <c r="L33" s="11"/>
      <c r="M33" s="11">
        <v>96</v>
      </c>
      <c r="N33" s="11"/>
    </row>
    <row r="34" spans="1:14" ht="15">
      <c r="A34" s="14" t="s">
        <v>431</v>
      </c>
      <c r="B34" s="15">
        <f>B33/96</f>
        <v>1.3229166666666667</v>
      </c>
      <c r="C34" s="15"/>
      <c r="D34" s="15"/>
      <c r="E34" s="15"/>
      <c r="F34" s="15">
        <f>F33/96</f>
        <v>6.4375</v>
      </c>
      <c r="G34" s="15"/>
      <c r="H34" s="15"/>
      <c r="I34" s="15"/>
      <c r="J34" s="15"/>
      <c r="K34" s="15"/>
      <c r="L34" s="15"/>
      <c r="M34" s="15">
        <f>M33/96</f>
        <v>1</v>
      </c>
      <c r="N34" s="15"/>
    </row>
    <row r="35" spans="1:14" ht="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15">
      <c r="A37" s="8"/>
      <c r="B37" s="9" t="s">
        <v>419</v>
      </c>
      <c r="C37" s="9"/>
      <c r="D37" s="9"/>
      <c r="E37" s="9"/>
      <c r="F37" s="9" t="s">
        <v>392</v>
      </c>
      <c r="G37" s="9"/>
      <c r="H37" s="9"/>
      <c r="I37" s="9"/>
      <c r="J37" s="9"/>
      <c r="K37" s="9"/>
      <c r="L37" s="9"/>
      <c r="M37" s="9" t="s">
        <v>401</v>
      </c>
      <c r="N37" s="9"/>
    </row>
    <row r="38" spans="1:14" ht="15">
      <c r="A38" s="17" t="s">
        <v>438</v>
      </c>
      <c r="B38" s="11" t="s">
        <v>421</v>
      </c>
      <c r="C38" s="11"/>
      <c r="D38" s="11" t="s">
        <v>396</v>
      </c>
      <c r="E38" s="11"/>
      <c r="F38" s="12" t="s">
        <v>422</v>
      </c>
      <c r="G38" s="11" t="s">
        <v>434</v>
      </c>
      <c r="H38" s="11"/>
      <c r="I38" s="11" t="s">
        <v>435</v>
      </c>
      <c r="J38" s="11"/>
      <c r="K38" s="11" t="s">
        <v>400</v>
      </c>
      <c r="L38" s="11"/>
      <c r="M38" s="11" t="s">
        <v>439</v>
      </c>
      <c r="N38" s="11"/>
    </row>
    <row r="39" spans="1:14" ht="15">
      <c r="A39" s="12"/>
      <c r="B39" s="12" t="s">
        <v>427</v>
      </c>
      <c r="C39" s="12" t="s">
        <v>428</v>
      </c>
      <c r="D39" s="12" t="s">
        <v>392</v>
      </c>
      <c r="E39" s="12" t="s">
        <v>428</v>
      </c>
      <c r="F39" s="12"/>
      <c r="G39" s="12" t="s">
        <v>405</v>
      </c>
      <c r="H39" s="12" t="s">
        <v>403</v>
      </c>
      <c r="I39" s="12" t="s">
        <v>405</v>
      </c>
      <c r="J39" s="12" t="s">
        <v>428</v>
      </c>
      <c r="K39" s="12" t="s">
        <v>392</v>
      </c>
      <c r="L39" s="12" t="s">
        <v>403</v>
      </c>
      <c r="M39" s="12" t="s">
        <v>392</v>
      </c>
      <c r="N39" s="12" t="s">
        <v>403</v>
      </c>
    </row>
    <row r="40" spans="1:14" ht="15">
      <c r="A40" s="13">
        <v>1601</v>
      </c>
      <c r="B40" s="12">
        <v>16</v>
      </c>
      <c r="C40" s="12">
        <v>24</v>
      </c>
      <c r="D40" s="12">
        <v>8</v>
      </c>
      <c r="E40" s="12">
        <v>17</v>
      </c>
      <c r="F40" s="12">
        <v>23</v>
      </c>
      <c r="G40" s="12">
        <v>12</v>
      </c>
      <c r="H40" s="12">
        <v>22</v>
      </c>
      <c r="I40" s="12">
        <v>31</v>
      </c>
      <c r="J40" s="12">
        <v>23</v>
      </c>
      <c r="K40" s="12">
        <v>70</v>
      </c>
      <c r="L40" s="12">
        <v>85</v>
      </c>
      <c r="M40" s="12">
        <v>26</v>
      </c>
      <c r="N40" s="12">
        <v>30</v>
      </c>
    </row>
    <row r="41" spans="1:14" ht="15">
      <c r="A41" s="13" t="s">
        <v>440</v>
      </c>
      <c r="B41" s="11">
        <v>65</v>
      </c>
      <c r="C41" s="11"/>
      <c r="D41" s="11"/>
      <c r="E41" s="11"/>
      <c r="F41" s="11">
        <v>266</v>
      </c>
      <c r="G41" s="11"/>
      <c r="H41" s="11"/>
      <c r="I41" s="11"/>
      <c r="J41" s="11"/>
      <c r="K41" s="11"/>
      <c r="L41" s="11"/>
      <c r="M41" s="11">
        <v>56</v>
      </c>
      <c r="N41" s="11"/>
    </row>
    <row r="42" spans="1:14" ht="15">
      <c r="A42" s="13" t="s">
        <v>441</v>
      </c>
      <c r="B42" s="11">
        <f>B41/56</f>
        <v>1.1607142857142858</v>
      </c>
      <c r="C42" s="11"/>
      <c r="D42" s="11"/>
      <c r="E42" s="11"/>
      <c r="F42" s="11">
        <f>F41/56</f>
        <v>4.75</v>
      </c>
      <c r="G42" s="11"/>
      <c r="H42" s="11"/>
      <c r="I42" s="11"/>
      <c r="J42" s="11"/>
      <c r="K42" s="11"/>
      <c r="L42" s="11"/>
      <c r="M42" s="11">
        <f>M41/56</f>
        <v>1</v>
      </c>
      <c r="N42" s="11"/>
    </row>
    <row r="43" spans="1:14" ht="15">
      <c r="A43" s="13" t="s">
        <v>442</v>
      </c>
      <c r="B43" s="12">
        <v>42</v>
      </c>
      <c r="C43" s="12">
        <v>30</v>
      </c>
      <c r="D43" s="12">
        <v>18</v>
      </c>
      <c r="E43" s="12">
        <v>30</v>
      </c>
      <c r="F43" s="12">
        <v>48</v>
      </c>
      <c r="G43" s="12">
        <v>23</v>
      </c>
      <c r="H43" s="12">
        <v>26</v>
      </c>
      <c r="I43" s="12">
        <v>47</v>
      </c>
      <c r="J43" s="12">
        <v>52</v>
      </c>
      <c r="K43" s="12">
        <v>106</v>
      </c>
      <c r="L43" s="12">
        <v>121</v>
      </c>
      <c r="M43" s="12">
        <v>30</v>
      </c>
      <c r="N43" s="12">
        <v>31</v>
      </c>
    </row>
    <row r="44" spans="1:14" ht="24">
      <c r="A44" s="13" t="s">
        <v>443</v>
      </c>
      <c r="B44" s="11">
        <v>120</v>
      </c>
      <c r="C44" s="11"/>
      <c r="D44" s="11"/>
      <c r="E44" s="11"/>
      <c r="F44" s="11">
        <v>453</v>
      </c>
      <c r="G44" s="11"/>
      <c r="H44" s="11"/>
      <c r="I44" s="11"/>
      <c r="J44" s="11"/>
      <c r="K44" s="11"/>
      <c r="L44" s="11"/>
      <c r="M44" s="11">
        <v>61</v>
      </c>
      <c r="N44" s="11"/>
    </row>
    <row r="45" spans="1:14" ht="24">
      <c r="A45" s="19" t="s">
        <v>444</v>
      </c>
      <c r="B45" s="15">
        <f>B44/61</f>
        <v>1.9672131147540983</v>
      </c>
      <c r="C45" s="15"/>
      <c r="D45" s="15"/>
      <c r="E45" s="15"/>
      <c r="F45" s="15">
        <f>F44/61</f>
        <v>7.4262295081967213</v>
      </c>
      <c r="G45" s="15"/>
      <c r="H45" s="15"/>
      <c r="I45" s="15"/>
      <c r="J45" s="15"/>
      <c r="K45" s="15"/>
      <c r="L45" s="15"/>
      <c r="M45" s="15">
        <f>M44/61</f>
        <v>1</v>
      </c>
      <c r="N45" s="15"/>
    </row>
    <row r="46" spans="1:14" ht="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ht="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ht="15">
      <c r="A48" s="8"/>
      <c r="B48" s="9" t="s">
        <v>419</v>
      </c>
      <c r="C48" s="9"/>
      <c r="D48" s="9"/>
      <c r="E48" s="9"/>
      <c r="F48" s="9" t="s">
        <v>392</v>
      </c>
      <c r="G48" s="9"/>
      <c r="H48" s="9"/>
      <c r="I48" s="9"/>
      <c r="J48" s="9"/>
      <c r="K48" s="9"/>
      <c r="L48" s="9"/>
      <c r="M48" s="9" t="s">
        <v>425</v>
      </c>
      <c r="N48" s="9"/>
    </row>
    <row r="49" spans="1:14" ht="15">
      <c r="A49" s="17" t="s">
        <v>445</v>
      </c>
      <c r="B49" s="11" t="s">
        <v>446</v>
      </c>
      <c r="C49" s="11"/>
      <c r="D49" s="11" t="s">
        <v>447</v>
      </c>
      <c r="E49" s="11"/>
      <c r="F49" s="12" t="s">
        <v>448</v>
      </c>
      <c r="G49" s="11" t="s">
        <v>449</v>
      </c>
      <c r="H49" s="11"/>
      <c r="I49" s="11" t="s">
        <v>450</v>
      </c>
      <c r="J49" s="11"/>
      <c r="K49" s="11" t="s">
        <v>451</v>
      </c>
      <c r="L49" s="11"/>
      <c r="M49" s="11" t="s">
        <v>425</v>
      </c>
      <c r="N49" s="11"/>
    </row>
    <row r="50" spans="1:14" ht="15">
      <c r="A50" s="12"/>
      <c r="B50" s="12" t="s">
        <v>392</v>
      </c>
      <c r="C50" s="12" t="s">
        <v>428</v>
      </c>
      <c r="D50" s="12" t="s">
        <v>405</v>
      </c>
      <c r="E50" s="12" t="s">
        <v>403</v>
      </c>
      <c r="F50" s="12"/>
      <c r="G50" s="12" t="s">
        <v>405</v>
      </c>
      <c r="H50" s="12" t="s">
        <v>403</v>
      </c>
      <c r="I50" s="12" t="s">
        <v>405</v>
      </c>
      <c r="J50" s="12" t="s">
        <v>428</v>
      </c>
      <c r="K50" s="12" t="s">
        <v>405</v>
      </c>
      <c r="L50" s="12" t="s">
        <v>428</v>
      </c>
      <c r="M50" s="12" t="s">
        <v>405</v>
      </c>
      <c r="N50" s="12" t="s">
        <v>428</v>
      </c>
    </row>
    <row r="51" spans="1:14" ht="15">
      <c r="A51" s="12" t="s">
        <v>452</v>
      </c>
      <c r="B51" s="18">
        <v>14</v>
      </c>
      <c r="C51" s="18">
        <v>15</v>
      </c>
      <c r="D51" s="18">
        <v>4</v>
      </c>
      <c r="E51" s="18">
        <v>3</v>
      </c>
      <c r="F51" s="18">
        <v>4</v>
      </c>
      <c r="G51" s="18">
        <v>10</v>
      </c>
      <c r="H51" s="18">
        <v>3</v>
      </c>
      <c r="I51" s="18">
        <v>3</v>
      </c>
      <c r="J51" s="18">
        <v>2</v>
      </c>
      <c r="K51" s="18">
        <v>20</v>
      </c>
      <c r="L51" s="18">
        <v>22</v>
      </c>
      <c r="M51" s="18">
        <v>5</v>
      </c>
      <c r="N51" s="18">
        <v>17</v>
      </c>
    </row>
    <row r="52" spans="1:14" ht="15">
      <c r="A52" s="12" t="s">
        <v>453</v>
      </c>
      <c r="B52" s="11">
        <v>29</v>
      </c>
      <c r="C52" s="11"/>
      <c r="D52" s="11">
        <v>7</v>
      </c>
      <c r="E52" s="11"/>
      <c r="F52" s="12">
        <v>4</v>
      </c>
      <c r="G52" s="11">
        <v>13</v>
      </c>
      <c r="H52" s="11"/>
      <c r="I52" s="11">
        <v>5</v>
      </c>
      <c r="J52" s="11"/>
      <c r="K52" s="11">
        <v>42</v>
      </c>
      <c r="L52" s="11"/>
      <c r="M52" s="11">
        <v>22</v>
      </c>
      <c r="N52" s="11"/>
    </row>
    <row r="53" spans="1:14" ht="15">
      <c r="A53" s="12" t="s">
        <v>454</v>
      </c>
      <c r="B53" s="11">
        <v>36</v>
      </c>
      <c r="C53" s="11"/>
      <c r="D53" s="11"/>
      <c r="E53" s="11"/>
      <c r="F53" s="11">
        <v>64</v>
      </c>
      <c r="G53" s="11"/>
      <c r="H53" s="11"/>
      <c r="I53" s="11"/>
      <c r="J53" s="11"/>
      <c r="K53" s="11"/>
      <c r="L53" s="11"/>
      <c r="M53" s="11">
        <v>22</v>
      </c>
      <c r="N53" s="11"/>
    </row>
    <row r="54" spans="1:14" ht="15">
      <c r="A54" s="14" t="s">
        <v>431</v>
      </c>
      <c r="B54" s="15">
        <f>B53/22</f>
        <v>1.6363636363636365</v>
      </c>
      <c r="C54" s="15"/>
      <c r="D54" s="15"/>
      <c r="E54" s="15"/>
      <c r="F54" s="15">
        <f>F53/22</f>
        <v>2.9090909090909092</v>
      </c>
      <c r="G54" s="15"/>
      <c r="H54" s="15"/>
      <c r="I54" s="15"/>
      <c r="J54" s="15"/>
      <c r="K54" s="15"/>
      <c r="L54" s="15"/>
      <c r="M54" s="15">
        <f>M53/22</f>
        <v>1</v>
      </c>
      <c r="N54" s="15"/>
    </row>
  </sheetData>
  <mergeCells count="123">
    <mergeCell ref="B53:E53"/>
    <mergeCell ref="F53:L53"/>
    <mergeCell ref="M53:N53"/>
    <mergeCell ref="B54:E54"/>
    <mergeCell ref="F54:L54"/>
    <mergeCell ref="M54:N54"/>
    <mergeCell ref="B52:C52"/>
    <mergeCell ref="D52:E52"/>
    <mergeCell ref="G52:H52"/>
    <mergeCell ref="I52:J52"/>
    <mergeCell ref="K52:L52"/>
    <mergeCell ref="M52:N52"/>
    <mergeCell ref="B48:E48"/>
    <mergeCell ref="F48:L48"/>
    <mergeCell ref="M48:N48"/>
    <mergeCell ref="B49:C49"/>
    <mergeCell ref="D49:E49"/>
    <mergeCell ref="G49:H49"/>
    <mergeCell ref="I49:J49"/>
    <mergeCell ref="K49:L49"/>
    <mergeCell ref="M49:N49"/>
    <mergeCell ref="B44:E44"/>
    <mergeCell ref="F44:L44"/>
    <mergeCell ref="M44:N44"/>
    <mergeCell ref="B45:E45"/>
    <mergeCell ref="F45:L45"/>
    <mergeCell ref="M45:N45"/>
    <mergeCell ref="B41:E41"/>
    <mergeCell ref="F41:L41"/>
    <mergeCell ref="M41:N41"/>
    <mergeCell ref="B42:E42"/>
    <mergeCell ref="F42:L42"/>
    <mergeCell ref="M42:N42"/>
    <mergeCell ref="B37:E37"/>
    <mergeCell ref="F37:L37"/>
    <mergeCell ref="M37:N37"/>
    <mergeCell ref="B38:C38"/>
    <mergeCell ref="D38:E38"/>
    <mergeCell ref="G38:H38"/>
    <mergeCell ref="I38:J38"/>
    <mergeCell ref="K38:L38"/>
    <mergeCell ref="M38:N38"/>
    <mergeCell ref="B33:E33"/>
    <mergeCell ref="F33:L33"/>
    <mergeCell ref="M33:N33"/>
    <mergeCell ref="B34:E34"/>
    <mergeCell ref="F34:L34"/>
    <mergeCell ref="M34:N34"/>
    <mergeCell ref="B32:C32"/>
    <mergeCell ref="D32:E32"/>
    <mergeCell ref="G32:H32"/>
    <mergeCell ref="I32:J32"/>
    <mergeCell ref="K32:L32"/>
    <mergeCell ref="M32:N32"/>
    <mergeCell ref="B28:E28"/>
    <mergeCell ref="F28:L28"/>
    <mergeCell ref="M28:N28"/>
    <mergeCell ref="B29:C29"/>
    <mergeCell ref="D29:E29"/>
    <mergeCell ref="G29:H29"/>
    <mergeCell ref="I29:J29"/>
    <mergeCell ref="K29:L29"/>
    <mergeCell ref="M29:N29"/>
    <mergeCell ref="B24:E24"/>
    <mergeCell ref="F24:L24"/>
    <mergeCell ref="M24:N24"/>
    <mergeCell ref="B25:E25"/>
    <mergeCell ref="F25:L25"/>
    <mergeCell ref="M25:N25"/>
    <mergeCell ref="B23:C23"/>
    <mergeCell ref="D23:E23"/>
    <mergeCell ref="G23:H23"/>
    <mergeCell ref="I23:J23"/>
    <mergeCell ref="K23:L23"/>
    <mergeCell ref="M23:N23"/>
    <mergeCell ref="B19:E19"/>
    <mergeCell ref="F19:L19"/>
    <mergeCell ref="M19:N19"/>
    <mergeCell ref="B20:C20"/>
    <mergeCell ref="D20:E20"/>
    <mergeCell ref="G20:H20"/>
    <mergeCell ref="I20:J20"/>
    <mergeCell ref="K20:L20"/>
    <mergeCell ref="M20:N20"/>
    <mergeCell ref="B15:E15"/>
    <mergeCell ref="F15:L15"/>
    <mergeCell ref="M15:N15"/>
    <mergeCell ref="B16:E16"/>
    <mergeCell ref="F16:L16"/>
    <mergeCell ref="M16:N16"/>
    <mergeCell ref="B14:C14"/>
    <mergeCell ref="D14:E14"/>
    <mergeCell ref="G14:H14"/>
    <mergeCell ref="I14:J14"/>
    <mergeCell ref="K14:L14"/>
    <mergeCell ref="M14:N14"/>
    <mergeCell ref="B11:E11"/>
    <mergeCell ref="F11:L11"/>
    <mergeCell ref="M11:N11"/>
    <mergeCell ref="B12:E12"/>
    <mergeCell ref="F12:L12"/>
    <mergeCell ref="M12:N12"/>
    <mergeCell ref="B8:E8"/>
    <mergeCell ref="F8:L8"/>
    <mergeCell ref="M8:N8"/>
    <mergeCell ref="B9:E9"/>
    <mergeCell ref="F9:L9"/>
    <mergeCell ref="M9:N9"/>
    <mergeCell ref="B5:E5"/>
    <mergeCell ref="F5:L5"/>
    <mergeCell ref="M5:N5"/>
    <mergeCell ref="B6:E6"/>
    <mergeCell ref="F6:L6"/>
    <mergeCell ref="M6:N6"/>
    <mergeCell ref="B1:E1"/>
    <mergeCell ref="F1:L1"/>
    <mergeCell ref="M1:N1"/>
    <mergeCell ref="B2:C2"/>
    <mergeCell ref="D2:E2"/>
    <mergeCell ref="G2:H2"/>
    <mergeCell ref="I2:J2"/>
    <mergeCell ref="K2:L2"/>
    <mergeCell ref="M2:N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data of this study</vt:lpstr>
      <vt:lpstr>data of Koke,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2024-06-20T03:27:24Z</dcterms:modified>
</cp:coreProperties>
</file>