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llmacher/Desktop/Paper/eRNA_eDNA_Lippe/PeerJ_submission/3_supplementary_tables/"/>
    </mc:Choice>
  </mc:AlternateContent>
  <xr:revisionPtr revIDLastSave="0" documentId="13_ncr:1_{568C5118-9320-3A4C-B9E3-6B760BA8DA63}" xr6:coauthVersionLast="47" xr6:coauthVersionMax="47" xr10:uidLastSave="{00000000-0000-0000-0000-000000000000}"/>
  <bookViews>
    <workbookView xWindow="52280" yWindow="4320" windowWidth="30240" windowHeight="17140" activeTab="1" xr2:uid="{57C065EF-C901-EA49-A9F2-24DAE46330B4}"/>
  </bookViews>
  <sheets>
    <sheet name="2016-2019" sheetId="3" r:id="rId1"/>
    <sheet name="all_2016-2019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2" l="1"/>
  <c r="P6" i="2"/>
  <c r="P8" i="2"/>
  <c r="P9" i="2"/>
  <c r="P10" i="2"/>
  <c r="P11" i="2"/>
  <c r="P12" i="2"/>
  <c r="P13" i="2"/>
  <c r="P14" i="2"/>
  <c r="P15" i="2"/>
  <c r="P16" i="2"/>
  <c r="P18" i="2"/>
  <c r="P19" i="2"/>
  <c r="P20" i="2"/>
  <c r="P22" i="2"/>
  <c r="P23" i="2"/>
  <c r="P27" i="2"/>
  <c r="P28" i="2"/>
  <c r="P29" i="2"/>
  <c r="P31" i="2"/>
  <c r="P32" i="2"/>
  <c r="P33" i="2"/>
  <c r="P35" i="2"/>
  <c r="P36" i="2"/>
  <c r="P37" i="2"/>
  <c r="P2" i="2"/>
  <c r="O4" i="2"/>
  <c r="O6" i="2"/>
  <c r="O8" i="2"/>
  <c r="O9" i="2"/>
  <c r="O10" i="2"/>
  <c r="O11" i="2"/>
  <c r="O12" i="2"/>
  <c r="O13" i="2"/>
  <c r="O14" i="2"/>
  <c r="O15" i="2"/>
  <c r="O16" i="2"/>
  <c r="O18" i="2"/>
  <c r="O19" i="2"/>
  <c r="O20" i="2"/>
  <c r="O22" i="2"/>
  <c r="O23" i="2"/>
  <c r="O27" i="2"/>
  <c r="O28" i="2"/>
  <c r="O29" i="2"/>
  <c r="O31" i="2"/>
  <c r="O32" i="2"/>
  <c r="O33" i="2"/>
  <c r="O35" i="2"/>
  <c r="O36" i="2"/>
  <c r="O37" i="2"/>
  <c r="O2" i="2"/>
  <c r="S37" i="2"/>
  <c r="S36" i="2"/>
  <c r="S35" i="2"/>
  <c r="S33" i="2"/>
  <c r="S32" i="2"/>
  <c r="S31" i="2"/>
  <c r="S29" i="2"/>
  <c r="S28" i="2"/>
  <c r="S27" i="2"/>
  <c r="S23" i="2"/>
  <c r="S22" i="2"/>
  <c r="S20" i="2"/>
  <c r="S19" i="2"/>
  <c r="S18" i="2"/>
  <c r="S16" i="2"/>
  <c r="S15" i="2"/>
  <c r="S14" i="2"/>
  <c r="S13" i="2"/>
  <c r="S12" i="2"/>
  <c r="S11" i="2"/>
  <c r="S10" i="2"/>
  <c r="S9" i="2"/>
  <c r="S8" i="2"/>
  <c r="S6" i="2"/>
  <c r="S4" i="2"/>
  <c r="S2" i="2"/>
  <c r="T19" i="2" l="1"/>
  <c r="T37" i="2"/>
  <c r="T14" i="2"/>
  <c r="T28" i="2"/>
  <c r="T22" i="2"/>
  <c r="T11" i="2"/>
  <c r="T27" i="2"/>
  <c r="T4" i="2"/>
  <c r="T12" i="2"/>
  <c r="T35" i="2"/>
  <c r="T36" i="2"/>
  <c r="T20" i="2"/>
  <c r="T13" i="2"/>
  <c r="T29" i="2"/>
  <c r="T6" i="2"/>
  <c r="T10" i="2"/>
  <c r="T32" i="2"/>
  <c r="T16" i="2"/>
  <c r="T8" i="2"/>
  <c r="T18" i="2"/>
  <c r="T33" i="2"/>
  <c r="T9" i="2"/>
  <c r="T31" i="2"/>
  <c r="T23" i="2"/>
  <c r="T15" i="2"/>
  <c r="T2" i="2"/>
</calcChain>
</file>

<file path=xl/sharedStrings.xml><?xml version="1.0" encoding="utf-8"?>
<sst xmlns="http://schemas.openxmlformats.org/spreadsheetml/2006/main" count="120" uniqueCount="94">
  <si>
    <t>Barbe</t>
  </si>
  <si>
    <t>Bitterling</t>
  </si>
  <si>
    <t>Döbel</t>
  </si>
  <si>
    <t>Gründling</t>
  </si>
  <si>
    <t>Hasel</t>
  </si>
  <si>
    <t>Kaulbarsch</t>
  </si>
  <si>
    <t>Kesslergrundel</t>
  </si>
  <si>
    <t>Marmorierte Grundel</t>
  </si>
  <si>
    <t>Rotauge</t>
  </si>
  <si>
    <t>Ukelei</t>
  </si>
  <si>
    <t>Aland</t>
  </si>
  <si>
    <t>Schleie</t>
  </si>
  <si>
    <t>Wels</t>
  </si>
  <si>
    <t>Karpfen</t>
  </si>
  <si>
    <t>Schmerle</t>
  </si>
  <si>
    <t>Hecht</t>
  </si>
  <si>
    <t>Zander</t>
  </si>
  <si>
    <t>Anguilla anguilla</t>
  </si>
  <si>
    <t>Leuciscus idus</t>
  </si>
  <si>
    <t>Lampetra planeri / fluviatilis</t>
  </si>
  <si>
    <t>Barbus barbus</t>
  </si>
  <si>
    <t>Perca fluviatilis</t>
  </si>
  <si>
    <t>Rhodeus amarus</t>
  </si>
  <si>
    <t>Abramis brama</t>
  </si>
  <si>
    <t>Squalius cephalus</t>
  </si>
  <si>
    <t>Gasterosteus aculeatus</t>
  </si>
  <si>
    <t>Gobio gobio</t>
  </si>
  <si>
    <t>Leuciscus leuciscus</t>
  </si>
  <si>
    <t>Esox lucius</t>
  </si>
  <si>
    <t>Cyprinus carpio</t>
  </si>
  <si>
    <t>Gymnocephalus cernua</t>
  </si>
  <si>
    <t>Ponticola kessleri</t>
  </si>
  <si>
    <t>Rutilus rutilus</t>
  </si>
  <si>
    <t>Tinca tinca</t>
  </si>
  <si>
    <t>Barbatula barbatula</t>
  </si>
  <si>
    <t>Neogobius melanostomus</t>
  </si>
  <si>
    <t>Alburnus alburnus</t>
  </si>
  <si>
    <t>Silurus glanis</t>
  </si>
  <si>
    <t>Sander luciperca</t>
  </si>
  <si>
    <t>Proterorhinus semilunaris</t>
  </si>
  <si>
    <t>Meerneunauge</t>
  </si>
  <si>
    <t>Bach-/Flussneunauge</t>
  </si>
  <si>
    <t>Species</t>
  </si>
  <si>
    <t>Platichthys flesus</t>
  </si>
  <si>
    <t>Neogobius fluviatilis</t>
  </si>
  <si>
    <t>Carassius gibelio</t>
  </si>
  <si>
    <t>Blicca bjoerkna</t>
  </si>
  <si>
    <t>Petromyzon marinus</t>
  </si>
  <si>
    <t>Leucaspius delineatus</t>
  </si>
  <si>
    <t>Chondrostoma nasus</t>
  </si>
  <si>
    <t>Leuciscus aspius</t>
  </si>
  <si>
    <t>Scardinius erythrophthalmus</t>
  </si>
  <si>
    <t>Lepomis gibbosus</t>
  </si>
  <si>
    <t>Pseudorasbora parva</t>
  </si>
  <si>
    <t>Rel. Upstream</t>
  </si>
  <si>
    <t>eRNA</t>
  </si>
  <si>
    <t>eDNA</t>
  </si>
  <si>
    <t>Nase</t>
  </si>
  <si>
    <t>Rel. Downstream</t>
  </si>
  <si>
    <t>Δ downstream/upstream specimen numbers (%)</t>
  </si>
  <si>
    <t>Δ eRNA/eDNA detection probability (%)</t>
  </si>
  <si>
    <t>#</t>
  </si>
  <si>
    <t>Brachse</t>
  </si>
  <si>
    <t>Aal</t>
  </si>
  <si>
    <t>Güster</t>
  </si>
  <si>
    <t>Giebel</t>
  </si>
  <si>
    <t>Dreist. Stichling</t>
  </si>
  <si>
    <t>Sonnenbarsch</t>
  </si>
  <si>
    <t>Moderlieschen</t>
  </si>
  <si>
    <t>Rapfen</t>
  </si>
  <si>
    <t>Flussgrundel</t>
  </si>
  <si>
    <t>Schwarzmund-Grundel</t>
  </si>
  <si>
    <t>Flussbarsch</t>
  </si>
  <si>
    <t>Flunder</t>
  </si>
  <si>
    <t>Blaubandbärbling</t>
  </si>
  <si>
    <t>Rotfeder</t>
  </si>
  <si>
    <t>Strecke2 2016</t>
  </si>
  <si>
    <t>Strecke2 2019</t>
  </si>
  <si>
    <t>Renaturierung 2019</t>
  </si>
  <si>
    <t>Renaturierung 2016</t>
  </si>
  <si>
    <t>lip-01-31, 2015</t>
  </si>
  <si>
    <t>lip-01-31, 2018</t>
  </si>
  <si>
    <t>lip-01-52, 2018</t>
  </si>
  <si>
    <t>Strecke4, 2019</t>
  </si>
  <si>
    <t>Aue 2019</t>
  </si>
  <si>
    <t>Aue 2016</t>
  </si>
  <si>
    <t>Bachforelle</t>
  </si>
  <si>
    <t>Salmo trutta</t>
  </si>
  <si>
    <t>Quappe</t>
  </si>
  <si>
    <t>Lota lota</t>
  </si>
  <si>
    <t>Δ eRNA-eDNA detection probability (%)</t>
  </si>
  <si>
    <t>Δ downstream-upstream specimen numbers (%)</t>
  </si>
  <si>
    <t>lip-01-52, 2015</t>
  </si>
  <si>
    <t>German Species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</si>
</sst>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E6DDD-D19A-5A45-9D63-3444E2475EB3}">
  <dimension ref="A1:E25"/>
  <sheetViews>
    <sheetView zoomScale="144" workbookViewId="0">
      <selection activeCell="C23" sqref="C23"/>
    </sheetView>
  </sheetViews>
  <sheetFormatPr baseColWidth="10" defaultRowHeight="16" x14ac:dyDescent="0.2"/>
  <cols>
    <col min="1" max="1" width="3.1640625" style="2" bestFit="1" customWidth="1"/>
    <col min="2" max="2" width="24.83203125" style="2" bestFit="1" customWidth="1"/>
    <col min="3" max="3" width="34.83203125" style="2" bestFit="1" customWidth="1"/>
    <col min="4" max="4" width="42.5" style="2" bestFit="1" customWidth="1"/>
    <col min="6" max="16384" width="10.83203125" style="2"/>
  </cols>
  <sheetData>
    <row r="1" spans="1:4" x14ac:dyDescent="0.2">
      <c r="A1" s="2" t="s">
        <v>61</v>
      </c>
      <c r="B1" s="4" t="s">
        <v>42</v>
      </c>
      <c r="C1" s="1" t="s">
        <v>90</v>
      </c>
      <c r="D1" s="1" t="s">
        <v>91</v>
      </c>
    </row>
    <row r="2" spans="1:4" x14ac:dyDescent="0.2">
      <c r="A2" s="2">
        <v>39</v>
      </c>
      <c r="B2" s="7" t="s">
        <v>43</v>
      </c>
      <c r="C2" s="1">
        <v>-10.53</v>
      </c>
      <c r="D2" s="12">
        <v>-100</v>
      </c>
    </row>
    <row r="3" spans="1:4" x14ac:dyDescent="0.2">
      <c r="A3" s="2">
        <v>32</v>
      </c>
      <c r="B3" s="7" t="s">
        <v>38</v>
      </c>
      <c r="C3" s="1">
        <v>0</v>
      </c>
      <c r="D3" s="12">
        <v>-100</v>
      </c>
    </row>
    <row r="4" spans="1:4" x14ac:dyDescent="0.2">
      <c r="A4" s="2">
        <v>52</v>
      </c>
      <c r="B4" s="7" t="s">
        <v>49</v>
      </c>
      <c r="C4" s="1">
        <v>5.2600000000000051</v>
      </c>
      <c r="D4" s="12">
        <v>-100</v>
      </c>
    </row>
    <row r="5" spans="1:4" x14ac:dyDescent="0.2">
      <c r="A5" s="2">
        <v>42</v>
      </c>
      <c r="B5" s="7" t="s">
        <v>44</v>
      </c>
      <c r="C5" s="1">
        <v>-42.1</v>
      </c>
      <c r="D5" s="12">
        <v>-99.134199134199136</v>
      </c>
    </row>
    <row r="6" spans="1:4" x14ac:dyDescent="0.2">
      <c r="A6" s="2">
        <v>29</v>
      </c>
      <c r="B6" s="7" t="s">
        <v>33</v>
      </c>
      <c r="C6" s="1">
        <v>-57.890000000000008</v>
      </c>
      <c r="D6" s="12">
        <v>-92.307692307692321</v>
      </c>
    </row>
    <row r="7" spans="1:4" x14ac:dyDescent="0.2">
      <c r="A7" s="2">
        <v>50</v>
      </c>
      <c r="B7" s="7" t="s">
        <v>29</v>
      </c>
      <c r="C7" s="1">
        <v>-5.2600000000000051</v>
      </c>
      <c r="D7" s="12">
        <v>-57.142857142857139</v>
      </c>
    </row>
    <row r="8" spans="1:4" x14ac:dyDescent="0.2">
      <c r="A8" s="2">
        <v>40</v>
      </c>
      <c r="B8" s="7" t="s">
        <v>21</v>
      </c>
      <c r="C8" s="1">
        <v>0</v>
      </c>
      <c r="D8" s="12">
        <v>-39.439252336448604</v>
      </c>
    </row>
    <row r="9" spans="1:4" x14ac:dyDescent="0.2">
      <c r="A9" s="2">
        <v>36</v>
      </c>
      <c r="B9" s="7" t="s">
        <v>53</v>
      </c>
      <c r="C9" s="1">
        <v>5.27</v>
      </c>
      <c r="D9" s="12">
        <v>-20</v>
      </c>
    </row>
    <row r="10" spans="1:4" x14ac:dyDescent="0.2">
      <c r="A10" s="2">
        <v>38</v>
      </c>
      <c r="B10" s="7" t="s">
        <v>31</v>
      </c>
      <c r="C10" s="1">
        <v>5.269999999999996</v>
      </c>
      <c r="D10" s="12">
        <v>-14.285714285714285</v>
      </c>
    </row>
    <row r="11" spans="1:4" x14ac:dyDescent="0.2">
      <c r="A11" s="2">
        <v>49</v>
      </c>
      <c r="B11" s="7" t="s">
        <v>28</v>
      </c>
      <c r="C11" s="1">
        <v>-36.840000000000003</v>
      </c>
      <c r="D11" s="12">
        <v>0</v>
      </c>
    </row>
    <row r="12" spans="1:4" x14ac:dyDescent="0.2">
      <c r="A12" s="2">
        <v>45</v>
      </c>
      <c r="B12" s="7" t="s">
        <v>50</v>
      </c>
      <c r="C12" s="1">
        <v>10.530000000000001</v>
      </c>
      <c r="D12" s="12">
        <v>0</v>
      </c>
    </row>
    <row r="13" spans="1:4" x14ac:dyDescent="0.2">
      <c r="A13" s="2">
        <v>56</v>
      </c>
      <c r="B13" s="7" t="s">
        <v>17</v>
      </c>
      <c r="C13" s="1">
        <v>0</v>
      </c>
      <c r="D13" s="12">
        <v>17.514124293785315</v>
      </c>
    </row>
    <row r="14" spans="1:4" x14ac:dyDescent="0.2">
      <c r="A14" s="2">
        <v>31</v>
      </c>
      <c r="B14" s="7" t="s">
        <v>37</v>
      </c>
      <c r="C14" s="1">
        <v>10.519999999999996</v>
      </c>
      <c r="D14" s="12">
        <v>20</v>
      </c>
    </row>
    <row r="15" spans="1:4" x14ac:dyDescent="0.2">
      <c r="A15" s="2">
        <v>41</v>
      </c>
      <c r="B15" s="7" t="s">
        <v>35</v>
      </c>
      <c r="C15" s="1">
        <v>0</v>
      </c>
      <c r="D15" s="12">
        <v>22.62187328829652</v>
      </c>
    </row>
    <row r="16" spans="1:4" x14ac:dyDescent="0.2">
      <c r="A16" s="2">
        <v>37</v>
      </c>
      <c r="B16" s="7" t="s">
        <v>39</v>
      </c>
      <c r="C16" s="1">
        <v>-21.049999999999997</v>
      </c>
      <c r="D16" s="12">
        <v>29.335494327390592</v>
      </c>
    </row>
    <row r="17" spans="1:4" x14ac:dyDescent="0.2">
      <c r="A17" s="2">
        <v>34</v>
      </c>
      <c r="B17" s="7" t="s">
        <v>32</v>
      </c>
      <c r="C17" s="1">
        <v>0</v>
      </c>
      <c r="D17" s="12">
        <v>40.893470790378011</v>
      </c>
    </row>
    <row r="18" spans="1:4" x14ac:dyDescent="0.2">
      <c r="A18" s="2">
        <v>44</v>
      </c>
      <c r="B18" s="7" t="s">
        <v>27</v>
      </c>
      <c r="C18" s="1">
        <v>5.2600000000000051</v>
      </c>
      <c r="D18" s="12">
        <v>49.295774647887328</v>
      </c>
    </row>
    <row r="19" spans="1:4" x14ac:dyDescent="0.2">
      <c r="A19" s="2">
        <v>48</v>
      </c>
      <c r="B19" s="7" t="s">
        <v>25</v>
      </c>
      <c r="C19" s="1">
        <v>0</v>
      </c>
      <c r="D19" s="12">
        <v>56.462585034013614</v>
      </c>
    </row>
    <row r="20" spans="1:4" x14ac:dyDescent="0.2">
      <c r="A20" s="2">
        <v>30</v>
      </c>
      <c r="B20" s="7" t="s">
        <v>24</v>
      </c>
      <c r="C20" s="1">
        <v>5.2600000000000051</v>
      </c>
      <c r="D20" s="12">
        <v>56.979096426163181</v>
      </c>
    </row>
    <row r="21" spans="1:4" x14ac:dyDescent="0.2">
      <c r="A21" s="2">
        <v>57</v>
      </c>
      <c r="B21" s="7" t="s">
        <v>36</v>
      </c>
      <c r="C21" s="1">
        <v>10.530000000000001</v>
      </c>
      <c r="D21" s="12">
        <v>74.468085106382986</v>
      </c>
    </row>
    <row r="22" spans="1:4" x14ac:dyDescent="0.2">
      <c r="A22" s="2">
        <v>58</v>
      </c>
      <c r="B22" s="7" t="s">
        <v>23</v>
      </c>
      <c r="C22" s="1">
        <v>0</v>
      </c>
      <c r="D22" s="12">
        <v>80</v>
      </c>
    </row>
    <row r="23" spans="1:4" x14ac:dyDescent="0.2">
      <c r="A23" s="2">
        <v>54</v>
      </c>
      <c r="B23" s="7" t="s">
        <v>20</v>
      </c>
      <c r="C23" s="1">
        <v>0</v>
      </c>
      <c r="D23" s="12">
        <v>92.546583850931682</v>
      </c>
    </row>
    <row r="24" spans="1:4" x14ac:dyDescent="0.2">
      <c r="A24" s="2">
        <v>47</v>
      </c>
      <c r="B24" s="7" t="s">
        <v>26</v>
      </c>
      <c r="C24" s="1">
        <v>31.580000000000005</v>
      </c>
      <c r="D24" s="12">
        <v>95.555555555555543</v>
      </c>
    </row>
    <row r="25" spans="1:4" x14ac:dyDescent="0.2">
      <c r="A25" s="2">
        <v>55</v>
      </c>
      <c r="B25" s="7" t="s">
        <v>34</v>
      </c>
      <c r="C25" s="1">
        <v>5.27</v>
      </c>
      <c r="D25" s="12">
        <v>98.98989898989899</v>
      </c>
    </row>
  </sheetData>
  <sortState xmlns:xlrd2="http://schemas.microsoft.com/office/spreadsheetml/2017/richdata2" ref="A2:D25">
    <sortCondition ref="D1:D25"/>
  </sortState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D12D8-22B0-6046-8CA5-C1159DEF5C54}">
  <dimension ref="A1:T37"/>
  <sheetViews>
    <sheetView tabSelected="1" zoomScale="91" zoomScaleNormal="117" workbookViewId="0">
      <selection activeCell="C12" sqref="C12"/>
    </sheetView>
  </sheetViews>
  <sheetFormatPr baseColWidth="10" defaultRowHeight="16" x14ac:dyDescent="0.2"/>
  <cols>
    <col min="1" max="1" width="21" style="1" customWidth="1"/>
    <col min="2" max="2" width="26.83203125" style="1" bestFit="1" customWidth="1"/>
    <col min="3" max="4" width="13.5" style="1" bestFit="1" customWidth="1"/>
    <col min="5" max="6" width="18.5" style="1" bestFit="1" customWidth="1"/>
    <col min="7" max="8" width="9.5" style="1" bestFit="1" customWidth="1"/>
    <col min="9" max="10" width="14.1640625" style="1" bestFit="1" customWidth="1"/>
    <col min="11" max="14" width="14.33203125" style="1" bestFit="1" customWidth="1"/>
    <col min="15" max="15" width="15.6640625" style="1" bestFit="1" customWidth="1"/>
    <col min="16" max="16" width="13.1640625" style="1" bestFit="1" customWidth="1"/>
    <col min="17" max="18" width="6.83203125" style="1" bestFit="1" customWidth="1"/>
    <col min="19" max="19" width="35.33203125" style="1" bestFit="1" customWidth="1"/>
    <col min="20" max="20" width="42.83203125" style="1" bestFit="1" customWidth="1"/>
    <col min="21" max="16384" width="10.83203125" style="1"/>
  </cols>
  <sheetData>
    <row r="1" spans="1:20" x14ac:dyDescent="0.2">
      <c r="A1" s="8" t="s">
        <v>93</v>
      </c>
      <c r="B1" s="8" t="s">
        <v>42</v>
      </c>
      <c r="C1" s="9" t="s">
        <v>77</v>
      </c>
      <c r="D1" s="9" t="s">
        <v>76</v>
      </c>
      <c r="E1" s="9" t="s">
        <v>78</v>
      </c>
      <c r="F1" s="9" t="s">
        <v>79</v>
      </c>
      <c r="G1" s="9" t="s">
        <v>84</v>
      </c>
      <c r="H1" s="9" t="s">
        <v>85</v>
      </c>
      <c r="I1" s="9" t="s">
        <v>83</v>
      </c>
      <c r="J1" s="9" t="s">
        <v>83</v>
      </c>
      <c r="K1" s="9" t="s">
        <v>81</v>
      </c>
      <c r="L1" s="9" t="s">
        <v>80</v>
      </c>
      <c r="M1" s="10" t="s">
        <v>92</v>
      </c>
      <c r="N1" s="10" t="s">
        <v>82</v>
      </c>
      <c r="O1" s="14" t="s">
        <v>58</v>
      </c>
      <c r="P1" s="8" t="s">
        <v>54</v>
      </c>
      <c r="Q1" s="11" t="s">
        <v>55</v>
      </c>
      <c r="R1" s="11" t="s">
        <v>56</v>
      </c>
      <c r="S1" s="8" t="s">
        <v>60</v>
      </c>
      <c r="T1" s="8" t="s">
        <v>59</v>
      </c>
    </row>
    <row r="2" spans="1:20" s="3" customFormat="1" x14ac:dyDescent="0.2">
      <c r="A2" s="1" t="s">
        <v>63</v>
      </c>
      <c r="B2" s="13" t="s">
        <v>17</v>
      </c>
      <c r="C2" s="2">
        <v>43</v>
      </c>
      <c r="D2" s="1">
        <v>9</v>
      </c>
      <c r="E2" s="2">
        <v>9</v>
      </c>
      <c r="F2" s="1">
        <v>2</v>
      </c>
      <c r="G2" s="2">
        <v>8</v>
      </c>
      <c r="H2" s="2">
        <v>2</v>
      </c>
      <c r="I2" s="5">
        <v>16</v>
      </c>
      <c r="J2" s="2">
        <v>13</v>
      </c>
      <c r="K2" s="1">
        <v>8</v>
      </c>
      <c r="L2" s="1">
        <v>6</v>
      </c>
      <c r="M2" s="1">
        <v>39</v>
      </c>
      <c r="N2" s="1">
        <v>22</v>
      </c>
      <c r="O2" s="6">
        <f>SUM(C2:H2)/SUM(C2:N2)*100</f>
        <v>41.242937853107343</v>
      </c>
      <c r="P2" s="12">
        <f>SUM(I2:N2)/SUM(C2:N2)*100</f>
        <v>58.757062146892657</v>
      </c>
      <c r="Q2" s="1">
        <v>100</v>
      </c>
      <c r="R2" s="1">
        <v>100</v>
      </c>
      <c r="S2" s="1">
        <f>R2-Q2</f>
        <v>0</v>
      </c>
      <c r="T2" s="12">
        <f>P2-O2</f>
        <v>17.514124293785315</v>
      </c>
    </row>
    <row r="3" spans="1:20" x14ac:dyDescent="0.2">
      <c r="A3" s="1" t="s">
        <v>10</v>
      </c>
      <c r="B3" s="13" t="s">
        <v>18</v>
      </c>
      <c r="C3" s="2">
        <v>45</v>
      </c>
      <c r="D3" s="1">
        <v>1</v>
      </c>
      <c r="E3" s="2">
        <v>1</v>
      </c>
      <c r="F3" s="2">
        <v>0</v>
      </c>
      <c r="G3" s="2">
        <v>25</v>
      </c>
      <c r="H3" s="2">
        <v>4</v>
      </c>
      <c r="I3" s="5">
        <v>11</v>
      </c>
      <c r="J3" s="2">
        <v>3</v>
      </c>
      <c r="K3" s="1">
        <v>0</v>
      </c>
      <c r="L3" s="1">
        <v>0</v>
      </c>
      <c r="M3" s="1">
        <v>5</v>
      </c>
      <c r="N3" s="1">
        <v>11</v>
      </c>
      <c r="O3" s="6"/>
      <c r="P3" s="12"/>
      <c r="T3" s="12"/>
    </row>
    <row r="4" spans="1:20" x14ac:dyDescent="0.2">
      <c r="A4" s="1" t="s">
        <v>41</v>
      </c>
      <c r="B4" s="13" t="s">
        <v>19</v>
      </c>
      <c r="C4" s="2">
        <v>0</v>
      </c>
      <c r="D4" s="2">
        <v>0</v>
      </c>
      <c r="E4" s="2">
        <v>0</v>
      </c>
      <c r="F4" s="1">
        <v>1</v>
      </c>
      <c r="G4" s="2">
        <v>0</v>
      </c>
      <c r="H4" s="2">
        <v>8</v>
      </c>
      <c r="I4" s="5">
        <v>0</v>
      </c>
      <c r="J4" s="2">
        <v>0</v>
      </c>
      <c r="K4" s="1">
        <v>15</v>
      </c>
      <c r="L4" s="1">
        <v>14</v>
      </c>
      <c r="M4" s="1">
        <v>7</v>
      </c>
      <c r="N4" s="1">
        <v>39</v>
      </c>
      <c r="O4" s="6">
        <f>SUM(C4:H4)/SUM(C4:N4)*100</f>
        <v>10.714285714285714</v>
      </c>
      <c r="P4" s="12">
        <f>SUM(I4:N4)/SUM(C4:N4)*100</f>
        <v>89.285714285714292</v>
      </c>
      <c r="Q4" s="1">
        <v>21.05</v>
      </c>
      <c r="R4" s="1">
        <v>0</v>
      </c>
      <c r="S4" s="1">
        <f t="shared" ref="S4:S37" si="0">R4-Q4</f>
        <v>-21.05</v>
      </c>
      <c r="T4" s="12">
        <f t="shared" ref="T4:T37" si="1">P4-O4</f>
        <v>78.571428571428584</v>
      </c>
    </row>
    <row r="5" spans="1:20" x14ac:dyDescent="0.2">
      <c r="A5" s="1" t="s">
        <v>86</v>
      </c>
      <c r="B5" s="13" t="s">
        <v>87</v>
      </c>
      <c r="C5" s="2">
        <v>0</v>
      </c>
      <c r="D5" s="2">
        <v>0</v>
      </c>
      <c r="E5" s="2">
        <v>0</v>
      </c>
      <c r="F5" s="1">
        <v>0</v>
      </c>
      <c r="G5" s="2">
        <v>0</v>
      </c>
      <c r="H5" s="2">
        <v>0</v>
      </c>
      <c r="I5" s="5">
        <v>0</v>
      </c>
      <c r="J5" s="2">
        <v>0</v>
      </c>
      <c r="K5" s="1">
        <v>0</v>
      </c>
      <c r="L5" s="1">
        <v>0</v>
      </c>
      <c r="M5" s="1">
        <v>0</v>
      </c>
      <c r="N5" s="1">
        <v>1</v>
      </c>
      <c r="O5" s="6"/>
      <c r="P5" s="12"/>
      <c r="T5" s="12"/>
    </row>
    <row r="6" spans="1:20" x14ac:dyDescent="0.2">
      <c r="A6" s="1" t="s">
        <v>0</v>
      </c>
      <c r="B6" s="13" t="s">
        <v>20</v>
      </c>
      <c r="C6" s="2">
        <v>5</v>
      </c>
      <c r="D6" s="1">
        <v>1</v>
      </c>
      <c r="E6" s="2">
        <v>0</v>
      </c>
      <c r="F6" s="2">
        <v>0</v>
      </c>
      <c r="G6" s="2">
        <v>0</v>
      </c>
      <c r="H6" s="2">
        <v>0</v>
      </c>
      <c r="I6" s="5">
        <v>8</v>
      </c>
      <c r="J6" s="2">
        <v>0</v>
      </c>
      <c r="K6" s="1">
        <v>6</v>
      </c>
      <c r="L6" s="1">
        <v>1</v>
      </c>
      <c r="M6" s="1">
        <v>68</v>
      </c>
      <c r="N6" s="1">
        <v>72</v>
      </c>
      <c r="O6" s="6">
        <f>SUM(C6:H6)/SUM(C6:N6)*100</f>
        <v>3.7267080745341614</v>
      </c>
      <c r="P6" s="12">
        <f>SUM(I6:N6)/SUM(C6:N6)*100</f>
        <v>96.273291925465841</v>
      </c>
      <c r="Q6" s="1">
        <v>100</v>
      </c>
      <c r="R6" s="1">
        <v>100</v>
      </c>
      <c r="S6" s="1">
        <f t="shared" si="0"/>
        <v>0</v>
      </c>
      <c r="T6" s="12">
        <f t="shared" si="1"/>
        <v>92.546583850931682</v>
      </c>
    </row>
    <row r="7" spans="1:20" x14ac:dyDescent="0.2">
      <c r="A7" s="1" t="s">
        <v>1</v>
      </c>
      <c r="B7" s="13" t="s">
        <v>22</v>
      </c>
      <c r="C7" s="2">
        <v>0</v>
      </c>
      <c r="D7" s="2">
        <v>0</v>
      </c>
      <c r="E7" s="2">
        <v>0</v>
      </c>
      <c r="F7" s="2">
        <v>0</v>
      </c>
      <c r="G7" s="2">
        <v>33</v>
      </c>
      <c r="H7" s="2">
        <v>0</v>
      </c>
      <c r="I7" s="5">
        <v>0</v>
      </c>
      <c r="J7" s="2">
        <v>1</v>
      </c>
      <c r="K7" s="1">
        <v>50</v>
      </c>
      <c r="L7" s="1">
        <v>13</v>
      </c>
      <c r="M7" s="1">
        <v>0</v>
      </c>
      <c r="N7" s="1">
        <v>0</v>
      </c>
      <c r="O7" s="6"/>
      <c r="P7" s="12"/>
      <c r="T7" s="12"/>
    </row>
    <row r="8" spans="1:20" x14ac:dyDescent="0.2">
      <c r="A8" s="1" t="s">
        <v>74</v>
      </c>
      <c r="B8" s="13" t="s">
        <v>53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3</v>
      </c>
      <c r="I8" s="5">
        <v>2</v>
      </c>
      <c r="J8" s="2">
        <v>0</v>
      </c>
      <c r="K8" s="1">
        <v>0</v>
      </c>
      <c r="L8" s="1">
        <v>0</v>
      </c>
      <c r="M8" s="1">
        <v>0</v>
      </c>
      <c r="N8" s="1">
        <v>0</v>
      </c>
      <c r="O8" s="6">
        <f t="shared" ref="O8:O16" si="2">SUM(C8:H8)/SUM(C8:N8)*100</f>
        <v>60</v>
      </c>
      <c r="P8" s="12">
        <f t="shared" ref="P8:P16" si="3">SUM(I8:N8)/SUM(C8:N8)*100</f>
        <v>40</v>
      </c>
      <c r="Q8" s="1">
        <v>5.26</v>
      </c>
      <c r="R8" s="1">
        <v>10.53</v>
      </c>
      <c r="S8" s="1">
        <f t="shared" si="0"/>
        <v>5.27</v>
      </c>
      <c r="T8" s="12">
        <f t="shared" si="1"/>
        <v>-20</v>
      </c>
    </row>
    <row r="9" spans="1:20" x14ac:dyDescent="0.2">
      <c r="A9" s="1" t="s">
        <v>62</v>
      </c>
      <c r="B9" s="13" t="s">
        <v>23</v>
      </c>
      <c r="C9" s="2">
        <v>0</v>
      </c>
      <c r="D9" s="2">
        <v>0</v>
      </c>
      <c r="E9" s="2">
        <v>1</v>
      </c>
      <c r="F9" s="2">
        <v>0</v>
      </c>
      <c r="G9" s="2">
        <v>1</v>
      </c>
      <c r="H9" s="2">
        <v>0</v>
      </c>
      <c r="I9" s="5">
        <v>0</v>
      </c>
      <c r="J9" s="2">
        <v>0</v>
      </c>
      <c r="K9" s="1">
        <v>0</v>
      </c>
      <c r="L9" s="1">
        <v>0</v>
      </c>
      <c r="M9" s="1">
        <v>3</v>
      </c>
      <c r="N9" s="1">
        <v>15</v>
      </c>
      <c r="O9" s="6">
        <f t="shared" si="2"/>
        <v>10</v>
      </c>
      <c r="P9" s="12">
        <f t="shared" si="3"/>
        <v>90</v>
      </c>
      <c r="Q9" s="1">
        <v>100</v>
      </c>
      <c r="R9" s="1">
        <v>100</v>
      </c>
      <c r="S9" s="1">
        <f t="shared" si="0"/>
        <v>0</v>
      </c>
      <c r="T9" s="12">
        <f t="shared" si="1"/>
        <v>80</v>
      </c>
    </row>
    <row r="10" spans="1:20" x14ac:dyDescent="0.2">
      <c r="A10" s="1" t="s">
        <v>2</v>
      </c>
      <c r="B10" s="13" t="s">
        <v>24</v>
      </c>
      <c r="C10" s="2">
        <v>33</v>
      </c>
      <c r="D10" s="1">
        <v>1</v>
      </c>
      <c r="E10" s="2">
        <v>4</v>
      </c>
      <c r="F10" s="2">
        <v>0</v>
      </c>
      <c r="G10" s="2">
        <v>112</v>
      </c>
      <c r="H10" s="2">
        <v>169</v>
      </c>
      <c r="I10" s="5">
        <v>362</v>
      </c>
      <c r="J10" s="2">
        <v>77</v>
      </c>
      <c r="K10" s="1">
        <v>153</v>
      </c>
      <c r="L10" s="1">
        <v>105</v>
      </c>
      <c r="M10" s="1">
        <v>204</v>
      </c>
      <c r="N10" s="1">
        <v>263</v>
      </c>
      <c r="O10" s="6">
        <f t="shared" si="2"/>
        <v>21.510451786918409</v>
      </c>
      <c r="P10" s="12">
        <f t="shared" si="3"/>
        <v>78.489548213081591</v>
      </c>
      <c r="Q10" s="1">
        <v>94.74</v>
      </c>
      <c r="R10" s="1">
        <v>100</v>
      </c>
      <c r="S10" s="1">
        <f t="shared" si="0"/>
        <v>5.2600000000000051</v>
      </c>
      <c r="T10" s="12">
        <f t="shared" si="1"/>
        <v>56.979096426163181</v>
      </c>
    </row>
    <row r="11" spans="1:20" x14ac:dyDescent="0.2">
      <c r="A11" s="1" t="s">
        <v>66</v>
      </c>
      <c r="B11" s="13" t="s">
        <v>25</v>
      </c>
      <c r="C11" s="2">
        <v>15</v>
      </c>
      <c r="D11" s="1">
        <v>29</v>
      </c>
      <c r="E11" s="2">
        <v>13</v>
      </c>
      <c r="F11" s="1">
        <v>1</v>
      </c>
      <c r="G11" s="2">
        <v>1</v>
      </c>
      <c r="H11" s="2">
        <v>5</v>
      </c>
      <c r="I11" s="5">
        <v>72</v>
      </c>
      <c r="J11" s="2">
        <v>75</v>
      </c>
      <c r="K11" s="1">
        <v>50</v>
      </c>
      <c r="L11" s="1">
        <v>10</v>
      </c>
      <c r="M11" s="1">
        <v>14</v>
      </c>
      <c r="N11" s="1">
        <v>9</v>
      </c>
      <c r="O11" s="6">
        <f t="shared" si="2"/>
        <v>21.768707482993197</v>
      </c>
      <c r="P11" s="12">
        <f t="shared" si="3"/>
        <v>78.231292517006807</v>
      </c>
      <c r="Q11" s="1">
        <v>100</v>
      </c>
      <c r="R11" s="1">
        <v>100</v>
      </c>
      <c r="S11" s="1">
        <f t="shared" si="0"/>
        <v>0</v>
      </c>
      <c r="T11" s="12">
        <f t="shared" si="1"/>
        <v>56.462585034013614</v>
      </c>
    </row>
    <row r="12" spans="1:20" x14ac:dyDescent="0.2">
      <c r="A12" s="1" t="s">
        <v>73</v>
      </c>
      <c r="B12" s="13" t="s">
        <v>43</v>
      </c>
      <c r="C12" s="2">
        <v>0</v>
      </c>
      <c r="D12" s="2">
        <v>0</v>
      </c>
      <c r="E12" s="2">
        <v>1</v>
      </c>
      <c r="F12" s="2">
        <v>0</v>
      </c>
      <c r="G12" s="2">
        <v>0</v>
      </c>
      <c r="H12" s="2">
        <v>0</v>
      </c>
      <c r="I12" s="5">
        <v>0</v>
      </c>
      <c r="J12" s="2">
        <v>0</v>
      </c>
      <c r="K12" s="1">
        <v>0</v>
      </c>
      <c r="L12" s="1">
        <v>0</v>
      </c>
      <c r="M12" s="1">
        <v>0</v>
      </c>
      <c r="N12" s="1">
        <v>0</v>
      </c>
      <c r="O12" s="6">
        <f t="shared" si="2"/>
        <v>100</v>
      </c>
      <c r="P12" s="12">
        <f t="shared" si="3"/>
        <v>0</v>
      </c>
      <c r="Q12" s="1">
        <v>10.53</v>
      </c>
      <c r="R12" s="1">
        <v>0</v>
      </c>
      <c r="S12" s="1">
        <f t="shared" si="0"/>
        <v>-10.53</v>
      </c>
      <c r="T12" s="12">
        <f t="shared" si="1"/>
        <v>-100</v>
      </c>
    </row>
    <row r="13" spans="1:20" x14ac:dyDescent="0.2">
      <c r="A13" s="1" t="s">
        <v>72</v>
      </c>
      <c r="B13" s="13" t="s">
        <v>21</v>
      </c>
      <c r="C13" s="2">
        <v>22</v>
      </c>
      <c r="D13" s="1">
        <v>112</v>
      </c>
      <c r="E13" s="2">
        <v>44</v>
      </c>
      <c r="F13" s="1">
        <v>1</v>
      </c>
      <c r="G13" s="2">
        <v>140</v>
      </c>
      <c r="H13" s="2">
        <v>54</v>
      </c>
      <c r="I13" s="5">
        <v>27</v>
      </c>
      <c r="J13" s="2">
        <v>13</v>
      </c>
      <c r="K13" s="1">
        <v>34</v>
      </c>
      <c r="L13" s="1">
        <v>11</v>
      </c>
      <c r="M13" s="1">
        <v>25</v>
      </c>
      <c r="N13" s="1">
        <v>52</v>
      </c>
      <c r="O13" s="6">
        <f t="shared" si="2"/>
        <v>69.719626168224309</v>
      </c>
      <c r="P13" s="12">
        <f t="shared" si="3"/>
        <v>30.280373831775702</v>
      </c>
      <c r="Q13" s="1">
        <v>100</v>
      </c>
      <c r="R13" s="1">
        <v>100</v>
      </c>
      <c r="S13" s="1">
        <f t="shared" si="0"/>
        <v>0</v>
      </c>
      <c r="T13" s="12">
        <f t="shared" si="1"/>
        <v>-39.439252336448604</v>
      </c>
    </row>
    <row r="14" spans="1:20" x14ac:dyDescent="0.2">
      <c r="A14" s="1" t="s">
        <v>70</v>
      </c>
      <c r="B14" s="13" t="s">
        <v>44</v>
      </c>
      <c r="C14" s="2">
        <v>0</v>
      </c>
      <c r="D14" s="2">
        <v>0</v>
      </c>
      <c r="E14" s="2">
        <v>0</v>
      </c>
      <c r="F14" s="1">
        <v>1</v>
      </c>
      <c r="G14" s="2">
        <v>180</v>
      </c>
      <c r="H14" s="2">
        <v>49</v>
      </c>
      <c r="I14" s="5">
        <v>1</v>
      </c>
      <c r="J14" s="2">
        <v>0</v>
      </c>
      <c r="K14" s="1">
        <v>0</v>
      </c>
      <c r="L14" s="1">
        <v>0</v>
      </c>
      <c r="M14" s="1">
        <v>0</v>
      </c>
      <c r="N14" s="1">
        <v>0</v>
      </c>
      <c r="O14" s="6">
        <f t="shared" si="2"/>
        <v>99.567099567099575</v>
      </c>
      <c r="P14" s="12">
        <f t="shared" si="3"/>
        <v>0.4329004329004329</v>
      </c>
      <c r="Q14" s="1">
        <v>57.89</v>
      </c>
      <c r="R14" s="1">
        <v>15.79</v>
      </c>
      <c r="S14" s="1">
        <f t="shared" si="0"/>
        <v>-42.1</v>
      </c>
      <c r="T14" s="12">
        <f t="shared" si="1"/>
        <v>-99.134199134199136</v>
      </c>
    </row>
    <row r="15" spans="1:20" x14ac:dyDescent="0.2">
      <c r="A15" s="1" t="s">
        <v>65</v>
      </c>
      <c r="B15" s="13" t="s">
        <v>45</v>
      </c>
      <c r="C15" s="2">
        <v>0</v>
      </c>
      <c r="D15" s="2">
        <v>0</v>
      </c>
      <c r="E15" s="2">
        <v>0</v>
      </c>
      <c r="F15" s="2">
        <v>0</v>
      </c>
      <c r="G15" s="2">
        <v>58</v>
      </c>
      <c r="H15" s="2">
        <v>2</v>
      </c>
      <c r="I15" s="5">
        <v>0</v>
      </c>
      <c r="J15" s="2">
        <v>0</v>
      </c>
      <c r="K15" s="1">
        <v>0</v>
      </c>
      <c r="L15" s="1">
        <v>0</v>
      </c>
      <c r="M15" s="1">
        <v>0</v>
      </c>
      <c r="N15" s="1">
        <v>0</v>
      </c>
      <c r="O15" s="6">
        <f t="shared" si="2"/>
        <v>100</v>
      </c>
      <c r="P15" s="12">
        <f t="shared" si="3"/>
        <v>0</v>
      </c>
      <c r="Q15" s="1">
        <v>57.89</v>
      </c>
      <c r="R15" s="1">
        <v>15.79</v>
      </c>
      <c r="S15" s="1">
        <f t="shared" si="0"/>
        <v>-42.1</v>
      </c>
      <c r="T15" s="12">
        <f t="shared" si="1"/>
        <v>-100</v>
      </c>
    </row>
    <row r="16" spans="1:20" x14ac:dyDescent="0.2">
      <c r="A16" s="1" t="s">
        <v>3</v>
      </c>
      <c r="B16" s="13" t="s">
        <v>26</v>
      </c>
      <c r="C16" s="2">
        <v>0</v>
      </c>
      <c r="D16" s="2">
        <v>0</v>
      </c>
      <c r="E16" s="2">
        <v>1</v>
      </c>
      <c r="F16" s="2">
        <v>0</v>
      </c>
      <c r="G16" s="2">
        <v>1</v>
      </c>
      <c r="H16" s="2">
        <v>2</v>
      </c>
      <c r="I16" s="5">
        <v>10</v>
      </c>
      <c r="J16" s="2">
        <v>2</v>
      </c>
      <c r="K16" s="1">
        <v>24</v>
      </c>
      <c r="L16" s="1">
        <v>7</v>
      </c>
      <c r="M16" s="1">
        <v>56</v>
      </c>
      <c r="N16" s="1">
        <v>77</v>
      </c>
      <c r="O16" s="6">
        <f t="shared" si="2"/>
        <v>2.2222222222222223</v>
      </c>
      <c r="P16" s="12">
        <f t="shared" si="3"/>
        <v>97.777777777777771</v>
      </c>
      <c r="Q16" s="1">
        <v>5.26</v>
      </c>
      <c r="R16" s="1">
        <v>36.840000000000003</v>
      </c>
      <c r="S16" s="1">
        <f t="shared" si="0"/>
        <v>31.580000000000005</v>
      </c>
      <c r="T16" s="12">
        <f t="shared" si="1"/>
        <v>95.555555555555543</v>
      </c>
    </row>
    <row r="17" spans="1:20" x14ac:dyDescent="0.2">
      <c r="A17" s="1" t="s">
        <v>64</v>
      </c>
      <c r="B17" s="13" t="s">
        <v>46</v>
      </c>
      <c r="C17" s="2">
        <v>0</v>
      </c>
      <c r="D17" s="2">
        <v>0</v>
      </c>
      <c r="E17" s="2">
        <v>0</v>
      </c>
      <c r="F17" s="2">
        <v>0</v>
      </c>
      <c r="G17" s="2">
        <v>2</v>
      </c>
      <c r="H17" s="2">
        <v>0</v>
      </c>
      <c r="I17" s="5">
        <v>3</v>
      </c>
      <c r="J17" s="2">
        <v>0</v>
      </c>
      <c r="K17" s="1">
        <v>0</v>
      </c>
      <c r="L17" s="1">
        <v>0</v>
      </c>
      <c r="M17" s="1">
        <v>0</v>
      </c>
      <c r="N17" s="1">
        <v>0</v>
      </c>
      <c r="O17" s="6"/>
      <c r="P17" s="12"/>
      <c r="T17" s="12"/>
    </row>
    <row r="18" spans="1:20" x14ac:dyDescent="0.2">
      <c r="A18" s="1" t="s">
        <v>4</v>
      </c>
      <c r="B18" s="13" t="s">
        <v>27</v>
      </c>
      <c r="C18" s="2">
        <v>1</v>
      </c>
      <c r="D18" s="2">
        <v>0</v>
      </c>
      <c r="E18" s="2">
        <v>0</v>
      </c>
      <c r="F18" s="2">
        <v>0</v>
      </c>
      <c r="G18" s="2">
        <v>31</v>
      </c>
      <c r="H18" s="2">
        <v>4</v>
      </c>
      <c r="I18" s="5">
        <v>31</v>
      </c>
      <c r="J18" s="2">
        <v>21</v>
      </c>
      <c r="K18" s="1">
        <v>2</v>
      </c>
      <c r="L18" s="1">
        <v>0</v>
      </c>
      <c r="M18" s="1">
        <v>11</v>
      </c>
      <c r="N18" s="1">
        <v>41</v>
      </c>
      <c r="O18" s="6">
        <f>SUM(C18:H18)/SUM(C18:N18)*100</f>
        <v>25.352112676056336</v>
      </c>
      <c r="P18" s="12">
        <f>SUM(I18:N18)/SUM(C18:N18)*100</f>
        <v>74.647887323943664</v>
      </c>
      <c r="Q18" s="1">
        <v>94.74</v>
      </c>
      <c r="R18" s="1">
        <v>100</v>
      </c>
      <c r="S18" s="1">
        <f t="shared" si="0"/>
        <v>5.2600000000000051</v>
      </c>
      <c r="T18" s="12">
        <f t="shared" si="1"/>
        <v>49.295774647887328</v>
      </c>
    </row>
    <row r="19" spans="1:20" x14ac:dyDescent="0.2">
      <c r="A19" s="1" t="s">
        <v>15</v>
      </c>
      <c r="B19" s="13" t="s">
        <v>28</v>
      </c>
      <c r="C19" s="2">
        <v>0</v>
      </c>
      <c r="D19" s="2">
        <v>0</v>
      </c>
      <c r="E19" s="2">
        <v>0</v>
      </c>
      <c r="F19" s="2">
        <v>0</v>
      </c>
      <c r="G19" s="2">
        <v>1</v>
      </c>
      <c r="H19" s="2">
        <v>1</v>
      </c>
      <c r="I19" s="5">
        <v>1</v>
      </c>
      <c r="J19" s="2">
        <v>1</v>
      </c>
      <c r="K19" s="1">
        <v>0</v>
      </c>
      <c r="L19" s="1">
        <v>0</v>
      </c>
      <c r="M19" s="1">
        <v>0</v>
      </c>
      <c r="N19" s="1">
        <v>0</v>
      </c>
      <c r="O19" s="6">
        <f>SUM(C19:H19)/SUM(C19:N19)*100</f>
        <v>50</v>
      </c>
      <c r="P19" s="12">
        <f>SUM(I19:N19)/SUM(C19:N19)*100</f>
        <v>50</v>
      </c>
      <c r="Q19" s="1">
        <v>73.680000000000007</v>
      </c>
      <c r="R19" s="1">
        <v>36.840000000000003</v>
      </c>
      <c r="S19" s="1">
        <f t="shared" si="0"/>
        <v>-36.840000000000003</v>
      </c>
      <c r="T19" s="12">
        <f t="shared" si="1"/>
        <v>0</v>
      </c>
    </row>
    <row r="20" spans="1:20" x14ac:dyDescent="0.2">
      <c r="A20" s="1" t="s">
        <v>13</v>
      </c>
      <c r="B20" s="13" t="s">
        <v>29</v>
      </c>
      <c r="C20" s="2">
        <v>1</v>
      </c>
      <c r="D20" s="2">
        <v>0</v>
      </c>
      <c r="E20" s="2">
        <v>0</v>
      </c>
      <c r="F20" s="2">
        <v>0</v>
      </c>
      <c r="G20" s="2">
        <v>21</v>
      </c>
      <c r="H20" s="2">
        <v>0</v>
      </c>
      <c r="I20" s="5">
        <v>0</v>
      </c>
      <c r="J20" s="2">
        <v>0</v>
      </c>
      <c r="K20" s="1">
        <v>0</v>
      </c>
      <c r="L20" s="1">
        <v>2</v>
      </c>
      <c r="M20" s="1">
        <v>1</v>
      </c>
      <c r="N20" s="1">
        <v>3</v>
      </c>
      <c r="O20" s="6">
        <f>SUM(C20:H20)/SUM(C20:N20)*100</f>
        <v>78.571428571428569</v>
      </c>
      <c r="P20" s="12">
        <f>SUM(I20:N20)/SUM(C20:N20)*100</f>
        <v>21.428571428571427</v>
      </c>
      <c r="Q20" s="1">
        <v>100</v>
      </c>
      <c r="R20" s="1">
        <v>94.74</v>
      </c>
      <c r="S20" s="1">
        <f t="shared" si="0"/>
        <v>-5.2600000000000051</v>
      </c>
      <c r="T20" s="12">
        <f t="shared" si="1"/>
        <v>-57.142857142857139</v>
      </c>
    </row>
    <row r="21" spans="1:20" x14ac:dyDescent="0.2">
      <c r="A21" s="1" t="s">
        <v>5</v>
      </c>
      <c r="B21" s="13" t="s">
        <v>30</v>
      </c>
      <c r="C21" s="2">
        <v>2</v>
      </c>
      <c r="D21" s="1">
        <v>1</v>
      </c>
      <c r="E21" s="2">
        <v>0</v>
      </c>
      <c r="F21" s="2">
        <v>0</v>
      </c>
      <c r="G21" s="2">
        <v>0</v>
      </c>
      <c r="H21" s="2">
        <v>0</v>
      </c>
      <c r="I21" s="5">
        <v>0</v>
      </c>
      <c r="J21" s="2">
        <v>0</v>
      </c>
      <c r="K21" s="1">
        <v>8</v>
      </c>
      <c r="L21" s="1">
        <v>0</v>
      </c>
      <c r="M21" s="1">
        <v>0</v>
      </c>
      <c r="N21" s="1">
        <v>0</v>
      </c>
      <c r="O21" s="6"/>
      <c r="P21" s="12"/>
      <c r="T21" s="12"/>
    </row>
    <row r="22" spans="1:20" x14ac:dyDescent="0.2">
      <c r="A22" s="1" t="s">
        <v>6</v>
      </c>
      <c r="B22" s="13" t="s">
        <v>31</v>
      </c>
      <c r="C22" s="2">
        <v>14</v>
      </c>
      <c r="D22" s="1">
        <v>2</v>
      </c>
      <c r="E22" s="2">
        <v>1</v>
      </c>
      <c r="F22" s="2">
        <v>0</v>
      </c>
      <c r="G22" s="2">
        <v>0</v>
      </c>
      <c r="H22" s="2">
        <v>3</v>
      </c>
      <c r="I22" s="5">
        <v>4</v>
      </c>
      <c r="J22" s="2">
        <v>3</v>
      </c>
      <c r="K22" s="1">
        <v>5</v>
      </c>
      <c r="L22" s="1">
        <v>3</v>
      </c>
      <c r="M22" s="1">
        <v>0</v>
      </c>
      <c r="N22" s="1">
        <v>0</v>
      </c>
      <c r="O22" s="6">
        <f>SUM(C22:H22)/SUM(C22:N22)*100</f>
        <v>57.142857142857139</v>
      </c>
      <c r="P22" s="12">
        <f>SUM(I22:N22)/SUM(C22:N22)*100</f>
        <v>42.857142857142854</v>
      </c>
      <c r="Q22" s="1">
        <v>89.47</v>
      </c>
      <c r="R22" s="1">
        <v>94.74</v>
      </c>
      <c r="S22" s="1">
        <f t="shared" si="0"/>
        <v>5.269999999999996</v>
      </c>
      <c r="T22" s="12">
        <f t="shared" si="1"/>
        <v>-14.285714285714285</v>
      </c>
    </row>
    <row r="23" spans="1:20" x14ac:dyDescent="0.2">
      <c r="A23" s="1" t="s">
        <v>7</v>
      </c>
      <c r="B23" s="13" t="s">
        <v>39</v>
      </c>
      <c r="C23" s="2">
        <v>29</v>
      </c>
      <c r="D23" s="1">
        <v>8</v>
      </c>
      <c r="E23" s="2">
        <v>24</v>
      </c>
      <c r="F23" s="1">
        <v>2</v>
      </c>
      <c r="G23" s="2">
        <v>106</v>
      </c>
      <c r="H23" s="2">
        <v>49</v>
      </c>
      <c r="I23" s="5">
        <v>83</v>
      </c>
      <c r="J23" s="2">
        <v>42</v>
      </c>
      <c r="K23" s="1">
        <v>117</v>
      </c>
      <c r="L23" s="1">
        <v>35</v>
      </c>
      <c r="M23" s="1">
        <v>27</v>
      </c>
      <c r="N23" s="1">
        <v>95</v>
      </c>
      <c r="O23" s="6">
        <f>SUM(C23:H23)/SUM(C23:N23)*100</f>
        <v>35.332252836304704</v>
      </c>
      <c r="P23" s="12">
        <f>SUM(I23:N23)/SUM(C23:N23)*100</f>
        <v>64.667747163695296</v>
      </c>
      <c r="Q23" s="1">
        <v>84.21</v>
      </c>
      <c r="R23" s="1">
        <v>63.16</v>
      </c>
      <c r="S23" s="1">
        <f t="shared" si="0"/>
        <v>-21.049999999999997</v>
      </c>
      <c r="T23" s="12">
        <f t="shared" si="1"/>
        <v>29.335494327390592</v>
      </c>
    </row>
    <row r="24" spans="1:20" x14ac:dyDescent="0.2">
      <c r="A24" s="1" t="s">
        <v>40</v>
      </c>
      <c r="B24" s="13" t="s">
        <v>47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1</v>
      </c>
      <c r="I24" s="5">
        <v>0</v>
      </c>
      <c r="J24" s="2">
        <v>0</v>
      </c>
      <c r="K24" s="1">
        <v>0</v>
      </c>
      <c r="L24" s="1">
        <v>0</v>
      </c>
      <c r="M24" s="1">
        <v>0</v>
      </c>
      <c r="N24" s="1">
        <v>0</v>
      </c>
      <c r="O24" s="6"/>
      <c r="P24" s="12"/>
      <c r="T24" s="12"/>
    </row>
    <row r="25" spans="1:20" x14ac:dyDescent="0.2">
      <c r="A25" s="1" t="s">
        <v>68</v>
      </c>
      <c r="B25" s="13" t="s">
        <v>48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5">
        <v>30</v>
      </c>
      <c r="J25" s="2">
        <v>0</v>
      </c>
      <c r="K25" s="1">
        <v>0</v>
      </c>
      <c r="L25" s="1">
        <v>0</v>
      </c>
      <c r="M25" s="1">
        <v>0</v>
      </c>
      <c r="N25" s="1">
        <v>108</v>
      </c>
      <c r="O25" s="6"/>
      <c r="P25" s="12"/>
      <c r="T25" s="12"/>
    </row>
    <row r="26" spans="1:20" x14ac:dyDescent="0.2">
      <c r="A26" s="1" t="s">
        <v>88</v>
      </c>
      <c r="B26" s="13" t="s">
        <v>89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5">
        <v>0</v>
      </c>
      <c r="J26" s="2">
        <v>0</v>
      </c>
      <c r="K26" s="1">
        <v>0</v>
      </c>
      <c r="L26" s="1">
        <v>0</v>
      </c>
      <c r="M26" s="1">
        <v>0</v>
      </c>
      <c r="N26" s="1">
        <v>9</v>
      </c>
      <c r="O26" s="6"/>
      <c r="P26" s="12"/>
      <c r="T26" s="12"/>
    </row>
    <row r="27" spans="1:20" x14ac:dyDescent="0.2">
      <c r="A27" s="1" t="s">
        <v>57</v>
      </c>
      <c r="B27" s="13" t="s">
        <v>49</v>
      </c>
      <c r="C27" s="2">
        <v>0</v>
      </c>
      <c r="D27" s="2">
        <v>0</v>
      </c>
      <c r="E27" s="2">
        <v>7</v>
      </c>
      <c r="F27" s="2">
        <v>0</v>
      </c>
      <c r="G27" s="2">
        <v>0</v>
      </c>
      <c r="H27" s="2">
        <v>0</v>
      </c>
      <c r="I27" s="5">
        <v>0</v>
      </c>
      <c r="J27" s="2">
        <v>0</v>
      </c>
      <c r="K27" s="1">
        <v>0</v>
      </c>
      <c r="L27" s="1">
        <v>0</v>
      </c>
      <c r="M27" s="1">
        <v>0</v>
      </c>
      <c r="N27" s="1">
        <v>0</v>
      </c>
      <c r="O27" s="6">
        <f>SUM(C27:H27)/SUM(C27:N27)*100</f>
        <v>100</v>
      </c>
      <c r="P27" s="12">
        <f>SUM(I27:N27)/SUM(C27:N27)*100</f>
        <v>0</v>
      </c>
      <c r="Q27" s="1">
        <v>94.74</v>
      </c>
      <c r="R27" s="1">
        <v>100</v>
      </c>
      <c r="S27" s="1">
        <f t="shared" si="0"/>
        <v>5.2600000000000051</v>
      </c>
      <c r="T27" s="12">
        <f t="shared" si="1"/>
        <v>-100</v>
      </c>
    </row>
    <row r="28" spans="1:20" x14ac:dyDescent="0.2">
      <c r="A28" s="1" t="s">
        <v>69</v>
      </c>
      <c r="B28" s="13" t="s">
        <v>50</v>
      </c>
      <c r="C28" s="2">
        <v>0</v>
      </c>
      <c r="D28" s="2">
        <v>0</v>
      </c>
      <c r="E28" s="2">
        <v>1</v>
      </c>
      <c r="F28" s="2">
        <v>0</v>
      </c>
      <c r="G28" s="2">
        <v>1</v>
      </c>
      <c r="H28" s="2">
        <v>0</v>
      </c>
      <c r="I28" s="5">
        <v>2</v>
      </c>
      <c r="J28" s="2">
        <v>0</v>
      </c>
      <c r="K28" s="1">
        <v>0</v>
      </c>
      <c r="L28" s="1">
        <v>0</v>
      </c>
      <c r="M28" s="1">
        <v>0</v>
      </c>
      <c r="N28" s="1">
        <v>0</v>
      </c>
      <c r="O28" s="6">
        <f>SUM(C28:H28)/SUM(C28:N28)*100</f>
        <v>50</v>
      </c>
      <c r="P28" s="12">
        <f>SUM(I28:N28)/SUM(C28:N28)*100</f>
        <v>50</v>
      </c>
      <c r="Q28" s="1">
        <v>84.21</v>
      </c>
      <c r="R28" s="1">
        <v>94.74</v>
      </c>
      <c r="S28" s="1">
        <f t="shared" si="0"/>
        <v>10.530000000000001</v>
      </c>
      <c r="T28" s="12">
        <f t="shared" si="1"/>
        <v>0</v>
      </c>
    </row>
    <row r="29" spans="1:20" x14ac:dyDescent="0.2">
      <c r="A29" s="1" t="s">
        <v>8</v>
      </c>
      <c r="B29" s="13" t="s">
        <v>32</v>
      </c>
      <c r="C29" s="2">
        <v>79</v>
      </c>
      <c r="D29" s="1">
        <v>31</v>
      </c>
      <c r="E29" s="2">
        <v>8</v>
      </c>
      <c r="F29" s="1">
        <v>1</v>
      </c>
      <c r="G29" s="2">
        <v>47</v>
      </c>
      <c r="H29" s="2">
        <v>6</v>
      </c>
      <c r="I29" s="5">
        <v>25</v>
      </c>
      <c r="J29" s="2">
        <v>49</v>
      </c>
      <c r="K29" s="1">
        <v>41</v>
      </c>
      <c r="L29" s="1">
        <v>7</v>
      </c>
      <c r="M29" s="1">
        <v>151</v>
      </c>
      <c r="N29" s="1">
        <v>137</v>
      </c>
      <c r="O29" s="6">
        <f>SUM(C29:H29)/SUM(C29:N29)*100</f>
        <v>29.553264604810998</v>
      </c>
      <c r="P29" s="12">
        <f>SUM(I29:N29)/SUM(C29:N29)*100</f>
        <v>70.446735395189009</v>
      </c>
      <c r="Q29" s="1">
        <v>100</v>
      </c>
      <c r="R29" s="1">
        <v>100</v>
      </c>
      <c r="S29" s="1">
        <f t="shared" si="0"/>
        <v>0</v>
      </c>
      <c r="T29" s="12">
        <f t="shared" si="1"/>
        <v>40.893470790378011</v>
      </c>
    </row>
    <row r="30" spans="1:20" x14ac:dyDescent="0.2">
      <c r="A30" s="1" t="s">
        <v>75</v>
      </c>
      <c r="B30" s="13" t="s">
        <v>51</v>
      </c>
      <c r="C30" s="2">
        <v>0</v>
      </c>
      <c r="D30" s="2">
        <v>0</v>
      </c>
      <c r="E30" s="2">
        <v>0</v>
      </c>
      <c r="F30" s="2">
        <v>0</v>
      </c>
      <c r="G30" s="2">
        <v>1</v>
      </c>
      <c r="H30" s="2">
        <v>2</v>
      </c>
      <c r="I30" s="5">
        <v>0</v>
      </c>
      <c r="J30" s="2">
        <v>0</v>
      </c>
      <c r="K30" s="1">
        <v>0</v>
      </c>
      <c r="L30" s="1">
        <v>0</v>
      </c>
      <c r="M30" s="1">
        <v>0</v>
      </c>
      <c r="N30" s="1">
        <v>0</v>
      </c>
      <c r="O30" s="6"/>
      <c r="P30" s="12"/>
      <c r="T30" s="12"/>
    </row>
    <row r="31" spans="1:20" x14ac:dyDescent="0.2">
      <c r="A31" s="1" t="s">
        <v>11</v>
      </c>
      <c r="B31" s="13" t="s">
        <v>33</v>
      </c>
      <c r="C31" s="2">
        <v>0</v>
      </c>
      <c r="D31" s="2">
        <v>0</v>
      </c>
      <c r="E31" s="2">
        <v>0</v>
      </c>
      <c r="F31" s="2">
        <v>0</v>
      </c>
      <c r="G31" s="2">
        <v>50</v>
      </c>
      <c r="H31" s="2">
        <v>0</v>
      </c>
      <c r="I31" s="5">
        <v>0</v>
      </c>
      <c r="J31" s="2">
        <v>0</v>
      </c>
      <c r="K31" s="1">
        <v>0</v>
      </c>
      <c r="L31" s="1">
        <v>0</v>
      </c>
      <c r="M31" s="1">
        <v>0</v>
      </c>
      <c r="N31" s="1">
        <v>2</v>
      </c>
      <c r="O31" s="6">
        <f>SUM(C31:H31)/SUM(C31:N31)*100</f>
        <v>96.15384615384616</v>
      </c>
      <c r="P31" s="12">
        <f>SUM(I31:N31)/SUM(C31:N31)*100</f>
        <v>3.8461538461538463</v>
      </c>
      <c r="Q31" s="1">
        <v>73.680000000000007</v>
      </c>
      <c r="R31" s="1">
        <v>15.79</v>
      </c>
      <c r="S31" s="1">
        <f t="shared" si="0"/>
        <v>-57.890000000000008</v>
      </c>
      <c r="T31" s="12">
        <f t="shared" si="1"/>
        <v>-92.307692307692321</v>
      </c>
    </row>
    <row r="32" spans="1:20" x14ac:dyDescent="0.2">
      <c r="A32" s="1" t="s">
        <v>14</v>
      </c>
      <c r="B32" s="13" t="s">
        <v>34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1</v>
      </c>
      <c r="I32" s="5">
        <v>0</v>
      </c>
      <c r="J32" s="2">
        <v>1</v>
      </c>
      <c r="K32" s="1">
        <v>0</v>
      </c>
      <c r="L32" s="1">
        <v>1</v>
      </c>
      <c r="M32" s="1">
        <v>51</v>
      </c>
      <c r="N32" s="1">
        <v>144</v>
      </c>
      <c r="O32" s="6">
        <f>SUM(C32:H32)/SUM(C32:N32)*100</f>
        <v>0.50505050505050508</v>
      </c>
      <c r="P32" s="12">
        <f>SUM(I32:N32)/SUM(C32:N32)*100</f>
        <v>99.494949494949495</v>
      </c>
      <c r="Q32" s="1">
        <v>5.26</v>
      </c>
      <c r="R32" s="1">
        <v>10.53</v>
      </c>
      <c r="S32" s="1">
        <f t="shared" si="0"/>
        <v>5.27</v>
      </c>
      <c r="T32" s="12">
        <f t="shared" si="1"/>
        <v>98.98989898989899</v>
      </c>
    </row>
    <row r="33" spans="1:20" x14ac:dyDescent="0.2">
      <c r="A33" s="1" t="s">
        <v>71</v>
      </c>
      <c r="B33" s="13" t="s">
        <v>35</v>
      </c>
      <c r="C33" s="2">
        <v>721</v>
      </c>
      <c r="D33" s="1">
        <v>363</v>
      </c>
      <c r="E33" s="2">
        <v>432</v>
      </c>
      <c r="F33" s="1">
        <v>30</v>
      </c>
      <c r="G33" s="2">
        <v>436</v>
      </c>
      <c r="H33" s="2">
        <v>137</v>
      </c>
      <c r="I33" s="5">
        <v>807</v>
      </c>
      <c r="J33" s="2">
        <v>358</v>
      </c>
      <c r="K33" s="1">
        <v>539</v>
      </c>
      <c r="L33" s="1">
        <v>189</v>
      </c>
      <c r="M33" s="1">
        <v>617</v>
      </c>
      <c r="N33" s="1">
        <v>848</v>
      </c>
      <c r="O33" s="6">
        <f>SUM(C33:H33)/SUM(C33:N33)*100</f>
        <v>38.689063355851744</v>
      </c>
      <c r="P33" s="12">
        <f>SUM(I33:N33)/SUM(C33:N33)*100</f>
        <v>61.310936644148263</v>
      </c>
      <c r="Q33" s="1">
        <v>100</v>
      </c>
      <c r="R33" s="1">
        <v>100</v>
      </c>
      <c r="S33" s="1">
        <f t="shared" si="0"/>
        <v>0</v>
      </c>
      <c r="T33" s="12">
        <f t="shared" si="1"/>
        <v>22.62187328829652</v>
      </c>
    </row>
    <row r="34" spans="1:20" x14ac:dyDescent="0.2">
      <c r="A34" s="1" t="s">
        <v>67</v>
      </c>
      <c r="B34" s="13" t="s">
        <v>52</v>
      </c>
      <c r="C34" s="2">
        <v>0</v>
      </c>
      <c r="D34" s="2">
        <v>0</v>
      </c>
      <c r="E34" s="2">
        <v>0</v>
      </c>
      <c r="F34" s="2">
        <v>0</v>
      </c>
      <c r="G34" s="2">
        <v>5</v>
      </c>
      <c r="H34" s="2">
        <v>0</v>
      </c>
      <c r="I34" s="5">
        <v>0</v>
      </c>
      <c r="J34" s="2">
        <v>0</v>
      </c>
      <c r="K34" s="1">
        <v>0</v>
      </c>
      <c r="L34" s="1">
        <v>0</v>
      </c>
      <c r="M34" s="1">
        <v>0</v>
      </c>
      <c r="N34" s="1">
        <v>4</v>
      </c>
      <c r="O34" s="6"/>
      <c r="P34" s="12"/>
      <c r="T34" s="12"/>
    </row>
    <row r="35" spans="1:20" x14ac:dyDescent="0.2">
      <c r="A35" s="1" t="s">
        <v>9</v>
      </c>
      <c r="B35" s="13" t="s">
        <v>36</v>
      </c>
      <c r="C35" s="2">
        <v>0</v>
      </c>
      <c r="D35" s="1">
        <v>1</v>
      </c>
      <c r="E35" s="2">
        <v>0</v>
      </c>
      <c r="F35" s="2">
        <v>0</v>
      </c>
      <c r="G35" s="2">
        <v>0</v>
      </c>
      <c r="H35" s="2">
        <v>5</v>
      </c>
      <c r="I35" s="5">
        <v>0</v>
      </c>
      <c r="J35" s="2">
        <v>0</v>
      </c>
      <c r="K35" s="1">
        <v>29</v>
      </c>
      <c r="L35" s="1">
        <v>0</v>
      </c>
      <c r="M35" s="1">
        <v>7</v>
      </c>
      <c r="N35" s="1">
        <v>5</v>
      </c>
      <c r="O35" s="6">
        <f>SUM(C35:H35)/SUM(C35:N35)*100</f>
        <v>12.76595744680851</v>
      </c>
      <c r="P35" s="12">
        <f>SUM(I35:N35)/SUM(C35:N35)*100</f>
        <v>87.2340425531915</v>
      </c>
      <c r="Q35" s="1">
        <v>89.47</v>
      </c>
      <c r="R35" s="1">
        <v>100</v>
      </c>
      <c r="S35" s="1">
        <f t="shared" si="0"/>
        <v>10.530000000000001</v>
      </c>
      <c r="T35" s="12">
        <f t="shared" si="1"/>
        <v>74.468085106382986</v>
      </c>
    </row>
    <row r="36" spans="1:20" x14ac:dyDescent="0.2">
      <c r="A36" s="1" t="s">
        <v>12</v>
      </c>
      <c r="B36" s="13" t="s">
        <v>37</v>
      </c>
      <c r="C36" s="2">
        <v>2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5">
        <v>0</v>
      </c>
      <c r="J36" s="2">
        <v>0</v>
      </c>
      <c r="K36" s="1">
        <v>0</v>
      </c>
      <c r="L36" s="1">
        <v>0</v>
      </c>
      <c r="M36" s="1">
        <v>0</v>
      </c>
      <c r="N36" s="1">
        <v>3</v>
      </c>
      <c r="O36" s="6">
        <f>SUM(C36:H36)/SUM(C36:N36)*100</f>
        <v>40</v>
      </c>
      <c r="P36" s="12">
        <f>SUM(I36:N36)/SUM(C36:N36)*100</f>
        <v>60</v>
      </c>
      <c r="Q36" s="1">
        <v>78.95</v>
      </c>
      <c r="R36" s="1">
        <v>89.47</v>
      </c>
      <c r="S36" s="1">
        <f t="shared" si="0"/>
        <v>10.519999999999996</v>
      </c>
      <c r="T36" s="12">
        <f t="shared" si="1"/>
        <v>20</v>
      </c>
    </row>
    <row r="37" spans="1:20" x14ac:dyDescent="0.2">
      <c r="A37" s="1" t="s">
        <v>16</v>
      </c>
      <c r="B37" s="13" t="s">
        <v>38</v>
      </c>
      <c r="C37" s="2">
        <v>1</v>
      </c>
      <c r="D37" s="2">
        <v>0</v>
      </c>
      <c r="E37" s="2">
        <v>2</v>
      </c>
      <c r="F37" s="2">
        <v>0</v>
      </c>
      <c r="G37" s="2">
        <v>2</v>
      </c>
      <c r="H37" s="2">
        <v>0</v>
      </c>
      <c r="I37" s="5">
        <v>0</v>
      </c>
      <c r="J37" s="2">
        <v>0</v>
      </c>
      <c r="K37" s="1">
        <v>0</v>
      </c>
      <c r="L37" s="1">
        <v>0</v>
      </c>
      <c r="M37" s="1">
        <v>0</v>
      </c>
      <c r="N37" s="1">
        <v>0</v>
      </c>
      <c r="O37" s="6">
        <f>SUM(C37:H37)/SUM(C37:N37)*100</f>
        <v>100</v>
      </c>
      <c r="P37" s="12">
        <f>SUM(I37:N37)/SUM(C37:N37)*100</f>
        <v>0</v>
      </c>
      <c r="Q37" s="1">
        <v>100</v>
      </c>
      <c r="R37" s="1">
        <v>100</v>
      </c>
      <c r="S37" s="1">
        <f t="shared" si="0"/>
        <v>0</v>
      </c>
      <c r="T37" s="12">
        <f t="shared" si="1"/>
        <v>-100</v>
      </c>
    </row>
  </sheetData>
  <sortState xmlns:xlrd2="http://schemas.microsoft.com/office/spreadsheetml/2017/richdata2" ref="A2:T40">
    <sortCondition ref="A2:A40"/>
  </sortState>
  <conditionalFormatting sqref="S1">
    <cfRule type="colorScale" priority="2">
      <colorScale>
        <cfvo type="min"/>
        <cfvo type="max"/>
        <color rgb="FFFFEF9C"/>
        <color rgb="FF63BE7B"/>
      </colorScale>
    </cfRule>
  </conditionalFormatting>
  <conditionalFormatting sqref="T1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2016-2019</vt:lpstr>
      <vt:lpstr>all_2016-2019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Till Macher</cp:lastModifiedBy>
  <dcterms:created xsi:type="dcterms:W3CDTF">2023-02-06T16:37:10Z</dcterms:created>
  <dcterms:modified xsi:type="dcterms:W3CDTF">2024-04-26T08:44:49Z</dcterms:modified>
</cp:coreProperties>
</file>