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<sst xmlns="http://schemas.openxmlformats.org/spreadsheetml/2006/main" count="95" uniqueCount="57">
  <si>
    <t>Figure 1</t>
  </si>
  <si>
    <t>Figure1B and C</t>
  </si>
  <si>
    <t>Fe(1)</t>
  </si>
  <si>
    <t>Fe(2)</t>
  </si>
  <si>
    <t>Fe(3)</t>
  </si>
  <si>
    <t>protein concentration(uM)</t>
  </si>
  <si>
    <t>Fe/protein</t>
  </si>
  <si>
    <t>Fe/protein  (1)</t>
  </si>
  <si>
    <t>Fe/protein  (2)</t>
  </si>
  <si>
    <t>Fe/protein  (3)</t>
  </si>
  <si>
    <t xml:space="preserve">Fe/protein </t>
  </si>
  <si>
    <t>SD</t>
  </si>
  <si>
    <t>YahK-LB</t>
  </si>
  <si>
    <t>AdhP-LB</t>
  </si>
  <si>
    <t>Determination of iron content in protein using FerroZine(n = 3)</t>
  </si>
  <si>
    <t>Zn(1)</t>
  </si>
  <si>
    <t>Zn(2)</t>
  </si>
  <si>
    <t>Zn(3)</t>
  </si>
  <si>
    <t>Zn/protein</t>
  </si>
  <si>
    <t>Determination of  zinc content using ICP-MS(n = 3)</t>
  </si>
  <si>
    <t>Figure1D</t>
  </si>
  <si>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 xml:space="preserve">OD340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</si>
  <si>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 xml:space="preserve">OD340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</si>
  <si>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△</t>
    </r>
    <r>
      <rPr>
        <sz val="11"/>
        <color theme="1"/>
        <rFont val="Times New Roman"/>
        <charset val="134"/>
      </rPr>
      <t xml:space="preserve">OD340 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）</t>
    </r>
  </si>
  <si>
    <t>NADPH</t>
  </si>
  <si>
    <t>STEDV</t>
  </si>
  <si>
    <t>The enzyme activity is reflected by the concentration of NADPH produced by 1µM protein within 1 min (µM).(n = 3)</t>
  </si>
  <si>
    <t>Figure 2</t>
  </si>
  <si>
    <t xml:space="preserve">Figure2B </t>
  </si>
  <si>
    <t>Fe/protein 1</t>
  </si>
  <si>
    <t>Fe/protein 2</t>
  </si>
  <si>
    <t>Fe/protein 3</t>
  </si>
  <si>
    <t>AVERAGE</t>
  </si>
  <si>
    <t>M9+none</t>
  </si>
  <si>
    <t>M9+Fe</t>
  </si>
  <si>
    <t>M9+Zn</t>
  </si>
  <si>
    <t>Zn/protein 1</t>
  </si>
  <si>
    <t>Zn/protein 2</t>
  </si>
  <si>
    <t>Zn/protein 3</t>
  </si>
  <si>
    <t>Figure2C</t>
  </si>
  <si>
    <t>NADPH1</t>
  </si>
  <si>
    <t>NADPH2</t>
  </si>
  <si>
    <t>NADPH3</t>
  </si>
  <si>
    <t>YahK</t>
  </si>
  <si>
    <t>YahK+Fe</t>
  </si>
  <si>
    <t>YahK+Zn</t>
  </si>
  <si>
    <t>Figure 3</t>
  </si>
  <si>
    <t xml:space="preserve">                           ZnSO4 in M9 (µM) Figure 3B and C  </t>
  </si>
  <si>
    <t>Activity</t>
  </si>
  <si>
    <t>Figure 4</t>
  </si>
  <si>
    <t>Figure4B and C</t>
  </si>
  <si>
    <t>activity1</t>
  </si>
  <si>
    <t>activity2</t>
  </si>
  <si>
    <t>activity3</t>
  </si>
  <si>
    <t>C40S</t>
  </si>
  <si>
    <t>C99S</t>
  </si>
  <si>
    <t>Figure4E and 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</si>
</sst>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176" fontId="1" fillId="0" borderId="7" xfId="0" applyNumberFormat="1" applyFont="1" applyFill="1" applyBorder="1" applyAlignment="1">
      <alignment horizontal="center" vertical="top" wrapText="1"/>
    </xf>
    <xf numFmtId="176" fontId="1" fillId="0" borderId="7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2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64"/>
  <sheetViews>
    <sheetView tabSelected="1" topLeftCell="D28" workbookViewId="0">
      <selection activeCell="C64" sqref="C64"/>
    </sheetView>
  </sheetViews>
  <sheetFormatPr defaultColWidth="8.72727272727273" defaultRowHeight="14"/>
  <cols>
    <col min="1" max="1" width="8.72727272727273" style="1"/>
    <col min="2" max="2" width="15.4545454545455" style="1" customWidth="1"/>
    <col min="3" max="3" width="20" style="1" customWidth="1"/>
    <col min="4" max="5" width="14" style="1"/>
    <col min="6" max="6" width="24.5454545454545" style="1" customWidth="1"/>
    <col min="7" max="7" width="13.5454545454545" style="1" customWidth="1"/>
    <col min="8" max="8" width="14" style="1"/>
    <col min="9" max="12" width="12.8181818181818" style="1"/>
    <col min="13" max="13" width="11.7272727272727" style="1"/>
    <col min="14" max="16384" width="8.72727272727273" style="1"/>
  </cols>
  <sheetData>
    <row r="1" ht="15.5" spans="2:2">
      <c r="B1" s="2" t="s">
        <v>0</v>
      </c>
    </row>
    <row r="3" spans="2:12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10" t="s">
        <v>10</v>
      </c>
      <c r="L3" s="10" t="s">
        <v>11</v>
      </c>
    </row>
    <row r="4" ht="15.5" spans="2:12">
      <c r="B4" s="3" t="s">
        <v>12</v>
      </c>
      <c r="C4" s="3">
        <v>9.7601</v>
      </c>
      <c r="D4" s="3">
        <v>9.7713</v>
      </c>
      <c r="E4" s="3">
        <v>9.7826</v>
      </c>
      <c r="F4" s="4">
        <v>37.5</v>
      </c>
      <c r="G4" s="3">
        <f>(C4+D4+E4)/3/F4</f>
        <v>0.260568888888889</v>
      </c>
      <c r="H4" s="3">
        <f>C4/37.5</f>
        <v>0.260269333333333</v>
      </c>
      <c r="I4" s="3">
        <f>D4/37.5</f>
        <v>0.260568</v>
      </c>
      <c r="J4" s="3">
        <f>E4/37.5</f>
        <v>0.260869333333333</v>
      </c>
      <c r="K4" s="3">
        <f>AVERAGE(H4:J4)</f>
        <v>0.260568888888889</v>
      </c>
      <c r="L4" s="3">
        <f>STDEV(C4:E4)</f>
        <v>0.0112500370369765</v>
      </c>
    </row>
    <row r="5" ht="15.5" spans="2:12">
      <c r="B5" s="3" t="s">
        <v>13</v>
      </c>
      <c r="C5" s="3">
        <v>2.1194</v>
      </c>
      <c r="D5" s="3">
        <v>2.127</v>
      </c>
      <c r="E5" s="3">
        <v>2.1173</v>
      </c>
      <c r="F5" s="4">
        <v>44</v>
      </c>
      <c r="G5" s="3">
        <f>(C5+D5+E5)/3/F5</f>
        <v>0.0482098484848485</v>
      </c>
      <c r="H5" s="3">
        <f>C5/44</f>
        <v>0.0481681818181818</v>
      </c>
      <c r="I5" s="3">
        <f>D5/44</f>
        <v>0.0483409090909091</v>
      </c>
      <c r="J5" s="3">
        <f>E5/44</f>
        <v>0.0481204545454545</v>
      </c>
      <c r="K5" s="3">
        <f>AVERAGE(H5:J5)</f>
        <v>0.0482098484848485</v>
      </c>
      <c r="L5" s="3">
        <f>STDEV(C5:E5)</f>
        <v>0.00510326692750154</v>
      </c>
    </row>
    <row r="6" spans="2:12">
      <c r="B6" s="5" t="s">
        <v>14</v>
      </c>
      <c r="C6" s="6"/>
      <c r="D6" s="6"/>
      <c r="E6" s="6"/>
      <c r="F6" s="6"/>
      <c r="G6" s="6"/>
      <c r="H6" s="6"/>
      <c r="I6" s="6"/>
      <c r="J6" s="6"/>
      <c r="K6" s="6"/>
      <c r="L6" s="30"/>
    </row>
    <row r="7" spans="2:12">
      <c r="B7" s="7"/>
      <c r="C7" s="8"/>
      <c r="D7" s="8"/>
      <c r="E7" s="8"/>
      <c r="F7" s="8"/>
      <c r="G7" s="8"/>
      <c r="H7" s="8"/>
      <c r="I7" s="8"/>
      <c r="J7" s="8"/>
      <c r="K7" s="8"/>
      <c r="L7" s="31"/>
    </row>
    <row r="8" spans="2:12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>
      <c r="B9" s="3" t="s">
        <v>1</v>
      </c>
      <c r="C9" s="3" t="s">
        <v>15</v>
      </c>
      <c r="D9" s="3" t="s">
        <v>16</v>
      </c>
      <c r="E9" s="3" t="s">
        <v>17</v>
      </c>
      <c r="F9" s="10" t="s">
        <v>18</v>
      </c>
      <c r="G9" s="10" t="s">
        <v>11</v>
      </c>
      <c r="H9" s="11"/>
      <c r="I9" s="9"/>
      <c r="J9" s="9"/>
      <c r="K9" s="9"/>
      <c r="L9" s="9"/>
    </row>
    <row r="10" ht="15.5" spans="2:12">
      <c r="B10" s="3" t="s">
        <v>12</v>
      </c>
      <c r="C10" s="3">
        <v>1.4006</v>
      </c>
      <c r="D10" s="3">
        <v>1.5001</v>
      </c>
      <c r="E10" s="3">
        <v>1.3807</v>
      </c>
      <c r="F10" s="4">
        <f>AVERAGE(C10:E10)</f>
        <v>1.42713333333333</v>
      </c>
      <c r="G10" s="3">
        <f>STDEV(C10:E10)</f>
        <v>0.0639695500479199</v>
      </c>
      <c r="H10" s="11"/>
      <c r="I10" s="9"/>
      <c r="J10" s="9"/>
      <c r="K10" s="9"/>
      <c r="L10" s="9"/>
    </row>
    <row r="11" ht="15.5" spans="2:12">
      <c r="B11" s="12" t="s">
        <v>13</v>
      </c>
      <c r="C11" s="12">
        <v>1.46472</v>
      </c>
      <c r="D11" s="12">
        <v>1.4151</v>
      </c>
      <c r="E11" s="12">
        <v>1.497</v>
      </c>
      <c r="F11" s="4">
        <f>AVERAGE(C11:E11)</f>
        <v>1.45894</v>
      </c>
      <c r="G11" s="3">
        <f>STDEV(C11:E11)</f>
        <v>0.0412548033567002</v>
      </c>
      <c r="H11" s="11"/>
      <c r="I11" s="9"/>
      <c r="J11" s="9"/>
      <c r="K11" s="9"/>
      <c r="L11" s="9"/>
    </row>
    <row r="12" spans="2:12">
      <c r="B12" s="13" t="s">
        <v>19</v>
      </c>
      <c r="C12" s="13"/>
      <c r="D12" s="13"/>
      <c r="E12" s="13"/>
      <c r="F12" s="13"/>
      <c r="G12" s="13"/>
      <c r="H12" s="14"/>
      <c r="I12" s="25"/>
      <c r="J12" s="25"/>
      <c r="K12" s="25"/>
      <c r="L12" s="25"/>
    </row>
    <row r="13" spans="2:12">
      <c r="B13" s="13"/>
      <c r="C13" s="13"/>
      <c r="D13" s="13"/>
      <c r="E13" s="13"/>
      <c r="F13" s="13"/>
      <c r="G13" s="13"/>
      <c r="H13" s="14"/>
      <c r="I13" s="25"/>
      <c r="J13" s="25"/>
      <c r="K13" s="25"/>
      <c r="L13" s="25"/>
    </row>
    <row r="15" spans="2:12">
      <c r="B15" s="3" t="s">
        <v>20</v>
      </c>
      <c r="C15" s="3"/>
      <c r="D15" s="3"/>
      <c r="E15" s="3"/>
      <c r="F15" s="3"/>
      <c r="G15" s="3"/>
      <c r="H15" s="3"/>
      <c r="I15" s="3"/>
      <c r="J15" s="3"/>
      <c r="K15" s="3"/>
      <c r="L15" s="32"/>
    </row>
    <row r="16" spans="2:12">
      <c r="B16" s="3"/>
      <c r="C16" s="3" t="s">
        <v>21</v>
      </c>
      <c r="D16" s="3" t="s">
        <v>22</v>
      </c>
      <c r="E16" s="3" t="s">
        <v>23</v>
      </c>
      <c r="F16" s="3" t="s">
        <v>5</v>
      </c>
      <c r="G16" s="3"/>
      <c r="H16" s="3"/>
      <c r="I16" s="3"/>
      <c r="J16" s="10" t="s">
        <v>24</v>
      </c>
      <c r="K16" s="10" t="s">
        <v>25</v>
      </c>
      <c r="L16" s="32"/>
    </row>
    <row r="17" ht="15.5" spans="2:12">
      <c r="B17" s="4" t="s">
        <v>12</v>
      </c>
      <c r="C17" s="4">
        <v>0.623</v>
      </c>
      <c r="D17" s="4">
        <v>0.5917</v>
      </c>
      <c r="E17" s="4">
        <v>0.6238</v>
      </c>
      <c r="F17" s="4">
        <v>3.03826</v>
      </c>
      <c r="G17" s="3">
        <f>C17/3.03826/6.22*100*1000</f>
        <v>3296.64912496561</v>
      </c>
      <c r="H17" s="3">
        <f>D17/3.03826/6.22*100*1000</f>
        <v>3131.02293297295</v>
      </c>
      <c r="I17" s="3">
        <f>E17/3.03826/6.22*100*1000</f>
        <v>3300.88238226893</v>
      </c>
      <c r="J17" s="3">
        <f>AVERAGE(G17:I17)</f>
        <v>3242.85148006917</v>
      </c>
      <c r="K17" s="3">
        <f>STDEV(G17:I17)</f>
        <v>96.8694899134201</v>
      </c>
      <c r="L17" s="32"/>
    </row>
    <row r="18" ht="15.5" spans="2:12">
      <c r="B18" s="4" t="s">
        <v>13</v>
      </c>
      <c r="C18" s="4">
        <v>0.07728</v>
      </c>
      <c r="D18" s="4">
        <v>0.07345</v>
      </c>
      <c r="E18" s="4">
        <v>0.07479</v>
      </c>
      <c r="F18" s="4">
        <v>2.363091</v>
      </c>
      <c r="G18" s="3">
        <f>C18/2.363091/6.22*100*1000</f>
        <v>525.770581794581</v>
      </c>
      <c r="H18" s="3">
        <f>D18/2.363091/6.22*100*1000</f>
        <v>499.713369989803</v>
      </c>
      <c r="I18" s="3">
        <f>E18/2.363091/6.22*100*1000</f>
        <v>508.829992396696</v>
      </c>
      <c r="J18" s="3">
        <f>AVERAGE(G18:I18)</f>
        <v>511.437981393693</v>
      </c>
      <c r="K18" s="3">
        <f>STDEV(G18:I18)</f>
        <v>13.2229261782749</v>
      </c>
      <c r="L18" s="32"/>
    </row>
    <row r="19" spans="2:11">
      <c r="B19" s="13" t="s">
        <v>26</v>
      </c>
      <c r="C19" s="13"/>
      <c r="D19" s="13"/>
      <c r="E19" s="13"/>
      <c r="F19" s="13"/>
      <c r="G19" s="13"/>
      <c r="H19" s="13"/>
      <c r="I19" s="13"/>
      <c r="J19" s="13"/>
      <c r="K19" s="13"/>
    </row>
    <row r="20" spans="2:11"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2:11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2:11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4" ht="15.5" spans="2:2">
      <c r="B24" s="2" t="s">
        <v>27</v>
      </c>
    </row>
    <row r="27" ht="15.5" spans="3:8">
      <c r="C27" s="16" t="s">
        <v>28</v>
      </c>
      <c r="D27" s="16" t="s">
        <v>29</v>
      </c>
      <c r="E27" s="16" t="s">
        <v>30</v>
      </c>
      <c r="F27" s="16" t="s">
        <v>31</v>
      </c>
      <c r="G27" s="10" t="s">
        <v>32</v>
      </c>
      <c r="H27" s="10" t="s">
        <v>11</v>
      </c>
    </row>
    <row r="28" ht="15.5" spans="3:8">
      <c r="C28" s="16" t="s">
        <v>33</v>
      </c>
      <c r="D28" s="17">
        <v>0.380652986875121</v>
      </c>
      <c r="E28" s="17">
        <v>0.411596659665967</v>
      </c>
      <c r="F28" s="17">
        <v>0.42962378</v>
      </c>
      <c r="G28" s="3">
        <f t="shared" ref="G28:G30" si="0">AVERAGE(D28:F28)</f>
        <v>0.407291142180363</v>
      </c>
      <c r="H28" s="3">
        <f t="shared" ref="H28:H30" si="1">STDEV(D28:F28)</f>
        <v>0.0247676756162959</v>
      </c>
    </row>
    <row r="29" ht="15.5" spans="3:8">
      <c r="C29" s="16" t="s">
        <v>34</v>
      </c>
      <c r="D29" s="17">
        <v>0.58013953891489</v>
      </c>
      <c r="E29" s="17">
        <v>0.606660325821871</v>
      </c>
      <c r="F29" s="17">
        <v>0.6243768</v>
      </c>
      <c r="G29" s="3">
        <f t="shared" si="0"/>
        <v>0.603725554912254</v>
      </c>
      <c r="H29" s="3">
        <f t="shared" si="1"/>
        <v>0.0222641747499654</v>
      </c>
    </row>
    <row r="30" ht="15.5" spans="3:8">
      <c r="C30" s="16" t="s">
        <v>35</v>
      </c>
      <c r="D30" s="18">
        <v>0.0232136031478359</v>
      </c>
      <c r="E30" s="18">
        <v>0.0170388677971821</v>
      </c>
      <c r="F30" s="18">
        <v>0.0309414</v>
      </c>
      <c r="G30" s="3">
        <f t="shared" si="0"/>
        <v>0.023731290315006</v>
      </c>
      <c r="H30" s="3">
        <f t="shared" si="1"/>
        <v>0.00696570889535923</v>
      </c>
    </row>
    <row r="31" ht="15.5" spans="3:8">
      <c r="C31" s="19"/>
      <c r="D31" s="17" t="s">
        <v>36</v>
      </c>
      <c r="E31" s="17" t="s">
        <v>37</v>
      </c>
      <c r="F31" s="17" t="s">
        <v>38</v>
      </c>
      <c r="G31" s="10" t="s">
        <v>32</v>
      </c>
      <c r="H31" s="10" t="s">
        <v>11</v>
      </c>
    </row>
    <row r="32" ht="15.5" spans="3:8">
      <c r="C32" s="16" t="s">
        <v>33</v>
      </c>
      <c r="D32" s="17">
        <v>0.294777954706299</v>
      </c>
      <c r="E32" s="17">
        <v>0.250568756875688</v>
      </c>
      <c r="F32" s="17">
        <v>0.2154563</v>
      </c>
      <c r="G32" s="3">
        <f t="shared" ref="G32:G34" si="2">AVERAGE(D32:F32)</f>
        <v>0.253601003860662</v>
      </c>
      <c r="H32" s="3">
        <f t="shared" ref="H32:H34" si="3">STDEV(D32:F32)</f>
        <v>0.0397476680783885</v>
      </c>
    </row>
    <row r="33" ht="15.5" spans="3:8">
      <c r="C33" s="16" t="s">
        <v>34</v>
      </c>
      <c r="D33" s="18">
        <v>0.170889424667896</v>
      </c>
      <c r="E33" s="18">
        <v>0.169106552349</v>
      </c>
      <c r="F33" s="18">
        <v>0.10100400943223</v>
      </c>
      <c r="G33" s="3">
        <f t="shared" si="2"/>
        <v>0.146999995483042</v>
      </c>
      <c r="H33" s="3">
        <f t="shared" si="3"/>
        <v>0.0398436658456051</v>
      </c>
    </row>
    <row r="34" ht="15.5" spans="3:8">
      <c r="C34" s="16" t="s">
        <v>35</v>
      </c>
      <c r="D34" s="17">
        <v>2.02438007818488</v>
      </c>
      <c r="E34" s="17">
        <v>1.9604154586871</v>
      </c>
      <c r="F34" s="17">
        <v>2.02338007818488</v>
      </c>
      <c r="G34" s="3">
        <f t="shared" si="2"/>
        <v>2.00272520501895</v>
      </c>
      <c r="H34" s="3">
        <f t="shared" si="3"/>
        <v>0.0366447264418679</v>
      </c>
    </row>
    <row r="35" ht="15.5" spans="3:8">
      <c r="C35" s="2"/>
      <c r="D35" s="20"/>
      <c r="E35" s="20"/>
      <c r="F35" s="20"/>
      <c r="G35" s="9"/>
      <c r="H35" s="9"/>
    </row>
    <row r="36" ht="15.5" spans="3:8">
      <c r="C36" s="16" t="s">
        <v>39</v>
      </c>
      <c r="D36" s="17" t="s">
        <v>40</v>
      </c>
      <c r="E36" s="16" t="s">
        <v>41</v>
      </c>
      <c r="F36" s="17" t="s">
        <v>42</v>
      </c>
      <c r="G36" s="21" t="s">
        <v>32</v>
      </c>
      <c r="H36" s="22" t="s">
        <v>11</v>
      </c>
    </row>
    <row r="37" ht="15.5" spans="3:8">
      <c r="C37" s="16" t="s">
        <v>43</v>
      </c>
      <c r="D37" s="18">
        <v>314.55516291179</v>
      </c>
      <c r="E37" s="16">
        <v>314.069145486445</v>
      </c>
      <c r="F37" s="18">
        <v>323.336759615554</v>
      </c>
      <c r="G37" s="23">
        <f t="shared" ref="G37:G39" si="4">AVERAGE(D37:F37)</f>
        <v>317.320356004596</v>
      </c>
      <c r="H37" s="3">
        <f t="shared" ref="H37:H39" si="5">STDEV(D37:F37)</f>
        <v>5.21602219530297</v>
      </c>
    </row>
    <row r="38" ht="15.5" spans="3:8">
      <c r="C38" s="16" t="s">
        <v>44</v>
      </c>
      <c r="D38" s="17">
        <v>172.249740516257</v>
      </c>
      <c r="E38" s="16">
        <v>163.411762837073</v>
      </c>
      <c r="F38" s="17">
        <v>161.646512312598</v>
      </c>
      <c r="G38" s="23">
        <f t="shared" si="4"/>
        <v>165.769338555309</v>
      </c>
      <c r="H38" s="4">
        <f t="shared" si="5"/>
        <v>5.68117369344844</v>
      </c>
    </row>
    <row r="39" ht="15.5" spans="3:8">
      <c r="C39" s="16" t="s">
        <v>45</v>
      </c>
      <c r="D39" s="17">
        <v>4429.81837142609</v>
      </c>
      <c r="E39" s="16">
        <v>4629.72693544398</v>
      </c>
      <c r="F39" s="17">
        <v>4252.7607891201</v>
      </c>
      <c r="G39" s="23">
        <f t="shared" si="4"/>
        <v>4437.43536533006</v>
      </c>
      <c r="H39" s="4">
        <f t="shared" si="5"/>
        <v>188.59846981264</v>
      </c>
    </row>
    <row r="40" ht="15.5" spans="3:8">
      <c r="C40" s="2"/>
      <c r="D40" s="24"/>
      <c r="E40" s="24"/>
      <c r="F40" s="24"/>
      <c r="G40" s="25"/>
      <c r="H40" s="25"/>
    </row>
    <row r="41" ht="15.5" spans="3:8">
      <c r="C41" s="2"/>
      <c r="D41" s="24"/>
      <c r="E41" s="24"/>
      <c r="F41" s="24"/>
      <c r="G41" s="25"/>
      <c r="H41" s="25"/>
    </row>
    <row r="42" ht="15.5" spans="3:8">
      <c r="C42" s="2"/>
      <c r="D42" s="24"/>
      <c r="E42" s="24"/>
      <c r="F42" s="24"/>
      <c r="G42" s="25"/>
      <c r="H42" s="25"/>
    </row>
    <row r="43" ht="15.5" spans="2:2">
      <c r="B43" s="2" t="s">
        <v>46</v>
      </c>
    </row>
    <row r="44" ht="15.5" spans="2:6">
      <c r="B44" s="2"/>
      <c r="C44" s="26" t="s">
        <v>47</v>
      </c>
      <c r="D44" s="16" t="s">
        <v>48</v>
      </c>
      <c r="E44" s="16" t="s">
        <v>6</v>
      </c>
      <c r="F44" s="16" t="s">
        <v>18</v>
      </c>
    </row>
    <row r="45" spans="3:6">
      <c r="C45" s="27"/>
      <c r="D45" s="16"/>
      <c r="E45" s="16"/>
      <c r="F45" s="16"/>
    </row>
    <row r="46" ht="15.5" spans="3:6">
      <c r="C46" s="16">
        <v>0</v>
      </c>
      <c r="D46" s="16">
        <v>323.34</v>
      </c>
      <c r="E46" s="16">
        <v>0.43757</v>
      </c>
      <c r="F46" s="16">
        <v>0.20981</v>
      </c>
    </row>
    <row r="47" ht="15.5" spans="3:6">
      <c r="C47" s="16">
        <v>0.1</v>
      </c>
      <c r="D47" s="16">
        <v>658.44</v>
      </c>
      <c r="E47" s="16">
        <v>0.30529</v>
      </c>
      <c r="F47" s="16">
        <v>0.37044</v>
      </c>
    </row>
    <row r="48" ht="15.5" spans="3:6">
      <c r="C48" s="16">
        <v>0.6</v>
      </c>
      <c r="D48" s="16">
        <v>2151.8</v>
      </c>
      <c r="E48" s="16">
        <v>0.14753</v>
      </c>
      <c r="F48" s="16">
        <v>0.86275</v>
      </c>
    </row>
    <row r="49" ht="15.5" spans="3:6">
      <c r="C49" s="16">
        <v>2.4</v>
      </c>
      <c r="D49" s="16">
        <v>3166.1</v>
      </c>
      <c r="E49" s="16">
        <v>0.045631</v>
      </c>
      <c r="F49" s="16">
        <v>1.4818</v>
      </c>
    </row>
    <row r="50" ht="15.5" spans="3:6">
      <c r="C50" s="16">
        <v>8</v>
      </c>
      <c r="D50" s="16">
        <v>3647.1</v>
      </c>
      <c r="E50" s="16">
        <v>0.016516</v>
      </c>
      <c r="F50" s="16">
        <v>1.5666</v>
      </c>
    </row>
    <row r="53" ht="15.5" spans="2:2">
      <c r="B53" s="2" t="s">
        <v>49</v>
      </c>
    </row>
    <row r="56" ht="15.5" spans="3:13">
      <c r="C56" s="16" t="s">
        <v>50</v>
      </c>
      <c r="D56" s="16" t="s">
        <v>29</v>
      </c>
      <c r="E56" s="16" t="s">
        <v>30</v>
      </c>
      <c r="F56" s="16" t="s">
        <v>31</v>
      </c>
      <c r="G56" s="10" t="s">
        <v>32</v>
      </c>
      <c r="H56" s="10" t="s">
        <v>11</v>
      </c>
      <c r="I56" s="16" t="s">
        <v>51</v>
      </c>
      <c r="J56" s="16" t="s">
        <v>52</v>
      </c>
      <c r="K56" s="16" t="s">
        <v>53</v>
      </c>
      <c r="L56" s="10" t="s">
        <v>32</v>
      </c>
      <c r="M56" s="10" t="s">
        <v>11</v>
      </c>
    </row>
    <row r="57" ht="15.5" spans="3:13">
      <c r="C57" s="16" t="s">
        <v>43</v>
      </c>
      <c r="D57" s="28">
        <v>0.603037869330004</v>
      </c>
      <c r="E57" s="28">
        <v>0.627598180076628</v>
      </c>
      <c r="F57" s="28">
        <v>0.608765266930481</v>
      </c>
      <c r="G57" s="29">
        <f t="shared" ref="G57:G59" si="6">AVERAGE(D57:F57)</f>
        <v>0.613133772112371</v>
      </c>
      <c r="H57" s="29">
        <f t="shared" ref="H57:H59" si="7">STDEV(D57:F57)</f>
        <v>0.0128497118308481</v>
      </c>
      <c r="I57" s="28">
        <v>186.87</v>
      </c>
      <c r="J57" s="28">
        <v>192.56</v>
      </c>
      <c r="K57" s="28">
        <v>189.342</v>
      </c>
      <c r="L57" s="29">
        <f t="shared" ref="L57:L59" si="8">AVERAGE(I57:K57)</f>
        <v>189.590666666667</v>
      </c>
      <c r="M57" s="29">
        <f t="shared" ref="M57:M59" si="9">STDEV(I57:K57)</f>
        <v>2.85313885630078</v>
      </c>
    </row>
    <row r="58" ht="15.5" spans="3:13">
      <c r="C58" s="16" t="s">
        <v>54</v>
      </c>
      <c r="D58" s="28">
        <v>0.573502758077226</v>
      </c>
      <c r="E58" s="28">
        <v>0.594347506351116</v>
      </c>
      <c r="F58" s="28">
        <v>0.46807377228464</v>
      </c>
      <c r="G58" s="29">
        <f t="shared" si="6"/>
        <v>0.545308012237661</v>
      </c>
      <c r="H58" s="29">
        <f t="shared" si="7"/>
        <v>0.0676939565137911</v>
      </c>
      <c r="I58" s="28">
        <v>6.3864</v>
      </c>
      <c r="J58" s="28">
        <v>4.27611</v>
      </c>
      <c r="K58" s="28">
        <v>5.81435</v>
      </c>
      <c r="L58" s="29">
        <f t="shared" si="8"/>
        <v>5.49228666666667</v>
      </c>
      <c r="M58" s="29">
        <f t="shared" si="9"/>
        <v>1.09138653282571</v>
      </c>
    </row>
    <row r="59" ht="15.5" spans="3:13">
      <c r="C59" s="16" t="s">
        <v>55</v>
      </c>
      <c r="D59" s="29">
        <v>0.0673948688271605</v>
      </c>
      <c r="E59" s="29">
        <v>0.0607792527040315</v>
      </c>
      <c r="F59" s="29">
        <v>0.0688984636377877</v>
      </c>
      <c r="G59" s="29">
        <f t="shared" si="6"/>
        <v>0.0656908617229932</v>
      </c>
      <c r="H59" s="29">
        <f t="shared" si="7"/>
        <v>0.0043195053773547</v>
      </c>
      <c r="I59" s="29">
        <v>3.9133</v>
      </c>
      <c r="J59" s="29">
        <v>7.06467</v>
      </c>
      <c r="K59" s="29">
        <v>4.54622</v>
      </c>
      <c r="L59" s="29">
        <f t="shared" si="8"/>
        <v>5.17473</v>
      </c>
      <c r="M59" s="29">
        <f t="shared" si="9"/>
        <v>1.66704883980644</v>
      </c>
    </row>
    <row r="60" ht="15.5" spans="3:13">
      <c r="C60" s="16"/>
      <c r="D60" s="29"/>
      <c r="E60" s="29"/>
      <c r="F60" s="29"/>
      <c r="G60" s="29"/>
      <c r="H60" s="29"/>
      <c r="I60" s="29"/>
      <c r="J60" s="29"/>
      <c r="K60" s="29"/>
      <c r="L60" s="29"/>
      <c r="M60" s="29"/>
    </row>
    <row r="61" ht="15.5" spans="3:13">
      <c r="C61" s="16" t="s">
        <v>56</v>
      </c>
      <c r="D61" s="28" t="s">
        <v>36</v>
      </c>
      <c r="E61" s="28" t="s">
        <v>37</v>
      </c>
      <c r="F61" s="28" t="s">
        <v>38</v>
      </c>
      <c r="G61" s="10" t="s">
        <v>32</v>
      </c>
      <c r="H61" s="10" t="s">
        <v>11</v>
      </c>
      <c r="I61" s="28" t="s">
        <v>51</v>
      </c>
      <c r="J61" s="28" t="s">
        <v>52</v>
      </c>
      <c r="K61" s="28" t="s">
        <v>53</v>
      </c>
      <c r="L61" s="10" t="s">
        <v>32</v>
      </c>
      <c r="M61" s="10" t="s">
        <v>11</v>
      </c>
    </row>
    <row r="62" ht="15.5" spans="3:13">
      <c r="C62" s="16" t="s">
        <v>43</v>
      </c>
      <c r="D62" s="29">
        <v>1.96727272727273</v>
      </c>
      <c r="E62" s="29">
        <v>2.0721</v>
      </c>
      <c r="F62" s="29">
        <v>1.985753</v>
      </c>
      <c r="G62" s="29">
        <f t="shared" ref="G62:G64" si="10">AVERAGE(D62:F62)</f>
        <v>2.00837524242424</v>
      </c>
      <c r="H62" s="29">
        <f t="shared" ref="H62:H64" si="11">STDEV(D62:F62)</f>
        <v>0.0559554614500254</v>
      </c>
      <c r="I62" s="29">
        <v>4318</v>
      </c>
      <c r="J62" s="29">
        <v>4144</v>
      </c>
      <c r="K62" s="29">
        <v>4575</v>
      </c>
      <c r="L62" s="29">
        <f t="shared" ref="L62:L64" si="12">AVERAGE(I62:K62)</f>
        <v>4345.66666666667</v>
      </c>
      <c r="M62" s="29">
        <f t="shared" ref="M62:M64" si="13">STDEV(I62:K62)</f>
        <v>216.827888735129</v>
      </c>
    </row>
    <row r="63" ht="15.5" spans="3:13">
      <c r="C63" s="16" t="s">
        <v>54</v>
      </c>
      <c r="D63" s="28">
        <v>0.944662497995831</v>
      </c>
      <c r="E63" s="28">
        <v>1.0163</v>
      </c>
      <c r="F63" s="28">
        <v>1.2541</v>
      </c>
      <c r="G63" s="28">
        <f t="shared" si="10"/>
        <v>1.07168749933194</v>
      </c>
      <c r="H63" s="28">
        <f t="shared" si="11"/>
        <v>0.161983712833511</v>
      </c>
      <c r="I63" s="28">
        <v>1.4186</v>
      </c>
      <c r="J63" s="28">
        <v>2.67544</v>
      </c>
      <c r="K63" s="28">
        <v>1.7543</v>
      </c>
      <c r="L63" s="28">
        <f t="shared" si="12"/>
        <v>1.94944666666667</v>
      </c>
      <c r="M63" s="28">
        <f t="shared" si="13"/>
        <v>0.650748309666136</v>
      </c>
    </row>
    <row r="64" ht="15.5" spans="3:13">
      <c r="C64" s="16" t="s">
        <v>55</v>
      </c>
      <c r="D64" s="28">
        <v>1.9504736004736</v>
      </c>
      <c r="E64" s="28">
        <v>2.0001</v>
      </c>
      <c r="F64" s="28">
        <v>1.9646732</v>
      </c>
      <c r="G64" s="28">
        <f t="shared" si="10"/>
        <v>1.9717489334912</v>
      </c>
      <c r="H64" s="28">
        <f t="shared" si="11"/>
        <v>0.0255586460090776</v>
      </c>
      <c r="I64" s="28">
        <v>9.4728</v>
      </c>
      <c r="J64" s="28">
        <v>14.4736712373886</v>
      </c>
      <c r="K64" s="33">
        <v>25.9647716765797</v>
      </c>
      <c r="L64" s="28">
        <f t="shared" si="12"/>
        <v>16.6370809713228</v>
      </c>
      <c r="M64" s="28">
        <f t="shared" si="13"/>
        <v>8.45615389541472</v>
      </c>
    </row>
  </sheetData>
  <mergeCells count="7">
    <mergeCell ref="B19:K19"/>
    <mergeCell ref="C44:C45"/>
    <mergeCell ref="D44:D45"/>
    <mergeCell ref="E44:E45"/>
    <mergeCell ref="F44:F45"/>
    <mergeCell ref="B6:L7"/>
    <mergeCell ref="B12:G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</dc:creator>
  <cp:lastModifiedBy>Mckenzie</cp:lastModifiedBy>
  <dcterms:created xsi:type="dcterms:W3CDTF">2023-12-09T02:35:00Z</dcterms:created>
  <dcterms:modified xsi:type="dcterms:W3CDTF">2023-12-14T13:47:41Z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71DCCD16794B496AAB993FDCB237AF40_11</vt:lpwstr>
  </property>
  <property fmtid="{D5CDD505-2E9C-101B-9397-08002B2CF9AE}" pid="3" name="KSOProductBuildVer">
    <vt:lpwstr>2052-12.1.0.15990</vt:lpwstr>
  </property>
</Properties>
</file>