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2" activeTab="5"/>
  </bookViews>
  <sheets>
    <sheet name="Fig.1Temperature in 2021and2022" sheetId="5" r:id="rId1"/>
    <sheet name="Fig.1Rainfall in 2021and2022" sheetId="6" r:id="rId2"/>
    <sheet name="Fig.2-Heihe43 CEC" sheetId="2" r:id="rId3"/>
    <sheet name="Fig.3-Keshan1 CEC" sheetId="3" r:id="rId4"/>
    <sheet name="Fig.4-Heihe43 ZETA" sheetId="1" r:id="rId5"/>
    <sheet name="Fig.4-Keshan1 ZETA" sheetId="4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<sst xmlns="http://schemas.openxmlformats.org/spreadsheetml/2006/main" count="242" uniqueCount="26">
  <si>
    <t>The year 2021</t>
  </si>
  <si>
    <t>Month</t>
  </si>
  <si>
    <r>
      <rPr>
        <sz val="11"/>
        <color theme="1"/>
        <rFont val="Times New Roman"/>
        <charset val="134"/>
      </rPr>
      <t>Temperature(</t>
    </r>
    <r>
      <rPr>
        <sz val="11"/>
        <color theme="1"/>
        <rFont val="宋体"/>
        <charset val="134"/>
      </rPr>
      <t>℃</t>
    </r>
    <r>
      <rPr>
        <sz val="11"/>
        <color theme="1"/>
        <rFont val="Times New Roman"/>
        <charset val="134"/>
      </rPr>
      <t>)</t>
    </r>
  </si>
  <si>
    <t>The year 2022</t>
  </si>
  <si>
    <t>Rainfall(mm)</t>
  </si>
  <si>
    <t>R2</t>
  </si>
  <si>
    <t>Treament</t>
  </si>
  <si>
    <t>CEC(cmol/kg)</t>
  </si>
  <si>
    <t>CK-1</t>
  </si>
  <si>
    <t>CK-2</t>
  </si>
  <si>
    <t>F1+B-1</t>
  </si>
  <si>
    <t>F1+B-2</t>
  </si>
  <si>
    <t>F1-1</t>
  </si>
  <si>
    <t>F1-2</t>
  </si>
  <si>
    <t>F2+B-1</t>
  </si>
  <si>
    <t>F2+B-2</t>
  </si>
  <si>
    <t>F2-1</t>
  </si>
  <si>
    <t>F2-2</t>
  </si>
  <si>
    <t>R4</t>
  </si>
  <si>
    <t>R6</t>
  </si>
  <si>
    <t>R8</t>
  </si>
  <si>
    <t>CK</t>
  </si>
  <si>
    <t>F1+B</t>
  </si>
  <si>
    <t>F1</t>
  </si>
  <si>
    <t>F2+B</t>
  </si>
  <si>
    <t>F2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</si>
</sst>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C6" sqref="C6"/>
    </sheetView>
  </sheetViews>
  <sheetFormatPr defaultColWidth="9" defaultRowHeight="15" outlineLevelCol="1"/>
  <cols>
    <col min="1" max="1" width="12.25" style="12" customWidth="1"/>
    <col min="2" max="2" width="14.875" style="12" customWidth="1"/>
    <col min="3" max="16384" width="9" style="12"/>
  </cols>
  <sheetData>
    <row r="1" s="7" customFormat="1" spans="1:2">
      <c r="A1" s="8" t="s">
        <v>0</v>
      </c>
      <c r="B1" s="8"/>
    </row>
    <row r="2" s="7" customFormat="1" spans="1:2">
      <c r="A2" s="8" t="s">
        <v>1</v>
      </c>
      <c r="B2" s="8" t="s">
        <v>2</v>
      </c>
    </row>
    <row r="3" s="7" customFormat="1" spans="1:2">
      <c r="A3" s="8">
        <v>4</v>
      </c>
      <c r="B3" s="8">
        <v>4.7</v>
      </c>
    </row>
    <row r="4" s="7" customFormat="1" spans="1:2">
      <c r="A4" s="8">
        <v>5</v>
      </c>
      <c r="B4" s="8">
        <v>12.4</v>
      </c>
    </row>
    <row r="5" s="7" customFormat="1" spans="1:2">
      <c r="A5" s="8">
        <v>6</v>
      </c>
      <c r="B5" s="8">
        <v>19.3</v>
      </c>
    </row>
    <row r="6" s="7" customFormat="1" spans="1:2">
      <c r="A6" s="8">
        <v>7</v>
      </c>
      <c r="B6" s="8">
        <v>22.7</v>
      </c>
    </row>
    <row r="7" s="7" customFormat="1" spans="1:2">
      <c r="A7" s="8">
        <v>8</v>
      </c>
      <c r="B7" s="8">
        <v>18.1</v>
      </c>
    </row>
    <row r="8" s="7" customFormat="1" spans="1:2">
      <c r="A8" s="8">
        <v>9</v>
      </c>
      <c r="B8" s="8">
        <v>13.3</v>
      </c>
    </row>
    <row r="9" s="7" customFormat="1" spans="1:2">
      <c r="A9" s="8">
        <v>10</v>
      </c>
      <c r="B9" s="8">
        <v>3.8</v>
      </c>
    </row>
    <row r="10" s="7" customFormat="1"/>
    <row r="11" s="7" customFormat="1" spans="1:1">
      <c r="A11" s="8" t="s">
        <v>3</v>
      </c>
    </row>
    <row r="12" s="7" customFormat="1" spans="1:2">
      <c r="A12" s="8" t="s">
        <v>1</v>
      </c>
      <c r="B12" s="8" t="s">
        <v>2</v>
      </c>
    </row>
    <row r="13" s="7" customFormat="1" spans="1:2">
      <c r="A13" s="8">
        <v>4</v>
      </c>
      <c r="B13" s="8">
        <v>4.6</v>
      </c>
    </row>
    <row r="14" s="7" customFormat="1" spans="1:2">
      <c r="A14" s="8">
        <v>5</v>
      </c>
      <c r="B14" s="8">
        <v>11.9</v>
      </c>
    </row>
    <row r="15" s="7" customFormat="1" spans="1:2">
      <c r="A15" s="8">
        <v>6</v>
      </c>
      <c r="B15" s="8">
        <v>19.3</v>
      </c>
    </row>
    <row r="16" spans="1:2">
      <c r="A16" s="8">
        <v>7</v>
      </c>
      <c r="B16" s="8">
        <v>22.7</v>
      </c>
    </row>
    <row r="17" spans="1:2">
      <c r="A17" s="8">
        <v>8</v>
      </c>
      <c r="B17" s="8">
        <v>17.9</v>
      </c>
    </row>
    <row r="18" spans="1:2">
      <c r="A18" s="8">
        <v>9</v>
      </c>
      <c r="B18" s="8">
        <v>13.1</v>
      </c>
    </row>
    <row r="19" spans="1:2">
      <c r="A19" s="8">
        <v>10</v>
      </c>
      <c r="B19" s="8">
        <v>3.2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"/>
  <sheetViews>
    <sheetView workbookViewId="0">
      <selection activeCell="C9" sqref="C9"/>
    </sheetView>
  </sheetViews>
  <sheetFormatPr defaultColWidth="9" defaultRowHeight="15" outlineLevelCol="1"/>
  <cols>
    <col min="1" max="1" width="12" style="12" customWidth="1"/>
    <col min="2" max="2" width="11.25" style="12" customWidth="1"/>
    <col min="3" max="16384" width="9" style="12"/>
  </cols>
  <sheetData>
    <row r="1" s="7" customFormat="1" spans="1:2">
      <c r="A1" s="8" t="s">
        <v>0</v>
      </c>
      <c r="B1" s="8"/>
    </row>
    <row r="2" s="7" customFormat="1" spans="1:2">
      <c r="A2" s="8" t="s">
        <v>1</v>
      </c>
      <c r="B2" s="8" t="s">
        <v>4</v>
      </c>
    </row>
    <row r="3" s="7" customFormat="1" spans="1:2">
      <c r="A3" s="8">
        <v>4</v>
      </c>
      <c r="B3" s="8">
        <v>39.4</v>
      </c>
    </row>
    <row r="4" s="7" customFormat="1" spans="1:2">
      <c r="A4" s="8">
        <v>5</v>
      </c>
      <c r="B4" s="8">
        <v>27.3</v>
      </c>
    </row>
    <row r="5" s="7" customFormat="1" spans="1:2">
      <c r="A5" s="8">
        <v>6</v>
      </c>
      <c r="B5" s="8">
        <v>150.8</v>
      </c>
    </row>
    <row r="6" s="7" customFormat="1" spans="1:2">
      <c r="A6" s="8">
        <v>7</v>
      </c>
      <c r="B6" s="8">
        <v>295.7</v>
      </c>
    </row>
    <row r="7" s="7" customFormat="1" spans="1:2">
      <c r="A7" s="8">
        <v>8</v>
      </c>
      <c r="B7" s="8">
        <v>195.4</v>
      </c>
    </row>
    <row r="8" s="7" customFormat="1" spans="1:2">
      <c r="A8" s="8">
        <v>9</v>
      </c>
      <c r="B8" s="8">
        <v>168.8</v>
      </c>
    </row>
    <row r="9" s="7" customFormat="1" spans="1:2">
      <c r="A9" s="8">
        <v>10</v>
      </c>
      <c r="B9" s="8">
        <v>37.3</v>
      </c>
    </row>
    <row r="10" s="7" customFormat="1"/>
    <row r="11" s="7" customFormat="1" spans="1:2">
      <c r="A11" s="8" t="s">
        <v>3</v>
      </c>
      <c r="B11" s="8"/>
    </row>
    <row r="12" s="12" customFormat="1" spans="1:2">
      <c r="A12" s="8" t="s">
        <v>1</v>
      </c>
      <c r="B12" s="8" t="s">
        <v>4</v>
      </c>
    </row>
    <row r="13" spans="1:2">
      <c r="A13" s="8">
        <v>4</v>
      </c>
      <c r="B13" s="8">
        <v>35.1</v>
      </c>
    </row>
    <row r="14" spans="1:2">
      <c r="A14" s="8">
        <v>5</v>
      </c>
      <c r="B14" s="8">
        <v>44.7</v>
      </c>
    </row>
    <row r="15" spans="1:2">
      <c r="A15" s="8">
        <v>6</v>
      </c>
      <c r="B15" s="8">
        <v>73.3</v>
      </c>
    </row>
    <row r="16" spans="1:2">
      <c r="A16" s="8">
        <v>7</v>
      </c>
      <c r="B16" s="8">
        <v>139.9</v>
      </c>
    </row>
    <row r="17" spans="1:2">
      <c r="A17" s="8">
        <v>8</v>
      </c>
      <c r="B17" s="8">
        <v>112.8</v>
      </c>
    </row>
    <row r="18" spans="1:2">
      <c r="A18" s="8">
        <v>9</v>
      </c>
      <c r="B18" s="8">
        <v>93.3</v>
      </c>
    </row>
    <row r="19" spans="1:2">
      <c r="A19" s="8">
        <v>10</v>
      </c>
      <c r="B19" s="8">
        <v>13.5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workbookViewId="0">
      <selection activeCell="E4" sqref="E4"/>
    </sheetView>
  </sheetViews>
  <sheetFormatPr defaultColWidth="9" defaultRowHeight="15"/>
  <cols>
    <col min="1" max="3" width="9" style="1"/>
    <col min="4" max="4" width="10.375" style="1"/>
    <col min="5" max="5" width="12.625" style="1"/>
    <col min="6" max="6" width="11.5" style="1"/>
    <col min="7" max="11" width="9" style="1"/>
    <col min="12" max="12" width="10.375" style="1"/>
    <col min="13" max="13" width="12.625" style="1"/>
    <col min="14" max="16384" width="9" style="1"/>
  </cols>
  <sheetData>
    <row r="1" s="10" customFormat="1" spans="1:9">
      <c r="A1" s="11" t="s">
        <v>0</v>
      </c>
      <c r="I1" s="11" t="s">
        <v>3</v>
      </c>
    </row>
    <row r="2" spans="1:13">
      <c r="A2" s="6" t="s">
        <v>5</v>
      </c>
      <c r="B2" s="6"/>
      <c r="C2" s="6"/>
      <c r="D2" s="8"/>
      <c r="E2" s="8"/>
      <c r="F2" s="8"/>
      <c r="I2" s="6" t="s">
        <v>5</v>
      </c>
      <c r="J2" s="6"/>
      <c r="K2" s="6"/>
      <c r="L2" s="8"/>
      <c r="M2" s="8"/>
    </row>
    <row r="3" spans="1:13">
      <c r="A3" s="6"/>
      <c r="B3" s="6"/>
      <c r="C3" s="6"/>
      <c r="D3" s="8"/>
      <c r="E3" s="8"/>
      <c r="F3" s="8"/>
      <c r="I3" s="6"/>
      <c r="J3" s="6"/>
      <c r="K3" s="6"/>
      <c r="L3" s="8"/>
      <c r="M3" s="8"/>
    </row>
    <row r="4" spans="1:13">
      <c r="A4" s="8" t="s">
        <v>6</v>
      </c>
      <c r="B4" s="8"/>
      <c r="C4" s="8"/>
      <c r="D4" s="8"/>
      <c r="E4" s="8" t="s">
        <v>7</v>
      </c>
      <c r="F4" s="8"/>
      <c r="I4" s="8" t="s">
        <v>6</v>
      </c>
      <c r="J4" s="8"/>
      <c r="K4" s="8"/>
      <c r="L4" s="8"/>
      <c r="M4" s="8" t="s">
        <v>7</v>
      </c>
    </row>
    <row r="5" ht="15.75" spans="1:13">
      <c r="A5" s="9" t="s">
        <v>8</v>
      </c>
      <c r="B5" s="7">
        <v>0.3596</v>
      </c>
      <c r="C5" s="8">
        <v>0.1077</v>
      </c>
      <c r="D5" s="8">
        <f t="shared" ref="D5:D14" si="0">(1.025*B5)-(0.205*C5)</f>
        <v>0.3465115</v>
      </c>
      <c r="E5" s="8">
        <f t="shared" ref="E5:E14" si="1">(0.56-D5)*5*3/0.35/0.5837*2</f>
        <v>31.3500330404562</v>
      </c>
      <c r="F5" s="8"/>
      <c r="I5" s="9" t="s">
        <v>8</v>
      </c>
      <c r="J5" s="7">
        <v>0.3596</v>
      </c>
      <c r="K5" s="8">
        <v>0.1077</v>
      </c>
      <c r="L5" s="8">
        <f t="shared" ref="L5:L14" si="2">(1.025*J5)-(0.205*K5)</f>
        <v>0.3465115</v>
      </c>
      <c r="M5" s="8">
        <f t="shared" ref="M5:M14" si="3">(0.56-L5)*5*3/0.35/0.5937</f>
        <v>15.410994008518</v>
      </c>
    </row>
    <row r="6" spans="1:13">
      <c r="A6" s="8" t="s">
        <v>9</v>
      </c>
      <c r="B6" s="7">
        <v>0.3671</v>
      </c>
      <c r="C6" s="8">
        <v>0.111</v>
      </c>
      <c r="D6" s="8">
        <f t="shared" si="0"/>
        <v>0.3535225</v>
      </c>
      <c r="E6" s="8">
        <f t="shared" si="1"/>
        <v>30.3204924251695</v>
      </c>
      <c r="F6" s="8"/>
      <c r="I6" s="8" t="s">
        <v>9</v>
      </c>
      <c r="J6" s="7">
        <v>0.3671</v>
      </c>
      <c r="K6" s="8">
        <v>0.111</v>
      </c>
      <c r="L6" s="8">
        <f t="shared" si="2"/>
        <v>0.3535225</v>
      </c>
      <c r="M6" s="8">
        <f t="shared" si="3"/>
        <v>14.9048942467336</v>
      </c>
    </row>
    <row r="7" spans="1:13">
      <c r="A7" s="8" t="s">
        <v>10</v>
      </c>
      <c r="B7" s="7">
        <v>0.3634</v>
      </c>
      <c r="C7" s="8">
        <v>0.1089</v>
      </c>
      <c r="D7" s="8">
        <f t="shared" si="0"/>
        <v>0.3501605</v>
      </c>
      <c r="E7" s="8">
        <f t="shared" si="1"/>
        <v>30.8141902640789</v>
      </c>
      <c r="F7" s="8"/>
      <c r="I7" s="8" t="s">
        <v>10</v>
      </c>
      <c r="J7" s="7">
        <v>0.3634</v>
      </c>
      <c r="K7" s="8">
        <v>0.1089</v>
      </c>
      <c r="L7" s="8">
        <f t="shared" si="2"/>
        <v>0.3501605</v>
      </c>
      <c r="M7" s="8">
        <f t="shared" si="3"/>
        <v>15.1475853605717</v>
      </c>
    </row>
    <row r="8" ht="15.75" spans="1:13">
      <c r="A8" s="9" t="s">
        <v>11</v>
      </c>
      <c r="B8" s="7">
        <v>0.3488</v>
      </c>
      <c r="C8" s="8">
        <v>0.1082</v>
      </c>
      <c r="D8" s="8">
        <f t="shared" si="0"/>
        <v>0.335339</v>
      </c>
      <c r="E8" s="8">
        <f t="shared" si="1"/>
        <v>32.9906752490272</v>
      </c>
      <c r="F8" s="8"/>
      <c r="I8" s="9" t="s">
        <v>11</v>
      </c>
      <c r="J8" s="7">
        <v>0.3488</v>
      </c>
      <c r="K8" s="8">
        <v>0.1082</v>
      </c>
      <c r="L8" s="8">
        <f t="shared" si="2"/>
        <v>0.335339</v>
      </c>
      <c r="M8" s="8">
        <f t="shared" si="3"/>
        <v>16.2174980148704</v>
      </c>
    </row>
    <row r="9" ht="15.75" spans="1:13">
      <c r="A9" s="9" t="s">
        <v>12</v>
      </c>
      <c r="B9" s="7">
        <v>0.3655</v>
      </c>
      <c r="C9" s="8">
        <v>0.1082</v>
      </c>
      <c r="D9" s="8">
        <f t="shared" si="0"/>
        <v>0.3524565</v>
      </c>
      <c r="E9" s="8">
        <f t="shared" si="1"/>
        <v>30.4770307643359</v>
      </c>
      <c r="F9" s="8"/>
      <c r="I9" s="9" t="s">
        <v>12</v>
      </c>
      <c r="J9" s="7">
        <v>0.3655</v>
      </c>
      <c r="K9" s="8">
        <v>0.1082</v>
      </c>
      <c r="L9" s="8">
        <f t="shared" si="2"/>
        <v>0.3524565</v>
      </c>
      <c r="M9" s="8">
        <f t="shared" si="3"/>
        <v>14.9818450877066</v>
      </c>
    </row>
    <row r="10" ht="15.75" spans="1:13">
      <c r="A10" s="9" t="s">
        <v>13</v>
      </c>
      <c r="B10" s="7">
        <v>0.3676</v>
      </c>
      <c r="C10" s="8">
        <v>0.1097</v>
      </c>
      <c r="D10" s="8">
        <f t="shared" si="0"/>
        <v>0.3543015</v>
      </c>
      <c r="E10" s="8">
        <f t="shared" si="1"/>
        <v>30.206099023471</v>
      </c>
      <c r="F10" s="8"/>
      <c r="I10" s="9" t="s">
        <v>13</v>
      </c>
      <c r="J10" s="7">
        <v>0.3676</v>
      </c>
      <c r="K10" s="8">
        <v>0.1097</v>
      </c>
      <c r="L10" s="8">
        <f t="shared" si="2"/>
        <v>0.3543015</v>
      </c>
      <c r="M10" s="8">
        <f t="shared" si="3"/>
        <v>14.8486609398686</v>
      </c>
    </row>
    <row r="11" ht="15.75" spans="1:13">
      <c r="A11" s="9" t="s">
        <v>14</v>
      </c>
      <c r="B11" s="7">
        <v>0.3451</v>
      </c>
      <c r="C11" s="8">
        <v>0.1059</v>
      </c>
      <c r="D11" s="8">
        <f t="shared" si="0"/>
        <v>0.332018</v>
      </c>
      <c r="E11" s="8">
        <f t="shared" si="1"/>
        <v>33.478352382584</v>
      </c>
      <c r="F11" s="8"/>
      <c r="I11" s="9" t="s">
        <v>14</v>
      </c>
      <c r="J11" s="7">
        <v>0.3451</v>
      </c>
      <c r="K11" s="8">
        <v>0.1059</v>
      </c>
      <c r="L11" s="8">
        <f t="shared" si="2"/>
        <v>0.332018</v>
      </c>
      <c r="M11" s="8">
        <f t="shared" si="3"/>
        <v>16.4572294809789</v>
      </c>
    </row>
    <row r="12" spans="1:13">
      <c r="A12" s="8" t="s">
        <v>15</v>
      </c>
      <c r="B12" s="7">
        <v>0.355</v>
      </c>
      <c r="C12" s="8">
        <v>0.1106</v>
      </c>
      <c r="D12" s="8">
        <f t="shared" si="0"/>
        <v>0.341202</v>
      </c>
      <c r="E12" s="8">
        <f t="shared" si="1"/>
        <v>32.1297143836119</v>
      </c>
      <c r="F12" s="8"/>
      <c r="I12" s="8" t="s">
        <v>15</v>
      </c>
      <c r="J12" s="7">
        <v>0.355</v>
      </c>
      <c r="K12" s="8">
        <v>0.1106</v>
      </c>
      <c r="L12" s="8">
        <f t="shared" si="2"/>
        <v>0.341202</v>
      </c>
      <c r="M12" s="8">
        <f t="shared" si="3"/>
        <v>15.7942683895185</v>
      </c>
    </row>
    <row r="13" spans="1:13">
      <c r="A13" s="8" t="s">
        <v>16</v>
      </c>
      <c r="B13" s="7">
        <v>0.3649</v>
      </c>
      <c r="C13" s="8">
        <v>0.1104</v>
      </c>
      <c r="D13" s="8">
        <f t="shared" si="0"/>
        <v>0.3513905</v>
      </c>
      <c r="E13" s="8">
        <f t="shared" si="1"/>
        <v>30.6335691035023</v>
      </c>
      <c r="F13" s="8"/>
      <c r="I13" s="8" t="s">
        <v>16</v>
      </c>
      <c r="J13" s="7">
        <v>0.3649</v>
      </c>
      <c r="K13" s="8">
        <v>0.1104</v>
      </c>
      <c r="L13" s="8">
        <f t="shared" si="2"/>
        <v>0.3513905</v>
      </c>
      <c r="M13" s="8">
        <f t="shared" si="3"/>
        <v>15.0587959286797</v>
      </c>
    </row>
    <row r="14" spans="1:13">
      <c r="A14" s="8" t="s">
        <v>17</v>
      </c>
      <c r="B14" s="7">
        <v>0.3485</v>
      </c>
      <c r="C14" s="8">
        <v>0.1085</v>
      </c>
      <c r="D14" s="8">
        <f t="shared" si="0"/>
        <v>0.33497</v>
      </c>
      <c r="E14" s="8">
        <f t="shared" si="1"/>
        <v>33.0448615972001</v>
      </c>
      <c r="F14" s="8"/>
      <c r="I14" s="8" t="s">
        <v>17</v>
      </c>
      <c r="J14" s="7">
        <v>0.3485</v>
      </c>
      <c r="K14" s="8">
        <v>0.1085</v>
      </c>
      <c r="L14" s="8">
        <f t="shared" si="2"/>
        <v>0.33497</v>
      </c>
      <c r="M14" s="8">
        <f t="shared" si="3"/>
        <v>16.244134844438</v>
      </c>
    </row>
    <row r="15" spans="1:13">
      <c r="A15" s="8"/>
      <c r="B15" s="8"/>
      <c r="C15" s="8"/>
      <c r="D15" s="8"/>
      <c r="E15" s="8"/>
      <c r="F15" s="8"/>
      <c r="I15" s="8"/>
      <c r="J15" s="8"/>
      <c r="K15" s="8"/>
      <c r="L15" s="8"/>
      <c r="M15" s="8"/>
    </row>
    <row r="16" spans="1:13">
      <c r="A16" s="6" t="s">
        <v>18</v>
      </c>
      <c r="B16" s="6"/>
      <c r="C16" s="6"/>
      <c r="D16" s="8"/>
      <c r="E16" s="8"/>
      <c r="F16" s="8"/>
      <c r="I16" s="6" t="s">
        <v>18</v>
      </c>
      <c r="J16" s="6"/>
      <c r="K16" s="6"/>
      <c r="L16" s="8"/>
      <c r="M16" s="8"/>
    </row>
    <row r="17" spans="1:13">
      <c r="A17" s="6"/>
      <c r="B17" s="6"/>
      <c r="C17" s="6"/>
      <c r="D17" s="8"/>
      <c r="E17" s="8"/>
      <c r="F17" s="8"/>
      <c r="I17" s="6"/>
      <c r="J17" s="6"/>
      <c r="K17" s="6"/>
      <c r="L17" s="8"/>
      <c r="M17" s="8"/>
    </row>
    <row r="18" spans="1:13">
      <c r="A18" s="8" t="s">
        <v>6</v>
      </c>
      <c r="B18" s="8"/>
      <c r="C18" s="8"/>
      <c r="D18" s="8"/>
      <c r="E18" s="8" t="s">
        <v>7</v>
      </c>
      <c r="F18" s="8"/>
      <c r="I18" s="8" t="s">
        <v>6</v>
      </c>
      <c r="J18" s="8"/>
      <c r="K18" s="8"/>
      <c r="L18" s="8"/>
      <c r="M18" s="8" t="s">
        <v>7</v>
      </c>
    </row>
    <row r="19" ht="15.75" spans="1:13">
      <c r="A19" s="9" t="s">
        <v>8</v>
      </c>
      <c r="B19" s="8">
        <v>0.3792</v>
      </c>
      <c r="C19" s="8">
        <v>0.119</v>
      </c>
      <c r="D19" s="8">
        <f t="shared" ref="D19:D28" si="4">(1.025*B19)-(0.205*C19)</f>
        <v>0.364285</v>
      </c>
      <c r="E19" s="8">
        <f t="shared" ref="E19:E28" si="5">(0.56-D19)*5*3/0.35/0.5837*2</f>
        <v>28.7400572701241</v>
      </c>
      <c r="F19" s="8"/>
      <c r="I19" s="9" t="s">
        <v>8</v>
      </c>
      <c r="J19" s="8">
        <v>0.3792</v>
      </c>
      <c r="K19" s="8">
        <v>0.119</v>
      </c>
      <c r="L19" s="8">
        <f t="shared" ref="L19:L28" si="6">(1.025*J19)-(0.205*K19)</f>
        <v>0.364285</v>
      </c>
      <c r="M19" s="8">
        <f t="shared" ref="M19:M28" si="7">(0.56-L19)*5*3/0.35/0.5937</f>
        <v>14.1279867176785</v>
      </c>
    </row>
    <row r="20" spans="1:13">
      <c r="A20" s="8" t="s">
        <v>9</v>
      </c>
      <c r="B20" s="8">
        <v>0.3628</v>
      </c>
      <c r="C20" s="8">
        <v>0.1085</v>
      </c>
      <c r="D20" s="8">
        <f t="shared" si="4"/>
        <v>0.3496275</v>
      </c>
      <c r="E20" s="8">
        <f t="shared" si="5"/>
        <v>30.8924594336621</v>
      </c>
      <c r="F20" s="8"/>
      <c r="I20" s="8" t="s">
        <v>9</v>
      </c>
      <c r="J20" s="8">
        <v>0.3628</v>
      </c>
      <c r="K20" s="8">
        <v>0.1085</v>
      </c>
      <c r="L20" s="8">
        <f t="shared" si="6"/>
        <v>0.3496275</v>
      </c>
      <c r="M20" s="8">
        <f t="shared" si="7"/>
        <v>15.1860607810583</v>
      </c>
    </row>
    <row r="21" spans="1:13">
      <c r="A21" s="8" t="s">
        <v>10</v>
      </c>
      <c r="B21" s="8">
        <v>0.3958</v>
      </c>
      <c r="C21" s="8">
        <v>0.1329</v>
      </c>
      <c r="D21" s="8">
        <f t="shared" si="4"/>
        <v>0.3784505</v>
      </c>
      <c r="E21" s="8">
        <f t="shared" si="5"/>
        <v>26.6599035708167</v>
      </c>
      <c r="F21" s="8"/>
      <c r="I21" s="8" t="s">
        <v>10</v>
      </c>
      <c r="J21" s="8">
        <v>0.3958</v>
      </c>
      <c r="K21" s="8">
        <v>0.1329</v>
      </c>
      <c r="L21" s="8">
        <f t="shared" si="6"/>
        <v>0.3784505</v>
      </c>
      <c r="M21" s="8">
        <f t="shared" si="7"/>
        <v>13.1054284270555</v>
      </c>
    </row>
    <row r="22" ht="15.75" spans="1:13">
      <c r="A22" s="9" t="s">
        <v>11</v>
      </c>
      <c r="B22" s="8">
        <v>0.3703</v>
      </c>
      <c r="C22" s="8">
        <v>0.1113</v>
      </c>
      <c r="D22" s="8">
        <f t="shared" si="4"/>
        <v>0.356741</v>
      </c>
      <c r="E22" s="8">
        <f t="shared" si="5"/>
        <v>29.847867054994</v>
      </c>
      <c r="F22" s="8"/>
      <c r="I22" s="9" t="s">
        <v>11</v>
      </c>
      <c r="J22" s="8">
        <v>0.3703</v>
      </c>
      <c r="K22" s="8">
        <v>0.1113</v>
      </c>
      <c r="L22" s="8">
        <f t="shared" si="6"/>
        <v>0.356741</v>
      </c>
      <c r="M22" s="8">
        <f t="shared" si="7"/>
        <v>14.6725618999495</v>
      </c>
    </row>
    <row r="23" ht="15.75" spans="1:13">
      <c r="A23" s="9" t="s">
        <v>12</v>
      </c>
      <c r="B23" s="8">
        <v>0.3926</v>
      </c>
      <c r="C23" s="8">
        <v>0.1356</v>
      </c>
      <c r="D23" s="8">
        <f t="shared" si="4"/>
        <v>0.374617</v>
      </c>
      <c r="E23" s="8">
        <f t="shared" si="5"/>
        <v>27.2228395212805</v>
      </c>
      <c r="F23" s="8"/>
      <c r="I23" s="9" t="s">
        <v>12</v>
      </c>
      <c r="J23" s="8">
        <v>0.3926</v>
      </c>
      <c r="K23" s="8">
        <v>0.1356</v>
      </c>
      <c r="L23" s="8">
        <f t="shared" si="6"/>
        <v>0.374617</v>
      </c>
      <c r="M23" s="8">
        <f t="shared" si="7"/>
        <v>13.3821554897856</v>
      </c>
    </row>
    <row r="24" ht="15.75" spans="1:13">
      <c r="A24" s="9" t="s">
        <v>13</v>
      </c>
      <c r="B24" s="8">
        <v>0.3553</v>
      </c>
      <c r="C24" s="8">
        <v>0.107</v>
      </c>
      <c r="D24" s="8">
        <f t="shared" si="4"/>
        <v>0.3422475</v>
      </c>
      <c r="E24" s="8">
        <f t="shared" si="5"/>
        <v>31.9761863971218</v>
      </c>
      <c r="F24" s="8"/>
      <c r="I24" s="9" t="s">
        <v>13</v>
      </c>
      <c r="J24" s="8">
        <v>0.3553</v>
      </c>
      <c r="K24" s="8">
        <v>0.107</v>
      </c>
      <c r="L24" s="8">
        <f t="shared" si="6"/>
        <v>0.3422475</v>
      </c>
      <c r="M24" s="8">
        <f t="shared" si="7"/>
        <v>15.7187973724103</v>
      </c>
    </row>
    <row r="25" ht="15.75" spans="1:13">
      <c r="A25" s="9" t="s">
        <v>14</v>
      </c>
      <c r="B25" s="8">
        <v>0.3827</v>
      </c>
      <c r="C25" s="8">
        <v>0.1172</v>
      </c>
      <c r="D25" s="8">
        <f t="shared" si="4"/>
        <v>0.3682415</v>
      </c>
      <c r="E25" s="8">
        <f t="shared" si="5"/>
        <v>28.1590592036027</v>
      </c>
      <c r="F25" s="8"/>
      <c r="I25" s="9" t="s">
        <v>14</v>
      </c>
      <c r="J25" s="8">
        <v>0.3827</v>
      </c>
      <c r="K25" s="8">
        <v>0.1172</v>
      </c>
      <c r="L25" s="8">
        <f t="shared" si="6"/>
        <v>0.3682415</v>
      </c>
      <c r="M25" s="8">
        <f t="shared" si="7"/>
        <v>13.8423807117592</v>
      </c>
    </row>
    <row r="26" spans="1:13">
      <c r="A26" s="8" t="s">
        <v>15</v>
      </c>
      <c r="B26" s="8">
        <v>0.3579</v>
      </c>
      <c r="C26" s="8">
        <v>0.1051</v>
      </c>
      <c r="D26" s="8">
        <f t="shared" si="4"/>
        <v>0.345302</v>
      </c>
      <c r="E26" s="8">
        <f t="shared" si="5"/>
        <v>31.5276438483566</v>
      </c>
      <c r="F26" s="8"/>
      <c r="I26" s="8" t="s">
        <v>15</v>
      </c>
      <c r="J26" s="8">
        <v>0.3579</v>
      </c>
      <c r="K26" s="8">
        <v>0.1051</v>
      </c>
      <c r="L26" s="8">
        <f t="shared" si="6"/>
        <v>0.345302</v>
      </c>
      <c r="M26" s="8">
        <f t="shared" si="7"/>
        <v>15.4983036165452</v>
      </c>
    </row>
    <row r="27" spans="1:13">
      <c r="A27" s="8" t="s">
        <v>16</v>
      </c>
      <c r="B27" s="8">
        <v>0.3812</v>
      </c>
      <c r="C27" s="8">
        <v>0.1167</v>
      </c>
      <c r="D27" s="8">
        <f t="shared" si="4"/>
        <v>0.3668065</v>
      </c>
      <c r="E27" s="8">
        <f t="shared" si="5"/>
        <v>28.369783890942</v>
      </c>
      <c r="F27" s="8"/>
      <c r="I27" s="8" t="s">
        <v>16</v>
      </c>
      <c r="J27" s="8">
        <v>0.3812</v>
      </c>
      <c r="K27" s="8">
        <v>0.1167</v>
      </c>
      <c r="L27" s="8">
        <f t="shared" si="6"/>
        <v>0.3668065</v>
      </c>
      <c r="M27" s="8">
        <f t="shared" si="7"/>
        <v>13.9459683822999</v>
      </c>
    </row>
    <row r="28" spans="1:13">
      <c r="A28" s="8" t="s">
        <v>17</v>
      </c>
      <c r="B28" s="8">
        <v>0.368</v>
      </c>
      <c r="C28" s="8">
        <v>0.1082</v>
      </c>
      <c r="D28" s="8">
        <f t="shared" si="4"/>
        <v>0.355019</v>
      </c>
      <c r="E28" s="8">
        <f t="shared" si="5"/>
        <v>30.1007366798013</v>
      </c>
      <c r="F28" s="8"/>
      <c r="I28" s="8" t="s">
        <v>17</v>
      </c>
      <c r="J28" s="8">
        <v>0.368</v>
      </c>
      <c r="K28" s="8">
        <v>0.1082</v>
      </c>
      <c r="L28" s="8">
        <f t="shared" si="6"/>
        <v>0.355019</v>
      </c>
      <c r="M28" s="8">
        <f t="shared" si="7"/>
        <v>14.7968671045983</v>
      </c>
    </row>
    <row r="29" spans="1:13">
      <c r="A29" s="8"/>
      <c r="B29" s="8"/>
      <c r="C29" s="8"/>
      <c r="D29" s="8"/>
      <c r="E29" s="8"/>
      <c r="F29" s="8"/>
      <c r="I29" s="8"/>
      <c r="J29" s="8"/>
      <c r="K29" s="8"/>
      <c r="L29" s="8"/>
      <c r="M29" s="8"/>
    </row>
    <row r="30" spans="1:13">
      <c r="A30" s="6" t="s">
        <v>19</v>
      </c>
      <c r="B30" s="6"/>
      <c r="C30" s="6"/>
      <c r="D30" s="8"/>
      <c r="E30" s="8"/>
      <c r="F30" s="8"/>
      <c r="I30" s="6" t="s">
        <v>19</v>
      </c>
      <c r="J30" s="6"/>
      <c r="K30" s="6"/>
      <c r="L30" s="8"/>
      <c r="M30" s="8"/>
    </row>
    <row r="31" spans="1:13">
      <c r="A31" s="6"/>
      <c r="B31" s="6"/>
      <c r="C31" s="6"/>
      <c r="D31" s="8"/>
      <c r="E31" s="8"/>
      <c r="F31" s="8"/>
      <c r="I31" s="6"/>
      <c r="J31" s="6"/>
      <c r="K31" s="6"/>
      <c r="L31" s="8"/>
      <c r="M31" s="8"/>
    </row>
    <row r="32" spans="1:13">
      <c r="A32" s="8" t="s">
        <v>6</v>
      </c>
      <c r="B32" s="8"/>
      <c r="C32" s="8"/>
      <c r="D32" s="8"/>
      <c r="E32" s="8" t="s">
        <v>7</v>
      </c>
      <c r="F32" s="8"/>
      <c r="I32" s="8" t="s">
        <v>6</v>
      </c>
      <c r="J32" s="8"/>
      <c r="K32" s="8"/>
      <c r="L32" s="8"/>
      <c r="M32" s="8" t="s">
        <v>7</v>
      </c>
    </row>
    <row r="33" ht="15.75" spans="1:13">
      <c r="A33" s="9" t="s">
        <v>8</v>
      </c>
      <c r="B33" s="8">
        <v>0.3688</v>
      </c>
      <c r="C33" s="8">
        <v>0.1131</v>
      </c>
      <c r="D33" s="8">
        <f t="shared" ref="D33:D42" si="8">(1.025*B33)-(0.205*C33)</f>
        <v>0.3548345</v>
      </c>
      <c r="E33" s="8">
        <f t="shared" ref="E33:E42" si="9">(0.56-D33)*5*3/0.35/0.5937*2</f>
        <v>29.6203710387642</v>
      </c>
      <c r="F33" s="8"/>
      <c r="I33" s="9" t="s">
        <v>8</v>
      </c>
      <c r="J33" s="8">
        <v>0.3688</v>
      </c>
      <c r="K33" s="8">
        <v>0.1131</v>
      </c>
      <c r="L33" s="8">
        <f t="shared" ref="L33:L42" si="10">(1.025*J33)-(0.205*K33)</f>
        <v>0.3548345</v>
      </c>
      <c r="M33" s="8">
        <f t="shared" ref="M33:M42" si="11">(0.56-L33)*5*3/0.35/0.5937</f>
        <v>14.8101855193821</v>
      </c>
    </row>
    <row r="34" spans="1:13">
      <c r="A34" s="8" t="s">
        <v>9</v>
      </c>
      <c r="B34" s="8">
        <v>0.3656</v>
      </c>
      <c r="C34" s="8">
        <v>0.1103</v>
      </c>
      <c r="D34" s="8">
        <f t="shared" si="8"/>
        <v>0.3521285</v>
      </c>
      <c r="E34" s="8">
        <f t="shared" si="9"/>
        <v>30.011044539089</v>
      </c>
      <c r="F34" s="8"/>
      <c r="I34" s="8" t="s">
        <v>9</v>
      </c>
      <c r="J34" s="8">
        <v>0.3656</v>
      </c>
      <c r="K34" s="8">
        <v>0.1103</v>
      </c>
      <c r="L34" s="8">
        <f t="shared" si="10"/>
        <v>0.3521285</v>
      </c>
      <c r="M34" s="8">
        <f t="shared" si="11"/>
        <v>15.0055222695445</v>
      </c>
    </row>
    <row r="35" spans="1:13">
      <c r="A35" s="8" t="s">
        <v>10</v>
      </c>
      <c r="B35" s="8">
        <v>0.3732</v>
      </c>
      <c r="C35" s="8">
        <v>0.111</v>
      </c>
      <c r="D35" s="8">
        <f t="shared" si="8"/>
        <v>0.359775</v>
      </c>
      <c r="E35" s="8">
        <f t="shared" si="9"/>
        <v>28.9070959358984</v>
      </c>
      <c r="F35" s="8"/>
      <c r="I35" s="8" t="s">
        <v>10</v>
      </c>
      <c r="J35" s="8">
        <v>0.3732</v>
      </c>
      <c r="K35" s="8">
        <v>0.111</v>
      </c>
      <c r="L35" s="8">
        <f t="shared" si="10"/>
        <v>0.359775</v>
      </c>
      <c r="M35" s="8">
        <f t="shared" si="11"/>
        <v>14.4535479679492</v>
      </c>
    </row>
    <row r="36" ht="15.75" spans="1:13">
      <c r="A36" s="9" t="s">
        <v>11</v>
      </c>
      <c r="B36" s="8">
        <v>0.3911</v>
      </c>
      <c r="C36" s="8">
        <v>0.119</v>
      </c>
      <c r="D36" s="8">
        <f t="shared" si="8"/>
        <v>0.3764825</v>
      </c>
      <c r="E36" s="8">
        <f t="shared" si="9"/>
        <v>26.4949830361655</v>
      </c>
      <c r="F36" s="8"/>
      <c r="I36" s="9" t="s">
        <v>11</v>
      </c>
      <c r="J36" s="8">
        <v>0.3911</v>
      </c>
      <c r="K36" s="8">
        <v>0.119</v>
      </c>
      <c r="L36" s="8">
        <f t="shared" si="10"/>
        <v>0.3764825</v>
      </c>
      <c r="M36" s="8">
        <f t="shared" si="11"/>
        <v>13.2474915180827</v>
      </c>
    </row>
    <row r="37" ht="15.75" spans="1:13">
      <c r="A37" s="9" t="s">
        <v>12</v>
      </c>
      <c r="B37" s="8">
        <v>0.3824</v>
      </c>
      <c r="C37" s="8">
        <v>0.1151</v>
      </c>
      <c r="D37" s="8">
        <f t="shared" si="8"/>
        <v>0.3683645</v>
      </c>
      <c r="E37" s="8">
        <f t="shared" si="9"/>
        <v>27.66700353714</v>
      </c>
      <c r="F37" s="8"/>
      <c r="I37" s="9" t="s">
        <v>12</v>
      </c>
      <c r="J37" s="8">
        <v>0.3824</v>
      </c>
      <c r="K37" s="8">
        <v>0.1151</v>
      </c>
      <c r="L37" s="8">
        <f t="shared" si="10"/>
        <v>0.3683645</v>
      </c>
      <c r="M37" s="8">
        <f t="shared" si="11"/>
        <v>13.83350176857</v>
      </c>
    </row>
    <row r="38" ht="15.75" spans="1:13">
      <c r="A38" s="9" t="s">
        <v>13</v>
      </c>
      <c r="B38" s="8">
        <v>0.3747</v>
      </c>
      <c r="C38" s="8">
        <v>0.112</v>
      </c>
      <c r="D38" s="8">
        <f t="shared" si="8"/>
        <v>0.3611075</v>
      </c>
      <c r="E38" s="8">
        <f t="shared" si="9"/>
        <v>28.7147188334657</v>
      </c>
      <c r="F38" s="8"/>
      <c r="I38" s="9" t="s">
        <v>13</v>
      </c>
      <c r="J38" s="8">
        <v>0.3747</v>
      </c>
      <c r="K38" s="8">
        <v>0.112</v>
      </c>
      <c r="L38" s="8">
        <f t="shared" si="10"/>
        <v>0.3611075</v>
      </c>
      <c r="M38" s="8">
        <f t="shared" si="11"/>
        <v>14.3573594167328</v>
      </c>
    </row>
    <row r="39" ht="15.75" spans="1:13">
      <c r="A39" s="9" t="s">
        <v>14</v>
      </c>
      <c r="B39" s="8">
        <v>0.359</v>
      </c>
      <c r="C39" s="8">
        <v>0.1094</v>
      </c>
      <c r="D39" s="8">
        <f t="shared" si="8"/>
        <v>0.345548</v>
      </c>
      <c r="E39" s="8">
        <f t="shared" si="9"/>
        <v>30.9610914603335</v>
      </c>
      <c r="F39" s="8"/>
      <c r="I39" s="9" t="s">
        <v>14</v>
      </c>
      <c r="J39" s="8">
        <v>0.359</v>
      </c>
      <c r="K39" s="8">
        <v>0.1094</v>
      </c>
      <c r="L39" s="8">
        <f t="shared" si="10"/>
        <v>0.345548</v>
      </c>
      <c r="M39" s="8">
        <f t="shared" si="11"/>
        <v>15.4805457301668</v>
      </c>
    </row>
    <row r="40" spans="1:13">
      <c r="A40" s="8" t="s">
        <v>15</v>
      </c>
      <c r="B40" s="8">
        <v>0.373</v>
      </c>
      <c r="C40" s="8">
        <v>0.1122</v>
      </c>
      <c r="D40" s="8">
        <f t="shared" si="8"/>
        <v>0.359324</v>
      </c>
      <c r="E40" s="8">
        <f t="shared" si="9"/>
        <v>28.9722081859525</v>
      </c>
      <c r="F40" s="8"/>
      <c r="I40" s="8" t="s">
        <v>15</v>
      </c>
      <c r="J40" s="8">
        <v>0.373</v>
      </c>
      <c r="K40" s="8">
        <v>0.1122</v>
      </c>
      <c r="L40" s="8">
        <f t="shared" si="10"/>
        <v>0.359324</v>
      </c>
      <c r="M40" s="8">
        <f t="shared" si="11"/>
        <v>14.4861040929763</v>
      </c>
    </row>
    <row r="41" spans="1:13">
      <c r="A41" s="8" t="s">
        <v>16</v>
      </c>
      <c r="B41" s="8">
        <v>0.4</v>
      </c>
      <c r="C41" s="8">
        <v>0.1119</v>
      </c>
      <c r="D41" s="8">
        <f t="shared" si="8"/>
        <v>0.3870605</v>
      </c>
      <c r="E41" s="8">
        <f t="shared" si="9"/>
        <v>24.9678048076229</v>
      </c>
      <c r="F41" s="8"/>
      <c r="I41" s="8" t="s">
        <v>16</v>
      </c>
      <c r="J41" s="8">
        <v>0.4</v>
      </c>
      <c r="K41" s="8">
        <v>0.1119</v>
      </c>
      <c r="L41" s="8">
        <f t="shared" si="10"/>
        <v>0.3870605</v>
      </c>
      <c r="M41" s="8">
        <f t="shared" si="11"/>
        <v>12.4839024038115</v>
      </c>
    </row>
    <row r="42" spans="1:13">
      <c r="A42" s="8" t="s">
        <v>17</v>
      </c>
      <c r="B42" s="8">
        <v>0.3976</v>
      </c>
      <c r="C42" s="8">
        <v>0.1121</v>
      </c>
      <c r="D42" s="8">
        <f t="shared" si="8"/>
        <v>0.3845595</v>
      </c>
      <c r="E42" s="8">
        <f t="shared" si="9"/>
        <v>25.3288818306504</v>
      </c>
      <c r="F42" s="8"/>
      <c r="I42" s="8" t="s">
        <v>17</v>
      </c>
      <c r="J42" s="8">
        <v>0.3976</v>
      </c>
      <c r="K42" s="8">
        <v>0.1121</v>
      </c>
      <c r="L42" s="8">
        <f t="shared" si="10"/>
        <v>0.3845595</v>
      </c>
      <c r="M42" s="8">
        <f t="shared" si="11"/>
        <v>12.6644409153252</v>
      </c>
    </row>
    <row r="43" spans="1:13">
      <c r="A43" s="8"/>
      <c r="B43" s="8"/>
      <c r="C43" s="8"/>
      <c r="D43" s="8"/>
      <c r="E43" s="8"/>
      <c r="F43" s="8"/>
      <c r="I43" s="8"/>
      <c r="J43" s="8"/>
      <c r="K43" s="8"/>
      <c r="L43" s="8"/>
      <c r="M43" s="8"/>
    </row>
    <row r="44" spans="1:13">
      <c r="A44" s="6" t="s">
        <v>20</v>
      </c>
      <c r="B44" s="6"/>
      <c r="C44" s="6"/>
      <c r="D44" s="8"/>
      <c r="E44" s="8"/>
      <c r="F44" s="8"/>
      <c r="I44" s="6" t="s">
        <v>20</v>
      </c>
      <c r="J44" s="6"/>
      <c r="K44" s="6"/>
      <c r="L44" s="8"/>
      <c r="M44" s="8"/>
    </row>
    <row r="45" spans="1:13">
      <c r="A45" s="6"/>
      <c r="B45" s="6"/>
      <c r="C45" s="6"/>
      <c r="D45" s="8"/>
      <c r="E45" s="8"/>
      <c r="F45" s="8"/>
      <c r="I45" s="6"/>
      <c r="J45" s="6"/>
      <c r="K45" s="6"/>
      <c r="L45" s="8"/>
      <c r="M45" s="8"/>
    </row>
    <row r="46" spans="1:13">
      <c r="A46" s="8" t="s">
        <v>6</v>
      </c>
      <c r="B46" s="8"/>
      <c r="C46" s="8"/>
      <c r="D46" s="8"/>
      <c r="E46" s="8" t="s">
        <v>7</v>
      </c>
      <c r="F46" s="8"/>
      <c r="I46" s="8" t="s">
        <v>6</v>
      </c>
      <c r="J46" s="8"/>
      <c r="K46" s="8"/>
      <c r="L46" s="8"/>
      <c r="M46" s="8" t="s">
        <v>7</v>
      </c>
    </row>
    <row r="47" ht="15.75" spans="1:13">
      <c r="A47" s="9" t="s">
        <v>8</v>
      </c>
      <c r="B47" s="8">
        <v>0.3764</v>
      </c>
      <c r="C47" s="8">
        <v>0.1097</v>
      </c>
      <c r="D47" s="8">
        <f t="shared" ref="D47:D56" si="12">(1.025*B47)-(0.205*C47)</f>
        <v>0.3633215</v>
      </c>
      <c r="E47" s="8">
        <f t="shared" ref="E47:E56" si="13">(0.56-D47)*5*3/0.35/0.5937*2</f>
        <v>28.3950768786545</v>
      </c>
      <c r="F47" s="8"/>
      <c r="I47" s="9" t="s">
        <v>8</v>
      </c>
      <c r="J47" s="8">
        <v>0.3764</v>
      </c>
      <c r="K47" s="8">
        <v>0.1097</v>
      </c>
      <c r="L47" s="8">
        <f t="shared" ref="L47:L56" si="14">(1.025*J47)-(0.205*K47)</f>
        <v>0.3633215</v>
      </c>
      <c r="M47" s="8">
        <f t="shared" ref="M47:M56" si="15">(0.56-L47)*5*3/0.35/0.5937</f>
        <v>14.1975384393272</v>
      </c>
    </row>
    <row r="48" spans="1:13">
      <c r="A48" s="8" t="s">
        <v>9</v>
      </c>
      <c r="B48" s="8">
        <v>0.3782</v>
      </c>
      <c r="C48" s="8">
        <v>0.1039</v>
      </c>
      <c r="D48" s="8">
        <f t="shared" si="12"/>
        <v>0.3663555</v>
      </c>
      <c r="E48" s="8">
        <f t="shared" si="13"/>
        <v>27.9570490146539</v>
      </c>
      <c r="F48" s="8"/>
      <c r="I48" s="8" t="s">
        <v>9</v>
      </c>
      <c r="J48" s="8">
        <v>0.3782</v>
      </c>
      <c r="K48" s="8">
        <v>0.1039</v>
      </c>
      <c r="L48" s="8">
        <f t="shared" si="14"/>
        <v>0.3663555</v>
      </c>
      <c r="M48" s="8">
        <f t="shared" si="15"/>
        <v>13.9785245073269</v>
      </c>
    </row>
    <row r="49" spans="1:13">
      <c r="A49" s="8" t="s">
        <v>10</v>
      </c>
      <c r="B49" s="8">
        <v>0.3701</v>
      </c>
      <c r="C49" s="8">
        <v>0.1083</v>
      </c>
      <c r="D49" s="8">
        <f t="shared" si="12"/>
        <v>0.357151</v>
      </c>
      <c r="E49" s="8">
        <f t="shared" si="13"/>
        <v>29.2859308453043</v>
      </c>
      <c r="F49" s="8"/>
      <c r="I49" s="8" t="s">
        <v>10</v>
      </c>
      <c r="J49" s="8">
        <v>0.3701</v>
      </c>
      <c r="K49" s="8">
        <v>0.1083</v>
      </c>
      <c r="L49" s="8">
        <f t="shared" si="14"/>
        <v>0.357151</v>
      </c>
      <c r="M49" s="8">
        <f t="shared" si="15"/>
        <v>14.6429654226521</v>
      </c>
    </row>
    <row r="50" ht="15.75" spans="1:13">
      <c r="A50" s="9" t="s">
        <v>11</v>
      </c>
      <c r="B50" s="8">
        <v>0.3766</v>
      </c>
      <c r="C50" s="8">
        <v>0.1036</v>
      </c>
      <c r="D50" s="8">
        <f t="shared" si="12"/>
        <v>0.364777</v>
      </c>
      <c r="E50" s="8">
        <f t="shared" si="13"/>
        <v>28.1849418898434</v>
      </c>
      <c r="F50" s="8"/>
      <c r="I50" s="9" t="s">
        <v>11</v>
      </c>
      <c r="J50" s="8">
        <v>0.3766</v>
      </c>
      <c r="K50" s="8">
        <v>0.1036</v>
      </c>
      <c r="L50" s="8">
        <f t="shared" si="14"/>
        <v>0.364777</v>
      </c>
      <c r="M50" s="8">
        <f t="shared" si="15"/>
        <v>14.0924709449217</v>
      </c>
    </row>
    <row r="51" ht="15.75" spans="1:13">
      <c r="A51" s="9" t="s">
        <v>12</v>
      </c>
      <c r="B51" s="8">
        <v>0.3568</v>
      </c>
      <c r="C51" s="8">
        <v>0.1061</v>
      </c>
      <c r="D51" s="8">
        <f t="shared" si="12"/>
        <v>0.3439695</v>
      </c>
      <c r="E51" s="8">
        <f t="shared" si="13"/>
        <v>31.188984335523</v>
      </c>
      <c r="F51" s="8"/>
      <c r="I51" s="9" t="s">
        <v>12</v>
      </c>
      <c r="J51" s="8">
        <v>0.3568</v>
      </c>
      <c r="K51" s="8">
        <v>0.1061</v>
      </c>
      <c r="L51" s="8">
        <f t="shared" si="14"/>
        <v>0.3439695</v>
      </c>
      <c r="M51" s="8">
        <f t="shared" si="15"/>
        <v>15.5944921677615</v>
      </c>
    </row>
    <row r="52" ht="15.75" spans="1:13">
      <c r="A52" s="9" t="s">
        <v>13</v>
      </c>
      <c r="B52" s="8">
        <v>0.3598</v>
      </c>
      <c r="C52" s="8">
        <v>0.1014</v>
      </c>
      <c r="D52" s="8">
        <f t="shared" si="12"/>
        <v>0.348008</v>
      </c>
      <c r="E52" s="8">
        <f t="shared" si="13"/>
        <v>30.6059337327655</v>
      </c>
      <c r="F52" s="8"/>
      <c r="I52" s="9" t="s">
        <v>13</v>
      </c>
      <c r="J52" s="8">
        <v>0.3598</v>
      </c>
      <c r="K52" s="8">
        <v>0.1014</v>
      </c>
      <c r="L52" s="8">
        <f t="shared" si="14"/>
        <v>0.348008</v>
      </c>
      <c r="M52" s="8">
        <f t="shared" si="15"/>
        <v>15.3029668663827</v>
      </c>
    </row>
    <row r="53" ht="15.75" spans="1:13">
      <c r="A53" s="9" t="s">
        <v>14</v>
      </c>
      <c r="B53" s="8">
        <v>0.3771</v>
      </c>
      <c r="C53" s="8">
        <v>0.1135</v>
      </c>
      <c r="D53" s="8">
        <f t="shared" si="12"/>
        <v>0.36326</v>
      </c>
      <c r="E53" s="8">
        <f t="shared" si="13"/>
        <v>28.4039558218437</v>
      </c>
      <c r="F53" s="8"/>
      <c r="I53" s="9" t="s">
        <v>14</v>
      </c>
      <c r="J53" s="8">
        <v>0.3771</v>
      </c>
      <c r="K53" s="8">
        <v>0.1135</v>
      </c>
      <c r="L53" s="8">
        <f t="shared" si="14"/>
        <v>0.36326</v>
      </c>
      <c r="M53" s="8">
        <f t="shared" si="15"/>
        <v>14.2019779109218</v>
      </c>
    </row>
    <row r="54" spans="1:13">
      <c r="A54" s="8" t="s">
        <v>15</v>
      </c>
      <c r="B54" s="8">
        <v>0.3727</v>
      </c>
      <c r="C54" s="8">
        <v>0.1054</v>
      </c>
      <c r="D54" s="8">
        <f t="shared" si="12"/>
        <v>0.3604105</v>
      </c>
      <c r="E54" s="8">
        <f t="shared" si="13"/>
        <v>28.8153468562766</v>
      </c>
      <c r="F54" s="8"/>
      <c r="I54" s="8" t="s">
        <v>15</v>
      </c>
      <c r="J54" s="8">
        <v>0.3727</v>
      </c>
      <c r="K54" s="8">
        <v>0.1054</v>
      </c>
      <c r="L54" s="8">
        <f t="shared" si="14"/>
        <v>0.3604105</v>
      </c>
      <c r="M54" s="8">
        <f t="shared" si="15"/>
        <v>14.4076734281383</v>
      </c>
    </row>
    <row r="55" spans="1:13">
      <c r="A55" s="8" t="s">
        <v>16</v>
      </c>
      <c r="B55" s="8">
        <v>0.3621</v>
      </c>
      <c r="C55" s="8">
        <v>0.1101</v>
      </c>
      <c r="D55" s="8">
        <f t="shared" si="12"/>
        <v>0.348582</v>
      </c>
      <c r="E55" s="8">
        <f t="shared" si="13"/>
        <v>30.5230635963329</v>
      </c>
      <c r="F55" s="8"/>
      <c r="I55" s="8" t="s">
        <v>16</v>
      </c>
      <c r="J55" s="8">
        <v>0.3621</v>
      </c>
      <c r="K55" s="8">
        <v>0.1101</v>
      </c>
      <c r="L55" s="8">
        <f t="shared" si="14"/>
        <v>0.348582</v>
      </c>
      <c r="M55" s="8">
        <f t="shared" si="15"/>
        <v>15.2615317981665</v>
      </c>
    </row>
    <row r="56" spans="1:13">
      <c r="A56" s="8" t="s">
        <v>17</v>
      </c>
      <c r="B56" s="8">
        <v>0.3662</v>
      </c>
      <c r="C56" s="8">
        <v>0.1062</v>
      </c>
      <c r="D56" s="8">
        <f t="shared" si="12"/>
        <v>0.353584</v>
      </c>
      <c r="E56" s="8">
        <f t="shared" si="13"/>
        <v>29.8009095502779</v>
      </c>
      <c r="F56" s="8"/>
      <c r="I56" s="8" t="s">
        <v>17</v>
      </c>
      <c r="J56" s="8">
        <v>0.3662</v>
      </c>
      <c r="K56" s="8">
        <v>0.1062</v>
      </c>
      <c r="L56" s="8">
        <f t="shared" si="14"/>
        <v>0.353584</v>
      </c>
      <c r="M56" s="8">
        <f t="shared" si="15"/>
        <v>14.900454775139</v>
      </c>
    </row>
  </sheetData>
  <mergeCells count="8">
    <mergeCell ref="A2:C3"/>
    <mergeCell ref="I2:K3"/>
    <mergeCell ref="A16:C17"/>
    <mergeCell ref="I16:K17"/>
    <mergeCell ref="A30:C31"/>
    <mergeCell ref="I30:K31"/>
    <mergeCell ref="A44:C45"/>
    <mergeCell ref="I44:K4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workbookViewId="0">
      <selection activeCell="H55" sqref="H55"/>
    </sheetView>
  </sheetViews>
  <sheetFormatPr defaultColWidth="9" defaultRowHeight="15"/>
  <cols>
    <col min="1" max="3" width="9" style="4"/>
    <col min="4" max="4" width="10.375" style="4"/>
    <col min="5" max="5" width="12.625" style="4"/>
    <col min="6" max="11" width="9" style="4"/>
    <col min="12" max="12" width="10.375" style="4"/>
    <col min="13" max="13" width="12.625" style="4"/>
    <col min="14" max="16384" width="9" style="4"/>
  </cols>
  <sheetData>
    <row r="1" s="3" customFormat="1" spans="1:9">
      <c r="A1" s="5" t="s">
        <v>0</v>
      </c>
      <c r="I1" s="5" t="s">
        <v>3</v>
      </c>
    </row>
    <row r="2" spans="1:13">
      <c r="A2" s="6" t="s">
        <v>5</v>
      </c>
      <c r="B2" s="6"/>
      <c r="C2" s="6"/>
      <c r="D2" s="7"/>
      <c r="E2" s="7"/>
      <c r="F2" s="7"/>
      <c r="G2" s="7"/>
      <c r="I2" s="6" t="s">
        <v>5</v>
      </c>
      <c r="J2" s="6"/>
      <c r="K2" s="6"/>
      <c r="L2" s="7"/>
      <c r="M2" s="7"/>
    </row>
    <row r="3" spans="1:13">
      <c r="A3" s="6"/>
      <c r="B3" s="6"/>
      <c r="C3" s="6"/>
      <c r="D3" s="7"/>
      <c r="E3" s="7"/>
      <c r="F3" s="7"/>
      <c r="G3" s="7"/>
      <c r="I3" s="6"/>
      <c r="J3" s="6"/>
      <c r="K3" s="6"/>
      <c r="L3" s="7"/>
      <c r="M3" s="7"/>
    </row>
    <row r="4" spans="1:13">
      <c r="A4" s="8" t="s">
        <v>6</v>
      </c>
      <c r="B4" s="7"/>
      <c r="C4" s="7"/>
      <c r="D4" s="7"/>
      <c r="E4" s="8" t="s">
        <v>7</v>
      </c>
      <c r="F4" s="7"/>
      <c r="G4" s="7"/>
      <c r="I4" s="8" t="s">
        <v>6</v>
      </c>
      <c r="J4" s="7"/>
      <c r="K4" s="7"/>
      <c r="L4" s="7"/>
      <c r="M4" s="8" t="s">
        <v>7</v>
      </c>
    </row>
    <row r="5" ht="15.75" spans="1:13">
      <c r="A5" s="9" t="s">
        <v>8</v>
      </c>
      <c r="B5" s="7">
        <v>0.3742</v>
      </c>
      <c r="C5" s="7">
        <v>0.1083</v>
      </c>
      <c r="D5" s="7">
        <f t="shared" ref="D5:D14" si="0">(1.025*B5)-(0.205*C5)</f>
        <v>0.3613535</v>
      </c>
      <c r="E5" s="7">
        <f t="shared" ref="E5:E14" si="1">(0.56-D5)*5*3/0.35/0.5937*2</f>
        <v>28.6792030607089</v>
      </c>
      <c r="F5" s="7"/>
      <c r="G5" s="7"/>
      <c r="I5" s="9" t="s">
        <v>8</v>
      </c>
      <c r="J5" s="7">
        <v>0.3742</v>
      </c>
      <c r="K5" s="7">
        <v>0.1083</v>
      </c>
      <c r="L5" s="7">
        <f t="shared" ref="L5:L14" si="2">(1.025*J5)-(0.205*K5)</f>
        <v>0.3613535</v>
      </c>
      <c r="M5" s="7">
        <f t="shared" ref="M5:M14" si="3">(0.56-L5)*5*3/0.35/0.5937</f>
        <v>14.3396015303544</v>
      </c>
    </row>
    <row r="6" spans="1:13">
      <c r="A6" s="8" t="s">
        <v>9</v>
      </c>
      <c r="B6" s="7">
        <v>0.3677</v>
      </c>
      <c r="C6" s="7">
        <v>0.1107</v>
      </c>
      <c r="D6" s="7">
        <f t="shared" si="0"/>
        <v>0.354199</v>
      </c>
      <c r="E6" s="7">
        <f t="shared" si="1"/>
        <v>29.7121201183859</v>
      </c>
      <c r="F6" s="7"/>
      <c r="G6" s="7"/>
      <c r="I6" s="8" t="s">
        <v>9</v>
      </c>
      <c r="J6" s="7">
        <v>0.3677</v>
      </c>
      <c r="K6" s="7">
        <v>0.1107</v>
      </c>
      <c r="L6" s="7">
        <f t="shared" si="2"/>
        <v>0.354199</v>
      </c>
      <c r="M6" s="7">
        <f t="shared" si="3"/>
        <v>14.856060059193</v>
      </c>
    </row>
    <row r="7" spans="1:13">
      <c r="A7" s="8" t="s">
        <v>10</v>
      </c>
      <c r="B7" s="7">
        <v>0.3743</v>
      </c>
      <c r="C7" s="7">
        <v>0.1142</v>
      </c>
      <c r="D7" s="7">
        <f t="shared" si="0"/>
        <v>0.3602465</v>
      </c>
      <c r="E7" s="7">
        <f t="shared" si="1"/>
        <v>28.8390240381145</v>
      </c>
      <c r="F7" s="7"/>
      <c r="G7" s="7"/>
      <c r="I7" s="8" t="s">
        <v>10</v>
      </c>
      <c r="J7" s="7">
        <v>0.3743</v>
      </c>
      <c r="K7" s="7">
        <v>0.1142</v>
      </c>
      <c r="L7" s="7">
        <f t="shared" si="2"/>
        <v>0.3602465</v>
      </c>
      <c r="M7" s="7">
        <f t="shared" si="3"/>
        <v>14.4195120190573</v>
      </c>
    </row>
    <row r="8" ht="15.75" spans="1:13">
      <c r="A8" s="9" t="s">
        <v>11</v>
      </c>
      <c r="B8" s="7">
        <v>0.3719</v>
      </c>
      <c r="C8" s="7">
        <v>0.1114</v>
      </c>
      <c r="D8" s="7">
        <f t="shared" si="0"/>
        <v>0.3583605</v>
      </c>
      <c r="E8" s="7">
        <f t="shared" si="1"/>
        <v>29.11131162925</v>
      </c>
      <c r="F8" s="7"/>
      <c r="G8" s="7"/>
      <c r="I8" s="9" t="s">
        <v>11</v>
      </c>
      <c r="J8" s="7">
        <v>0.3719</v>
      </c>
      <c r="K8" s="7">
        <v>0.1114</v>
      </c>
      <c r="L8" s="7">
        <f t="shared" si="2"/>
        <v>0.3583605</v>
      </c>
      <c r="M8" s="7">
        <f t="shared" si="3"/>
        <v>14.555655814625</v>
      </c>
    </row>
    <row r="9" ht="15.75" spans="1:13">
      <c r="A9" s="9" t="s">
        <v>12</v>
      </c>
      <c r="B9" s="7">
        <v>0.3698</v>
      </c>
      <c r="C9" s="7">
        <v>0.1103</v>
      </c>
      <c r="D9" s="7">
        <f t="shared" si="0"/>
        <v>0.3564335</v>
      </c>
      <c r="E9" s="7">
        <f t="shared" si="1"/>
        <v>29.389518515845</v>
      </c>
      <c r="F9" s="7"/>
      <c r="G9" s="7"/>
      <c r="I9" s="9" t="s">
        <v>12</v>
      </c>
      <c r="J9" s="7">
        <v>0.3698</v>
      </c>
      <c r="K9" s="7">
        <v>0.1103</v>
      </c>
      <c r="L9" s="7">
        <f t="shared" si="2"/>
        <v>0.3564335</v>
      </c>
      <c r="M9" s="7">
        <f t="shared" si="3"/>
        <v>14.6947592579225</v>
      </c>
    </row>
    <row r="10" ht="15.75" spans="1:13">
      <c r="A10" s="9" t="s">
        <v>13</v>
      </c>
      <c r="B10" s="7">
        <v>0.3635</v>
      </c>
      <c r="C10" s="7">
        <v>0.1105</v>
      </c>
      <c r="D10" s="7">
        <f t="shared" si="0"/>
        <v>0.349935</v>
      </c>
      <c r="E10" s="7">
        <f t="shared" si="1"/>
        <v>30.3277268461705</v>
      </c>
      <c r="F10" s="7"/>
      <c r="G10" s="7"/>
      <c r="I10" s="9" t="s">
        <v>13</v>
      </c>
      <c r="J10" s="7">
        <v>0.3635</v>
      </c>
      <c r="K10" s="7">
        <v>0.1105</v>
      </c>
      <c r="L10" s="7">
        <f t="shared" si="2"/>
        <v>0.349935</v>
      </c>
      <c r="M10" s="7">
        <f t="shared" si="3"/>
        <v>15.1638634230853</v>
      </c>
    </row>
    <row r="11" ht="15.75" spans="1:13">
      <c r="A11" s="9" t="s">
        <v>14</v>
      </c>
      <c r="B11" s="7">
        <v>0.3602</v>
      </c>
      <c r="C11" s="7">
        <v>0.1083</v>
      </c>
      <c r="D11" s="7">
        <f t="shared" si="0"/>
        <v>0.3470035</v>
      </c>
      <c r="E11" s="7">
        <f t="shared" si="1"/>
        <v>30.7509564715224</v>
      </c>
      <c r="F11" s="7"/>
      <c r="G11" s="7"/>
      <c r="I11" s="9" t="s">
        <v>14</v>
      </c>
      <c r="J11" s="7">
        <v>0.3602</v>
      </c>
      <c r="K11" s="7">
        <v>0.1083</v>
      </c>
      <c r="L11" s="7">
        <f t="shared" si="2"/>
        <v>0.3470035</v>
      </c>
      <c r="M11" s="7">
        <f t="shared" si="3"/>
        <v>15.3754782357612</v>
      </c>
    </row>
    <row r="12" spans="1:13">
      <c r="A12" s="8" t="s">
        <v>15</v>
      </c>
      <c r="B12" s="7">
        <v>0.3607</v>
      </c>
      <c r="C12" s="7">
        <v>0.113</v>
      </c>
      <c r="D12" s="7">
        <f t="shared" si="0"/>
        <v>0.3465525</v>
      </c>
      <c r="E12" s="7">
        <f t="shared" si="1"/>
        <v>30.8160687215766</v>
      </c>
      <c r="F12" s="7"/>
      <c r="G12" s="7"/>
      <c r="I12" s="8" t="s">
        <v>15</v>
      </c>
      <c r="J12" s="7">
        <v>0.3607</v>
      </c>
      <c r="K12" s="7">
        <v>0.113</v>
      </c>
      <c r="L12" s="7">
        <f t="shared" si="2"/>
        <v>0.3465525</v>
      </c>
      <c r="M12" s="7">
        <f t="shared" si="3"/>
        <v>15.4080343607883</v>
      </c>
    </row>
    <row r="13" spans="1:13">
      <c r="A13" s="8" t="s">
        <v>16</v>
      </c>
      <c r="B13" s="7">
        <v>0.3725</v>
      </c>
      <c r="C13" s="7">
        <v>0.1115</v>
      </c>
      <c r="D13" s="7">
        <f t="shared" si="0"/>
        <v>0.358955</v>
      </c>
      <c r="E13" s="7">
        <f t="shared" si="1"/>
        <v>29.0254818450877</v>
      </c>
      <c r="F13" s="7"/>
      <c r="G13" s="7"/>
      <c r="I13" s="8" t="s">
        <v>16</v>
      </c>
      <c r="J13" s="7">
        <v>0.3725</v>
      </c>
      <c r="K13" s="7">
        <v>0.1115</v>
      </c>
      <c r="L13" s="7">
        <f t="shared" si="2"/>
        <v>0.358955</v>
      </c>
      <c r="M13" s="7">
        <f t="shared" si="3"/>
        <v>14.5127409225439</v>
      </c>
    </row>
    <row r="14" spans="1:13">
      <c r="A14" s="8" t="s">
        <v>17</v>
      </c>
      <c r="B14" s="7">
        <v>0.3713</v>
      </c>
      <c r="C14" s="7">
        <v>0.1128</v>
      </c>
      <c r="D14" s="7">
        <f t="shared" si="0"/>
        <v>0.3574585</v>
      </c>
      <c r="E14" s="7">
        <f t="shared" si="1"/>
        <v>29.2415361293583</v>
      </c>
      <c r="F14" s="7"/>
      <c r="G14" s="7"/>
      <c r="I14" s="8" t="s">
        <v>17</v>
      </c>
      <c r="J14" s="7">
        <v>0.3713</v>
      </c>
      <c r="K14" s="7">
        <v>0.1128</v>
      </c>
      <c r="L14" s="7">
        <f t="shared" si="2"/>
        <v>0.3574585</v>
      </c>
      <c r="M14" s="7">
        <f t="shared" si="3"/>
        <v>14.6207680646791</v>
      </c>
    </row>
    <row r="15" spans="1:13">
      <c r="A15" s="7"/>
      <c r="B15" s="7"/>
      <c r="C15" s="7"/>
      <c r="D15" s="7"/>
      <c r="E15" s="7"/>
      <c r="F15" s="7"/>
      <c r="G15" s="7"/>
      <c r="I15" s="7"/>
      <c r="J15" s="7"/>
      <c r="K15" s="7"/>
      <c r="L15" s="7"/>
      <c r="M15" s="7"/>
    </row>
    <row r="16" spans="1:13">
      <c r="A16" s="6" t="s">
        <v>18</v>
      </c>
      <c r="B16" s="6"/>
      <c r="C16" s="6"/>
      <c r="D16" s="7"/>
      <c r="E16" s="7"/>
      <c r="F16" s="7"/>
      <c r="G16" s="7"/>
      <c r="I16" s="6" t="s">
        <v>18</v>
      </c>
      <c r="J16" s="6"/>
      <c r="K16" s="6"/>
      <c r="L16" s="7"/>
      <c r="M16" s="7"/>
    </row>
    <row r="17" spans="1:13">
      <c r="A17" s="6"/>
      <c r="B17" s="6"/>
      <c r="C17" s="6"/>
      <c r="D17" s="7"/>
      <c r="E17" s="7"/>
      <c r="F17" s="7"/>
      <c r="G17" s="7"/>
      <c r="I17" s="6"/>
      <c r="J17" s="6"/>
      <c r="K17" s="6"/>
      <c r="L17" s="7"/>
      <c r="M17" s="7"/>
    </row>
    <row r="18" spans="1:13">
      <c r="A18" s="8" t="s">
        <v>6</v>
      </c>
      <c r="B18" s="7"/>
      <c r="C18" s="7"/>
      <c r="D18" s="7"/>
      <c r="E18" s="8" t="s">
        <v>7</v>
      </c>
      <c r="F18" s="7"/>
      <c r="G18" s="7"/>
      <c r="I18" s="8" t="s">
        <v>6</v>
      </c>
      <c r="J18" s="7"/>
      <c r="K18" s="7"/>
      <c r="L18" s="7"/>
      <c r="M18" s="8" t="s">
        <v>7</v>
      </c>
    </row>
    <row r="19" ht="15.75" spans="1:13">
      <c r="A19" s="9" t="s">
        <v>8</v>
      </c>
      <c r="B19" s="7">
        <v>0.3993</v>
      </c>
      <c r="C19" s="7">
        <v>0.1292</v>
      </c>
      <c r="D19" s="7">
        <f t="shared" ref="D19:D28" si="4">(1.025*B19)-(0.205*C19)</f>
        <v>0.3827965</v>
      </c>
      <c r="E19" s="7">
        <f t="shared" ref="E19:E28" si="5">(0.56-D19)*5*3/0.35/0.5937*2</f>
        <v>25.5834115354075</v>
      </c>
      <c r="F19" s="7"/>
      <c r="G19" s="7"/>
      <c r="I19" s="9" t="s">
        <v>8</v>
      </c>
      <c r="J19" s="7">
        <v>0.3993</v>
      </c>
      <c r="K19" s="7">
        <v>0.1292</v>
      </c>
      <c r="L19" s="7">
        <f t="shared" ref="L19:L28" si="6">(1.025*J19)-(0.205*K19)</f>
        <v>0.3827965</v>
      </c>
      <c r="M19" s="7">
        <f t="shared" ref="M19:M28" si="7">(0.56-L19)*5*3/0.35/0.5937</f>
        <v>12.7917057677038</v>
      </c>
    </row>
    <row r="20" spans="1:13">
      <c r="A20" s="8" t="s">
        <v>9</v>
      </c>
      <c r="B20" s="7">
        <v>0.3647</v>
      </c>
      <c r="C20" s="7">
        <v>0.111</v>
      </c>
      <c r="D20" s="7">
        <f t="shared" si="4"/>
        <v>0.3510625</v>
      </c>
      <c r="E20" s="7">
        <f t="shared" si="5"/>
        <v>30.1649462210352</v>
      </c>
      <c r="F20" s="7"/>
      <c r="G20" s="7"/>
      <c r="I20" s="8" t="s">
        <v>9</v>
      </c>
      <c r="J20" s="7">
        <v>0.3647</v>
      </c>
      <c r="K20" s="7">
        <v>0.111</v>
      </c>
      <c r="L20" s="7">
        <f t="shared" si="6"/>
        <v>0.3510625</v>
      </c>
      <c r="M20" s="7">
        <f t="shared" si="7"/>
        <v>15.0824731105176</v>
      </c>
    </row>
    <row r="21" spans="1:13">
      <c r="A21" s="8" t="s">
        <v>10</v>
      </c>
      <c r="B21" s="7">
        <v>0.4019</v>
      </c>
      <c r="C21" s="7">
        <v>0.1486</v>
      </c>
      <c r="D21" s="7">
        <f t="shared" si="4"/>
        <v>0.3814845</v>
      </c>
      <c r="E21" s="7">
        <f t="shared" si="5"/>
        <v>25.7728289901105</v>
      </c>
      <c r="F21" s="7"/>
      <c r="G21" s="7"/>
      <c r="I21" s="8" t="s">
        <v>10</v>
      </c>
      <c r="J21" s="7">
        <v>0.4019</v>
      </c>
      <c r="K21" s="7">
        <v>0.1486</v>
      </c>
      <c r="L21" s="7">
        <f t="shared" si="6"/>
        <v>0.3814845</v>
      </c>
      <c r="M21" s="7">
        <f t="shared" si="7"/>
        <v>12.8864144950552</v>
      </c>
    </row>
    <row r="22" ht="15.75" spans="1:13">
      <c r="A22" s="9" t="s">
        <v>11</v>
      </c>
      <c r="B22" s="7">
        <v>0.386</v>
      </c>
      <c r="C22" s="7">
        <v>0.1199</v>
      </c>
      <c r="D22" s="7">
        <f t="shared" si="4"/>
        <v>0.3710705</v>
      </c>
      <c r="E22" s="7">
        <f t="shared" si="5"/>
        <v>27.2763300368151</v>
      </c>
      <c r="F22" s="7"/>
      <c r="G22" s="7"/>
      <c r="I22" s="9" t="s">
        <v>11</v>
      </c>
      <c r="J22" s="7">
        <v>0.386</v>
      </c>
      <c r="K22" s="7">
        <v>0.1199</v>
      </c>
      <c r="L22" s="7">
        <f t="shared" si="6"/>
        <v>0.3710705</v>
      </c>
      <c r="M22" s="7">
        <f t="shared" si="7"/>
        <v>13.6381650184076</v>
      </c>
    </row>
    <row r="23" ht="15.75" spans="1:13">
      <c r="A23" s="9" t="s">
        <v>12</v>
      </c>
      <c r="B23" s="7">
        <v>0.3929</v>
      </c>
      <c r="C23" s="7">
        <v>0.1234</v>
      </c>
      <c r="D23" s="7">
        <f t="shared" si="4"/>
        <v>0.3774255</v>
      </c>
      <c r="E23" s="7">
        <f t="shared" si="5"/>
        <v>26.3588392405977</v>
      </c>
      <c r="F23" s="7"/>
      <c r="G23" s="7"/>
      <c r="I23" s="9" t="s">
        <v>12</v>
      </c>
      <c r="J23" s="7">
        <v>0.3929</v>
      </c>
      <c r="K23" s="7">
        <v>0.1234</v>
      </c>
      <c r="L23" s="7">
        <f t="shared" si="6"/>
        <v>0.3774255</v>
      </c>
      <c r="M23" s="7">
        <f t="shared" si="7"/>
        <v>13.1794196202989</v>
      </c>
    </row>
    <row r="24" ht="15.75" spans="1:13">
      <c r="A24" s="9" t="s">
        <v>13</v>
      </c>
      <c r="B24" s="7">
        <v>0.39</v>
      </c>
      <c r="C24" s="7">
        <v>0.132</v>
      </c>
      <c r="D24" s="7">
        <f t="shared" si="4"/>
        <v>0.37269</v>
      </c>
      <c r="E24" s="7">
        <f t="shared" si="5"/>
        <v>27.0425178661662</v>
      </c>
      <c r="F24" s="7"/>
      <c r="G24" s="7"/>
      <c r="I24" s="9" t="s">
        <v>13</v>
      </c>
      <c r="J24" s="7">
        <v>0.39</v>
      </c>
      <c r="K24" s="7">
        <v>0.132</v>
      </c>
      <c r="L24" s="7">
        <f t="shared" si="6"/>
        <v>0.37269</v>
      </c>
      <c r="M24" s="7">
        <f t="shared" si="7"/>
        <v>13.5212589330831</v>
      </c>
    </row>
    <row r="25" ht="15.75" spans="1:13">
      <c r="A25" s="9" t="s">
        <v>14</v>
      </c>
      <c r="B25" s="7">
        <v>0.3979</v>
      </c>
      <c r="C25" s="7">
        <v>0.1399</v>
      </c>
      <c r="D25" s="7">
        <f t="shared" si="4"/>
        <v>0.379168</v>
      </c>
      <c r="E25" s="7">
        <f t="shared" si="5"/>
        <v>26.1072691835704</v>
      </c>
      <c r="F25" s="7"/>
      <c r="G25" s="7"/>
      <c r="I25" s="9" t="s">
        <v>14</v>
      </c>
      <c r="J25" s="7">
        <v>0.3979</v>
      </c>
      <c r="K25" s="7">
        <v>0.1399</v>
      </c>
      <c r="L25" s="7">
        <f t="shared" si="6"/>
        <v>0.379168</v>
      </c>
      <c r="M25" s="7">
        <f t="shared" si="7"/>
        <v>13.0536345917852</v>
      </c>
    </row>
    <row r="26" spans="1:13">
      <c r="A26" s="8" t="s">
        <v>15</v>
      </c>
      <c r="B26" s="7">
        <v>0.3737</v>
      </c>
      <c r="C26" s="7">
        <v>0.1205</v>
      </c>
      <c r="D26" s="7">
        <f t="shared" si="4"/>
        <v>0.35834</v>
      </c>
      <c r="E26" s="7">
        <f t="shared" si="5"/>
        <v>29.1142712769797</v>
      </c>
      <c r="F26" s="7"/>
      <c r="G26" s="7"/>
      <c r="I26" s="8" t="s">
        <v>15</v>
      </c>
      <c r="J26" s="7">
        <v>0.3737</v>
      </c>
      <c r="K26" s="7">
        <v>0.1205</v>
      </c>
      <c r="L26" s="7">
        <f t="shared" si="6"/>
        <v>0.35834</v>
      </c>
      <c r="M26" s="7">
        <f t="shared" si="7"/>
        <v>14.5571356384899</v>
      </c>
    </row>
    <row r="27" spans="1:13">
      <c r="A27" s="8" t="s">
        <v>16</v>
      </c>
      <c r="B27" s="7">
        <v>0.373</v>
      </c>
      <c r="C27" s="7">
        <v>0.1223</v>
      </c>
      <c r="D27" s="7">
        <f t="shared" si="4"/>
        <v>0.3572535</v>
      </c>
      <c r="E27" s="7">
        <f t="shared" si="5"/>
        <v>29.2711326066556</v>
      </c>
      <c r="F27" s="7"/>
      <c r="G27" s="7"/>
      <c r="I27" s="8" t="s">
        <v>16</v>
      </c>
      <c r="J27" s="7">
        <v>0.373</v>
      </c>
      <c r="K27" s="7">
        <v>0.1223</v>
      </c>
      <c r="L27" s="7">
        <f t="shared" si="6"/>
        <v>0.3572535</v>
      </c>
      <c r="M27" s="7">
        <f t="shared" si="7"/>
        <v>14.6355663033278</v>
      </c>
    </row>
    <row r="28" spans="1:13">
      <c r="A28" s="8" t="s">
        <v>17</v>
      </c>
      <c r="B28" s="7">
        <v>0.3734</v>
      </c>
      <c r="C28" s="7">
        <v>0.113</v>
      </c>
      <c r="D28" s="7">
        <f t="shared" si="4"/>
        <v>0.35957</v>
      </c>
      <c r="E28" s="7">
        <f t="shared" si="5"/>
        <v>28.9366924131957</v>
      </c>
      <c r="F28" s="7"/>
      <c r="G28" s="7"/>
      <c r="I28" s="8" t="s">
        <v>17</v>
      </c>
      <c r="J28" s="7">
        <v>0.3734</v>
      </c>
      <c r="K28" s="7">
        <v>0.113</v>
      </c>
      <c r="L28" s="7">
        <f t="shared" si="6"/>
        <v>0.35957</v>
      </c>
      <c r="M28" s="7">
        <f t="shared" si="7"/>
        <v>14.4683462065979</v>
      </c>
    </row>
    <row r="29" spans="1:13">
      <c r="A29" s="7"/>
      <c r="B29" s="7"/>
      <c r="C29" s="7"/>
      <c r="D29" s="7"/>
      <c r="E29" s="7"/>
      <c r="F29" s="7"/>
      <c r="G29" s="7"/>
      <c r="I29" s="7"/>
      <c r="J29" s="7"/>
      <c r="K29" s="7"/>
      <c r="L29" s="7"/>
      <c r="M29" s="7"/>
    </row>
    <row r="30" spans="1:13">
      <c r="A30" s="6" t="s">
        <v>19</v>
      </c>
      <c r="B30" s="6"/>
      <c r="C30" s="6"/>
      <c r="D30" s="7"/>
      <c r="E30" s="7"/>
      <c r="F30" s="7"/>
      <c r="G30" s="7"/>
      <c r="I30" s="6" t="s">
        <v>19</v>
      </c>
      <c r="J30" s="6"/>
      <c r="K30" s="6"/>
      <c r="L30" s="7"/>
      <c r="M30" s="7"/>
    </row>
    <row r="31" spans="1:13">
      <c r="A31" s="6"/>
      <c r="B31" s="6"/>
      <c r="C31" s="6"/>
      <c r="D31" s="7"/>
      <c r="E31" s="7"/>
      <c r="F31" s="7"/>
      <c r="G31" s="7"/>
      <c r="I31" s="6"/>
      <c r="J31" s="6"/>
      <c r="K31" s="6"/>
      <c r="L31" s="7"/>
      <c r="M31" s="7"/>
    </row>
    <row r="32" spans="1:13">
      <c r="A32" s="8" t="s">
        <v>6</v>
      </c>
      <c r="B32" s="7"/>
      <c r="C32" s="7"/>
      <c r="D32" s="7"/>
      <c r="E32" s="8" t="s">
        <v>7</v>
      </c>
      <c r="F32" s="7"/>
      <c r="G32" s="7"/>
      <c r="I32" s="8" t="s">
        <v>6</v>
      </c>
      <c r="J32" s="7"/>
      <c r="K32" s="7"/>
      <c r="L32" s="7"/>
      <c r="M32" s="8" t="s">
        <v>7</v>
      </c>
    </row>
    <row r="33" ht="15.75" spans="1:13">
      <c r="A33" s="9" t="s">
        <v>8</v>
      </c>
      <c r="B33" s="7">
        <v>0.3804</v>
      </c>
      <c r="C33" s="7">
        <v>0.108</v>
      </c>
      <c r="D33" s="7">
        <f t="shared" ref="D33:D42" si="8">(1.025*B33)-(0.205*C33)</f>
        <v>0.36777</v>
      </c>
      <c r="E33" s="7">
        <f t="shared" ref="E33:E42" si="9">(0.56-D33)*5*3/0.35/0.5937*2</f>
        <v>27.7528333213023</v>
      </c>
      <c r="F33" s="7"/>
      <c r="G33" s="7"/>
      <c r="I33" s="9" t="s">
        <v>8</v>
      </c>
      <c r="J33" s="7">
        <v>0.3804</v>
      </c>
      <c r="K33" s="7">
        <v>0.108</v>
      </c>
      <c r="L33" s="7">
        <f t="shared" ref="L33:L42" si="10">(1.025*J33)-(0.205*K33)</f>
        <v>0.36777</v>
      </c>
      <c r="M33" s="7">
        <f t="shared" ref="M33:M42" si="11">(0.56-L33)*5*3/0.35/0.5937</f>
        <v>13.8764166606511</v>
      </c>
    </row>
    <row r="34" spans="1:13">
      <c r="A34" s="8" t="s">
        <v>9</v>
      </c>
      <c r="B34" s="7">
        <v>0.3827</v>
      </c>
      <c r="C34" s="7">
        <v>0.1093</v>
      </c>
      <c r="D34" s="7">
        <f t="shared" si="8"/>
        <v>0.369861</v>
      </c>
      <c r="E34" s="7">
        <f t="shared" si="9"/>
        <v>27.4509492528694</v>
      </c>
      <c r="F34" s="7"/>
      <c r="G34" s="7"/>
      <c r="I34" s="8" t="s">
        <v>9</v>
      </c>
      <c r="J34" s="7">
        <v>0.3827</v>
      </c>
      <c r="K34" s="7">
        <v>0.1093</v>
      </c>
      <c r="L34" s="7">
        <f t="shared" si="10"/>
        <v>0.369861</v>
      </c>
      <c r="M34" s="7">
        <f t="shared" si="11"/>
        <v>13.7254746264347</v>
      </c>
    </row>
    <row r="35" spans="1:13">
      <c r="A35" s="8" t="s">
        <v>10</v>
      </c>
      <c r="B35" s="7">
        <v>0.3755</v>
      </c>
      <c r="C35" s="7">
        <v>0.1135</v>
      </c>
      <c r="D35" s="7">
        <f t="shared" si="8"/>
        <v>0.36162</v>
      </c>
      <c r="E35" s="7">
        <f t="shared" si="9"/>
        <v>28.6407276402223</v>
      </c>
      <c r="F35" s="7"/>
      <c r="G35" s="7"/>
      <c r="I35" s="8" t="s">
        <v>10</v>
      </c>
      <c r="J35" s="7">
        <v>0.3755</v>
      </c>
      <c r="K35" s="7">
        <v>0.1135</v>
      </c>
      <c r="L35" s="7">
        <f t="shared" si="10"/>
        <v>0.36162</v>
      </c>
      <c r="M35" s="7">
        <f t="shared" si="11"/>
        <v>14.3203638201112</v>
      </c>
    </row>
    <row r="36" ht="15.75" spans="1:13">
      <c r="A36" s="9" t="s">
        <v>11</v>
      </c>
      <c r="B36" s="7">
        <v>0.3759</v>
      </c>
      <c r="C36" s="7">
        <v>0.1114</v>
      </c>
      <c r="D36" s="7">
        <f t="shared" si="8"/>
        <v>0.3624605</v>
      </c>
      <c r="E36" s="7">
        <f t="shared" si="9"/>
        <v>28.5193820833033</v>
      </c>
      <c r="F36" s="7"/>
      <c r="G36" s="7"/>
      <c r="I36" s="9" t="s">
        <v>11</v>
      </c>
      <c r="J36" s="7">
        <v>0.3759</v>
      </c>
      <c r="K36" s="7">
        <v>0.1114</v>
      </c>
      <c r="L36" s="7">
        <f t="shared" si="10"/>
        <v>0.3624605</v>
      </c>
      <c r="M36" s="7">
        <f t="shared" si="11"/>
        <v>14.2596910416516</v>
      </c>
    </row>
    <row r="37" ht="15.75" spans="1:13">
      <c r="A37" s="9" t="s">
        <v>12</v>
      </c>
      <c r="B37" s="7">
        <v>0.3698</v>
      </c>
      <c r="C37" s="7">
        <v>0.1091</v>
      </c>
      <c r="D37" s="7">
        <f t="shared" si="8"/>
        <v>0.3566795</v>
      </c>
      <c r="E37" s="7">
        <f t="shared" si="9"/>
        <v>29.3540027430881</v>
      </c>
      <c r="F37" s="7"/>
      <c r="G37" s="7"/>
      <c r="I37" s="9" t="s">
        <v>12</v>
      </c>
      <c r="J37" s="7">
        <v>0.3698</v>
      </c>
      <c r="K37" s="7">
        <v>0.1091</v>
      </c>
      <c r="L37" s="7">
        <f t="shared" si="10"/>
        <v>0.3566795</v>
      </c>
      <c r="M37" s="7">
        <f t="shared" si="11"/>
        <v>14.6770013715441</v>
      </c>
    </row>
    <row r="38" ht="15.75" spans="1:13">
      <c r="A38" s="9" t="s">
        <v>13</v>
      </c>
      <c r="B38" s="7">
        <v>0.3276</v>
      </c>
      <c r="C38" s="7">
        <v>0.1059</v>
      </c>
      <c r="D38" s="7">
        <f t="shared" si="8"/>
        <v>0.3140805</v>
      </c>
      <c r="E38" s="7">
        <f t="shared" si="9"/>
        <v>35.5041507254746</v>
      </c>
      <c r="F38" s="7"/>
      <c r="G38" s="7"/>
      <c r="I38" s="9" t="s">
        <v>13</v>
      </c>
      <c r="J38" s="7">
        <v>0.3276</v>
      </c>
      <c r="K38" s="7">
        <v>0.1059</v>
      </c>
      <c r="L38" s="7">
        <f t="shared" si="10"/>
        <v>0.3140805</v>
      </c>
      <c r="M38" s="7">
        <f t="shared" si="11"/>
        <v>17.7520753627373</v>
      </c>
    </row>
    <row r="39" ht="15.75" spans="1:13">
      <c r="A39" s="9" t="s">
        <v>14</v>
      </c>
      <c r="B39" s="7">
        <v>0.374</v>
      </c>
      <c r="C39" s="7">
        <v>0.1102</v>
      </c>
      <c r="D39" s="7">
        <f t="shared" si="8"/>
        <v>0.360759</v>
      </c>
      <c r="E39" s="7">
        <f t="shared" si="9"/>
        <v>28.7650328448712</v>
      </c>
      <c r="F39" s="7"/>
      <c r="G39" s="7"/>
      <c r="I39" s="9" t="s">
        <v>14</v>
      </c>
      <c r="J39" s="7">
        <v>0.374</v>
      </c>
      <c r="K39" s="7">
        <v>0.1102</v>
      </c>
      <c r="L39" s="7">
        <f t="shared" si="10"/>
        <v>0.360759</v>
      </c>
      <c r="M39" s="7">
        <f t="shared" si="11"/>
        <v>14.3825164224356</v>
      </c>
    </row>
    <row r="40" spans="1:13">
      <c r="A40" s="8" t="s">
        <v>15</v>
      </c>
      <c r="B40" s="7">
        <v>0.3616</v>
      </c>
      <c r="C40" s="7">
        <v>0.11</v>
      </c>
      <c r="D40" s="7">
        <f t="shared" si="8"/>
        <v>0.34809</v>
      </c>
      <c r="E40" s="7">
        <f t="shared" si="9"/>
        <v>30.5940951418465</v>
      </c>
      <c r="F40" s="7"/>
      <c r="G40" s="7"/>
      <c r="I40" s="8" t="s">
        <v>15</v>
      </c>
      <c r="J40" s="7">
        <v>0.3616</v>
      </c>
      <c r="K40" s="7">
        <v>0.11</v>
      </c>
      <c r="L40" s="7">
        <f t="shared" si="10"/>
        <v>0.34809</v>
      </c>
      <c r="M40" s="7">
        <f t="shared" si="11"/>
        <v>15.2970475709233</v>
      </c>
    </row>
    <row r="41" spans="1:13">
      <c r="A41" s="8" t="s">
        <v>16</v>
      </c>
      <c r="B41" s="7">
        <v>0.382</v>
      </c>
      <c r="C41" s="7">
        <v>0.1132</v>
      </c>
      <c r="D41" s="7">
        <f t="shared" si="8"/>
        <v>0.368344</v>
      </c>
      <c r="E41" s="7">
        <f t="shared" si="9"/>
        <v>27.6699631848697</v>
      </c>
      <c r="F41" s="7"/>
      <c r="G41" s="7"/>
      <c r="I41" s="8" t="s">
        <v>16</v>
      </c>
      <c r="J41" s="7">
        <v>0.382</v>
      </c>
      <c r="K41" s="7">
        <v>0.1132</v>
      </c>
      <c r="L41" s="7">
        <f t="shared" si="10"/>
        <v>0.368344</v>
      </c>
      <c r="M41" s="7">
        <f t="shared" si="11"/>
        <v>13.8349815924349</v>
      </c>
    </row>
    <row r="42" spans="1:13">
      <c r="A42" s="8" t="s">
        <v>17</v>
      </c>
      <c r="B42" s="7">
        <v>0.3686</v>
      </c>
      <c r="C42" s="7">
        <v>0.1093</v>
      </c>
      <c r="D42" s="7">
        <f t="shared" si="8"/>
        <v>0.3554085</v>
      </c>
      <c r="E42" s="7">
        <f t="shared" si="9"/>
        <v>29.5375009023316</v>
      </c>
      <c r="F42" s="7"/>
      <c r="G42" s="7"/>
      <c r="I42" s="8" t="s">
        <v>17</v>
      </c>
      <c r="J42" s="7">
        <v>0.3686</v>
      </c>
      <c r="K42" s="7">
        <v>0.1093</v>
      </c>
      <c r="L42" s="7">
        <f t="shared" si="10"/>
        <v>0.3554085</v>
      </c>
      <c r="M42" s="7">
        <f t="shared" si="11"/>
        <v>14.7687504511658</v>
      </c>
    </row>
    <row r="43" spans="1:13">
      <c r="A43" s="7"/>
      <c r="B43" s="7"/>
      <c r="C43" s="7"/>
      <c r="D43" s="7"/>
      <c r="E43" s="7"/>
      <c r="F43" s="7"/>
      <c r="G43" s="7"/>
      <c r="I43" s="7"/>
      <c r="J43" s="7"/>
      <c r="K43" s="7"/>
      <c r="L43" s="7"/>
      <c r="M43" s="7"/>
    </row>
    <row r="44" spans="1:13">
      <c r="A44" s="7"/>
      <c r="B44" s="7"/>
      <c r="C44" s="7"/>
      <c r="D44" s="7"/>
      <c r="E44" s="7"/>
      <c r="F44" s="7"/>
      <c r="G44" s="7"/>
      <c r="I44" s="7"/>
      <c r="J44" s="7"/>
      <c r="K44" s="7"/>
      <c r="L44" s="7"/>
      <c r="M44" s="7"/>
    </row>
    <row r="45" spans="1:13">
      <c r="A45" s="6" t="s">
        <v>20</v>
      </c>
      <c r="B45" s="6"/>
      <c r="C45" s="6"/>
      <c r="D45" s="7"/>
      <c r="E45" s="7"/>
      <c r="F45" s="7"/>
      <c r="G45" s="7"/>
      <c r="I45" s="6" t="s">
        <v>20</v>
      </c>
      <c r="J45" s="6"/>
      <c r="K45" s="6"/>
      <c r="L45" s="7"/>
      <c r="M45" s="7"/>
    </row>
    <row r="46" spans="1:13">
      <c r="A46" s="6"/>
      <c r="B46" s="6"/>
      <c r="C46" s="6"/>
      <c r="D46" s="7"/>
      <c r="E46" s="7"/>
      <c r="F46" s="7"/>
      <c r="G46" s="7"/>
      <c r="I46" s="6"/>
      <c r="J46" s="6"/>
      <c r="K46" s="6"/>
      <c r="L46" s="7"/>
      <c r="M46" s="7"/>
    </row>
    <row r="47" spans="1:13">
      <c r="A47" s="8" t="s">
        <v>6</v>
      </c>
      <c r="B47" s="7"/>
      <c r="C47" s="7"/>
      <c r="D47" s="7"/>
      <c r="E47" s="8" t="s">
        <v>7</v>
      </c>
      <c r="F47" s="7"/>
      <c r="G47" s="7"/>
      <c r="I47" s="8" t="s">
        <v>6</v>
      </c>
      <c r="J47" s="7"/>
      <c r="K47" s="7"/>
      <c r="L47" s="7"/>
      <c r="M47" s="8" t="s">
        <v>7</v>
      </c>
    </row>
    <row r="48" ht="15.75" spans="1:13">
      <c r="A48" s="9" t="s">
        <v>8</v>
      </c>
      <c r="B48" s="7">
        <v>0.3717</v>
      </c>
      <c r="C48" s="7">
        <v>0.1087</v>
      </c>
      <c r="D48" s="7">
        <f t="shared" ref="D48:D57" si="12">(1.025*B48)-(0.205*C48)</f>
        <v>0.358709</v>
      </c>
      <c r="E48" s="7">
        <f t="shared" ref="E48:E57" si="13">(0.56-D48)*5*3/0.35/0.5937*2</f>
        <v>29.0609976178445</v>
      </c>
      <c r="F48" s="7"/>
      <c r="G48" s="7"/>
      <c r="I48" s="9" t="s">
        <v>8</v>
      </c>
      <c r="J48" s="7">
        <v>0.3717</v>
      </c>
      <c r="K48" s="7">
        <v>0.1087</v>
      </c>
      <c r="L48" s="7">
        <f t="shared" ref="L48:L57" si="14">(1.025*J48)-(0.205*K48)</f>
        <v>0.358709</v>
      </c>
      <c r="M48" s="7">
        <f t="shared" ref="M48:M57" si="15">(0.56-L48)*5*3/0.35/0.5937</f>
        <v>14.5304988089223</v>
      </c>
    </row>
    <row r="49" spans="1:13">
      <c r="A49" s="8" t="s">
        <v>9</v>
      </c>
      <c r="B49" s="7">
        <v>0.3701</v>
      </c>
      <c r="C49" s="7">
        <v>0.1038</v>
      </c>
      <c r="D49" s="7">
        <f t="shared" si="12"/>
        <v>0.3580735</v>
      </c>
      <c r="E49" s="7">
        <f t="shared" si="13"/>
        <v>29.1527466974663</v>
      </c>
      <c r="F49" s="7"/>
      <c r="G49" s="7"/>
      <c r="I49" s="8" t="s">
        <v>9</v>
      </c>
      <c r="J49" s="7">
        <v>0.3701</v>
      </c>
      <c r="K49" s="7">
        <v>0.1038</v>
      </c>
      <c r="L49" s="7">
        <f t="shared" si="14"/>
        <v>0.3580735</v>
      </c>
      <c r="M49" s="7">
        <f t="shared" si="15"/>
        <v>14.5763733487331</v>
      </c>
    </row>
    <row r="50" spans="1:13">
      <c r="A50" s="8" t="s">
        <v>10</v>
      </c>
      <c r="B50" s="7">
        <v>0.3919</v>
      </c>
      <c r="C50" s="7">
        <v>0.1152</v>
      </c>
      <c r="D50" s="7">
        <f t="shared" si="12"/>
        <v>0.3780815</v>
      </c>
      <c r="E50" s="7">
        <f t="shared" si="13"/>
        <v>26.2641305132462</v>
      </c>
      <c r="F50" s="7"/>
      <c r="G50" s="7"/>
      <c r="I50" s="8" t="s">
        <v>10</v>
      </c>
      <c r="J50" s="7">
        <v>0.3919</v>
      </c>
      <c r="K50" s="7">
        <v>0.1152</v>
      </c>
      <c r="L50" s="7">
        <f t="shared" si="14"/>
        <v>0.3780815</v>
      </c>
      <c r="M50" s="7">
        <f t="shared" si="15"/>
        <v>13.1320652566231</v>
      </c>
    </row>
    <row r="51" ht="15.75" spans="1:13">
      <c r="A51" s="9" t="s">
        <v>11</v>
      </c>
      <c r="B51" s="7">
        <v>0.3885</v>
      </c>
      <c r="C51" s="7">
        <v>0.1209</v>
      </c>
      <c r="D51" s="7">
        <f t="shared" si="12"/>
        <v>0.373428</v>
      </c>
      <c r="E51" s="7">
        <f t="shared" si="13"/>
        <v>26.9359705478958</v>
      </c>
      <c r="F51" s="7"/>
      <c r="G51" s="7"/>
      <c r="I51" s="9" t="s">
        <v>11</v>
      </c>
      <c r="J51" s="7">
        <v>0.3885</v>
      </c>
      <c r="K51" s="7">
        <v>0.1209</v>
      </c>
      <c r="L51" s="7">
        <f t="shared" si="14"/>
        <v>0.373428</v>
      </c>
      <c r="M51" s="7">
        <f t="shared" si="15"/>
        <v>13.4679852739479</v>
      </c>
    </row>
    <row r="52" ht="15.75" spans="1:13">
      <c r="A52" s="9" t="s">
        <v>12</v>
      </c>
      <c r="B52" s="7">
        <v>0.3685</v>
      </c>
      <c r="C52" s="7">
        <v>0.1069</v>
      </c>
      <c r="D52" s="7">
        <f t="shared" si="12"/>
        <v>0.355798</v>
      </c>
      <c r="E52" s="7">
        <f t="shared" si="13"/>
        <v>29.4812675954667</v>
      </c>
      <c r="F52" s="7"/>
      <c r="G52" s="7"/>
      <c r="I52" s="9" t="s">
        <v>12</v>
      </c>
      <c r="J52" s="7">
        <v>0.3685</v>
      </c>
      <c r="K52" s="7">
        <v>0.1069</v>
      </c>
      <c r="L52" s="7">
        <f t="shared" si="14"/>
        <v>0.355798</v>
      </c>
      <c r="M52" s="7">
        <f t="shared" si="15"/>
        <v>14.7406337977334</v>
      </c>
    </row>
    <row r="53" ht="15.75" spans="1:13">
      <c r="A53" s="9" t="s">
        <v>13</v>
      </c>
      <c r="B53" s="7">
        <v>0.3705</v>
      </c>
      <c r="C53" s="7">
        <v>0.1027</v>
      </c>
      <c r="D53" s="7">
        <f t="shared" si="12"/>
        <v>0.358709</v>
      </c>
      <c r="E53" s="7">
        <f t="shared" si="13"/>
        <v>29.0609976178445</v>
      </c>
      <c r="F53" s="7"/>
      <c r="G53" s="7"/>
      <c r="I53" s="9" t="s">
        <v>13</v>
      </c>
      <c r="J53" s="7">
        <v>0.3705</v>
      </c>
      <c r="K53" s="7">
        <v>0.1027</v>
      </c>
      <c r="L53" s="7">
        <f t="shared" si="14"/>
        <v>0.358709</v>
      </c>
      <c r="M53" s="7">
        <f t="shared" si="15"/>
        <v>14.5304988089223</v>
      </c>
    </row>
    <row r="54" ht="15.75" spans="1:13">
      <c r="A54" s="9" t="s">
        <v>14</v>
      </c>
      <c r="B54" s="7">
        <v>0.38</v>
      </c>
      <c r="C54" s="7">
        <v>0.1089</v>
      </c>
      <c r="D54" s="7">
        <f t="shared" si="12"/>
        <v>0.3671755</v>
      </c>
      <c r="E54" s="7">
        <f t="shared" si="13"/>
        <v>27.8386631054645</v>
      </c>
      <c r="F54" s="7"/>
      <c r="G54" s="7"/>
      <c r="I54" s="9" t="s">
        <v>14</v>
      </c>
      <c r="J54" s="7">
        <v>0.38</v>
      </c>
      <c r="K54" s="7">
        <v>0.1089</v>
      </c>
      <c r="L54" s="7">
        <f t="shared" si="14"/>
        <v>0.3671755</v>
      </c>
      <c r="M54" s="7">
        <f t="shared" si="15"/>
        <v>13.9193315527323</v>
      </c>
    </row>
    <row r="55" spans="1:13">
      <c r="A55" s="8" t="s">
        <v>15</v>
      </c>
      <c r="B55" s="7">
        <v>0.3807</v>
      </c>
      <c r="C55" s="7">
        <v>0.1041</v>
      </c>
      <c r="D55" s="7">
        <f t="shared" si="12"/>
        <v>0.368877</v>
      </c>
      <c r="E55" s="7">
        <f t="shared" si="13"/>
        <v>27.5930123438966</v>
      </c>
      <c r="F55" s="7"/>
      <c r="G55" s="7"/>
      <c r="I55" s="8" t="s">
        <v>15</v>
      </c>
      <c r="J55" s="7">
        <v>0.3807</v>
      </c>
      <c r="K55" s="7">
        <v>0.1041</v>
      </c>
      <c r="L55" s="7">
        <f t="shared" si="14"/>
        <v>0.368877</v>
      </c>
      <c r="M55" s="7">
        <f t="shared" si="15"/>
        <v>13.7965061719483</v>
      </c>
    </row>
    <row r="56" spans="1:13">
      <c r="A56" s="8" t="s">
        <v>16</v>
      </c>
      <c r="B56" s="7">
        <v>0.3793</v>
      </c>
      <c r="C56" s="7">
        <v>0.1088</v>
      </c>
      <c r="D56" s="7">
        <f t="shared" si="12"/>
        <v>0.3664785</v>
      </c>
      <c r="E56" s="7">
        <f t="shared" si="13"/>
        <v>27.9392911282755</v>
      </c>
      <c r="F56" s="7"/>
      <c r="G56" s="7"/>
      <c r="I56" s="8" t="s">
        <v>16</v>
      </c>
      <c r="J56" s="7">
        <v>0.3793</v>
      </c>
      <c r="K56" s="7">
        <v>0.1088</v>
      </c>
      <c r="L56" s="7">
        <f t="shared" si="14"/>
        <v>0.3664785</v>
      </c>
      <c r="M56" s="7">
        <f t="shared" si="15"/>
        <v>13.9696455641377</v>
      </c>
    </row>
    <row r="57" spans="1:13">
      <c r="A57" s="8" t="s">
        <v>17</v>
      </c>
      <c r="B57" s="7">
        <v>0.361</v>
      </c>
      <c r="C57" s="7">
        <v>0.1005</v>
      </c>
      <c r="D57" s="7">
        <f t="shared" si="12"/>
        <v>0.3494225</v>
      </c>
      <c r="E57" s="7">
        <f t="shared" si="13"/>
        <v>30.4017180394139</v>
      </c>
      <c r="F57" s="7"/>
      <c r="G57" s="7"/>
      <c r="I57" s="8" t="s">
        <v>17</v>
      </c>
      <c r="J57" s="7">
        <v>0.361</v>
      </c>
      <c r="K57" s="7">
        <v>0.1005</v>
      </c>
      <c r="L57" s="7">
        <f t="shared" si="14"/>
        <v>0.3494225</v>
      </c>
      <c r="M57" s="7">
        <f t="shared" si="15"/>
        <v>15.2008590197069</v>
      </c>
    </row>
  </sheetData>
  <mergeCells count="8">
    <mergeCell ref="A2:C3"/>
    <mergeCell ref="I2:K3"/>
    <mergeCell ref="A16:C17"/>
    <mergeCell ref="I16:K17"/>
    <mergeCell ref="A30:C31"/>
    <mergeCell ref="I30:K31"/>
    <mergeCell ref="A45:C46"/>
    <mergeCell ref="I45:K4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I19" sqref="I19"/>
    </sheetView>
  </sheetViews>
  <sheetFormatPr defaultColWidth="9" defaultRowHeight="15" outlineLevelRow="4" outlineLevelCol="5"/>
  <cols>
    <col min="1" max="16384" width="9" style="1"/>
  </cols>
  <sheetData>
    <row r="1" spans="2:6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</row>
    <row r="2" spans="1:6">
      <c r="A2" s="2" t="s">
        <v>5</v>
      </c>
      <c r="B2" s="1">
        <v>-21.3</v>
      </c>
      <c r="C2" s="1">
        <v>-30.23</v>
      </c>
      <c r="D2" s="1">
        <v>-23.62</v>
      </c>
      <c r="E2" s="1">
        <v>-39.56</v>
      </c>
      <c r="F2" s="1">
        <v>-29.36</v>
      </c>
    </row>
    <row r="3" spans="1:6">
      <c r="A3" s="2" t="s">
        <v>18</v>
      </c>
      <c r="B3" s="1">
        <v>-39.84</v>
      </c>
      <c r="C3" s="1">
        <v>-48.46</v>
      </c>
      <c r="D3" s="1">
        <v>-42.86</v>
      </c>
      <c r="E3" s="1">
        <v>-54.01</v>
      </c>
      <c r="F3" s="1">
        <v>-44.48</v>
      </c>
    </row>
    <row r="4" spans="1:6">
      <c r="A4" s="2" t="s">
        <v>19</v>
      </c>
      <c r="B4" s="1">
        <v>-45.96</v>
      </c>
      <c r="C4" s="1">
        <v>-58.26</v>
      </c>
      <c r="D4" s="1">
        <v>-49.93</v>
      </c>
      <c r="E4" s="1">
        <v>-62.02</v>
      </c>
      <c r="F4" s="1">
        <v>-51.93</v>
      </c>
    </row>
    <row r="5" spans="1:6">
      <c r="A5" s="2" t="s">
        <v>20</v>
      </c>
      <c r="B5" s="1">
        <v>-48.64</v>
      </c>
      <c r="C5" s="1">
        <v>-61.76</v>
      </c>
      <c r="D5" s="1">
        <v>-52.66</v>
      </c>
      <c r="E5" s="1">
        <v>-64.05</v>
      </c>
      <c r="F5" s="1">
        <v>-55.29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G15" sqref="G15"/>
    </sheetView>
  </sheetViews>
  <sheetFormatPr defaultColWidth="9" defaultRowHeight="15" outlineLevelRow="4" outlineLevelCol="5"/>
  <cols>
    <col min="1" max="16384" width="9" style="1"/>
  </cols>
  <sheetData>
    <row r="1" spans="2:6">
      <c r="B1" s="2" t="s">
        <v>21</v>
      </c>
      <c r="C1" s="2" t="s">
        <v>22</v>
      </c>
      <c r="D1" s="2" t="s">
        <v>23</v>
      </c>
      <c r="E1" s="2" t="s">
        <v>24</v>
      </c>
      <c r="F1" s="2" t="s">
        <v>25</v>
      </c>
    </row>
    <row r="2" spans="1:6">
      <c r="A2" s="2" t="s">
        <v>5</v>
      </c>
      <c r="B2" s="1">
        <v>-29.69</v>
      </c>
      <c r="C2" s="1">
        <v>-44.57</v>
      </c>
      <c r="D2" s="1">
        <v>-35.17</v>
      </c>
      <c r="E2" s="1">
        <v>-50.65</v>
      </c>
      <c r="F2" s="1">
        <v>-39.58</v>
      </c>
    </row>
    <row r="3" spans="1:6">
      <c r="A3" s="2" t="s">
        <v>18</v>
      </c>
      <c r="B3" s="1">
        <v>-48.03</v>
      </c>
      <c r="C3" s="1">
        <v>-55.44</v>
      </c>
      <c r="D3" s="1">
        <v>-49.87</v>
      </c>
      <c r="E3" s="1">
        <v>-62.25</v>
      </c>
      <c r="F3" s="1">
        <v>-49.34</v>
      </c>
    </row>
    <row r="4" spans="1:6">
      <c r="A4" s="2" t="s">
        <v>19</v>
      </c>
      <c r="B4" s="1">
        <v>-53.89</v>
      </c>
      <c r="C4" s="1">
        <v>-66.44</v>
      </c>
      <c r="D4" s="1">
        <v>-58.84</v>
      </c>
      <c r="E4" s="1">
        <v>-68.32</v>
      </c>
      <c r="F4" s="1">
        <v>-62.35</v>
      </c>
    </row>
    <row r="5" spans="1:6">
      <c r="A5" s="2" t="s">
        <v>20</v>
      </c>
      <c r="B5" s="1">
        <v>-54.09</v>
      </c>
      <c r="C5" s="1">
        <v>-68.94</v>
      </c>
      <c r="D5" s="1">
        <v>-62.46</v>
      </c>
      <c r="E5" s="1">
        <v>-71.6</v>
      </c>
      <c r="F5" s="1">
        <v>-65.34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Fig.1Temperature in 2021and2022</vt:lpstr>
      <vt:lpstr>Fig.1Rainfall in 2021and2022</vt:lpstr>
      <vt:lpstr>Fig.2-Heihe43 CEC</vt:lpstr>
      <vt:lpstr>Fig.3-Keshan1 CEC</vt:lpstr>
      <vt:lpstr>Fig.4-Heihe43 ZETA</vt:lpstr>
      <vt:lpstr>Fig.4-Keshan1 ZETA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…o</cp:lastModifiedBy>
  <dcterms:created xsi:type="dcterms:W3CDTF">2024-04-22T07:24:00Z</dcterms:created>
  <dcterms:modified xsi:type="dcterms:W3CDTF">2024-05-31T10:20:45Z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ADF0EA73D81C4BEEBA8397F28853E668_11</vt:lpwstr>
  </property>
  <property fmtid="{D5CDD505-2E9C-101B-9397-08002B2CF9AE}" pid="3" name="KSOProductBuildVer">
    <vt:lpwstr>2052-12.1.0.16929</vt:lpwstr>
  </property>
</Properties>
</file>