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PeerJ\data\"/>
    </mc:Choice>
  </mc:AlternateContent>
  <xr:revisionPtr revIDLastSave="0" documentId="13_ncr:1_{6E2FD693-C9D6-47D7-9C04-BB883DABAA6A}" xr6:coauthVersionLast="47" xr6:coauthVersionMax="47" xr10:uidLastSave="{00000000-0000-0000-0000-000000000000}"/>
  <bookViews>
    <workbookView xWindow="-110" yWindow="-110" windowWidth="19420" windowHeight="10300" firstSheet="3" activeTab="9" xr2:uid="{00000000-000D-0000-FFFF-FFFF00000000}"/>
  </bookViews>
  <sheets>
    <sheet name="pH" sheetId="1" r:id="rId1"/>
    <sheet name="EC" sheetId="2" r:id="rId2"/>
    <sheet name="CEC" sheetId="3" r:id="rId3"/>
    <sheet name="Ctotal" sheetId="4" r:id="rId4"/>
    <sheet name="Cinorg" sheetId="5" r:id="rId5"/>
    <sheet name="Corg" sheetId="6" r:id="rId6"/>
    <sheet name="Ntotal" sheetId="7" r:id="rId7"/>
    <sheet name="Htotal" sheetId="8" r:id="rId8"/>
    <sheet name="ash content" sheetId="9" r:id="rId9"/>
    <sheet name="elemental analysi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9" l="1"/>
  <c r="B6" i="9"/>
  <c r="C5" i="9"/>
  <c r="B5" i="9"/>
  <c r="B6" i="8"/>
  <c r="B5" i="8"/>
  <c r="C6" i="8"/>
  <c r="C5" i="8"/>
  <c r="B6" i="7"/>
  <c r="B5" i="7"/>
  <c r="C6" i="7"/>
  <c r="C5" i="7"/>
  <c r="C12" i="6"/>
  <c r="C11" i="6"/>
  <c r="C9" i="6"/>
  <c r="C10" i="6"/>
  <c r="C8" i="6"/>
  <c r="B12" i="6"/>
  <c r="B11" i="6"/>
  <c r="B10" i="6"/>
  <c r="B9" i="6"/>
  <c r="B8" i="6"/>
  <c r="F6" i="6"/>
  <c r="E6" i="6"/>
  <c r="F5" i="6"/>
  <c r="E5" i="6"/>
  <c r="C6" i="6"/>
  <c r="B6" i="6"/>
  <c r="C5" i="6"/>
  <c r="B5" i="6"/>
  <c r="C6" i="5"/>
  <c r="B6" i="5"/>
  <c r="C5" i="5"/>
  <c r="B5" i="5"/>
  <c r="C6" i="4"/>
  <c r="C5" i="3"/>
  <c r="C6" i="3"/>
  <c r="B6" i="3"/>
  <c r="C6" i="2"/>
  <c r="B6" i="2"/>
  <c r="C6" i="1"/>
  <c r="B6" i="1"/>
  <c r="B6" i="4"/>
  <c r="C5" i="4"/>
  <c r="B5" i="4"/>
  <c r="B5" i="3"/>
  <c r="C5" i="2"/>
  <c r="B5" i="2"/>
  <c r="B5" i="1"/>
  <c r="C5" i="1"/>
</calcChain>
</file>

<file path=xl/sharedStrings.xml><?xml version="1.0" encoding="utf-8"?>
<sst xmlns="http://schemas.openxmlformats.org/spreadsheetml/2006/main" count="72" uniqueCount="22">
  <si>
    <t xml:space="preserve">determination </t>
  </si>
  <si>
    <t>BC</t>
  </si>
  <si>
    <t>SS</t>
  </si>
  <si>
    <t xml:space="preserve">average </t>
  </si>
  <si>
    <t>SD</t>
  </si>
  <si>
    <t>As</t>
  </si>
  <si>
    <t>Cd</t>
  </si>
  <si>
    <t>Cr</t>
  </si>
  <si>
    <t>Cu</t>
  </si>
  <si>
    <t>Ni</t>
  </si>
  <si>
    <t>Pb</t>
  </si>
  <si>
    <t>Zn</t>
  </si>
  <si>
    <t>Fe</t>
  </si>
  <si>
    <t>Hg</t>
  </si>
  <si>
    <r>
      <rPr>
        <sz val="11"/>
        <color theme="1"/>
        <rFont val="Aptos Narrow"/>
        <family val="2"/>
      </rPr>
      <t>&lt;</t>
    </r>
    <r>
      <rPr>
        <sz val="11"/>
        <color theme="1"/>
        <rFont val="Calibri"/>
        <family val="2"/>
      </rPr>
      <t>LOD</t>
    </r>
  </si>
  <si>
    <t>&lt;LOD</t>
  </si>
  <si>
    <t>LOD=1,00</t>
  </si>
  <si>
    <t>determination  (mg/kg)</t>
  </si>
  <si>
    <t>LOD=2,00</t>
  </si>
  <si>
    <r>
      <t>determination (</t>
    </r>
    <r>
      <rPr>
        <sz val="11"/>
        <color theme="1"/>
        <rFont val="Aptos Narrow"/>
        <family val="2"/>
      </rPr>
      <t>µS/cm)</t>
    </r>
  </si>
  <si>
    <t>determination (cmol/kg)</t>
  </si>
  <si>
    <t>determination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</si>
</sst>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2" fontId="0" fillId="0" borderId="0" xfId="0" applyNumberFormat="1"/>
    <xf numFmtId="2" fontId="2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B6" sqref="B6:C6"/>
    </sheetView>
  </sheetViews>
  <sheetFormatPr defaultRowHeight="14.5" x14ac:dyDescent="0.35"/>
  <cols>
    <col min="1" max="1" width="14.26953125" customWidth="1"/>
    <col min="2" max="2" width="17.36328125" customWidth="1"/>
    <col min="3" max="3" width="15.4531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1</v>
      </c>
      <c r="B2" s="2">
        <v>7.71</v>
      </c>
      <c r="C2" s="1">
        <v>7.32</v>
      </c>
    </row>
    <row r="3" spans="1:3" x14ac:dyDescent="0.35">
      <c r="A3">
        <v>2</v>
      </c>
      <c r="B3" s="2">
        <v>7.69</v>
      </c>
      <c r="C3" s="1">
        <v>7.33</v>
      </c>
    </row>
    <row r="4" spans="1:3" x14ac:dyDescent="0.35">
      <c r="A4">
        <v>3</v>
      </c>
      <c r="B4" s="2">
        <v>7.73</v>
      </c>
      <c r="C4" s="1">
        <v>7.34</v>
      </c>
    </row>
    <row r="5" spans="1:3" x14ac:dyDescent="0.35">
      <c r="A5" t="s">
        <v>3</v>
      </c>
      <c r="B5" s="2">
        <f>AVERAGE(B2:B4)</f>
        <v>7.7100000000000009</v>
      </c>
      <c r="C5">
        <f>AVERAGE(C2:C4)</f>
        <v>7.330000000000001</v>
      </c>
    </row>
    <row r="6" spans="1:3" x14ac:dyDescent="0.35">
      <c r="A6" t="s">
        <v>4</v>
      </c>
      <c r="B6">
        <f>STDEVA(B2:B4)</f>
        <v>2.0000000000000018E-2</v>
      </c>
      <c r="C6">
        <f>STDEVA(C2:C4)</f>
        <v>9.9999999999997868E-3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ACA7-3C8F-41E5-B998-CD874C7BD846}">
  <dimension ref="A1:D10"/>
  <sheetViews>
    <sheetView tabSelected="1" workbookViewId="0">
      <selection activeCell="G16" sqref="G16"/>
    </sheetView>
  </sheetViews>
  <sheetFormatPr defaultRowHeight="14.5" x14ac:dyDescent="0.35"/>
  <cols>
    <col min="1" max="1" width="20.7265625" customWidth="1"/>
    <col min="2" max="2" width="12.36328125" customWidth="1"/>
    <col min="3" max="3" width="11" customWidth="1"/>
    <col min="4" max="4" width="10.7265625" customWidth="1"/>
  </cols>
  <sheetData>
    <row r="1" spans="1:4" x14ac:dyDescent="0.35">
      <c r="A1" t="s">
        <v>17</v>
      </c>
      <c r="B1" t="s">
        <v>1</v>
      </c>
      <c r="C1" t="s">
        <v>2</v>
      </c>
    </row>
    <row r="2" spans="1:4" x14ac:dyDescent="0.35">
      <c r="A2" t="s">
        <v>5</v>
      </c>
      <c r="B2" s="3" t="s">
        <v>14</v>
      </c>
      <c r="C2" s="1" t="s">
        <v>15</v>
      </c>
      <c r="D2" t="s">
        <v>16</v>
      </c>
    </row>
    <row r="3" spans="1:4" x14ac:dyDescent="0.35">
      <c r="A3" t="s">
        <v>6</v>
      </c>
      <c r="B3" s="3" t="s">
        <v>14</v>
      </c>
      <c r="C3" s="1" t="s">
        <v>15</v>
      </c>
      <c r="D3" t="s">
        <v>16</v>
      </c>
    </row>
    <row r="4" spans="1:4" x14ac:dyDescent="0.35">
      <c r="A4" t="s">
        <v>7</v>
      </c>
      <c r="B4" s="2">
        <v>93</v>
      </c>
      <c r="C4" s="1">
        <v>42</v>
      </c>
    </row>
    <row r="5" spans="1:4" x14ac:dyDescent="0.35">
      <c r="A5" t="s">
        <v>8</v>
      </c>
      <c r="B5" s="2">
        <v>295</v>
      </c>
      <c r="C5">
        <v>158</v>
      </c>
    </row>
    <row r="6" spans="1:4" x14ac:dyDescent="0.35">
      <c r="A6" t="s">
        <v>9</v>
      </c>
      <c r="B6" s="2">
        <v>151</v>
      </c>
      <c r="C6">
        <v>51</v>
      </c>
    </row>
    <row r="7" spans="1:4" x14ac:dyDescent="0.35">
      <c r="A7" t="s">
        <v>10</v>
      </c>
      <c r="B7" s="2">
        <v>32</v>
      </c>
      <c r="C7">
        <v>15</v>
      </c>
    </row>
    <row r="8" spans="1:4" x14ac:dyDescent="0.35">
      <c r="A8" t="s">
        <v>11</v>
      </c>
      <c r="B8" s="2">
        <v>1656</v>
      </c>
      <c r="C8">
        <v>593</v>
      </c>
    </row>
    <row r="9" spans="1:4" x14ac:dyDescent="0.35">
      <c r="A9" t="s">
        <v>12</v>
      </c>
      <c r="B9" s="2">
        <v>135000</v>
      </c>
      <c r="C9">
        <v>107000</v>
      </c>
    </row>
    <row r="10" spans="1:4" x14ac:dyDescent="0.35">
      <c r="A10" t="s">
        <v>13</v>
      </c>
      <c r="B10" s="3" t="s">
        <v>14</v>
      </c>
      <c r="C10" s="1">
        <v>2.04</v>
      </c>
      <c r="D10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AAF7B-1032-4538-8F8C-1950C49680F0}">
  <dimension ref="A1:C6"/>
  <sheetViews>
    <sheetView workbookViewId="0">
      <selection activeCell="N7" sqref="N7"/>
    </sheetView>
  </sheetViews>
  <sheetFormatPr defaultRowHeight="14.5" x14ac:dyDescent="0.35"/>
  <cols>
    <col min="1" max="1" width="27.26953125" customWidth="1"/>
    <col min="2" max="2" width="17.36328125" customWidth="1"/>
    <col min="3" max="3" width="15.453125" bestFit="1" customWidth="1"/>
  </cols>
  <sheetData>
    <row r="1" spans="1:3" x14ac:dyDescent="0.35">
      <c r="A1" t="s">
        <v>19</v>
      </c>
      <c r="B1" t="s">
        <v>1</v>
      </c>
      <c r="C1" t="s">
        <v>2</v>
      </c>
    </row>
    <row r="2" spans="1:3" x14ac:dyDescent="0.35">
      <c r="A2">
        <v>1</v>
      </c>
      <c r="B2" s="2">
        <v>1.07</v>
      </c>
      <c r="C2" s="1">
        <v>2.34</v>
      </c>
    </row>
    <row r="3" spans="1:3" x14ac:dyDescent="0.35">
      <c r="A3">
        <v>2</v>
      </c>
      <c r="B3" s="2">
        <v>1.06</v>
      </c>
      <c r="C3" s="1">
        <v>2.35</v>
      </c>
    </row>
    <row r="4" spans="1:3" x14ac:dyDescent="0.35">
      <c r="A4">
        <v>3</v>
      </c>
      <c r="B4" s="2">
        <v>1.05</v>
      </c>
      <c r="C4" s="1">
        <v>2.36</v>
      </c>
    </row>
    <row r="5" spans="1:3" x14ac:dyDescent="0.35">
      <c r="A5" t="s">
        <v>3</v>
      </c>
      <c r="B5" s="2">
        <f>AVERAGE(B2:B4)</f>
        <v>1.0599999999999998</v>
      </c>
      <c r="C5">
        <f>AVERAGE(C2:C4)</f>
        <v>2.3499999999999996</v>
      </c>
    </row>
    <row r="6" spans="1:3" x14ac:dyDescent="0.35">
      <c r="A6" t="s">
        <v>4</v>
      </c>
      <c r="B6">
        <f>STDEVA(B2:B4)</f>
        <v>1.0000000000000009E-2</v>
      </c>
      <c r="C6">
        <f>STDEVA(C2:C4)</f>
        <v>1.0000000000000009E-2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D52D-701C-44FC-9A00-B7C0E361014E}">
  <dimension ref="A1:C6"/>
  <sheetViews>
    <sheetView workbookViewId="0"/>
  </sheetViews>
  <sheetFormatPr defaultRowHeight="14.5" x14ac:dyDescent="0.35"/>
  <cols>
    <col min="1" max="1" width="14.26953125" customWidth="1"/>
    <col min="2" max="2" width="17.36328125" customWidth="1"/>
    <col min="3" max="3" width="15.453125" bestFit="1" customWidth="1"/>
  </cols>
  <sheetData>
    <row r="1" spans="1:3" x14ac:dyDescent="0.35">
      <c r="A1" t="s">
        <v>20</v>
      </c>
      <c r="B1" t="s">
        <v>1</v>
      </c>
      <c r="C1" t="s">
        <v>2</v>
      </c>
    </row>
    <row r="2" spans="1:3" x14ac:dyDescent="0.35">
      <c r="A2">
        <v>1</v>
      </c>
      <c r="B2" s="2">
        <v>55.65</v>
      </c>
      <c r="C2" s="1">
        <v>122.59</v>
      </c>
    </row>
    <row r="3" spans="1:3" x14ac:dyDescent="0.35">
      <c r="A3">
        <v>2</v>
      </c>
      <c r="B3" s="2">
        <v>58.34</v>
      </c>
      <c r="C3" s="1">
        <v>116.93</v>
      </c>
    </row>
    <row r="4" spans="1:3" x14ac:dyDescent="0.35">
      <c r="A4">
        <v>3</v>
      </c>
      <c r="B4" s="2">
        <v>53</v>
      </c>
      <c r="C4" s="1">
        <v>116.47</v>
      </c>
    </row>
    <row r="5" spans="1:3" x14ac:dyDescent="0.35">
      <c r="A5" t="s">
        <v>3</v>
      </c>
      <c r="B5" s="2">
        <f>AVERAGE(B2:B4)</f>
        <v>55.663333333333334</v>
      </c>
      <c r="C5">
        <f>AVERAGE(C2:C4)</f>
        <v>118.66333333333334</v>
      </c>
    </row>
    <row r="6" spans="1:3" x14ac:dyDescent="0.35">
      <c r="A6" t="s">
        <v>4</v>
      </c>
      <c r="B6">
        <f>STDEVA(B2:B4)</f>
        <v>2.6700249686722675</v>
      </c>
      <c r="C6">
        <f>STDEVA(C2:C4)</f>
        <v>3.4083622655658741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DA4D-D361-4472-AE61-FE90850A55A8}">
  <dimension ref="A1:C6"/>
  <sheetViews>
    <sheetView workbookViewId="0">
      <selection sqref="A1:C1048576"/>
    </sheetView>
  </sheetViews>
  <sheetFormatPr defaultRowHeight="14.5" x14ac:dyDescent="0.35"/>
  <cols>
    <col min="1" max="1" width="14.26953125" customWidth="1"/>
    <col min="2" max="2" width="17.36328125" customWidth="1"/>
    <col min="3" max="3" width="15.453125" bestFit="1" customWidth="1"/>
  </cols>
  <sheetData>
    <row r="1" spans="1:3" x14ac:dyDescent="0.35">
      <c r="A1" t="s">
        <v>21</v>
      </c>
      <c r="B1" t="s">
        <v>1</v>
      </c>
      <c r="C1" t="s">
        <v>2</v>
      </c>
    </row>
    <row r="2" spans="1:3" x14ac:dyDescent="0.35">
      <c r="A2">
        <v>1</v>
      </c>
      <c r="B2" s="2">
        <v>38.56</v>
      </c>
      <c r="C2" s="1">
        <v>31.45</v>
      </c>
    </row>
    <row r="3" spans="1:3" x14ac:dyDescent="0.35">
      <c r="A3">
        <v>2</v>
      </c>
      <c r="B3" s="2">
        <v>38.619999999999997</v>
      </c>
      <c r="C3" s="1">
        <v>31.57</v>
      </c>
    </row>
    <row r="4" spans="1:3" x14ac:dyDescent="0.35">
      <c r="A4">
        <v>3</v>
      </c>
      <c r="B4" s="2">
        <v>38.5</v>
      </c>
      <c r="C4" s="1">
        <v>31.51</v>
      </c>
    </row>
    <row r="5" spans="1:3" x14ac:dyDescent="0.35">
      <c r="A5" t="s">
        <v>3</v>
      </c>
      <c r="B5" s="2">
        <f>AVERAGE(B2:B4)</f>
        <v>38.56</v>
      </c>
      <c r="C5">
        <f>AVERAGE(C2:C4)</f>
        <v>31.51</v>
      </c>
    </row>
    <row r="6" spans="1:3" x14ac:dyDescent="0.35">
      <c r="A6" t="s">
        <v>4</v>
      </c>
      <c r="B6">
        <f>STDEVA(B2:B4)</f>
        <v>5.9999999999998721E-2</v>
      </c>
      <c r="C6">
        <f>STDEVA(C2:C4)</f>
        <v>6.0000000000000497E-2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80B6-626C-4BAC-9BBD-2A5676111560}">
  <dimension ref="A1:C6"/>
  <sheetViews>
    <sheetView workbookViewId="0">
      <selection activeCell="B16" sqref="B16"/>
    </sheetView>
  </sheetViews>
  <sheetFormatPr defaultRowHeight="14.5" x14ac:dyDescent="0.35"/>
  <cols>
    <col min="1" max="1" width="14.26953125" customWidth="1"/>
    <col min="2" max="2" width="17.36328125" customWidth="1"/>
    <col min="3" max="3" width="15.453125" bestFit="1" customWidth="1"/>
  </cols>
  <sheetData>
    <row r="1" spans="1:3" x14ac:dyDescent="0.35">
      <c r="A1" t="s">
        <v>21</v>
      </c>
      <c r="B1" t="s">
        <v>1</v>
      </c>
      <c r="C1" t="s">
        <v>2</v>
      </c>
    </row>
    <row r="2" spans="1:3" x14ac:dyDescent="0.35">
      <c r="A2">
        <v>1</v>
      </c>
      <c r="B2" s="2">
        <v>1.72</v>
      </c>
      <c r="C2" s="1">
        <v>2.62</v>
      </c>
    </row>
    <row r="3" spans="1:3" x14ac:dyDescent="0.35">
      <c r="A3">
        <v>2</v>
      </c>
      <c r="B3" s="2">
        <v>1.79</v>
      </c>
      <c r="C3" s="1">
        <v>2.72</v>
      </c>
    </row>
    <row r="4" spans="1:3" x14ac:dyDescent="0.35">
      <c r="A4">
        <v>3</v>
      </c>
      <c r="B4" s="2">
        <v>1.67</v>
      </c>
      <c r="C4" s="1">
        <v>2.62</v>
      </c>
    </row>
    <row r="5" spans="1:3" x14ac:dyDescent="0.35">
      <c r="A5" t="s">
        <v>3</v>
      </c>
      <c r="B5" s="2">
        <f>AVERAGE(B2:B4)</f>
        <v>1.7266666666666666</v>
      </c>
      <c r="C5">
        <f>AVERAGE(C2:C4)</f>
        <v>2.6533333333333333</v>
      </c>
    </row>
    <row r="6" spans="1:3" x14ac:dyDescent="0.35">
      <c r="A6" t="s">
        <v>4</v>
      </c>
      <c r="B6">
        <f>STDEVA(B2:B4)</f>
        <v>6.0277137733417134E-2</v>
      </c>
      <c r="C6">
        <f>STDEVA(C2:C4)</f>
        <v>5.773502691896263E-2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985A-021F-4FE4-8F0B-0F16DD715979}">
  <dimension ref="A1:F12"/>
  <sheetViews>
    <sheetView workbookViewId="0">
      <selection activeCell="C19" sqref="C19"/>
    </sheetView>
  </sheetViews>
  <sheetFormatPr defaultRowHeight="14.5" x14ac:dyDescent="0.35"/>
  <cols>
    <col min="1" max="1" width="14.26953125" customWidth="1"/>
    <col min="2" max="2" width="17.36328125" customWidth="1"/>
    <col min="3" max="3" width="15.453125" bestFit="1" customWidth="1"/>
    <col min="4" max="4" width="14.26953125" customWidth="1"/>
    <col min="5" max="5" width="17.36328125" customWidth="1"/>
    <col min="6" max="6" width="15.453125" bestFit="1" customWidth="1"/>
  </cols>
  <sheetData>
    <row r="1" spans="1:6" x14ac:dyDescent="0.35">
      <c r="A1" t="s">
        <v>21</v>
      </c>
      <c r="B1" t="s">
        <v>1</v>
      </c>
      <c r="C1" t="s">
        <v>2</v>
      </c>
      <c r="D1" t="s">
        <v>0</v>
      </c>
      <c r="E1" t="s">
        <v>1</v>
      </c>
      <c r="F1" t="s">
        <v>2</v>
      </c>
    </row>
    <row r="2" spans="1:6" x14ac:dyDescent="0.35">
      <c r="A2">
        <v>1</v>
      </c>
      <c r="B2" s="2">
        <v>38.56</v>
      </c>
      <c r="C2" s="1">
        <v>31.45</v>
      </c>
      <c r="D2">
        <v>1</v>
      </c>
      <c r="E2" s="2">
        <v>1.72</v>
      </c>
      <c r="F2" s="1">
        <v>2.62</v>
      </c>
    </row>
    <row r="3" spans="1:6" x14ac:dyDescent="0.35">
      <c r="A3">
        <v>2</v>
      </c>
      <c r="B3" s="2">
        <v>38.619999999999997</v>
      </c>
      <c r="C3" s="1">
        <v>31.57</v>
      </c>
      <c r="D3">
        <v>2</v>
      </c>
      <c r="E3" s="2">
        <v>1.79</v>
      </c>
      <c r="F3" s="1">
        <v>2.72</v>
      </c>
    </row>
    <row r="4" spans="1:6" x14ac:dyDescent="0.35">
      <c r="A4">
        <v>3</v>
      </c>
      <c r="B4" s="2">
        <v>38.5</v>
      </c>
      <c r="C4" s="1">
        <v>31.51</v>
      </c>
      <c r="D4">
        <v>3</v>
      </c>
      <c r="E4" s="2">
        <v>1.67</v>
      </c>
      <c r="F4" s="1">
        <v>2.62</v>
      </c>
    </row>
    <row r="5" spans="1:6" x14ac:dyDescent="0.35">
      <c r="A5" t="s">
        <v>3</v>
      </c>
      <c r="B5" s="2">
        <f>AVERAGE(B2:B4)</f>
        <v>38.56</v>
      </c>
      <c r="C5">
        <f>AVERAGE(C2:C4)</f>
        <v>31.51</v>
      </c>
      <c r="D5" t="s">
        <v>3</v>
      </c>
      <c r="E5" s="2">
        <f>AVERAGE(E2:E4)</f>
        <v>1.7266666666666666</v>
      </c>
      <c r="F5">
        <f>AVERAGE(F2:F4)</f>
        <v>2.6533333333333333</v>
      </c>
    </row>
    <row r="6" spans="1:6" x14ac:dyDescent="0.35">
      <c r="A6" t="s">
        <v>4</v>
      </c>
      <c r="B6">
        <f>STDEVA(B2:B4)</f>
        <v>5.9999999999998721E-2</v>
      </c>
      <c r="C6">
        <f>STDEVA(C2:C4)</f>
        <v>6.0000000000000497E-2</v>
      </c>
      <c r="D6" t="s">
        <v>4</v>
      </c>
      <c r="E6">
        <f>STDEVA(E2:E4)</f>
        <v>6.0277137733417134E-2</v>
      </c>
      <c r="F6">
        <f>STDEVA(F2:F4)</f>
        <v>5.773502691896263E-2</v>
      </c>
    </row>
    <row r="8" spans="1:6" x14ac:dyDescent="0.35">
      <c r="A8">
        <v>1</v>
      </c>
      <c r="B8" s="2">
        <f>B2-E2</f>
        <v>36.840000000000003</v>
      </c>
      <c r="C8">
        <f>C2-F2</f>
        <v>28.83</v>
      </c>
    </row>
    <row r="9" spans="1:6" x14ac:dyDescent="0.35">
      <c r="A9">
        <v>2</v>
      </c>
      <c r="B9" s="2">
        <f>B3-E3</f>
        <v>36.83</v>
      </c>
      <c r="C9">
        <f t="shared" ref="C9:C10" si="0">C3-F3</f>
        <v>28.85</v>
      </c>
    </row>
    <row r="10" spans="1:6" x14ac:dyDescent="0.35">
      <c r="A10">
        <v>3</v>
      </c>
      <c r="B10" s="2">
        <f>B4-E4</f>
        <v>36.83</v>
      </c>
      <c r="C10">
        <f t="shared" si="0"/>
        <v>28.89</v>
      </c>
    </row>
    <row r="11" spans="1:6" x14ac:dyDescent="0.35">
      <c r="A11" t="s">
        <v>3</v>
      </c>
      <c r="B11" s="2">
        <f>AVERAGE(B8:B10)</f>
        <v>36.833333333333336</v>
      </c>
      <c r="C11">
        <f>AVERAGE(C8:C10)</f>
        <v>28.856666666666666</v>
      </c>
    </row>
    <row r="12" spans="1:6" x14ac:dyDescent="0.35">
      <c r="A12" t="s">
        <v>4</v>
      </c>
      <c r="B12">
        <f>STDEVA(B8:B10)</f>
        <v>5.7735026918992113E-3</v>
      </c>
      <c r="C12">
        <f>STDEVA(C8:C10)</f>
        <v>3.0550504633039835E-2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05C0-1ADA-4647-96CC-E0F317DD4007}">
  <dimension ref="A1:C6"/>
  <sheetViews>
    <sheetView workbookViewId="0">
      <selection activeCell="B11" sqref="B11"/>
    </sheetView>
  </sheetViews>
  <sheetFormatPr defaultRowHeight="14.5" x14ac:dyDescent="0.35"/>
  <cols>
    <col min="1" max="1" width="16.453125" customWidth="1"/>
    <col min="2" max="2" width="17.36328125" customWidth="1"/>
    <col min="3" max="3" width="15.453125" bestFit="1" customWidth="1"/>
  </cols>
  <sheetData>
    <row r="1" spans="1:3" x14ac:dyDescent="0.35">
      <c r="A1" t="s">
        <v>21</v>
      </c>
      <c r="B1" t="s">
        <v>1</v>
      </c>
      <c r="C1" t="s">
        <v>2</v>
      </c>
    </row>
    <row r="2" spans="1:3" x14ac:dyDescent="0.35">
      <c r="A2">
        <v>1</v>
      </c>
      <c r="B2" s="2">
        <v>6.54</v>
      </c>
      <c r="C2" s="1">
        <v>2.62</v>
      </c>
    </row>
    <row r="3" spans="1:3" x14ac:dyDescent="0.35">
      <c r="A3">
        <v>2</v>
      </c>
      <c r="B3" s="2">
        <v>6.49</v>
      </c>
      <c r="C3" s="1">
        <v>2.72</v>
      </c>
    </row>
    <row r="4" spans="1:3" x14ac:dyDescent="0.35">
      <c r="A4">
        <v>3</v>
      </c>
      <c r="B4" s="2">
        <v>6.55</v>
      </c>
      <c r="C4" s="1">
        <v>2.62</v>
      </c>
    </row>
    <row r="5" spans="1:3" x14ac:dyDescent="0.35">
      <c r="A5" t="s">
        <v>3</v>
      </c>
      <c r="B5" s="2">
        <f>AVERAGE(B2:B4)</f>
        <v>6.5266666666666673</v>
      </c>
      <c r="C5">
        <f>AVERAGE(C2:C4)</f>
        <v>2.6533333333333333</v>
      </c>
    </row>
    <row r="6" spans="1:3" x14ac:dyDescent="0.35">
      <c r="A6" t="s">
        <v>4</v>
      </c>
      <c r="B6" s="2">
        <f>STDEVA(B2:B4)</f>
        <v>3.2145502536643007E-2</v>
      </c>
      <c r="C6">
        <f>STDEVA(C2:C4)</f>
        <v>5.773502691896263E-2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6428-1B19-420E-A055-9F9E501B84C8}">
  <dimension ref="A1:C6"/>
  <sheetViews>
    <sheetView workbookViewId="0">
      <selection activeCell="F12" sqref="F12"/>
    </sheetView>
  </sheetViews>
  <sheetFormatPr defaultRowHeight="14.5" x14ac:dyDescent="0.35"/>
  <cols>
    <col min="1" max="1" width="14.26953125" customWidth="1"/>
    <col min="2" max="2" width="17.36328125" customWidth="1"/>
    <col min="3" max="3" width="15.453125" bestFit="1" customWidth="1"/>
  </cols>
  <sheetData>
    <row r="1" spans="1:3" x14ac:dyDescent="0.35">
      <c r="A1" t="s">
        <v>21</v>
      </c>
      <c r="B1" t="s">
        <v>1</v>
      </c>
      <c r="C1" t="s">
        <v>2</v>
      </c>
    </row>
    <row r="2" spans="1:3" x14ac:dyDescent="0.35">
      <c r="A2">
        <v>1</v>
      </c>
      <c r="B2" s="2">
        <v>1.87</v>
      </c>
      <c r="C2" s="1">
        <v>6.71</v>
      </c>
    </row>
    <row r="3" spans="1:3" x14ac:dyDescent="0.35">
      <c r="A3">
        <v>2</v>
      </c>
      <c r="B3" s="2">
        <v>1.89</v>
      </c>
      <c r="C3" s="1">
        <v>6.81</v>
      </c>
    </row>
    <row r="4" spans="1:3" x14ac:dyDescent="0.35">
      <c r="A4">
        <v>3</v>
      </c>
      <c r="B4" s="2">
        <v>1.9</v>
      </c>
      <c r="C4" s="1">
        <v>6.76</v>
      </c>
    </row>
    <row r="5" spans="1:3" x14ac:dyDescent="0.35">
      <c r="A5" t="s">
        <v>3</v>
      </c>
      <c r="B5" s="2">
        <f>AVERAGE(B2:B4)</f>
        <v>1.8866666666666667</v>
      </c>
      <c r="C5">
        <f>AVERAGE(C2:C4)</f>
        <v>6.7600000000000007</v>
      </c>
    </row>
    <row r="6" spans="1:3" x14ac:dyDescent="0.35">
      <c r="A6" t="s">
        <v>4</v>
      </c>
      <c r="B6" s="2">
        <f>STDEVA(B2:B4)</f>
        <v>1.5275252316519359E-2</v>
      </c>
      <c r="C6">
        <f>STDEVA(C2:C4)</f>
        <v>4.9999999999999822E-2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3532-8AA0-4BAB-BF32-A168FD35183F}">
  <dimension ref="A1:C6"/>
  <sheetViews>
    <sheetView workbookViewId="0">
      <selection activeCell="E6" sqref="E6"/>
    </sheetView>
  </sheetViews>
  <sheetFormatPr defaultRowHeight="14.5" x14ac:dyDescent="0.35"/>
  <cols>
    <col min="1" max="1" width="14.26953125" customWidth="1"/>
    <col min="2" max="2" width="17.36328125" customWidth="1"/>
    <col min="3" max="3" width="15.453125" bestFit="1" customWidth="1"/>
  </cols>
  <sheetData>
    <row r="1" spans="1:3" x14ac:dyDescent="0.35">
      <c r="A1" t="s">
        <v>21</v>
      </c>
      <c r="B1" t="s">
        <v>1</v>
      </c>
      <c r="C1" t="s">
        <v>2</v>
      </c>
    </row>
    <row r="2" spans="1:3" x14ac:dyDescent="0.35">
      <c r="A2">
        <v>1</v>
      </c>
      <c r="B2" s="2">
        <v>50.99</v>
      </c>
      <c r="C2" s="1">
        <v>23.56</v>
      </c>
    </row>
    <row r="3" spans="1:3" x14ac:dyDescent="0.35">
      <c r="A3">
        <v>2</v>
      </c>
      <c r="B3" s="2">
        <v>51.02</v>
      </c>
      <c r="C3" s="1">
        <v>23.59</v>
      </c>
    </row>
    <row r="4" spans="1:3" x14ac:dyDescent="0.35">
      <c r="A4">
        <v>3</v>
      </c>
      <c r="B4" s="2">
        <v>50.96</v>
      </c>
      <c r="C4" s="1">
        <v>23.62</v>
      </c>
    </row>
    <row r="5" spans="1:3" x14ac:dyDescent="0.35">
      <c r="A5" t="s">
        <v>3</v>
      </c>
      <c r="B5" s="2">
        <f>AVERAGE(B2:B4)</f>
        <v>50.99</v>
      </c>
      <c r="C5">
        <f>AVERAGE(C2:C4)</f>
        <v>23.59</v>
      </c>
    </row>
    <row r="6" spans="1:3" x14ac:dyDescent="0.35">
      <c r="A6" t="s">
        <v>4</v>
      </c>
      <c r="B6" s="2">
        <f>STDEVA(B2:B4)</f>
        <v>3.0000000000001137E-2</v>
      </c>
      <c r="C6">
        <f>STDEVA(C2:C4)</f>
        <v>3.0000000000001137E-2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pH</vt:lpstr>
      <vt:lpstr>EC</vt:lpstr>
      <vt:lpstr>CEC</vt:lpstr>
      <vt:lpstr>Ctotal</vt:lpstr>
      <vt:lpstr>Cinorg</vt:lpstr>
      <vt:lpstr>Corg</vt:lpstr>
      <vt:lpstr>Ntotal</vt:lpstr>
      <vt:lpstr>Htotal</vt:lpstr>
      <vt:lpstr>ash content</vt:lpstr>
      <vt:lpstr>elemental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Hp</dc:creator>
  <cp:lastModifiedBy>Pavilion Hp</cp:lastModifiedBy>
  <dcterms:created xsi:type="dcterms:W3CDTF">2015-06-05T18:19:34Z</dcterms:created>
  <dcterms:modified xsi:type="dcterms:W3CDTF">2024-06-27T12:12:57Z</dcterms:modified>
</cp:coreProperties>
</file>