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60" windowHeight="10875" activeTab="1"/>
  </bookViews>
  <sheets>
    <sheet name="RESULT" sheetId="1" r:id="rId1"/>
    <sheet name="RAW DATA" sheetId="2" r:id="rId2"/>
    <sheet name="cell number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<sst xmlns="http://schemas.openxmlformats.org/spreadsheetml/2006/main" count="224" uniqueCount="60">
  <si>
    <t xml:space="preserve">Cq   </t>
  </si>
  <si>
    <t>Cq Mean</t>
  </si>
  <si>
    <t>target gene</t>
  </si>
  <si>
    <t>expression</t>
  </si>
  <si>
    <t>average</t>
  </si>
  <si>
    <t>p value</t>
  </si>
  <si>
    <t>BEAS-2B</t>
  </si>
  <si>
    <t>GAPDH</t>
  </si>
  <si>
    <t>UBE2T</t>
  </si>
  <si>
    <t>A549</t>
  </si>
  <si>
    <t>TEDC2</t>
  </si>
  <si>
    <t>RCC1</t>
  </si>
  <si>
    <t>FAM136A</t>
  </si>
  <si>
    <t>Hole</t>
  </si>
  <si>
    <t>Channel</t>
  </si>
  <si>
    <t>CT vaule</t>
  </si>
  <si>
    <t>TM vaule</t>
  </si>
  <si>
    <t>Type</t>
  </si>
  <si>
    <t>Target genes</t>
  </si>
  <si>
    <t>Sample</t>
  </si>
  <si>
    <t>Housekeeper genes</t>
  </si>
  <si>
    <t>Control sample</t>
  </si>
  <si>
    <t>Channel genes</t>
  </si>
  <si>
    <t>A01</t>
  </si>
  <si>
    <t>FAM</t>
  </si>
  <si>
    <t>Unknown</t>
  </si>
  <si>
    <t>A02</t>
  </si>
  <si>
    <t>A03</t>
  </si>
  <si>
    <t>A04</t>
  </si>
  <si>
    <t>A05</t>
  </si>
  <si>
    <t>A06</t>
  </si>
  <si>
    <t>B01</t>
  </si>
  <si>
    <t>B02</t>
  </si>
  <si>
    <t>B03</t>
  </si>
  <si>
    <t>B04</t>
  </si>
  <si>
    <t>B05</t>
  </si>
  <si>
    <t>B06</t>
  </si>
  <si>
    <t>C01</t>
  </si>
  <si>
    <t>C02</t>
  </si>
  <si>
    <t>C03</t>
  </si>
  <si>
    <t>C04</t>
  </si>
  <si>
    <t>C05</t>
  </si>
  <si>
    <t>C06</t>
  </si>
  <si>
    <t>D01</t>
  </si>
  <si>
    <t>D02</t>
  </si>
  <si>
    <t>D03</t>
  </si>
  <si>
    <t>D04</t>
  </si>
  <si>
    <t>D05</t>
  </si>
  <si>
    <t>D06</t>
  </si>
  <si>
    <t>E01</t>
  </si>
  <si>
    <t>E02</t>
  </si>
  <si>
    <t>E03</t>
  </si>
  <si>
    <t>E04</t>
  </si>
  <si>
    <t>E05</t>
  </si>
  <si>
    <t>E06</t>
  </si>
  <si>
    <t>si-NC</t>
  </si>
  <si>
    <t>si-TEDC2</t>
  </si>
  <si>
    <t>P</t>
  </si>
  <si>
    <t>Migration</t>
  </si>
  <si>
    <t>Invasion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</si>
</sst>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##0.00;\-###0.00"/>
  </numFmts>
  <fonts count="27">
    <font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b/>
      <sz val="8.25"/>
      <name val="Microsoft Sans Serif"/>
      <charset val="134"/>
    </font>
    <font>
      <sz val="12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8.25"/>
      <name val="Microsoft Sans Serif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top"/>
      <protection locked="0"/>
    </xf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1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6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177" fontId="3" fillId="0" borderId="0" xfId="49" applyNumberFormat="1" applyFont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opLeftCell="A55" workbookViewId="0">
      <selection activeCell="J6" sqref="J6"/>
    </sheetView>
  </sheetViews>
  <sheetFormatPr defaultColWidth="9" defaultRowHeight="14.25"/>
  <sheetData>
    <row r="1" s="3" customFormat="1" spans="1:20">
      <c r="A1"/>
      <c r="B1"/>
      <c r="C1" s="6" t="s">
        <v>0</v>
      </c>
      <c r="D1" s="6" t="s">
        <v>1</v>
      </c>
      <c r="E1" s="3" t="s">
        <v>2</v>
      </c>
      <c r="F1"/>
      <c r="G1"/>
      <c r="H1"/>
      <c r="I1" s="7" t="s">
        <v>3</v>
      </c>
      <c r="J1" t="s">
        <v>4</v>
      </c>
      <c r="K1"/>
      <c r="L1" s="8" t="s">
        <v>5</v>
      </c>
      <c r="O1" s="9"/>
      <c r="P1" s="9"/>
      <c r="Q1" s="9"/>
      <c r="R1" s="9"/>
      <c r="S1" s="9"/>
      <c r="T1" s="9"/>
    </row>
    <row r="2" s="3" customFormat="1" ht="15.75" spans="1:20">
      <c r="A2" s="3" t="s">
        <v>6</v>
      </c>
      <c r="B2" t="s">
        <v>7</v>
      </c>
      <c r="C2" s="3">
        <v>14.77</v>
      </c>
      <c r="D2" s="6">
        <f>AVERAGE(C2:C4)</f>
        <v>14.8033333333333</v>
      </c>
      <c r="E2" s="4">
        <v>21.35</v>
      </c>
      <c r="F2" s="6">
        <f>E2-D2</f>
        <v>6.54666666666667</v>
      </c>
      <c r="G2" s="6">
        <f>AVERAGE(F2:F4)</f>
        <v>6.53333333333333</v>
      </c>
      <c r="H2" s="6">
        <f>F2-G2</f>
        <v>0.0133333333333345</v>
      </c>
      <c r="I2">
        <f>POWER(2,-H2)</f>
        <v>0.990800613265229</v>
      </c>
      <c r="J2">
        <f>AVERAGE(I2:I4)</f>
        <v>1.00016612940245</v>
      </c>
      <c r="K2">
        <f>STDEV(I2:I4)</f>
        <v>0.0224113834769342</v>
      </c>
      <c r="L2"/>
      <c r="M2" s="10" t="s">
        <v>8</v>
      </c>
      <c r="R2" s="9"/>
      <c r="S2" s="9"/>
      <c r="T2" s="9"/>
    </row>
    <row r="3" s="3" customFormat="1" ht="15.75" spans="1:20">
      <c r="A3" s="3" t="s">
        <v>6</v>
      </c>
      <c r="B3" t="s">
        <v>7</v>
      </c>
      <c r="C3" s="3">
        <v>14.88</v>
      </c>
      <c r="D3" s="6">
        <f>AVERAGE(C2:C4)</f>
        <v>14.8033333333333</v>
      </c>
      <c r="E3" s="4">
        <v>21.36</v>
      </c>
      <c r="F3" s="6">
        <f t="shared" ref="F3:F8" si="0">E3-D3</f>
        <v>6.55666666666667</v>
      </c>
      <c r="G3" s="6">
        <f>G2</f>
        <v>6.53333333333333</v>
      </c>
      <c r="H3" s="6">
        <f t="shared" ref="H3:H8" si="1">F3-G3</f>
        <v>0.0233333333333325</v>
      </c>
      <c r="I3">
        <f t="shared" ref="I3:I8" si="2">POWER(2,-H3)</f>
        <v>0.983956653508113</v>
      </c>
      <c r="J3"/>
      <c r="K3"/>
      <c r="L3"/>
      <c r="M3" s="1"/>
      <c r="R3" s="9"/>
      <c r="S3" s="9"/>
      <c r="T3" s="9"/>
    </row>
    <row r="4" s="3" customFormat="1" ht="15.75" spans="1:20">
      <c r="A4" s="3" t="s">
        <v>6</v>
      </c>
      <c r="B4" t="s">
        <v>7</v>
      </c>
      <c r="C4" s="3">
        <v>14.76</v>
      </c>
      <c r="D4" s="6">
        <f>AVERAGE(C2:C4)</f>
        <v>14.8033333333333</v>
      </c>
      <c r="E4" s="4">
        <v>21.3</v>
      </c>
      <c r="F4" s="6">
        <f t="shared" si="0"/>
        <v>6.49666666666667</v>
      </c>
      <c r="G4" s="6">
        <f t="shared" ref="G4:G7" si="3">G3</f>
        <v>6.53333333333333</v>
      </c>
      <c r="H4" s="6">
        <f t="shared" si="1"/>
        <v>-0.0366666666666662</v>
      </c>
      <c r="I4">
        <f t="shared" si="2"/>
        <v>1.02574112143402</v>
      </c>
      <c r="J4"/>
      <c r="K4"/>
      <c r="L4"/>
      <c r="M4" s="1"/>
      <c r="R4" s="9"/>
      <c r="S4" s="9"/>
      <c r="T4" s="9"/>
    </row>
    <row r="5" s="3" customFormat="1" spans="1:20">
      <c r="A5" s="3" t="s">
        <v>9</v>
      </c>
      <c r="B5" t="s">
        <v>7</v>
      </c>
      <c r="C5" s="3">
        <v>14.79</v>
      </c>
      <c r="D5" s="6">
        <f>AVERAGE(C5:C7)</f>
        <v>14.8266666666667</v>
      </c>
      <c r="E5" s="5">
        <v>20.42</v>
      </c>
      <c r="F5" s="6">
        <f t="shared" si="0"/>
        <v>5.59333333333334</v>
      </c>
      <c r="G5" s="6">
        <f t="shared" si="3"/>
        <v>6.53333333333333</v>
      </c>
      <c r="H5" s="6">
        <f t="shared" si="1"/>
        <v>-0.939999999999999</v>
      </c>
      <c r="I5">
        <f t="shared" si="2"/>
        <v>1.91852823865053</v>
      </c>
      <c r="J5">
        <f>AVERAGE(I5:I7)</f>
        <v>1.90140447824162</v>
      </c>
      <c r="K5">
        <f>STDEV(I5:I7)</f>
        <v>0.054522789823015</v>
      </c>
      <c r="L5" s="11">
        <f>IF(_xlfn.F.TEST(I2:I4,I5:I7)&gt;0.05,_xlfn.T.TEST(I2:I4,I5:I7,2,2),_xlfn.T.TEST(I2:I4,I5:I7,2,3))</f>
        <v>1.20876840949738e-5</v>
      </c>
      <c r="M5" s="1"/>
      <c r="O5" s="9"/>
      <c r="P5" s="9"/>
      <c r="Q5" s="9"/>
      <c r="R5" s="9"/>
      <c r="S5" s="9"/>
      <c r="T5" s="9"/>
    </row>
    <row r="6" s="3" customFormat="1" spans="1:20">
      <c r="A6" s="3" t="s">
        <v>9</v>
      </c>
      <c r="B6" t="s">
        <v>7</v>
      </c>
      <c r="C6" s="3">
        <v>14.83</v>
      </c>
      <c r="D6" s="6">
        <f>AVERAGE(C5:C7)</f>
        <v>14.8266666666667</v>
      </c>
      <c r="E6" s="5">
        <v>20.4</v>
      </c>
      <c r="F6" s="6">
        <f t="shared" si="0"/>
        <v>5.57333333333333</v>
      </c>
      <c r="G6" s="6">
        <f t="shared" si="3"/>
        <v>6.53333333333333</v>
      </c>
      <c r="H6" s="6">
        <f t="shared" si="1"/>
        <v>-0.960000000000002</v>
      </c>
      <c r="I6">
        <f t="shared" si="2"/>
        <v>1.94530989482457</v>
      </c>
      <c r="J6"/>
      <c r="K6"/>
      <c r="L6"/>
      <c r="M6" s="1"/>
      <c r="O6" s="9"/>
      <c r="P6" s="9"/>
      <c r="Q6" s="9"/>
      <c r="R6" s="9"/>
      <c r="S6" s="9"/>
      <c r="T6" s="9"/>
    </row>
    <row r="7" s="3" customFormat="1" spans="1:20">
      <c r="A7" s="3" t="s">
        <v>9</v>
      </c>
      <c r="B7" t="s">
        <v>7</v>
      </c>
      <c r="C7" s="3">
        <v>14.86</v>
      </c>
      <c r="D7" s="6">
        <f>AVERAGE(C5:C7)</f>
        <v>14.8266666666667</v>
      </c>
      <c r="E7" s="5">
        <v>20.48</v>
      </c>
      <c r="F7" s="6">
        <f t="shared" si="0"/>
        <v>5.65333333333333</v>
      </c>
      <c r="G7" s="6">
        <f t="shared" si="3"/>
        <v>6.53333333333333</v>
      </c>
      <c r="H7" s="6">
        <f t="shared" si="1"/>
        <v>-0.88</v>
      </c>
      <c r="I7">
        <f t="shared" si="2"/>
        <v>1.84037530124975</v>
      </c>
      <c r="J7"/>
      <c r="K7"/>
      <c r="L7"/>
      <c r="M7" s="1"/>
      <c r="O7" s="9"/>
      <c r="P7" s="9"/>
      <c r="Q7" s="9"/>
      <c r="R7" s="9"/>
      <c r="S7" s="9"/>
      <c r="T7" s="9"/>
    </row>
    <row r="8" s="3" customFormat="1" spans="1:20">
      <c r="A8" s="3" t="s">
        <v>6</v>
      </c>
      <c r="B8" t="s">
        <v>7</v>
      </c>
      <c r="C8" s="3">
        <v>14.77</v>
      </c>
      <c r="D8" s="6">
        <f>AVERAGE(C8:C10)</f>
        <v>14.8033333333333</v>
      </c>
      <c r="E8" s="5">
        <v>26.66</v>
      </c>
      <c r="F8" s="6">
        <f t="shared" si="0"/>
        <v>11.8566666666667</v>
      </c>
      <c r="G8" s="6">
        <f>AVERAGE(F8:F10)</f>
        <v>11.8466666666667</v>
      </c>
      <c r="H8" s="6">
        <f t="shared" si="1"/>
        <v>0.0100000000000016</v>
      </c>
      <c r="I8">
        <f t="shared" si="2"/>
        <v>0.993092495437035</v>
      </c>
      <c r="J8">
        <f>AVERAGE(I8:I10)</f>
        <v>1.00551973586537</v>
      </c>
      <c r="K8">
        <f>STDEV(I8:I10)</f>
        <v>0.129478418957547</v>
      </c>
      <c r="L8"/>
      <c r="M8" s="10" t="s">
        <v>10</v>
      </c>
      <c r="O8" s="9"/>
      <c r="P8" s="9"/>
      <c r="Q8" s="9"/>
      <c r="R8" s="9"/>
      <c r="S8" s="9"/>
      <c r="T8" s="9"/>
    </row>
    <row r="9" s="3" customFormat="1" spans="1:20">
      <c r="A9" s="3" t="s">
        <v>6</v>
      </c>
      <c r="B9" t="s">
        <v>7</v>
      </c>
      <c r="C9" s="3">
        <v>14.88</v>
      </c>
      <c r="D9" s="6">
        <f>AVERAGE(C8:C10)</f>
        <v>14.8033333333333</v>
      </c>
      <c r="E9" s="5">
        <v>26.83</v>
      </c>
      <c r="F9" s="6">
        <f t="shared" ref="F9:F14" si="4">E9-D9</f>
        <v>12.0266666666667</v>
      </c>
      <c r="G9" s="6">
        <f>G8</f>
        <v>11.8466666666667</v>
      </c>
      <c r="H9" s="6">
        <f t="shared" ref="H9:H14" si="5">F9-G9</f>
        <v>0.18</v>
      </c>
      <c r="I9">
        <f t="shared" ref="I9:I14" si="6">POWER(2,-H9)</f>
        <v>0.882702996290655</v>
      </c>
      <c r="J9"/>
      <c r="K9"/>
      <c r="L9"/>
      <c r="M9" s="1"/>
      <c r="O9" s="9"/>
      <c r="P9" s="9"/>
      <c r="Q9" s="9"/>
      <c r="R9" s="9"/>
      <c r="S9" s="9"/>
      <c r="T9" s="9"/>
    </row>
    <row r="10" s="3" customFormat="1" spans="1:20">
      <c r="A10" s="3" t="s">
        <v>6</v>
      </c>
      <c r="B10" t="s">
        <v>7</v>
      </c>
      <c r="C10" s="3">
        <v>14.76</v>
      </c>
      <c r="D10" s="6">
        <f>AVERAGE(C8:C10)</f>
        <v>14.8033333333333</v>
      </c>
      <c r="E10" s="5">
        <v>26.46</v>
      </c>
      <c r="F10" s="6">
        <f t="shared" si="4"/>
        <v>11.6566666666667</v>
      </c>
      <c r="G10" s="6">
        <f t="shared" ref="G10:G13" si="7">G9</f>
        <v>11.8466666666667</v>
      </c>
      <c r="H10" s="6">
        <f t="shared" si="5"/>
        <v>-0.189999999999998</v>
      </c>
      <c r="I10">
        <f t="shared" si="6"/>
        <v>1.14076371586842</v>
      </c>
      <c r="J10"/>
      <c r="K10"/>
      <c r="L10"/>
      <c r="M10" s="1"/>
      <c r="O10" s="9"/>
      <c r="P10" s="9"/>
      <c r="Q10" s="9"/>
      <c r="R10" s="9"/>
      <c r="S10" s="9"/>
      <c r="T10" s="9"/>
    </row>
    <row r="11" s="3" customFormat="1" spans="1:20">
      <c r="A11" s="3" t="s">
        <v>9</v>
      </c>
      <c r="B11" t="s">
        <v>7</v>
      </c>
      <c r="C11" s="3">
        <v>14.79</v>
      </c>
      <c r="D11" s="6">
        <f>AVERAGE(C11:C13)</f>
        <v>14.8266666666667</v>
      </c>
      <c r="E11" s="5">
        <v>25.83</v>
      </c>
      <c r="F11" s="6">
        <f t="shared" si="4"/>
        <v>11.0033333333333</v>
      </c>
      <c r="G11" s="6">
        <f t="shared" si="7"/>
        <v>11.8466666666667</v>
      </c>
      <c r="H11" s="6">
        <f t="shared" si="5"/>
        <v>-0.843333333333334</v>
      </c>
      <c r="I11">
        <f t="shared" si="6"/>
        <v>1.79419081753966</v>
      </c>
      <c r="J11">
        <f>AVERAGE(I11:I13)</f>
        <v>1.8805337846487</v>
      </c>
      <c r="K11">
        <f>STDEV(I11:I13)</f>
        <v>0.091840345405792</v>
      </c>
      <c r="L11" s="11">
        <f>IF(_xlfn.F.TEST(I8:I10,I11:I13)&gt;0.05,_xlfn.T.TEST(I8:I10,I11:I13,2,2),_xlfn.T.TEST(I8:I10,I11:I13,2,3))</f>
        <v>0.000672220299507652</v>
      </c>
      <c r="M11" s="1"/>
      <c r="O11" s="9"/>
      <c r="P11" s="9"/>
      <c r="Q11" s="9"/>
      <c r="R11" s="9"/>
      <c r="S11" s="9"/>
      <c r="T11" s="9"/>
    </row>
    <row r="12" s="3" customFormat="1" spans="1:20">
      <c r="A12" s="3" t="s">
        <v>9</v>
      </c>
      <c r="B12" t="s">
        <v>7</v>
      </c>
      <c r="C12" s="3">
        <v>14.83</v>
      </c>
      <c r="D12" s="6">
        <f>AVERAGE(C11:C13)</f>
        <v>14.8266666666667</v>
      </c>
      <c r="E12" s="5">
        <v>25.77</v>
      </c>
      <c r="F12" s="6">
        <f t="shared" si="4"/>
        <v>10.9433333333333</v>
      </c>
      <c r="G12" s="6">
        <f t="shared" si="7"/>
        <v>11.8466666666667</v>
      </c>
      <c r="H12" s="6">
        <f t="shared" si="5"/>
        <v>-0.903333333333332</v>
      </c>
      <c r="I12">
        <f t="shared" si="6"/>
        <v>1.87038249570064</v>
      </c>
      <c r="J12"/>
      <c r="K12"/>
      <c r="L12"/>
      <c r="M12" s="1"/>
      <c r="O12" s="9"/>
      <c r="P12" s="9"/>
      <c r="Q12" s="9"/>
      <c r="R12" s="9"/>
      <c r="S12" s="9"/>
      <c r="T12" s="9"/>
    </row>
    <row r="13" s="3" customFormat="1" spans="1:20">
      <c r="A13" s="3" t="s">
        <v>9</v>
      </c>
      <c r="B13" t="s">
        <v>7</v>
      </c>
      <c r="C13" s="3">
        <v>14.86</v>
      </c>
      <c r="D13" s="6">
        <f>AVERAGE(C11:C13)</f>
        <v>14.8266666666667</v>
      </c>
      <c r="E13" s="5">
        <v>25.69</v>
      </c>
      <c r="F13" s="6">
        <f t="shared" si="4"/>
        <v>10.8633333333333</v>
      </c>
      <c r="G13" s="6">
        <f t="shared" si="7"/>
        <v>11.8466666666667</v>
      </c>
      <c r="H13" s="6">
        <f t="shared" si="5"/>
        <v>-0.983333333333331</v>
      </c>
      <c r="I13">
        <f t="shared" si="6"/>
        <v>1.97702804070579</v>
      </c>
      <c r="J13"/>
      <c r="K13"/>
      <c r="L13"/>
      <c r="M13" s="1"/>
      <c r="O13" s="9"/>
      <c r="P13" s="9"/>
      <c r="Q13" s="9"/>
      <c r="R13" s="9"/>
      <c r="S13" s="9"/>
      <c r="T13" s="9"/>
    </row>
    <row r="14" s="3" customFormat="1" spans="1:20">
      <c r="A14" s="3" t="s">
        <v>6</v>
      </c>
      <c r="B14" t="s">
        <v>7</v>
      </c>
      <c r="C14" s="3">
        <v>14.77</v>
      </c>
      <c r="D14" s="6">
        <f>AVERAGE(C14:C16)</f>
        <v>14.8033333333333</v>
      </c>
      <c r="E14" s="5">
        <v>23.88</v>
      </c>
      <c r="F14" s="6">
        <f t="shared" si="4"/>
        <v>9.07666666666667</v>
      </c>
      <c r="G14" s="6">
        <f>AVERAGE(F14:F16)</f>
        <v>8.72333333333333</v>
      </c>
      <c r="H14" s="6">
        <f t="shared" si="5"/>
        <v>0.353333333333332</v>
      </c>
      <c r="I14">
        <f t="shared" si="6"/>
        <v>0.782773416299101</v>
      </c>
      <c r="J14">
        <f>AVERAGE(I14:I16)</f>
        <v>1.01460031655266</v>
      </c>
      <c r="K14">
        <f>STDEV(I14:I16)</f>
        <v>0.202139229455056</v>
      </c>
      <c r="L14"/>
      <c r="M14" s="10" t="s">
        <v>11</v>
      </c>
      <c r="O14" s="9"/>
      <c r="P14" s="9"/>
      <c r="Q14" s="9"/>
      <c r="R14" s="9"/>
      <c r="S14" s="9"/>
      <c r="T14" s="9"/>
    </row>
    <row r="15" s="3" customFormat="1" spans="1:20">
      <c r="A15" s="3" t="s">
        <v>6</v>
      </c>
      <c r="B15" t="s">
        <v>7</v>
      </c>
      <c r="C15" s="3">
        <v>14.88</v>
      </c>
      <c r="D15" s="6">
        <f>AVERAGE(C14:C16)</f>
        <v>14.8033333333333</v>
      </c>
      <c r="E15" s="5">
        <v>23.38</v>
      </c>
      <c r="F15" s="6">
        <f t="shared" ref="F15:F20" si="8">E15-D15</f>
        <v>8.57666666666667</v>
      </c>
      <c r="G15" s="6">
        <f>G14</f>
        <v>8.72333333333333</v>
      </c>
      <c r="H15" s="6">
        <f t="shared" ref="H15:H20" si="9">F15-G15</f>
        <v>-0.146666666666668</v>
      </c>
      <c r="I15">
        <f t="shared" ref="I15:I20" si="10">POWER(2,-H15)</f>
        <v>1.10700878159531</v>
      </c>
      <c r="J15"/>
      <c r="K15"/>
      <c r="L15"/>
      <c r="M15" s="1"/>
      <c r="O15" s="9"/>
      <c r="P15" s="9"/>
      <c r="Q15" s="9"/>
      <c r="R15" s="9"/>
      <c r="S15" s="9"/>
      <c r="T15" s="9"/>
    </row>
    <row r="16" s="3" customFormat="1" spans="1:20">
      <c r="A16" s="3" t="s">
        <v>6</v>
      </c>
      <c r="B16" t="s">
        <v>7</v>
      </c>
      <c r="C16" s="3">
        <v>14.76</v>
      </c>
      <c r="D16" s="6">
        <f>AVERAGE(C14:C16)</f>
        <v>14.8033333333333</v>
      </c>
      <c r="E16" s="5">
        <v>23.32</v>
      </c>
      <c r="F16" s="6">
        <f t="shared" si="8"/>
        <v>8.51666666666667</v>
      </c>
      <c r="G16" s="6">
        <f t="shared" ref="G16:G19" si="11">G15</f>
        <v>8.72333333333333</v>
      </c>
      <c r="H16" s="6">
        <f t="shared" si="9"/>
        <v>-0.206666666666667</v>
      </c>
      <c r="I16">
        <f t="shared" si="10"/>
        <v>1.15401875176356</v>
      </c>
      <c r="J16"/>
      <c r="K16"/>
      <c r="L16"/>
      <c r="M16" s="1"/>
      <c r="O16" s="9"/>
      <c r="P16" s="9"/>
      <c r="Q16" s="9"/>
      <c r="R16" s="9"/>
      <c r="S16" s="9"/>
      <c r="T16" s="9"/>
    </row>
    <row r="17" s="3" customFormat="1" spans="1:20">
      <c r="A17" s="3" t="s">
        <v>9</v>
      </c>
      <c r="B17" t="s">
        <v>7</v>
      </c>
      <c r="C17" s="3">
        <v>14.79</v>
      </c>
      <c r="D17" s="6">
        <f>AVERAGE(C17:C19)</f>
        <v>14.8266666666667</v>
      </c>
      <c r="E17" s="5">
        <v>22.92</v>
      </c>
      <c r="F17" s="6">
        <f t="shared" si="8"/>
        <v>8.09333333333334</v>
      </c>
      <c r="G17" s="6">
        <f t="shared" si="11"/>
        <v>8.72333333333333</v>
      </c>
      <c r="H17" s="6">
        <f t="shared" si="9"/>
        <v>-0.629999999999999</v>
      </c>
      <c r="I17">
        <f t="shared" si="10"/>
        <v>1.54756499354239</v>
      </c>
      <c r="J17">
        <f>AVERAGE(I17:I19)</f>
        <v>1.50240358519176</v>
      </c>
      <c r="K17">
        <f>STDEV(I17:I19)</f>
        <v>0.0530850380191795</v>
      </c>
      <c r="L17" s="11">
        <f>IF(_xlfn.F.TEST(I14:I16,I17:I19)&gt;0.05,_xlfn.T.TEST(I14:I16,I17:I19,2,2),_xlfn.T.TEST(I14:I16,I17:I19,2,3))</f>
        <v>0.0155691220844876</v>
      </c>
      <c r="M17" s="1"/>
      <c r="O17" s="9"/>
      <c r="P17" s="9"/>
      <c r="Q17" s="9"/>
      <c r="R17" s="9"/>
      <c r="S17" s="9"/>
      <c r="T17" s="9"/>
    </row>
    <row r="18" s="3" customFormat="1" spans="1:20">
      <c r="A18" s="3" t="s">
        <v>9</v>
      </c>
      <c r="B18" t="s">
        <v>7</v>
      </c>
      <c r="C18" s="3">
        <v>14.83</v>
      </c>
      <c r="D18" s="6">
        <f>AVERAGE(C17:C19)</f>
        <v>14.8266666666667</v>
      </c>
      <c r="E18" s="5">
        <v>23.02</v>
      </c>
      <c r="F18" s="6">
        <f t="shared" si="8"/>
        <v>8.19333333333333</v>
      </c>
      <c r="G18" s="6">
        <f t="shared" si="11"/>
        <v>8.72333333333333</v>
      </c>
      <c r="H18" s="6">
        <f t="shared" si="9"/>
        <v>-0.530000000000001</v>
      </c>
      <c r="I18">
        <f t="shared" si="10"/>
        <v>1.4439291955225</v>
      </c>
      <c r="J18"/>
      <c r="K18"/>
      <c r="L18"/>
      <c r="M18" s="1"/>
      <c r="O18" s="9"/>
      <c r="P18" s="9"/>
      <c r="Q18" s="9"/>
      <c r="R18" s="9"/>
      <c r="S18" s="9"/>
      <c r="T18" s="9"/>
    </row>
    <row r="19" s="3" customFormat="1" spans="1:20">
      <c r="A19" s="3" t="s">
        <v>9</v>
      </c>
      <c r="B19" t="s">
        <v>7</v>
      </c>
      <c r="C19" s="3">
        <v>14.86</v>
      </c>
      <c r="D19" s="6">
        <f>AVERAGE(C17:C19)</f>
        <v>14.8266666666667</v>
      </c>
      <c r="E19" s="5">
        <v>22.95</v>
      </c>
      <c r="F19" s="6">
        <f t="shared" si="8"/>
        <v>8.12333333333333</v>
      </c>
      <c r="G19" s="6">
        <f t="shared" si="11"/>
        <v>8.72333333333333</v>
      </c>
      <c r="H19" s="6">
        <f t="shared" si="9"/>
        <v>-0.600000000000001</v>
      </c>
      <c r="I19">
        <f t="shared" si="10"/>
        <v>1.5157165665104</v>
      </c>
      <c r="J19"/>
      <c r="K19"/>
      <c r="L19"/>
      <c r="M19" s="1"/>
      <c r="O19" s="9"/>
      <c r="P19" s="9"/>
      <c r="Q19" s="9"/>
      <c r="R19" s="9"/>
      <c r="S19" s="9"/>
      <c r="T19" s="9"/>
    </row>
    <row r="20" s="3" customFormat="1" ht="15.75" spans="1:20">
      <c r="A20" s="3" t="s">
        <v>6</v>
      </c>
      <c r="B20" t="s">
        <v>7</v>
      </c>
      <c r="C20" s="3">
        <v>14.77</v>
      </c>
      <c r="D20" s="6">
        <f>AVERAGE(C20:C22)</f>
        <v>14.8033333333333</v>
      </c>
      <c r="E20" s="4">
        <v>32.6</v>
      </c>
      <c r="F20" s="6">
        <f t="shared" si="8"/>
        <v>17.7966666666667</v>
      </c>
      <c r="G20" s="6">
        <f>AVERAGE(F20:F22)</f>
        <v>17.66</v>
      </c>
      <c r="H20" s="6">
        <f t="shared" si="9"/>
        <v>0.136666666666667</v>
      </c>
      <c r="I20">
        <f t="shared" si="10"/>
        <v>0.909618393998281</v>
      </c>
      <c r="J20">
        <f>AVERAGE(I20:I22)</f>
        <v>1.0037252844306</v>
      </c>
      <c r="K20">
        <f>STDEV(I20:I22)</f>
        <v>0.106845240478858</v>
      </c>
      <c r="L20"/>
      <c r="M20" s="10" t="s">
        <v>12</v>
      </c>
      <c r="P20" s="9"/>
      <c r="Q20" s="9"/>
      <c r="R20" s="9"/>
      <c r="S20" s="9"/>
      <c r="T20" s="9"/>
    </row>
    <row r="21" s="3" customFormat="1" ht="15.75" spans="1:20">
      <c r="A21" s="3" t="s">
        <v>6</v>
      </c>
      <c r="B21" t="s">
        <v>7</v>
      </c>
      <c r="C21" s="3">
        <v>14.88</v>
      </c>
      <c r="D21" s="6">
        <f>AVERAGE(C20:C22)</f>
        <v>14.8033333333333</v>
      </c>
      <c r="E21" s="4">
        <v>32.3</v>
      </c>
      <c r="F21" s="6">
        <f t="shared" ref="F21:F25" si="12">E21-D21</f>
        <v>17.4966666666667</v>
      </c>
      <c r="G21" s="6">
        <f>G20</f>
        <v>17.66</v>
      </c>
      <c r="H21" s="6">
        <f t="shared" ref="H21:H25" si="13">F21-G21</f>
        <v>-0.163333333333338</v>
      </c>
      <c r="I21">
        <f t="shared" ref="I21:I25" si="14">POWER(2,-H21)</f>
        <v>1.11987160404676</v>
      </c>
      <c r="J21"/>
      <c r="K21"/>
      <c r="L21"/>
      <c r="M21" s="1"/>
      <c r="P21" s="9"/>
      <c r="Q21" s="9"/>
      <c r="R21" s="9"/>
      <c r="S21" s="9"/>
      <c r="T21" s="9"/>
    </row>
    <row r="22" s="3" customFormat="1" ht="15.75" spans="1:20">
      <c r="A22" s="3" t="s">
        <v>6</v>
      </c>
      <c r="B22" t="s">
        <v>7</v>
      </c>
      <c r="C22" s="3">
        <v>14.76</v>
      </c>
      <c r="D22" s="6">
        <f>AVERAGE(C20:C22)</f>
        <v>14.8033333333333</v>
      </c>
      <c r="E22" s="4">
        <v>32.49</v>
      </c>
      <c r="F22" s="6">
        <f t="shared" si="12"/>
        <v>17.6866666666667</v>
      </c>
      <c r="G22" s="6">
        <f t="shared" ref="G22:G25" si="15">G21</f>
        <v>17.66</v>
      </c>
      <c r="H22" s="6">
        <f t="shared" si="13"/>
        <v>0.0266666666666673</v>
      </c>
      <c r="I22">
        <f t="shared" si="14"/>
        <v>0.981685855246754</v>
      </c>
      <c r="J22"/>
      <c r="K22"/>
      <c r="L22"/>
      <c r="M22" s="1"/>
      <c r="P22" s="9"/>
      <c r="Q22" s="9"/>
      <c r="R22" s="9"/>
      <c r="S22" s="9"/>
      <c r="T22" s="9"/>
    </row>
    <row r="23" s="3" customFormat="1" ht="15.75" spans="1:20">
      <c r="A23" s="3" t="s">
        <v>9</v>
      </c>
      <c r="B23" t="s">
        <v>7</v>
      </c>
      <c r="C23" s="3">
        <v>14.79</v>
      </c>
      <c r="D23" s="6">
        <f>AVERAGE(C23:C25)</f>
        <v>14.8266666666667</v>
      </c>
      <c r="E23" s="5">
        <v>31.54</v>
      </c>
      <c r="F23" s="6">
        <f t="shared" si="12"/>
        <v>16.7133333333333</v>
      </c>
      <c r="G23" s="6">
        <f t="shared" si="15"/>
        <v>17.66</v>
      </c>
      <c r="H23" s="6">
        <f t="shared" si="13"/>
        <v>-0.946666666666669</v>
      </c>
      <c r="I23">
        <f t="shared" si="14"/>
        <v>1.92741423678311</v>
      </c>
      <c r="J23">
        <f>AVERAGE(I23:I25)</f>
        <v>1.98318912270655</v>
      </c>
      <c r="K23">
        <f>STDEV(I23:I25)</f>
        <v>0.448140459537321</v>
      </c>
      <c r="L23" s="11">
        <f>IF(_xlfn.F.TEST(I20:I22,I23:I25)&gt;0.05,_xlfn.T.TEST(I20:I22,I23:I25,2,2),_xlfn.T.TEST(I20:I22,I23:I25,2,3))</f>
        <v>0.0211595587684757</v>
      </c>
      <c r="M23" s="1"/>
      <c r="O23" s="12"/>
      <c r="P23" s="9"/>
      <c r="Q23" s="9"/>
      <c r="R23" s="9"/>
      <c r="S23" s="9"/>
      <c r="T23" s="9"/>
    </row>
    <row r="24" s="3" customFormat="1" ht="15.75" spans="1:20">
      <c r="A24" s="3" t="s">
        <v>9</v>
      </c>
      <c r="B24" t="s">
        <v>7</v>
      </c>
      <c r="C24" s="3">
        <v>14.83</v>
      </c>
      <c r="D24" s="6">
        <f>AVERAGE(C23:C25)</f>
        <v>14.8266666666667</v>
      </c>
      <c r="E24" s="5">
        <v>31.84</v>
      </c>
      <c r="F24" s="6">
        <f t="shared" si="12"/>
        <v>17.0133333333333</v>
      </c>
      <c r="G24" s="6">
        <f t="shared" si="15"/>
        <v>17.66</v>
      </c>
      <c r="H24" s="6">
        <f t="shared" si="13"/>
        <v>-0.646666666666665</v>
      </c>
      <c r="I24">
        <f t="shared" si="14"/>
        <v>1.5655468325982</v>
      </c>
      <c r="J24"/>
      <c r="K24"/>
      <c r="L24"/>
      <c r="M24" s="1"/>
      <c r="O24" s="12"/>
      <c r="P24" s="9"/>
      <c r="Q24" s="9"/>
      <c r="R24" s="9"/>
      <c r="S24" s="9"/>
      <c r="T24" s="9"/>
    </row>
    <row r="25" s="3" customFormat="1" ht="15.75" spans="1:20">
      <c r="A25" s="3" t="s">
        <v>9</v>
      </c>
      <c r="B25" t="s">
        <v>7</v>
      </c>
      <c r="C25" s="3">
        <v>14.86</v>
      </c>
      <c r="D25" s="6">
        <f>AVERAGE(C23:C25)</f>
        <v>14.8266666666667</v>
      </c>
      <c r="E25" s="5">
        <v>31.19</v>
      </c>
      <c r="F25" s="6">
        <f t="shared" si="12"/>
        <v>16.3633333333333</v>
      </c>
      <c r="G25" s="6">
        <f t="shared" si="15"/>
        <v>17.66</v>
      </c>
      <c r="H25" s="6">
        <f t="shared" si="13"/>
        <v>-1.29666666666666</v>
      </c>
      <c r="I25">
        <f t="shared" si="14"/>
        <v>2.45660629873834</v>
      </c>
      <c r="J25"/>
      <c r="K25"/>
      <c r="L25"/>
      <c r="M25" s="1"/>
      <c r="O25" s="12"/>
      <c r="P25" s="9"/>
      <c r="Q25" s="9"/>
      <c r="R25" s="9"/>
      <c r="S25" s="9"/>
      <c r="T25" s="9"/>
    </row>
  </sheetData>
  <mergeCells count="4">
    <mergeCell ref="M2:M7"/>
    <mergeCell ref="M8:M13"/>
    <mergeCell ref="M14:M19"/>
    <mergeCell ref="M20:M2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E2" sqref="E2:E31"/>
    </sheetView>
  </sheetViews>
  <sheetFormatPr defaultColWidth="9" defaultRowHeight="14.25"/>
  <sheetData>
    <row r="1" s="3" customFormat="1" spans="1:10">
      <c r="A1" s="3" t="s">
        <v>13</v>
      </c>
      <c r="B1" s="3" t="s">
        <v>14</v>
      </c>
      <c r="C1" s="3" t="s">
        <v>15</v>
      </c>
      <c r="D1" s="3" t="s">
        <v>16</v>
      </c>
      <c r="E1" s="3" t="s">
        <v>17</v>
      </c>
      <c r="F1" s="3" t="s">
        <v>18</v>
      </c>
      <c r="G1" s="3" t="s">
        <v>19</v>
      </c>
      <c r="H1" s="3" t="s">
        <v>20</v>
      </c>
      <c r="I1" s="3" t="s">
        <v>21</v>
      </c>
      <c r="J1" s="3" t="s">
        <v>22</v>
      </c>
    </row>
    <row r="2" s="3" customFormat="1" ht="15.75" spans="1:7">
      <c r="A2" s="3" t="s">
        <v>23</v>
      </c>
      <c r="B2" s="3" t="s">
        <v>24</v>
      </c>
      <c r="C2" s="4">
        <v>21.35</v>
      </c>
      <c r="D2" s="3">
        <v>82</v>
      </c>
      <c r="E2" s="3" t="s">
        <v>25</v>
      </c>
      <c r="F2" s="3" t="s">
        <v>8</v>
      </c>
      <c r="G2" s="3" t="s">
        <v>6</v>
      </c>
    </row>
    <row r="3" s="3" customFormat="1" ht="15.75" spans="1:7">
      <c r="A3" s="3" t="s">
        <v>26</v>
      </c>
      <c r="B3" s="3" t="s">
        <v>24</v>
      </c>
      <c r="C3" s="4">
        <v>21.36</v>
      </c>
      <c r="D3" s="3">
        <v>82</v>
      </c>
      <c r="E3" s="3" t="s">
        <v>25</v>
      </c>
      <c r="F3" s="3" t="s">
        <v>8</v>
      </c>
      <c r="G3" s="3" t="s">
        <v>6</v>
      </c>
    </row>
    <row r="4" s="3" customFormat="1" ht="15.75" spans="1:7">
      <c r="A4" s="3" t="s">
        <v>27</v>
      </c>
      <c r="B4" s="3" t="s">
        <v>24</v>
      </c>
      <c r="C4" s="4">
        <v>21.3</v>
      </c>
      <c r="D4" s="3">
        <v>82</v>
      </c>
      <c r="E4" s="3" t="s">
        <v>25</v>
      </c>
      <c r="F4" s="3" t="s">
        <v>8</v>
      </c>
      <c r="G4" s="3" t="s">
        <v>6</v>
      </c>
    </row>
    <row r="5" s="3" customFormat="1" spans="1:7">
      <c r="A5" s="3" t="s">
        <v>28</v>
      </c>
      <c r="B5" s="3" t="s">
        <v>24</v>
      </c>
      <c r="C5" s="5">
        <v>20.42</v>
      </c>
      <c r="D5" s="3">
        <v>82</v>
      </c>
      <c r="E5" s="3" t="s">
        <v>25</v>
      </c>
      <c r="F5" s="3" t="s">
        <v>8</v>
      </c>
      <c r="G5" s="3" t="s">
        <v>9</v>
      </c>
    </row>
    <row r="6" s="3" customFormat="1" spans="1:7">
      <c r="A6" s="3" t="s">
        <v>29</v>
      </c>
      <c r="B6" s="3" t="s">
        <v>24</v>
      </c>
      <c r="C6" s="5">
        <v>20.4</v>
      </c>
      <c r="D6" s="3">
        <v>82</v>
      </c>
      <c r="E6" s="3" t="s">
        <v>25</v>
      </c>
      <c r="F6" s="3" t="s">
        <v>8</v>
      </c>
      <c r="G6" s="3" t="s">
        <v>9</v>
      </c>
    </row>
    <row r="7" s="3" customFormat="1" spans="1:7">
      <c r="A7" s="3" t="s">
        <v>30</v>
      </c>
      <c r="B7" s="3" t="s">
        <v>24</v>
      </c>
      <c r="C7" s="5">
        <v>20.48</v>
      </c>
      <c r="D7" s="3">
        <v>82</v>
      </c>
      <c r="E7" s="3" t="s">
        <v>25</v>
      </c>
      <c r="F7" s="3" t="s">
        <v>8</v>
      </c>
      <c r="G7" s="3" t="s">
        <v>9</v>
      </c>
    </row>
    <row r="8" s="3" customFormat="1" spans="1:7">
      <c r="A8" s="3" t="s">
        <v>31</v>
      </c>
      <c r="B8" s="3" t="s">
        <v>24</v>
      </c>
      <c r="C8" s="5">
        <v>26.66</v>
      </c>
      <c r="D8" s="3">
        <v>86.5</v>
      </c>
      <c r="E8" s="3" t="s">
        <v>25</v>
      </c>
      <c r="F8" s="3" t="s">
        <v>10</v>
      </c>
      <c r="G8" s="3" t="s">
        <v>6</v>
      </c>
    </row>
    <row r="9" s="3" customFormat="1" spans="1:7">
      <c r="A9" s="3" t="s">
        <v>32</v>
      </c>
      <c r="B9" s="3" t="s">
        <v>24</v>
      </c>
      <c r="C9" s="5">
        <v>26.83</v>
      </c>
      <c r="D9" s="3">
        <v>86.5</v>
      </c>
      <c r="E9" s="3" t="s">
        <v>25</v>
      </c>
      <c r="F9" s="3" t="s">
        <v>10</v>
      </c>
      <c r="G9" s="3" t="s">
        <v>6</v>
      </c>
    </row>
    <row r="10" s="3" customFormat="1" spans="1:7">
      <c r="A10" s="3" t="s">
        <v>33</v>
      </c>
      <c r="B10" s="3" t="s">
        <v>24</v>
      </c>
      <c r="C10" s="5">
        <v>26.46</v>
      </c>
      <c r="D10" s="3">
        <v>86.5</v>
      </c>
      <c r="E10" s="3" t="s">
        <v>25</v>
      </c>
      <c r="F10" s="3" t="s">
        <v>10</v>
      </c>
      <c r="G10" s="3" t="s">
        <v>6</v>
      </c>
    </row>
    <row r="11" s="3" customFormat="1" spans="1:7">
      <c r="A11" s="3" t="s">
        <v>34</v>
      </c>
      <c r="B11" s="3" t="s">
        <v>24</v>
      </c>
      <c r="C11" s="5">
        <v>25.83</v>
      </c>
      <c r="D11" s="3">
        <v>86</v>
      </c>
      <c r="E11" s="3" t="s">
        <v>25</v>
      </c>
      <c r="F11" s="3" t="s">
        <v>10</v>
      </c>
      <c r="G11" s="3" t="s">
        <v>9</v>
      </c>
    </row>
    <row r="12" s="3" customFormat="1" spans="1:7">
      <c r="A12" s="3" t="s">
        <v>35</v>
      </c>
      <c r="B12" s="3" t="s">
        <v>24</v>
      </c>
      <c r="C12" s="5">
        <v>25.77</v>
      </c>
      <c r="D12" s="3">
        <v>86</v>
      </c>
      <c r="E12" s="3" t="s">
        <v>25</v>
      </c>
      <c r="F12" s="3" t="s">
        <v>10</v>
      </c>
      <c r="G12" s="3" t="s">
        <v>9</v>
      </c>
    </row>
    <row r="13" s="3" customFormat="1" spans="1:7">
      <c r="A13" s="3" t="s">
        <v>36</v>
      </c>
      <c r="B13" s="3" t="s">
        <v>24</v>
      </c>
      <c r="C13" s="5">
        <v>25.69</v>
      </c>
      <c r="D13" s="3">
        <v>86</v>
      </c>
      <c r="E13" s="3" t="s">
        <v>25</v>
      </c>
      <c r="F13" s="3" t="s">
        <v>10</v>
      </c>
      <c r="G13" s="3" t="s">
        <v>9</v>
      </c>
    </row>
    <row r="14" s="3" customFormat="1" spans="1:7">
      <c r="A14" s="3" t="s">
        <v>37</v>
      </c>
      <c r="B14" s="3" t="s">
        <v>24</v>
      </c>
      <c r="C14" s="5">
        <v>23.88</v>
      </c>
      <c r="D14" s="3">
        <v>88.5</v>
      </c>
      <c r="E14" s="3" t="s">
        <v>25</v>
      </c>
      <c r="F14" s="3" t="s">
        <v>11</v>
      </c>
      <c r="G14" s="3" t="s">
        <v>6</v>
      </c>
    </row>
    <row r="15" s="3" customFormat="1" spans="1:7">
      <c r="A15" s="3" t="s">
        <v>38</v>
      </c>
      <c r="B15" s="3" t="s">
        <v>24</v>
      </c>
      <c r="C15" s="5">
        <v>23.38</v>
      </c>
      <c r="D15" s="3">
        <v>88.5</v>
      </c>
      <c r="E15" s="3" t="s">
        <v>25</v>
      </c>
      <c r="F15" s="3" t="s">
        <v>11</v>
      </c>
      <c r="G15" s="3" t="s">
        <v>6</v>
      </c>
    </row>
    <row r="16" s="3" customFormat="1" spans="1:7">
      <c r="A16" s="3" t="s">
        <v>39</v>
      </c>
      <c r="B16" s="3" t="s">
        <v>24</v>
      </c>
      <c r="C16" s="5">
        <v>23.32</v>
      </c>
      <c r="D16" s="3">
        <v>88.5</v>
      </c>
      <c r="E16" s="3" t="s">
        <v>25</v>
      </c>
      <c r="F16" s="3" t="s">
        <v>11</v>
      </c>
      <c r="G16" s="3" t="s">
        <v>6</v>
      </c>
    </row>
    <row r="17" s="3" customFormat="1" spans="1:7">
      <c r="A17" s="3" t="s">
        <v>40</v>
      </c>
      <c r="B17" s="3" t="s">
        <v>24</v>
      </c>
      <c r="C17" s="5">
        <v>22.92</v>
      </c>
      <c r="D17" s="3">
        <v>88.5</v>
      </c>
      <c r="E17" s="3" t="s">
        <v>25</v>
      </c>
      <c r="F17" s="3" t="s">
        <v>11</v>
      </c>
      <c r="G17" s="3" t="s">
        <v>9</v>
      </c>
    </row>
    <row r="18" s="3" customFormat="1" spans="1:7">
      <c r="A18" s="3" t="s">
        <v>41</v>
      </c>
      <c r="B18" s="3" t="s">
        <v>24</v>
      </c>
      <c r="C18" s="5">
        <v>23.02</v>
      </c>
      <c r="D18" s="3">
        <v>88.5</v>
      </c>
      <c r="E18" s="3" t="s">
        <v>25</v>
      </c>
      <c r="F18" s="3" t="s">
        <v>11</v>
      </c>
      <c r="G18" s="3" t="s">
        <v>9</v>
      </c>
    </row>
    <row r="19" s="3" customFormat="1" spans="1:7">
      <c r="A19" s="3" t="s">
        <v>42</v>
      </c>
      <c r="B19" s="3" t="s">
        <v>24</v>
      </c>
      <c r="C19" s="5">
        <v>22.95</v>
      </c>
      <c r="D19" s="3">
        <v>88.5</v>
      </c>
      <c r="E19" s="3" t="s">
        <v>25</v>
      </c>
      <c r="F19" s="3" t="s">
        <v>11</v>
      </c>
      <c r="G19" s="3" t="s">
        <v>9</v>
      </c>
    </row>
    <row r="20" s="3" customFormat="1" ht="15.75" spans="1:7">
      <c r="A20" s="3" t="s">
        <v>43</v>
      </c>
      <c r="B20" s="3" t="s">
        <v>24</v>
      </c>
      <c r="C20" s="4">
        <v>32.6</v>
      </c>
      <c r="D20" s="3">
        <v>83</v>
      </c>
      <c r="E20" s="3" t="s">
        <v>25</v>
      </c>
      <c r="F20" s="3" t="s">
        <v>12</v>
      </c>
      <c r="G20" s="3" t="s">
        <v>6</v>
      </c>
    </row>
    <row r="21" s="3" customFormat="1" ht="15.75" spans="1:7">
      <c r="A21" s="3" t="s">
        <v>44</v>
      </c>
      <c r="B21" s="3" t="s">
        <v>24</v>
      </c>
      <c r="C21" s="4">
        <v>32.3</v>
      </c>
      <c r="D21" s="3">
        <v>83.5</v>
      </c>
      <c r="E21" s="3" t="s">
        <v>25</v>
      </c>
      <c r="F21" s="3" t="s">
        <v>12</v>
      </c>
      <c r="G21" s="3" t="s">
        <v>6</v>
      </c>
    </row>
    <row r="22" s="3" customFormat="1" ht="15.75" spans="1:7">
      <c r="A22" s="3" t="s">
        <v>45</v>
      </c>
      <c r="B22" s="3" t="s">
        <v>24</v>
      </c>
      <c r="C22" s="4">
        <v>32.49</v>
      </c>
      <c r="D22" s="3">
        <v>83.5</v>
      </c>
      <c r="E22" s="3" t="s">
        <v>25</v>
      </c>
      <c r="F22" s="3" t="s">
        <v>12</v>
      </c>
      <c r="G22" s="3" t="s">
        <v>6</v>
      </c>
    </row>
    <row r="23" s="3" customFormat="1" spans="1:7">
      <c r="A23" s="3" t="s">
        <v>46</v>
      </c>
      <c r="B23" s="3" t="s">
        <v>24</v>
      </c>
      <c r="C23" s="5">
        <v>31.54</v>
      </c>
      <c r="D23" s="3">
        <v>83.5</v>
      </c>
      <c r="E23" s="3" t="s">
        <v>25</v>
      </c>
      <c r="F23" s="3" t="s">
        <v>12</v>
      </c>
      <c r="G23" s="3" t="s">
        <v>9</v>
      </c>
    </row>
    <row r="24" s="3" customFormat="1" spans="1:7">
      <c r="A24" s="3" t="s">
        <v>47</v>
      </c>
      <c r="B24" s="3" t="s">
        <v>24</v>
      </c>
      <c r="C24" s="3">
        <v>31.84</v>
      </c>
      <c r="D24" s="3">
        <v>83.5</v>
      </c>
      <c r="E24" s="3" t="s">
        <v>25</v>
      </c>
      <c r="F24" s="3" t="s">
        <v>12</v>
      </c>
      <c r="G24" s="3" t="s">
        <v>9</v>
      </c>
    </row>
    <row r="25" s="3" customFormat="1" spans="1:7">
      <c r="A25" s="3" t="s">
        <v>48</v>
      </c>
      <c r="B25" s="3" t="s">
        <v>24</v>
      </c>
      <c r="C25" s="3">
        <v>31.19</v>
      </c>
      <c r="D25" s="3">
        <v>87.5</v>
      </c>
      <c r="E25" s="3" t="s">
        <v>25</v>
      </c>
      <c r="F25" s="3" t="s">
        <v>12</v>
      </c>
      <c r="G25" s="3" t="s">
        <v>9</v>
      </c>
    </row>
    <row r="26" s="3" customFormat="1" spans="1:7">
      <c r="A26" s="3" t="s">
        <v>49</v>
      </c>
      <c r="B26" s="3" t="s">
        <v>24</v>
      </c>
      <c r="C26" s="3">
        <v>14.77</v>
      </c>
      <c r="D26" s="3">
        <v>87</v>
      </c>
      <c r="E26" s="3" t="s">
        <v>25</v>
      </c>
      <c r="F26" s="3" t="s">
        <v>7</v>
      </c>
      <c r="G26" s="3" t="s">
        <v>6</v>
      </c>
    </row>
    <row r="27" s="3" customFormat="1" spans="1:7">
      <c r="A27" s="3" t="s">
        <v>50</v>
      </c>
      <c r="B27" s="3" t="s">
        <v>24</v>
      </c>
      <c r="C27" s="3">
        <v>14.88</v>
      </c>
      <c r="D27" s="3">
        <v>87</v>
      </c>
      <c r="E27" s="3" t="s">
        <v>25</v>
      </c>
      <c r="F27" s="3" t="s">
        <v>7</v>
      </c>
      <c r="G27" s="3" t="s">
        <v>6</v>
      </c>
    </row>
    <row r="28" s="3" customFormat="1" spans="1:7">
      <c r="A28" s="3" t="s">
        <v>51</v>
      </c>
      <c r="B28" s="3" t="s">
        <v>24</v>
      </c>
      <c r="C28" s="3">
        <v>14.76</v>
      </c>
      <c r="D28" s="3">
        <v>87</v>
      </c>
      <c r="E28" s="3" t="s">
        <v>25</v>
      </c>
      <c r="F28" s="3" t="s">
        <v>7</v>
      </c>
      <c r="G28" s="3" t="s">
        <v>6</v>
      </c>
    </row>
    <row r="29" s="3" customFormat="1" spans="1:7">
      <c r="A29" s="3" t="s">
        <v>52</v>
      </c>
      <c r="B29" s="3" t="s">
        <v>24</v>
      </c>
      <c r="C29" s="3">
        <v>14.79</v>
      </c>
      <c r="D29" s="3">
        <v>87</v>
      </c>
      <c r="E29" s="3" t="s">
        <v>25</v>
      </c>
      <c r="F29" s="3" t="s">
        <v>7</v>
      </c>
      <c r="G29" s="3" t="s">
        <v>9</v>
      </c>
    </row>
    <row r="30" s="3" customFormat="1" spans="1:7">
      <c r="A30" s="3" t="s">
        <v>53</v>
      </c>
      <c r="B30" s="3" t="s">
        <v>24</v>
      </c>
      <c r="C30" s="3">
        <v>14.83</v>
      </c>
      <c r="D30" s="3">
        <v>87</v>
      </c>
      <c r="E30" s="3" t="s">
        <v>25</v>
      </c>
      <c r="F30" s="3" t="s">
        <v>7</v>
      </c>
      <c r="G30" s="3" t="s">
        <v>9</v>
      </c>
    </row>
    <row r="31" s="3" customFormat="1" spans="1:7">
      <c r="A31" s="3" t="s">
        <v>54</v>
      </c>
      <c r="B31" s="3" t="s">
        <v>24</v>
      </c>
      <c r="C31" s="3">
        <v>14.86</v>
      </c>
      <c r="D31" s="3">
        <v>87</v>
      </c>
      <c r="E31" s="3" t="s">
        <v>25</v>
      </c>
      <c r="F31" s="3" t="s">
        <v>7</v>
      </c>
      <c r="G31" s="3" t="s">
        <v>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8" sqref="E8"/>
    </sheetView>
  </sheetViews>
  <sheetFormatPr defaultColWidth="9" defaultRowHeight="14.25" outlineLevelRow="7" outlineLevelCol="4"/>
  <cols>
    <col min="5" max="5" width="13" customWidth="1"/>
  </cols>
  <sheetData>
    <row r="1" spans="1:5">
      <c r="A1" t="s">
        <v>9</v>
      </c>
      <c r="C1" t="s">
        <v>55</v>
      </c>
      <c r="D1" t="s">
        <v>56</v>
      </c>
      <c r="E1" s="1" t="s">
        <v>57</v>
      </c>
    </row>
    <row r="2" spans="2:5">
      <c r="B2" t="s">
        <v>58</v>
      </c>
      <c r="C2">
        <v>996</v>
      </c>
      <c r="D2">
        <v>301</v>
      </c>
      <c r="E2" s="2">
        <f>TTEST(C2:C4,D2:D4,2,3)</f>
        <v>0.00361465687812821</v>
      </c>
    </row>
    <row r="3" spans="3:4">
      <c r="C3">
        <v>862</v>
      </c>
      <c r="D3">
        <v>278</v>
      </c>
    </row>
    <row r="4" spans="3:4">
      <c r="C4">
        <v>831</v>
      </c>
      <c r="D4">
        <v>246</v>
      </c>
    </row>
    <row r="6" spans="2:5">
      <c r="B6" t="s">
        <v>59</v>
      </c>
      <c r="C6">
        <v>812</v>
      </c>
      <c r="D6">
        <v>102</v>
      </c>
      <c r="E6">
        <f>_xlfn.T.TEST(C6:C8,D6:D8,2,3)</f>
        <v>0.00109293923142953</v>
      </c>
    </row>
    <row r="7" spans="3:4">
      <c r="C7">
        <v>779</v>
      </c>
      <c r="D7">
        <v>129</v>
      </c>
    </row>
    <row r="8" spans="3:4">
      <c r="C8">
        <v>696</v>
      </c>
      <c r="D8">
        <v>145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RESULT</vt:lpstr>
      <vt:lpstr>RAW DATA</vt:lpstr>
      <vt:lpstr>cell numbers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2024-08-09T02:44:32Z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552E4B5D3AF040D69FEE2D58494A18B8_12</vt:lpwstr>
  </property>
  <property fmtid="{D5CDD505-2E9C-101B-9397-08002B2CF9AE}" pid="3" name="KSOProductBuildVer">
    <vt:lpwstr>2052-12.1.0.17147</vt:lpwstr>
  </property>
</Properties>
</file>