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renjun\Desktop\黄瓜VC\投稿用\PeeR L投稿\Table\新建文件夹\"/>
    </mc:Choice>
  </mc:AlternateContent>
  <xr:revisionPtr revIDLastSave="0" documentId="13_ncr:1_{96407200-55EC-4001-80E5-7892CF05EF2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Table S9 Raw date ofAsA content" sheetId="14" r:id="rId1"/>
    <sheet name="Absorbance" sheetId="15" r:id="rId2"/>
    <sheet name="Sheet2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6" l="1"/>
  <c r="H15" i="16"/>
  <c r="H14" i="16"/>
  <c r="H13" i="16"/>
  <c r="H12" i="16"/>
  <c r="H11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3" i="15"/>
  <c r="G9" i="15"/>
  <c r="G11" i="15"/>
  <c r="G17" i="15"/>
  <c r="G19" i="15"/>
  <c r="G25" i="15"/>
  <c r="G27" i="15"/>
  <c r="G33" i="15"/>
  <c r="G35" i="15"/>
  <c r="G41" i="15"/>
  <c r="G43" i="15"/>
  <c r="G49" i="15"/>
  <c r="G51" i="15"/>
  <c r="G57" i="15"/>
  <c r="G59" i="15"/>
  <c r="G65" i="15"/>
  <c r="G67" i="15"/>
  <c r="G73" i="15"/>
  <c r="G3" i="15"/>
  <c r="B20" i="16"/>
  <c r="B19" i="16"/>
  <c r="B18" i="16"/>
  <c r="B11" i="16"/>
  <c r="B10" i="16"/>
  <c r="B9" i="16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3" i="15"/>
  <c r="G74" i="15" l="1"/>
  <c r="G66" i="15"/>
  <c r="G58" i="15"/>
  <c r="G50" i="15"/>
  <c r="G42" i="15"/>
  <c r="G34" i="15"/>
  <c r="G26" i="15"/>
  <c r="G18" i="15"/>
  <c r="G10" i="15"/>
  <c r="G72" i="15"/>
  <c r="G64" i="15"/>
  <c r="G56" i="15"/>
  <c r="G48" i="15"/>
  <c r="G40" i="15"/>
  <c r="G32" i="15"/>
  <c r="G24" i="15"/>
  <c r="G16" i="15"/>
  <c r="G8" i="15"/>
  <c r="G71" i="15"/>
  <c r="G63" i="15"/>
  <c r="G55" i="15"/>
  <c r="G47" i="15"/>
  <c r="G39" i="15"/>
  <c r="G31" i="15"/>
  <c r="G23" i="15"/>
  <c r="G15" i="15"/>
  <c r="G7" i="15"/>
  <c r="G70" i="15"/>
  <c r="G62" i="15"/>
  <c r="G54" i="15"/>
  <c r="G46" i="15"/>
  <c r="G38" i="15"/>
  <c r="G30" i="15"/>
  <c r="G22" i="15"/>
  <c r="G14" i="15"/>
  <c r="G6" i="15"/>
  <c r="G69" i="15"/>
  <c r="G61" i="15"/>
  <c r="G53" i="15"/>
  <c r="G45" i="15"/>
  <c r="G37" i="15"/>
  <c r="G29" i="15"/>
  <c r="G21" i="15"/>
  <c r="G13" i="15"/>
  <c r="G5" i="15"/>
  <c r="G68" i="15"/>
  <c r="G60" i="15"/>
  <c r="G52" i="15"/>
  <c r="G44" i="15"/>
  <c r="G36" i="15"/>
  <c r="G28" i="15"/>
  <c r="G20" i="15"/>
  <c r="G12" i="15"/>
  <c r="G4" i="15"/>
  <c r="K63" i="15"/>
  <c r="L63" i="15"/>
  <c r="L39" i="15"/>
  <c r="K39" i="15"/>
  <c r="K15" i="15"/>
  <c r="L15" i="15"/>
  <c r="L45" i="15"/>
  <c r="K45" i="15"/>
  <c r="L3" i="15"/>
  <c r="K3" i="15"/>
  <c r="L51" i="15"/>
  <c r="K51" i="15"/>
  <c r="K27" i="15"/>
  <c r="L27" i="15"/>
  <c r="K69" i="15"/>
  <c r="L69" i="15"/>
  <c r="K57" i="15"/>
  <c r="L57" i="15"/>
  <c r="K33" i="15"/>
  <c r="L33" i="15"/>
  <c r="K9" i="15"/>
  <c r="L9" i="15"/>
  <c r="K21" i="15"/>
  <c r="L21" i="15"/>
</calcChain>
</file>

<file path=xl/sharedStrings.xml><?xml version="1.0" encoding="utf-8"?>
<sst xmlns="http://schemas.openxmlformats.org/spreadsheetml/2006/main" count="184" uniqueCount="103">
  <si>
    <t>A2_3</t>
  </si>
  <si>
    <t>A1_1</t>
    <phoneticPr fontId="3" type="noConversion"/>
  </si>
  <si>
    <t>A1_2</t>
    <phoneticPr fontId="3" type="noConversion"/>
  </si>
  <si>
    <t>A1_3</t>
    <phoneticPr fontId="3" type="noConversion"/>
  </si>
  <si>
    <t>A1_4</t>
  </si>
  <si>
    <t>A1_5</t>
  </si>
  <si>
    <t>A1_6</t>
  </si>
  <si>
    <t>A2_1</t>
    <phoneticPr fontId="3" type="noConversion"/>
  </si>
  <si>
    <t>A2_2</t>
    <phoneticPr fontId="3" type="noConversion"/>
  </si>
  <si>
    <t>A2_4</t>
  </si>
  <si>
    <t>A2_5</t>
  </si>
  <si>
    <t>A2_6</t>
  </si>
  <si>
    <t>A3_1</t>
    <phoneticPr fontId="3" type="noConversion"/>
  </si>
  <si>
    <t>A3_2</t>
    <phoneticPr fontId="3" type="noConversion"/>
  </si>
  <si>
    <t>A3_3</t>
    <phoneticPr fontId="3" type="noConversion"/>
  </si>
  <si>
    <t>A3_4</t>
  </si>
  <si>
    <t>A3_5</t>
  </si>
  <si>
    <t>A3_6</t>
  </si>
  <si>
    <t>T-A1_1</t>
    <phoneticPr fontId="3" type="noConversion"/>
  </si>
  <si>
    <t>T-A1_2</t>
    <phoneticPr fontId="3" type="noConversion"/>
  </si>
  <si>
    <t>T-A1_3</t>
    <phoneticPr fontId="3" type="noConversion"/>
  </si>
  <si>
    <t>T-A1_4</t>
  </si>
  <si>
    <t>T-A1_5</t>
  </si>
  <si>
    <t>T-A1_6</t>
  </si>
  <si>
    <t>T-A2_1</t>
    <phoneticPr fontId="3" type="noConversion"/>
  </si>
  <si>
    <t>T-A2_2</t>
    <phoneticPr fontId="3" type="noConversion"/>
  </si>
  <si>
    <t>T-A2_3</t>
    <phoneticPr fontId="3" type="noConversion"/>
  </si>
  <si>
    <t>T-A2_4</t>
  </si>
  <si>
    <t>T-A2_5</t>
  </si>
  <si>
    <t>T-A2_6</t>
  </si>
  <si>
    <t>T-A3_1</t>
    <phoneticPr fontId="3" type="noConversion"/>
  </si>
  <si>
    <t>T-A3_2</t>
    <phoneticPr fontId="3" type="noConversion"/>
  </si>
  <si>
    <t>T-A3_3</t>
    <phoneticPr fontId="3" type="noConversion"/>
  </si>
  <si>
    <t>T-A3_4</t>
  </si>
  <si>
    <t>T-A3_5</t>
  </si>
  <si>
    <t>T-A3_6</t>
  </si>
  <si>
    <t>B1_1</t>
    <phoneticPr fontId="3" type="noConversion"/>
  </si>
  <si>
    <t>B1_2</t>
    <phoneticPr fontId="3" type="noConversion"/>
  </si>
  <si>
    <t>B1_3</t>
    <phoneticPr fontId="3" type="noConversion"/>
  </si>
  <si>
    <t>B1_4</t>
  </si>
  <si>
    <t>B1_5</t>
  </si>
  <si>
    <t>B1_6</t>
  </si>
  <si>
    <t>B2_1</t>
    <phoneticPr fontId="3" type="noConversion"/>
  </si>
  <si>
    <t>B2_2</t>
    <phoneticPr fontId="3" type="noConversion"/>
  </si>
  <si>
    <t>B2_3</t>
    <phoneticPr fontId="3" type="noConversion"/>
  </si>
  <si>
    <t>B2_4</t>
  </si>
  <si>
    <t>B2_5</t>
  </si>
  <si>
    <t>B2_6</t>
  </si>
  <si>
    <t>B3_1</t>
    <phoneticPr fontId="3" type="noConversion"/>
  </si>
  <si>
    <t>B3_2</t>
    <phoneticPr fontId="3" type="noConversion"/>
  </si>
  <si>
    <t>B3_3</t>
    <phoneticPr fontId="3" type="noConversion"/>
  </si>
  <si>
    <t>B3_4</t>
  </si>
  <si>
    <t>B3_5</t>
  </si>
  <si>
    <t>B3_6</t>
  </si>
  <si>
    <t>T-B1_1</t>
    <phoneticPr fontId="3" type="noConversion"/>
  </si>
  <si>
    <t>T-B1_2</t>
    <phoneticPr fontId="3" type="noConversion"/>
  </si>
  <si>
    <t>T-B1_3</t>
    <phoneticPr fontId="3" type="noConversion"/>
  </si>
  <si>
    <t>T-B1_4</t>
  </si>
  <si>
    <t>T-B1_5</t>
  </si>
  <si>
    <t>T-B1_6</t>
  </si>
  <si>
    <t>T-B2_1</t>
    <phoneticPr fontId="3" type="noConversion"/>
  </si>
  <si>
    <t>T-B2_2</t>
    <phoneticPr fontId="3" type="noConversion"/>
  </si>
  <si>
    <t>T-B2_3</t>
    <phoneticPr fontId="3" type="noConversion"/>
  </si>
  <si>
    <t>T-B2_4</t>
  </si>
  <si>
    <t>T-B2_5</t>
  </si>
  <si>
    <t>T-B2_6</t>
  </si>
  <si>
    <t>T-B3_1</t>
    <phoneticPr fontId="3" type="noConversion"/>
  </si>
  <si>
    <t>T-B3_2</t>
    <phoneticPr fontId="3" type="noConversion"/>
  </si>
  <si>
    <t>T-B3_3</t>
  </si>
  <si>
    <t>T-B3_4</t>
  </si>
  <si>
    <t>T-B3_5</t>
  </si>
  <si>
    <t>T-B3_6</t>
  </si>
  <si>
    <t>Standard curv</t>
    <phoneticPr fontId="3" type="noConversion"/>
  </si>
  <si>
    <t>20mol</t>
    <phoneticPr fontId="3" type="noConversion"/>
  </si>
  <si>
    <t>40mol</t>
    <phoneticPr fontId="3" type="noConversion"/>
  </si>
  <si>
    <t>60mol</t>
    <phoneticPr fontId="3" type="noConversion"/>
  </si>
  <si>
    <t>80mol</t>
    <phoneticPr fontId="3" type="noConversion"/>
  </si>
  <si>
    <t>Absorbance</t>
    <phoneticPr fontId="3" type="noConversion"/>
  </si>
  <si>
    <t>Concentration</t>
    <phoneticPr fontId="3" type="noConversion"/>
  </si>
  <si>
    <t>Sample</t>
    <phoneticPr fontId="3" type="noConversion"/>
  </si>
  <si>
    <t>mmol</t>
    <phoneticPr fontId="4" type="noConversion"/>
  </si>
  <si>
    <t>A1-T</t>
  </si>
  <si>
    <t>A2-T</t>
  </si>
  <si>
    <t>A3-T</t>
  </si>
  <si>
    <t>A1</t>
  </si>
  <si>
    <t>A2</t>
  </si>
  <si>
    <t>A3</t>
  </si>
  <si>
    <t>B1-T</t>
  </si>
  <si>
    <t>B2-T</t>
  </si>
  <si>
    <t>B3-T</t>
  </si>
  <si>
    <t>B1</t>
  </si>
  <si>
    <t>B2</t>
  </si>
  <si>
    <t>B3</t>
  </si>
  <si>
    <t>A1-DHA</t>
  </si>
  <si>
    <t>A2-DHA</t>
  </si>
  <si>
    <t>A3-DHA</t>
  </si>
  <si>
    <t>B1-DHA</t>
  </si>
  <si>
    <t>B2-DHA</t>
  </si>
  <si>
    <t>B3-DHA</t>
  </si>
  <si>
    <t>AsA</t>
    <phoneticPr fontId="3" type="noConversion"/>
  </si>
  <si>
    <t>DHA</t>
    <phoneticPr fontId="3" type="noConversion"/>
  </si>
  <si>
    <t>H105</t>
  </si>
  <si>
    <t>H028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</si>
</sst>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 b="1"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</a:t>
            </a:r>
            <a:endParaRPr lang="zh-CN" altLang="en-U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52379565641069"/>
          <c:y val="0.15466854195814506"/>
          <c:w val="0.88447620434358931"/>
          <c:h val="0.6985787049020796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cat>
            <c:strRef>
              <c:f>'Table S9 Raw date ofAsA content'!$B$4:$F$4</c:f>
              <c:strCache>
                <c:ptCount val="5"/>
                <c:pt idx="0">
                  <c:v>0</c:v>
                </c:pt>
                <c:pt idx="1">
                  <c:v>20mol</c:v>
                </c:pt>
                <c:pt idx="2">
                  <c:v>40mol</c:v>
                </c:pt>
                <c:pt idx="3">
                  <c:v>60mol</c:v>
                </c:pt>
                <c:pt idx="4">
                  <c:v>80mol</c:v>
                </c:pt>
              </c:strCache>
            </c:strRef>
          </c:cat>
          <c:val>
            <c:numRef>
              <c:f>'Table S9 Raw date ofAsA content'!$B$5:$F$5</c:f>
              <c:numCache>
                <c:formatCode>General</c:formatCode>
                <c:ptCount val="5"/>
                <c:pt idx="0">
                  <c:v>0.70899999999999996</c:v>
                </c:pt>
                <c:pt idx="1">
                  <c:v>1.466</c:v>
                </c:pt>
                <c:pt idx="2">
                  <c:v>2.13</c:v>
                </c:pt>
                <c:pt idx="3">
                  <c:v>2.89</c:v>
                </c:pt>
                <c:pt idx="4">
                  <c:v>3.6320000000000001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7-44BA-8F17-F53CDC46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5224447"/>
        <c:axId val="1226857567"/>
      </c:lineChart>
      <c:catAx>
        <c:axId val="89522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226857567"/>
        <c:crosses val="autoZero"/>
        <c:auto val="1"/>
        <c:lblAlgn val="ctr"/>
        <c:lblOffset val="100"/>
        <c:noMultiLvlLbl val="0"/>
      </c:catAx>
      <c:valAx>
        <c:axId val="122685756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89522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096675415573E-2"/>
          <c:y val="0.15368639667705086"/>
          <c:w val="0.89303477690288713"/>
          <c:h val="0.58294829968683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Sheet2!$H$3</c:f>
              <c:strCache>
                <c:ptCount val="1"/>
                <c:pt idx="0">
                  <c:v>AsA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Sheet2!$H$19:$H$24</c:f>
                <c:numCache>
                  <c:formatCode>General</c:formatCode>
                  <c:ptCount val="6"/>
                  <c:pt idx="0">
                    <c:v>3.80864438248339E-2</c:v>
                  </c:pt>
                  <c:pt idx="1">
                    <c:v>2.1413273225320401E-2</c:v>
                  </c:pt>
                  <c:pt idx="2">
                    <c:v>2.4942649581842599E-2</c:v>
                  </c:pt>
                  <c:pt idx="3">
                    <c:v>4.2832716583108402E-2</c:v>
                  </c:pt>
                  <c:pt idx="4">
                    <c:v>2.0158870889897498E-2</c:v>
                  </c:pt>
                  <c:pt idx="5">
                    <c:v>6.5424154096876797E-2</c:v>
                  </c:pt>
                </c:numCache>
              </c:numRef>
            </c:plus>
            <c:minus>
              <c:numRef>
                <c:f>Sheet2!$H$19:$H$24</c:f>
                <c:numCache>
                  <c:formatCode>General</c:formatCode>
                  <c:ptCount val="6"/>
                  <c:pt idx="0">
                    <c:v>3.80864438248339E-2</c:v>
                  </c:pt>
                  <c:pt idx="1">
                    <c:v>2.1413273225320401E-2</c:v>
                  </c:pt>
                  <c:pt idx="2">
                    <c:v>2.4942649581842599E-2</c:v>
                  </c:pt>
                  <c:pt idx="3">
                    <c:v>4.2832716583108402E-2</c:v>
                  </c:pt>
                  <c:pt idx="4">
                    <c:v>2.0158870889897498E-2</c:v>
                  </c:pt>
                  <c:pt idx="5">
                    <c:v>6.5424154096876797E-2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Sheet2!$F$4:$G$9</c:f>
              <c:multiLvlStrCache>
                <c:ptCount val="6"/>
                <c:lvl>
                  <c:pt idx="0">
                    <c:v>A1</c:v>
                  </c:pt>
                  <c:pt idx="1">
                    <c:v>A2</c:v>
                  </c:pt>
                  <c:pt idx="2">
                    <c:v>A3</c:v>
                  </c:pt>
                  <c:pt idx="3">
                    <c:v>B1</c:v>
                  </c:pt>
                  <c:pt idx="4">
                    <c:v>B2</c:v>
                  </c:pt>
                  <c:pt idx="5">
                    <c:v>B3</c:v>
                  </c:pt>
                </c:lvl>
                <c:lvl>
                  <c:pt idx="0">
                    <c:v>H105</c:v>
                  </c:pt>
                  <c:pt idx="3">
                    <c:v>H028</c:v>
                  </c:pt>
                </c:lvl>
              </c:multiLvlStrCache>
            </c:multiLvlStrRef>
          </c:cat>
          <c:val>
            <c:numRef>
              <c:f>Sheet2!$H$4:$H$9</c:f>
              <c:numCache>
                <c:formatCode>General</c:formatCode>
                <c:ptCount val="6"/>
                <c:pt idx="0">
                  <c:v>1.5117363333333333</c:v>
                </c:pt>
                <c:pt idx="1">
                  <c:v>1.0052596666666667</c:v>
                </c:pt>
                <c:pt idx="2">
                  <c:v>1.4247386666666666</c:v>
                </c:pt>
                <c:pt idx="3">
                  <c:v>1.4114103333333334</c:v>
                </c:pt>
                <c:pt idx="4">
                  <c:v>0.92238166666666654</c:v>
                </c:pt>
                <c:pt idx="5">
                  <c:v>1.331925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B-4AD4-8BD4-43A0E33D21D2}"/>
            </c:ext>
          </c:extLst>
        </c:ser>
        <c:ser>
          <c:idx val="1"/>
          <c:order val="1"/>
          <c:tx>
            <c:strRef>
              <c:f>Sheet2!$I$3</c:f>
              <c:strCache>
                <c:ptCount val="1"/>
                <c:pt idx="0">
                  <c:v>DHA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Sheet2!$I$19:$I$24</c:f>
                <c:numCache>
                  <c:formatCode>General</c:formatCode>
                  <c:ptCount val="6"/>
                  <c:pt idx="0">
                    <c:v>8.5135255941485202E-2</c:v>
                  </c:pt>
                  <c:pt idx="1">
                    <c:v>6.9524564030889996E-2</c:v>
                  </c:pt>
                  <c:pt idx="2">
                    <c:v>0.130441080076622</c:v>
                  </c:pt>
                  <c:pt idx="3">
                    <c:v>6.6378214250903705E-2</c:v>
                  </c:pt>
                  <c:pt idx="4">
                    <c:v>8.2239950368824102E-2</c:v>
                  </c:pt>
                  <c:pt idx="5">
                    <c:v>0.14118386586489001</c:v>
                  </c:pt>
                </c:numCache>
              </c:numRef>
            </c:plus>
            <c:minus>
              <c:numRef>
                <c:f>Sheet2!$I$19:$I$24</c:f>
                <c:numCache>
                  <c:formatCode>General</c:formatCode>
                  <c:ptCount val="6"/>
                  <c:pt idx="0">
                    <c:v>8.5135255941485202E-2</c:v>
                  </c:pt>
                  <c:pt idx="1">
                    <c:v>6.9524564030889996E-2</c:v>
                  </c:pt>
                  <c:pt idx="2">
                    <c:v>0.130441080076622</c:v>
                  </c:pt>
                  <c:pt idx="3">
                    <c:v>6.6378214250903705E-2</c:v>
                  </c:pt>
                  <c:pt idx="4">
                    <c:v>8.2239950368824102E-2</c:v>
                  </c:pt>
                  <c:pt idx="5">
                    <c:v>0.14118386586489001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Sheet2!$F$4:$G$9</c:f>
              <c:multiLvlStrCache>
                <c:ptCount val="6"/>
                <c:lvl>
                  <c:pt idx="0">
                    <c:v>A1</c:v>
                  </c:pt>
                  <c:pt idx="1">
                    <c:v>A2</c:v>
                  </c:pt>
                  <c:pt idx="2">
                    <c:v>A3</c:v>
                  </c:pt>
                  <c:pt idx="3">
                    <c:v>B1</c:v>
                  </c:pt>
                  <c:pt idx="4">
                    <c:v>B2</c:v>
                  </c:pt>
                  <c:pt idx="5">
                    <c:v>B3</c:v>
                  </c:pt>
                </c:lvl>
                <c:lvl>
                  <c:pt idx="0">
                    <c:v>H105</c:v>
                  </c:pt>
                  <c:pt idx="3">
                    <c:v>H028</c:v>
                  </c:pt>
                </c:lvl>
              </c:multiLvlStrCache>
            </c:multiLvlStrRef>
          </c:cat>
          <c:val>
            <c:numRef>
              <c:f>Sheet2!$I$4:$I$9</c:f>
              <c:numCache>
                <c:formatCode>General</c:formatCode>
                <c:ptCount val="6"/>
                <c:pt idx="0">
                  <c:v>1.6866400000000001</c:v>
                </c:pt>
                <c:pt idx="1">
                  <c:v>2.1017570000000001</c:v>
                </c:pt>
                <c:pt idx="2">
                  <c:v>1.5990365000000002</c:v>
                </c:pt>
                <c:pt idx="3">
                  <c:v>1.73753</c:v>
                </c:pt>
                <c:pt idx="4">
                  <c:v>1.9275435666666669</c:v>
                </c:pt>
                <c:pt idx="5">
                  <c:v>1.5511272000000003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B-4AD4-8BD4-43A0E33D2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966719"/>
        <c:axId val="450969119"/>
      </c:barChart>
      <c:catAx>
        <c:axId val="45096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450969119"/>
        <c:crosses val="autoZero"/>
        <c:auto val="1"/>
        <c:lblAlgn val="ctr"/>
        <c:lblOffset val="100"/>
        <c:noMultiLvlLbl val="0"/>
      </c:catAx>
      <c:valAx>
        <c:axId val="450969119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45096671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79989479440069977"/>
          <c:y val="1.9096675415573052E-2"/>
          <c:w val="0.16687707786526684"/>
          <c:h val="7.009394853680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196850</xdr:colOff>
      <xdr:row>2</xdr:row>
      <xdr:rowOff>47624</xdr:rowOff>
    </xdr:from>
    <xdr:to>
      <xdr:col>13</xdr:col>
      <xdr:colOff>38100</xdr:colOff>
      <xdr:row>16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F38F86CA-C07F-87A4-A84B-E2B57D3A2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114300</xdr:rowOff>
    </xdr:from>
    <xdr:to>
      <xdr:col>16</xdr:col>
      <xdr:colOff>647700</xdr:colOff>
      <xdr:row>18</xdr:row>
      <xdr:rowOff>149225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D7D8715-EB50-0A83-62F3-22702B1ED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533400</xdr:colOff>
      <xdr:row>3</xdr:row>
      <xdr:rowOff>107950</xdr:rowOff>
    </xdr:from>
    <xdr:to>
      <xdr:col>11</xdr:col>
      <xdr:colOff>374650</xdr:colOff>
      <xdr:row>4</xdr:row>
      <xdr:rowOff>133350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3F5C3843-5140-A12E-63E8-5E21AC4F6068}"/>
            </a:ext>
          </a:extLst>
        </xdr:cNvPr>
        <xdr:cNvSpPr txBox="1"/>
      </xdr:nvSpPr>
      <xdr:spPr>
        <a:xfrm>
          <a:off x="7137400" y="641350"/>
          <a:ext cx="5016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>
              <a:latin typeface="Times New Roman" panose="02020603050405020304" pitchFamily="18" charset="0"/>
              <a:cs typeface="Times New Roman" panose="02020603050405020304" pitchFamily="18" charset="0"/>
            </a:rPr>
            <a:t>0.90</a:t>
          </a:r>
          <a:endParaRPr lang="zh-CN" alt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520700</xdr:colOff>
      <xdr:row>3</xdr:row>
      <xdr:rowOff>165100</xdr:rowOff>
    </xdr:from>
    <xdr:to>
      <xdr:col>12</xdr:col>
      <xdr:colOff>361950</xdr:colOff>
      <xdr:row>5</xdr:row>
      <xdr:rowOff>12700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9B6ED0FA-D38B-4EFC-B5AB-D6DFC3F133EA}"/>
            </a:ext>
          </a:extLst>
        </xdr:cNvPr>
        <xdr:cNvSpPr txBox="1"/>
      </xdr:nvSpPr>
      <xdr:spPr>
        <a:xfrm>
          <a:off x="7785100" y="698500"/>
          <a:ext cx="5016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>
              <a:latin typeface="Times New Roman" panose="02020603050405020304" pitchFamily="18" charset="0"/>
              <a:cs typeface="Times New Roman" panose="02020603050405020304" pitchFamily="18" charset="0"/>
            </a:rPr>
            <a:t>0.48</a:t>
          </a:r>
          <a:endParaRPr lang="zh-CN" alt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539750</xdr:colOff>
      <xdr:row>3</xdr:row>
      <xdr:rowOff>165100</xdr:rowOff>
    </xdr:from>
    <xdr:to>
      <xdr:col>13</xdr:col>
      <xdr:colOff>381000</xdr:colOff>
      <xdr:row>5</xdr:row>
      <xdr:rowOff>12700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24232280-5AAD-4DF6-AD12-FFA33C99C395}"/>
            </a:ext>
          </a:extLst>
        </xdr:cNvPr>
        <xdr:cNvSpPr txBox="1"/>
      </xdr:nvSpPr>
      <xdr:spPr>
        <a:xfrm>
          <a:off x="8464550" y="698500"/>
          <a:ext cx="5016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>
              <a:latin typeface="Times New Roman" panose="02020603050405020304" pitchFamily="18" charset="0"/>
              <a:cs typeface="Times New Roman" panose="02020603050405020304" pitchFamily="18" charset="0"/>
            </a:rPr>
            <a:t>0.89</a:t>
          </a:r>
          <a:endParaRPr lang="zh-CN" alt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571500</xdr:colOff>
      <xdr:row>3</xdr:row>
      <xdr:rowOff>165100</xdr:rowOff>
    </xdr:from>
    <xdr:to>
      <xdr:col>14</xdr:col>
      <xdr:colOff>412750</xdr:colOff>
      <xdr:row>5</xdr:row>
      <xdr:rowOff>12700</xdr:rowOff>
    </xdr:to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2935BC00-8780-431B-A9B0-587277D0E607}"/>
            </a:ext>
          </a:extLst>
        </xdr:cNvPr>
        <xdr:cNvSpPr txBox="1"/>
      </xdr:nvSpPr>
      <xdr:spPr>
        <a:xfrm>
          <a:off x="9156700" y="698500"/>
          <a:ext cx="5016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>
              <a:latin typeface="Times New Roman" panose="02020603050405020304" pitchFamily="18" charset="0"/>
              <a:cs typeface="Times New Roman" panose="02020603050405020304" pitchFamily="18" charset="0"/>
            </a:rPr>
            <a:t>0.81</a:t>
          </a:r>
          <a:endParaRPr lang="zh-CN" alt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596900</xdr:colOff>
      <xdr:row>4</xdr:row>
      <xdr:rowOff>107950</xdr:rowOff>
    </xdr:from>
    <xdr:to>
      <xdr:col>15</xdr:col>
      <xdr:colOff>438150</xdr:colOff>
      <xdr:row>5</xdr:row>
      <xdr:rowOff>133350</xdr:rowOff>
    </xdr:to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72F91AD2-097F-42DA-B2CB-F73FB922CBA9}"/>
            </a:ext>
          </a:extLst>
        </xdr:cNvPr>
        <xdr:cNvSpPr txBox="1"/>
      </xdr:nvSpPr>
      <xdr:spPr>
        <a:xfrm>
          <a:off x="9842500" y="819150"/>
          <a:ext cx="5016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>
              <a:latin typeface="Times New Roman" panose="02020603050405020304" pitchFamily="18" charset="0"/>
              <a:cs typeface="Times New Roman" panose="02020603050405020304" pitchFamily="18" charset="0"/>
            </a:rPr>
            <a:t>0.48</a:t>
          </a:r>
          <a:endParaRPr lang="zh-CN" alt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615950</xdr:colOff>
      <xdr:row>4</xdr:row>
      <xdr:rowOff>69850</xdr:rowOff>
    </xdr:from>
    <xdr:to>
      <xdr:col>16</xdr:col>
      <xdr:colOff>457200</xdr:colOff>
      <xdr:row>5</xdr:row>
      <xdr:rowOff>95250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05823293-9554-4591-B2A0-4CB6601AD51C}"/>
            </a:ext>
          </a:extLst>
        </xdr:cNvPr>
        <xdr:cNvSpPr txBox="1"/>
      </xdr:nvSpPr>
      <xdr:spPr>
        <a:xfrm>
          <a:off x="10521950" y="781050"/>
          <a:ext cx="5016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000">
              <a:latin typeface="Times New Roman" panose="02020603050405020304" pitchFamily="18" charset="0"/>
              <a:cs typeface="Times New Roman" panose="02020603050405020304" pitchFamily="18" charset="0"/>
            </a:rPr>
            <a:t>0.86</a:t>
          </a:r>
          <a:endParaRPr lang="zh-CN" alt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062C-626E-4DF4-B298-58F6CFFA513C}">
  <dimension ref="A3:F84"/>
  <sheetViews>
    <sheetView tabSelected="1" topLeftCell="A4" workbookViewId="0">
      <selection activeCell="A11" sqref="A11:D84"/>
    </sheetView>
  </sheetViews>
  <sheetFormatPr defaultRowHeight="14" x14ac:dyDescent="0.3"/>
  <cols>
    <col min="1" max="1" width="13.58203125" customWidth="1"/>
  </cols>
  <sheetData>
    <row r="3" spans="1:6" x14ac:dyDescent="0.3">
      <c r="A3" s="2" t="s">
        <v>72</v>
      </c>
    </row>
    <row r="4" spans="1:6" x14ac:dyDescent="0.3">
      <c r="A4" s="1" t="s">
        <v>78</v>
      </c>
      <c r="B4" s="3">
        <v>0</v>
      </c>
      <c r="C4" s="3" t="s">
        <v>73</v>
      </c>
      <c r="D4" s="3" t="s">
        <v>74</v>
      </c>
      <c r="E4" s="3" t="s">
        <v>75</v>
      </c>
      <c r="F4" s="3" t="s">
        <v>76</v>
      </c>
    </row>
    <row r="5" spans="1:6" x14ac:dyDescent="0.3">
      <c r="A5" s="1" t="s">
        <v>77</v>
      </c>
      <c r="B5" s="3">
        <v>0.70899999999999996</v>
      </c>
      <c r="C5" s="3">
        <v>1.466</v>
      </c>
      <c r="D5" s="3">
        <v>2.13</v>
      </c>
      <c r="E5" s="3">
        <v>2.89</v>
      </c>
      <c r="F5" s="3">
        <v>3.6320000000000001</v>
      </c>
    </row>
    <row r="12" spans="1:6" x14ac:dyDescent="0.3">
      <c r="A12" s="4"/>
      <c r="B12" s="3" t="s">
        <v>79</v>
      </c>
      <c r="C12" s="3" t="s">
        <v>77</v>
      </c>
    </row>
    <row r="13" spans="1:6" x14ac:dyDescent="0.3">
      <c r="A13" s="3">
        <v>1</v>
      </c>
      <c r="B13" s="3" t="s">
        <v>1</v>
      </c>
      <c r="C13" s="3">
        <v>1.0189999999999999</v>
      </c>
    </row>
    <row r="14" spans="1:6" x14ac:dyDescent="0.3">
      <c r="A14" s="3">
        <v>2</v>
      </c>
      <c r="B14" s="3" t="s">
        <v>2</v>
      </c>
      <c r="C14" s="3">
        <v>1.0469999999999999</v>
      </c>
    </row>
    <row r="15" spans="1:6" x14ac:dyDescent="0.3">
      <c r="A15" s="3">
        <v>3</v>
      </c>
      <c r="B15" s="3" t="s">
        <v>3</v>
      </c>
      <c r="C15" s="3">
        <v>1.1040000000000001</v>
      </c>
    </row>
    <row r="16" spans="1:6" x14ac:dyDescent="0.3">
      <c r="A16" s="3">
        <v>4</v>
      </c>
      <c r="B16" s="3" t="s">
        <v>4</v>
      </c>
      <c r="C16" s="3">
        <v>1.0649999999999999</v>
      </c>
    </row>
    <row r="17" spans="1:3" x14ac:dyDescent="0.3">
      <c r="A17" s="3">
        <v>5</v>
      </c>
      <c r="B17" s="3" t="s">
        <v>5</v>
      </c>
      <c r="C17" s="3">
        <v>1.0549999999999999</v>
      </c>
    </row>
    <row r="18" spans="1:3" x14ac:dyDescent="0.3">
      <c r="A18" s="3">
        <v>6</v>
      </c>
      <c r="B18" s="3" t="s">
        <v>6</v>
      </c>
      <c r="C18" s="3">
        <v>1.077</v>
      </c>
    </row>
    <row r="19" spans="1:3" x14ac:dyDescent="0.3">
      <c r="A19" s="3">
        <v>7</v>
      </c>
      <c r="B19" s="3" t="s">
        <v>7</v>
      </c>
      <c r="C19" s="3">
        <v>0.70699999999999996</v>
      </c>
    </row>
    <row r="20" spans="1:3" x14ac:dyDescent="0.3">
      <c r="A20" s="3">
        <v>8</v>
      </c>
      <c r="B20" s="3" t="s">
        <v>8</v>
      </c>
      <c r="C20" s="3">
        <v>0.71699999999999997</v>
      </c>
    </row>
    <row r="21" spans="1:3" x14ac:dyDescent="0.3">
      <c r="A21" s="3">
        <v>9</v>
      </c>
      <c r="B21" s="3" t="s">
        <v>0</v>
      </c>
      <c r="C21" s="3">
        <v>0.72099999999999997</v>
      </c>
    </row>
    <row r="22" spans="1:3" x14ac:dyDescent="0.3">
      <c r="A22" s="3">
        <v>10</v>
      </c>
      <c r="B22" s="3" t="s">
        <v>9</v>
      </c>
      <c r="C22" s="3">
        <v>0.71599999999999997</v>
      </c>
    </row>
    <row r="23" spans="1:3" x14ac:dyDescent="0.3">
      <c r="A23" s="3">
        <v>11</v>
      </c>
      <c r="B23" s="3" t="s">
        <v>10</v>
      </c>
      <c r="C23" s="3">
        <v>0.71399999999999997</v>
      </c>
    </row>
    <row r="24" spans="1:3" x14ac:dyDescent="0.3">
      <c r="A24" s="3">
        <v>12</v>
      </c>
      <c r="B24" s="3" t="s">
        <v>11</v>
      </c>
      <c r="C24" s="3">
        <v>0.70199999999999996</v>
      </c>
    </row>
    <row r="25" spans="1:3" x14ac:dyDescent="0.3">
      <c r="A25" s="3">
        <v>13</v>
      </c>
      <c r="B25" s="3" t="s">
        <v>12</v>
      </c>
      <c r="C25" s="3">
        <v>1.0009999999999999</v>
      </c>
    </row>
    <row r="26" spans="1:3" x14ac:dyDescent="0.3">
      <c r="A26" s="3">
        <v>14</v>
      </c>
      <c r="B26" s="3" t="s">
        <v>13</v>
      </c>
      <c r="C26" s="3">
        <v>0.996</v>
      </c>
    </row>
    <row r="27" spans="1:3" x14ac:dyDescent="0.3">
      <c r="A27" s="3">
        <v>15</v>
      </c>
      <c r="B27" s="3" t="s">
        <v>14</v>
      </c>
      <c r="C27" s="3">
        <v>0.999</v>
      </c>
    </row>
    <row r="28" spans="1:3" x14ac:dyDescent="0.3">
      <c r="A28" s="3">
        <v>16</v>
      </c>
      <c r="B28" s="3" t="s">
        <v>15</v>
      </c>
      <c r="C28" s="3">
        <v>1.0009999999999999</v>
      </c>
    </row>
    <row r="29" spans="1:3" x14ac:dyDescent="0.3">
      <c r="A29" s="3">
        <v>17</v>
      </c>
      <c r="B29" s="3" t="s">
        <v>16</v>
      </c>
      <c r="C29" s="3">
        <v>1.0049999999999999</v>
      </c>
    </row>
    <row r="30" spans="1:3" x14ac:dyDescent="0.3">
      <c r="A30" s="3">
        <v>18</v>
      </c>
      <c r="B30" s="3" t="s">
        <v>17</v>
      </c>
      <c r="C30" s="3">
        <v>1.006</v>
      </c>
    </row>
    <row r="31" spans="1:3" x14ac:dyDescent="0.3">
      <c r="A31" s="3">
        <v>19</v>
      </c>
      <c r="B31" s="3" t="s">
        <v>18</v>
      </c>
      <c r="C31" s="3">
        <v>2.0714999999999999</v>
      </c>
    </row>
    <row r="32" spans="1:3" x14ac:dyDescent="0.3">
      <c r="A32" s="3">
        <v>20</v>
      </c>
      <c r="B32" s="3" t="s">
        <v>19</v>
      </c>
      <c r="C32" s="3">
        <v>2.2995000000000001</v>
      </c>
    </row>
    <row r="33" spans="1:3" x14ac:dyDescent="0.3">
      <c r="A33" s="3">
        <v>21</v>
      </c>
      <c r="B33" s="3" t="s">
        <v>20</v>
      </c>
      <c r="C33" s="3">
        <v>2.35</v>
      </c>
    </row>
    <row r="34" spans="1:3" x14ac:dyDescent="0.3">
      <c r="A34" s="3">
        <v>22</v>
      </c>
      <c r="B34" s="3" t="s">
        <v>21</v>
      </c>
      <c r="C34" s="3">
        <v>2.1520000000000001</v>
      </c>
    </row>
    <row r="35" spans="1:3" x14ac:dyDescent="0.3">
      <c r="A35" s="3">
        <v>23</v>
      </c>
      <c r="B35" s="3" t="s">
        <v>22</v>
      </c>
      <c r="C35" s="3">
        <v>2.2330000000000001</v>
      </c>
    </row>
    <row r="36" spans="1:3" x14ac:dyDescent="0.3">
      <c r="A36" s="3">
        <v>24</v>
      </c>
      <c r="B36" s="3" t="s">
        <v>23</v>
      </c>
      <c r="C36" s="3">
        <v>2.2210000000000001</v>
      </c>
    </row>
    <row r="37" spans="1:3" x14ac:dyDescent="0.3">
      <c r="A37" s="3">
        <v>25</v>
      </c>
      <c r="B37" s="3" t="s">
        <v>24</v>
      </c>
      <c r="C37" s="3">
        <v>2.0305</v>
      </c>
    </row>
    <row r="38" spans="1:3" x14ac:dyDescent="0.3">
      <c r="A38" s="3">
        <v>26</v>
      </c>
      <c r="B38" s="3" t="s">
        <v>25</v>
      </c>
      <c r="C38" s="3">
        <v>2.117</v>
      </c>
    </row>
    <row r="39" spans="1:3" x14ac:dyDescent="0.3">
      <c r="A39" s="3">
        <v>27</v>
      </c>
      <c r="B39" s="3" t="s">
        <v>26</v>
      </c>
      <c r="C39" s="3">
        <v>2.1274999999999999</v>
      </c>
    </row>
    <row r="40" spans="1:3" x14ac:dyDescent="0.3">
      <c r="A40" s="3">
        <v>28</v>
      </c>
      <c r="B40" s="3" t="s">
        <v>27</v>
      </c>
      <c r="C40" s="3">
        <v>2.3165</v>
      </c>
    </row>
    <row r="41" spans="1:3" x14ac:dyDescent="0.3">
      <c r="A41" s="3">
        <v>29</v>
      </c>
      <c r="B41" s="3" t="s">
        <v>28</v>
      </c>
      <c r="C41" s="3">
        <v>2.2004999999999999</v>
      </c>
    </row>
    <row r="42" spans="1:3" x14ac:dyDescent="0.3">
      <c r="A42" s="3">
        <v>30</v>
      </c>
      <c r="B42" s="3" t="s">
        <v>29</v>
      </c>
      <c r="C42" s="3">
        <v>2.1579999999999999</v>
      </c>
    </row>
    <row r="43" spans="1:3" x14ac:dyDescent="0.3">
      <c r="A43" s="3">
        <v>31</v>
      </c>
      <c r="B43" s="3" t="s">
        <v>30</v>
      </c>
      <c r="C43" s="3">
        <v>2.105</v>
      </c>
    </row>
    <row r="44" spans="1:3" x14ac:dyDescent="0.3">
      <c r="A44" s="3">
        <v>32</v>
      </c>
      <c r="B44" s="3" t="s">
        <v>31</v>
      </c>
      <c r="C44" s="3">
        <v>2.1619999999999999</v>
      </c>
    </row>
    <row r="45" spans="1:3" x14ac:dyDescent="0.3">
      <c r="A45" s="3">
        <v>33</v>
      </c>
      <c r="B45" s="3" t="s">
        <v>32</v>
      </c>
      <c r="C45" s="3">
        <v>2.0575000000000001</v>
      </c>
    </row>
    <row r="46" spans="1:3" x14ac:dyDescent="0.3">
      <c r="A46" s="3">
        <v>34</v>
      </c>
      <c r="B46" s="3" t="s">
        <v>33</v>
      </c>
      <c r="C46" s="3">
        <v>2.113</v>
      </c>
    </row>
    <row r="47" spans="1:3" x14ac:dyDescent="0.3">
      <c r="A47" s="3">
        <v>35</v>
      </c>
      <c r="B47" s="3" t="s">
        <v>34</v>
      </c>
      <c r="C47" s="3">
        <v>2.0329999999999999</v>
      </c>
    </row>
    <row r="48" spans="1:3" x14ac:dyDescent="0.3">
      <c r="A48" s="3">
        <v>36</v>
      </c>
      <c r="B48" s="3" t="s">
        <v>35</v>
      </c>
      <c r="C48" s="3">
        <v>2.1360000000000001</v>
      </c>
    </row>
    <row r="49" spans="1:3" x14ac:dyDescent="0.3">
      <c r="A49" s="3">
        <v>37</v>
      </c>
      <c r="B49" s="3" t="s">
        <v>36</v>
      </c>
      <c r="C49" s="3">
        <v>0.999</v>
      </c>
    </row>
    <row r="50" spans="1:3" x14ac:dyDescent="0.3">
      <c r="A50" s="3">
        <v>38</v>
      </c>
      <c r="B50" s="3" t="s">
        <v>37</v>
      </c>
      <c r="C50" s="3">
        <v>1.0169999999999999</v>
      </c>
    </row>
    <row r="51" spans="1:3" x14ac:dyDescent="0.3">
      <c r="A51" s="3">
        <v>39</v>
      </c>
      <c r="B51" s="3" t="s">
        <v>38</v>
      </c>
      <c r="C51" s="3">
        <v>0.99399999999999999</v>
      </c>
    </row>
    <row r="52" spans="1:3" x14ac:dyDescent="0.3">
      <c r="A52" s="3">
        <v>40</v>
      </c>
      <c r="B52" s="3" t="s">
        <v>39</v>
      </c>
      <c r="C52" s="3">
        <v>1.018</v>
      </c>
    </row>
    <row r="53" spans="1:3" x14ac:dyDescent="0.3">
      <c r="A53" s="3">
        <v>41</v>
      </c>
      <c r="B53" s="3" t="s">
        <v>40</v>
      </c>
      <c r="C53" s="3">
        <v>0.93</v>
      </c>
    </row>
    <row r="54" spans="1:3" x14ac:dyDescent="0.3">
      <c r="A54" s="3">
        <v>42</v>
      </c>
      <c r="B54" s="3" t="s">
        <v>41</v>
      </c>
      <c r="C54" s="3">
        <v>0.995</v>
      </c>
    </row>
    <row r="55" spans="1:3" x14ac:dyDescent="0.3">
      <c r="A55" s="3">
        <v>43</v>
      </c>
      <c r="B55" s="3" t="s">
        <v>42</v>
      </c>
      <c r="C55" s="3">
        <v>0.65200000000000002</v>
      </c>
    </row>
    <row r="56" spans="1:3" x14ac:dyDescent="0.3">
      <c r="A56" s="3">
        <v>44</v>
      </c>
      <c r="B56" s="3" t="s">
        <v>43</v>
      </c>
      <c r="C56" s="3">
        <v>0.65400000000000003</v>
      </c>
    </row>
    <row r="57" spans="1:3" x14ac:dyDescent="0.3">
      <c r="A57" s="3">
        <v>45</v>
      </c>
      <c r="B57" s="3" t="s">
        <v>44</v>
      </c>
      <c r="C57" s="3">
        <v>0.65700000000000003</v>
      </c>
    </row>
    <row r="58" spans="1:3" x14ac:dyDescent="0.3">
      <c r="A58" s="3">
        <v>46</v>
      </c>
      <c r="B58" s="3" t="s">
        <v>45</v>
      </c>
      <c r="C58" s="3">
        <v>0.66100000000000003</v>
      </c>
    </row>
    <row r="59" spans="1:3" x14ac:dyDescent="0.3">
      <c r="A59" s="3">
        <v>47</v>
      </c>
      <c r="B59" s="3" t="s">
        <v>46</v>
      </c>
      <c r="C59" s="3">
        <v>0.65200000000000002</v>
      </c>
    </row>
    <row r="60" spans="1:3" x14ac:dyDescent="0.3">
      <c r="A60" s="3">
        <v>48</v>
      </c>
      <c r="B60" s="3" t="s">
        <v>47</v>
      </c>
      <c r="C60" s="3">
        <v>0.65900000000000003</v>
      </c>
    </row>
    <row r="61" spans="1:3" x14ac:dyDescent="0.3">
      <c r="A61" s="3">
        <v>49</v>
      </c>
      <c r="B61" s="3" t="s">
        <v>48</v>
      </c>
      <c r="C61" s="3">
        <v>0.93600000000000005</v>
      </c>
    </row>
    <row r="62" spans="1:3" x14ac:dyDescent="0.3">
      <c r="A62" s="3">
        <v>50</v>
      </c>
      <c r="B62" s="3" t="s">
        <v>49</v>
      </c>
      <c r="C62" s="3">
        <v>0.93200000000000005</v>
      </c>
    </row>
    <row r="63" spans="1:3" x14ac:dyDescent="0.3">
      <c r="A63" s="3">
        <v>51</v>
      </c>
      <c r="B63" s="3" t="s">
        <v>50</v>
      </c>
      <c r="C63" s="3">
        <v>0.94</v>
      </c>
    </row>
    <row r="64" spans="1:3" x14ac:dyDescent="0.3">
      <c r="A64" s="3">
        <v>52</v>
      </c>
      <c r="B64" s="3" t="s">
        <v>51</v>
      </c>
      <c r="C64" s="3">
        <v>0.93700000000000006</v>
      </c>
    </row>
    <row r="65" spans="1:3" x14ac:dyDescent="0.3">
      <c r="A65" s="3">
        <v>53</v>
      </c>
      <c r="B65" s="3" t="s">
        <v>52</v>
      </c>
      <c r="C65" s="3">
        <v>0.94399999999999995</v>
      </c>
    </row>
    <row r="66" spans="1:3" x14ac:dyDescent="0.3">
      <c r="A66" s="3">
        <v>54</v>
      </c>
      <c r="B66" s="3" t="s">
        <v>53</v>
      </c>
      <c r="C66" s="3">
        <v>0.93600000000000005</v>
      </c>
    </row>
    <row r="67" spans="1:3" x14ac:dyDescent="0.3">
      <c r="A67" s="3">
        <v>55</v>
      </c>
      <c r="B67" s="3" t="s">
        <v>54</v>
      </c>
      <c r="C67" s="3">
        <v>2.1469999999999998</v>
      </c>
    </row>
    <row r="68" spans="1:3" x14ac:dyDescent="0.3">
      <c r="A68" s="3">
        <v>56</v>
      </c>
      <c r="B68" s="3" t="s">
        <v>55</v>
      </c>
      <c r="C68" s="3">
        <v>2.165</v>
      </c>
    </row>
    <row r="69" spans="1:3" x14ac:dyDescent="0.3">
      <c r="A69" s="3">
        <v>57</v>
      </c>
      <c r="B69" s="3" t="s">
        <v>56</v>
      </c>
      <c r="C69" s="3">
        <v>2.226</v>
      </c>
    </row>
    <row r="70" spans="1:3" x14ac:dyDescent="0.3">
      <c r="A70" s="3">
        <v>58</v>
      </c>
      <c r="B70" s="3" t="s">
        <v>57</v>
      </c>
      <c r="C70" s="3">
        <v>2.1535000000000002</v>
      </c>
    </row>
    <row r="71" spans="1:3" x14ac:dyDescent="0.3">
      <c r="A71" s="3">
        <v>59</v>
      </c>
      <c r="B71" s="3" t="s">
        <v>58</v>
      </c>
      <c r="C71" s="3">
        <v>2.2115</v>
      </c>
    </row>
    <row r="72" spans="1:3" x14ac:dyDescent="0.3">
      <c r="A72" s="3">
        <v>60</v>
      </c>
      <c r="B72" s="3" t="s">
        <v>59</v>
      </c>
      <c r="C72" s="3">
        <v>2.2200000000000002</v>
      </c>
    </row>
    <row r="73" spans="1:3" x14ac:dyDescent="0.3">
      <c r="A73" s="3">
        <v>61</v>
      </c>
      <c r="B73" s="3" t="s">
        <v>60</v>
      </c>
      <c r="C73" s="3">
        <v>1.9835</v>
      </c>
    </row>
    <row r="74" spans="1:3" x14ac:dyDescent="0.3">
      <c r="A74" s="3">
        <v>62</v>
      </c>
      <c r="B74" s="3" t="s">
        <v>61</v>
      </c>
      <c r="C74" s="3">
        <v>2.0093000000000001</v>
      </c>
    </row>
    <row r="75" spans="1:3" x14ac:dyDescent="0.3">
      <c r="A75" s="3">
        <v>63</v>
      </c>
      <c r="B75" s="3" t="s">
        <v>62</v>
      </c>
      <c r="C75" s="3">
        <v>1.9735</v>
      </c>
    </row>
    <row r="76" spans="1:3" x14ac:dyDescent="0.3">
      <c r="A76" s="3">
        <v>64</v>
      </c>
      <c r="B76" s="3" t="s">
        <v>63</v>
      </c>
      <c r="C76" s="3">
        <v>1.9844999999999999</v>
      </c>
    </row>
    <row r="77" spans="1:3" x14ac:dyDescent="0.3">
      <c r="A77" s="3">
        <v>65</v>
      </c>
      <c r="B77" s="3" t="s">
        <v>64</v>
      </c>
      <c r="C77" s="3">
        <v>1.9604999999999999</v>
      </c>
    </row>
    <row r="78" spans="1:3" x14ac:dyDescent="0.3">
      <c r="A78" s="3">
        <v>66</v>
      </c>
      <c r="B78" s="3" t="s">
        <v>65</v>
      </c>
      <c r="C78" s="3">
        <v>1.9778</v>
      </c>
    </row>
    <row r="79" spans="1:3" x14ac:dyDescent="0.3">
      <c r="A79" s="3">
        <v>67</v>
      </c>
      <c r="B79" s="3" t="s">
        <v>66</v>
      </c>
      <c r="C79" s="3">
        <v>1.895</v>
      </c>
    </row>
    <row r="80" spans="1:3" x14ac:dyDescent="0.3">
      <c r="A80" s="3">
        <v>68</v>
      </c>
      <c r="B80" s="3" t="s">
        <v>67</v>
      </c>
      <c r="C80" s="3">
        <v>2.0230999999999999</v>
      </c>
    </row>
    <row r="81" spans="1:3" x14ac:dyDescent="0.3">
      <c r="A81" s="3">
        <v>69</v>
      </c>
      <c r="B81" s="3" t="s">
        <v>68</v>
      </c>
      <c r="C81" s="3">
        <v>2.0609000000000002</v>
      </c>
    </row>
    <row r="82" spans="1:3" x14ac:dyDescent="0.3">
      <c r="A82" s="3">
        <v>70</v>
      </c>
      <c r="B82" s="3" t="s">
        <v>69</v>
      </c>
      <c r="C82" s="3">
        <v>1.9744999999999999</v>
      </c>
    </row>
    <row r="83" spans="1:3" x14ac:dyDescent="0.3">
      <c r="A83" s="3">
        <v>71</v>
      </c>
      <c r="B83" s="3" t="s">
        <v>70</v>
      </c>
      <c r="C83" s="3">
        <v>1.9842</v>
      </c>
    </row>
    <row r="84" spans="1:3" x14ac:dyDescent="0.3">
      <c r="A84" s="3">
        <v>72</v>
      </c>
      <c r="B84" s="3" t="s">
        <v>71</v>
      </c>
      <c r="C84" s="3">
        <v>2.0880999999999998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FE69-25D8-40DD-97FC-9958962D0975}">
  <dimension ref="A2:L74"/>
  <sheetViews>
    <sheetView workbookViewId="0">
      <selection activeCell="K3" sqref="K3:L69"/>
    </sheetView>
  </sheetViews>
  <sheetFormatPr defaultRowHeight="14" x14ac:dyDescent="0.3"/>
  <sheetData>
    <row r="2" spans="1:12" x14ac:dyDescent="0.3">
      <c r="A2" s="4"/>
      <c r="B2" s="3" t="s">
        <v>79</v>
      </c>
      <c r="C2" s="3" t="s">
        <v>77</v>
      </c>
      <c r="E2" s="5" t="s">
        <v>80</v>
      </c>
      <c r="F2" s="5"/>
      <c r="G2" s="5"/>
      <c r="H2" s="5"/>
    </row>
    <row r="3" spans="1:12" x14ac:dyDescent="0.3">
      <c r="A3" s="3">
        <v>1</v>
      </c>
      <c r="B3" s="3" t="s">
        <v>1</v>
      </c>
      <c r="C3" s="3">
        <v>1.0189999999999999</v>
      </c>
      <c r="E3">
        <f>0.727*Absorbance!C3-0.0156</f>
        <v>0.725213</v>
      </c>
      <c r="G3">
        <f>E3/200*2000</f>
        <v>7.2521300000000002</v>
      </c>
      <c r="I3">
        <f>G3/0.5/10</f>
        <v>1.450426</v>
      </c>
      <c r="K3">
        <f>SUM(I3:I8)/6</f>
        <v>1.5117363333333333</v>
      </c>
      <c r="L3">
        <f>_xlfn.STDEV.P(I3:I8)</f>
        <v>3.8086443824833921E-2</v>
      </c>
    </row>
    <row r="4" spans="1:12" x14ac:dyDescent="0.3">
      <c r="A4" s="3">
        <v>2</v>
      </c>
      <c r="B4" s="3" t="s">
        <v>2</v>
      </c>
      <c r="C4" s="3">
        <v>1.0469999999999999</v>
      </c>
      <c r="E4">
        <f>0.727*Absorbance!C4-0.0156</f>
        <v>0.74556899999999993</v>
      </c>
      <c r="G4">
        <f t="shared" ref="G4:G67" si="0">E4/200*2000</f>
        <v>7.4556899999999988</v>
      </c>
      <c r="I4">
        <f t="shared" ref="I4:I67" si="1">G4/0.5/10</f>
        <v>1.4911379999999999</v>
      </c>
    </row>
    <row r="5" spans="1:12" x14ac:dyDescent="0.3">
      <c r="A5" s="3">
        <v>3</v>
      </c>
      <c r="B5" s="3" t="s">
        <v>3</v>
      </c>
      <c r="C5" s="3">
        <v>1.1040000000000001</v>
      </c>
      <c r="E5">
        <f>0.727*Absorbance!C5-0.0156</f>
        <v>0.78700800000000015</v>
      </c>
      <c r="G5">
        <f t="shared" si="0"/>
        <v>7.8700800000000015</v>
      </c>
      <c r="I5">
        <f t="shared" si="1"/>
        <v>1.5740160000000003</v>
      </c>
    </row>
    <row r="6" spans="1:12" x14ac:dyDescent="0.3">
      <c r="A6" s="3">
        <v>4</v>
      </c>
      <c r="B6" s="3" t="s">
        <v>4</v>
      </c>
      <c r="C6" s="3">
        <v>1.0649999999999999</v>
      </c>
      <c r="E6">
        <f>0.727*Absorbance!C6-0.0156</f>
        <v>0.75865499999999997</v>
      </c>
      <c r="G6">
        <f t="shared" si="0"/>
        <v>7.5865499999999999</v>
      </c>
      <c r="I6">
        <f t="shared" si="1"/>
        <v>1.5173099999999999</v>
      </c>
    </row>
    <row r="7" spans="1:12" x14ac:dyDescent="0.3">
      <c r="A7" s="3">
        <v>5</v>
      </c>
      <c r="B7" s="3" t="s">
        <v>5</v>
      </c>
      <c r="C7" s="3">
        <v>1.0549999999999999</v>
      </c>
      <c r="E7">
        <f>0.727*Absorbance!C7-0.0156</f>
        <v>0.75138499999999997</v>
      </c>
      <c r="G7">
        <f t="shared" si="0"/>
        <v>7.5138499999999997</v>
      </c>
      <c r="I7">
        <f t="shared" si="1"/>
        <v>1.5027699999999999</v>
      </c>
    </row>
    <row r="8" spans="1:12" x14ac:dyDescent="0.3">
      <c r="A8" s="3">
        <v>6</v>
      </c>
      <c r="B8" s="3" t="s">
        <v>6</v>
      </c>
      <c r="C8" s="3">
        <v>1.077</v>
      </c>
      <c r="E8">
        <f>0.727*Absorbance!C8-0.0156</f>
        <v>0.76737900000000003</v>
      </c>
      <c r="G8">
        <f t="shared" si="0"/>
        <v>7.6737900000000003</v>
      </c>
      <c r="I8">
        <f t="shared" si="1"/>
        <v>1.5347580000000001</v>
      </c>
    </row>
    <row r="9" spans="1:12" x14ac:dyDescent="0.3">
      <c r="A9" s="3">
        <v>7</v>
      </c>
      <c r="B9" s="3" t="s">
        <v>7</v>
      </c>
      <c r="C9" s="3">
        <v>0.70699999999999996</v>
      </c>
      <c r="E9">
        <f>0.727*Absorbance!C9-0.0156</f>
        <v>0.49838899999999992</v>
      </c>
      <c r="G9">
        <f t="shared" si="0"/>
        <v>4.9838899999999997</v>
      </c>
      <c r="I9">
        <f t="shared" si="1"/>
        <v>0.99677799999999994</v>
      </c>
      <c r="K9">
        <f>SUM(I9:I14)/6</f>
        <v>1.0052596666666667</v>
      </c>
      <c r="L9">
        <f>_xlfn.STDEV.P(I9:I14)</f>
        <v>9.3258985209052764E-3</v>
      </c>
    </row>
    <row r="10" spans="1:12" x14ac:dyDescent="0.3">
      <c r="A10" s="3">
        <v>8</v>
      </c>
      <c r="B10" s="3" t="s">
        <v>8</v>
      </c>
      <c r="C10" s="3">
        <v>0.71699999999999997</v>
      </c>
      <c r="E10">
        <f>0.727*Absorbance!C10-0.0156</f>
        <v>0.50565899999999997</v>
      </c>
      <c r="G10">
        <f t="shared" si="0"/>
        <v>5.0565899999999999</v>
      </c>
      <c r="I10">
        <f t="shared" si="1"/>
        <v>1.0113179999999999</v>
      </c>
    </row>
    <row r="11" spans="1:12" x14ac:dyDescent="0.3">
      <c r="A11" s="3">
        <v>9</v>
      </c>
      <c r="B11" s="3" t="s">
        <v>0</v>
      </c>
      <c r="C11" s="3">
        <v>0.72099999999999997</v>
      </c>
      <c r="E11">
        <f>0.727*Absorbance!C11-0.0156</f>
        <v>0.50856699999999999</v>
      </c>
      <c r="G11">
        <f t="shared" si="0"/>
        <v>5.0856699999999995</v>
      </c>
      <c r="I11">
        <f t="shared" si="1"/>
        <v>1.017134</v>
      </c>
    </row>
    <row r="12" spans="1:12" x14ac:dyDescent="0.3">
      <c r="A12" s="3">
        <v>10</v>
      </c>
      <c r="B12" s="3" t="s">
        <v>9</v>
      </c>
      <c r="C12" s="3">
        <v>0.71599999999999997</v>
      </c>
      <c r="E12">
        <f>0.727*Absorbance!C12-0.0156</f>
        <v>0.50493200000000005</v>
      </c>
      <c r="G12">
        <f t="shared" si="0"/>
        <v>5.0493200000000007</v>
      </c>
      <c r="I12">
        <f t="shared" si="1"/>
        <v>1.0098640000000001</v>
      </c>
    </row>
    <row r="13" spans="1:12" x14ac:dyDescent="0.3">
      <c r="A13" s="3">
        <v>11</v>
      </c>
      <c r="B13" s="3" t="s">
        <v>10</v>
      </c>
      <c r="C13" s="3">
        <v>0.71399999999999997</v>
      </c>
      <c r="E13">
        <f>0.727*Absorbance!C13-0.0156</f>
        <v>0.50347799999999998</v>
      </c>
      <c r="G13">
        <f t="shared" si="0"/>
        <v>5.0347799999999996</v>
      </c>
      <c r="I13">
        <f t="shared" si="1"/>
        <v>1.006956</v>
      </c>
    </row>
    <row r="14" spans="1:12" x14ac:dyDescent="0.3">
      <c r="A14" s="3">
        <v>12</v>
      </c>
      <c r="B14" s="3" t="s">
        <v>11</v>
      </c>
      <c r="C14" s="3">
        <v>0.70199999999999996</v>
      </c>
      <c r="E14">
        <f>0.727*Absorbance!C14-0.0156</f>
        <v>0.49475399999999997</v>
      </c>
      <c r="G14">
        <f t="shared" si="0"/>
        <v>4.9475399999999992</v>
      </c>
      <c r="I14">
        <f t="shared" si="1"/>
        <v>0.98950799999999983</v>
      </c>
    </row>
    <row r="15" spans="1:12" x14ac:dyDescent="0.3">
      <c r="A15" s="3">
        <v>13</v>
      </c>
      <c r="B15" s="3" t="s">
        <v>12</v>
      </c>
      <c r="C15" s="3">
        <v>1.0009999999999999</v>
      </c>
      <c r="E15">
        <f>0.727*Absorbance!C15-0.0156</f>
        <v>0.71212699999999995</v>
      </c>
      <c r="G15">
        <f t="shared" si="0"/>
        <v>7.12127</v>
      </c>
      <c r="I15">
        <f t="shared" si="1"/>
        <v>1.4242539999999999</v>
      </c>
      <c r="K15">
        <f>SUM(I15:I20)/6</f>
        <v>1.4247386666666666</v>
      </c>
      <c r="L15">
        <f>_xlfn.STDEV.P(I15:I20)</f>
        <v>4.9426495818426317E-3</v>
      </c>
    </row>
    <row r="16" spans="1:12" x14ac:dyDescent="0.3">
      <c r="A16" s="3">
        <v>14</v>
      </c>
      <c r="B16" s="3" t="s">
        <v>13</v>
      </c>
      <c r="C16" s="3">
        <v>0.996</v>
      </c>
      <c r="E16">
        <f>0.727*Absorbance!C16-0.0156</f>
        <v>0.70849200000000001</v>
      </c>
      <c r="G16">
        <f t="shared" si="0"/>
        <v>7.0849199999999994</v>
      </c>
      <c r="I16">
        <f t="shared" si="1"/>
        <v>1.4169839999999998</v>
      </c>
    </row>
    <row r="17" spans="1:12" x14ac:dyDescent="0.3">
      <c r="A17" s="3">
        <v>15</v>
      </c>
      <c r="B17" s="3" t="s">
        <v>14</v>
      </c>
      <c r="C17" s="3">
        <v>0.999</v>
      </c>
      <c r="E17">
        <f>0.727*Absorbance!C17-0.0156</f>
        <v>0.710673</v>
      </c>
      <c r="G17">
        <f t="shared" si="0"/>
        <v>7.1067300000000007</v>
      </c>
      <c r="I17">
        <f t="shared" si="1"/>
        <v>1.4213460000000002</v>
      </c>
    </row>
    <row r="18" spans="1:12" x14ac:dyDescent="0.3">
      <c r="A18" s="3">
        <v>16</v>
      </c>
      <c r="B18" s="3" t="s">
        <v>15</v>
      </c>
      <c r="C18" s="3">
        <v>1.0009999999999999</v>
      </c>
      <c r="E18">
        <f>0.727*Absorbance!C18-0.0156</f>
        <v>0.71212699999999995</v>
      </c>
      <c r="G18">
        <f t="shared" si="0"/>
        <v>7.12127</v>
      </c>
      <c r="I18">
        <f t="shared" si="1"/>
        <v>1.4242539999999999</v>
      </c>
    </row>
    <row r="19" spans="1:12" x14ac:dyDescent="0.3">
      <c r="A19" s="3">
        <v>17</v>
      </c>
      <c r="B19" s="3" t="s">
        <v>16</v>
      </c>
      <c r="C19" s="3">
        <v>1.0049999999999999</v>
      </c>
      <c r="E19">
        <f>0.727*Absorbance!C19-0.0156</f>
        <v>0.71503499999999998</v>
      </c>
      <c r="G19">
        <f t="shared" si="0"/>
        <v>7.1503499999999995</v>
      </c>
      <c r="I19">
        <f t="shared" si="1"/>
        <v>1.43007</v>
      </c>
    </row>
    <row r="20" spans="1:12" x14ac:dyDescent="0.3">
      <c r="A20" s="3">
        <v>18</v>
      </c>
      <c r="B20" s="3" t="s">
        <v>17</v>
      </c>
      <c r="C20" s="3">
        <v>1.006</v>
      </c>
      <c r="E20">
        <f>0.727*Absorbance!C20-0.0156</f>
        <v>0.71576200000000001</v>
      </c>
      <c r="G20">
        <f t="shared" si="0"/>
        <v>7.1576199999999996</v>
      </c>
      <c r="I20">
        <f t="shared" si="1"/>
        <v>1.431524</v>
      </c>
    </row>
    <row r="21" spans="1:12" x14ac:dyDescent="0.3">
      <c r="A21" s="3">
        <v>19</v>
      </c>
      <c r="B21" s="3" t="s">
        <v>18</v>
      </c>
      <c r="C21" s="3">
        <v>2.0714999999999999</v>
      </c>
      <c r="E21">
        <f>0.727*Absorbance!C21-0.0156</f>
        <v>1.4903804999999999</v>
      </c>
      <c r="G21">
        <f t="shared" si="0"/>
        <v>14.903804999999998</v>
      </c>
      <c r="I21">
        <f t="shared" si="1"/>
        <v>2.9807609999999998</v>
      </c>
      <c r="K21">
        <f>SUM(I21:I26)/6</f>
        <v>3.1983763333333335</v>
      </c>
      <c r="L21">
        <f>_xlfn.STDEV.P(I21:I26)</f>
        <v>0.13280883720177994</v>
      </c>
    </row>
    <row r="22" spans="1:12" x14ac:dyDescent="0.3">
      <c r="A22" s="3">
        <v>20</v>
      </c>
      <c r="B22" s="3" t="s">
        <v>19</v>
      </c>
      <c r="C22" s="3">
        <v>2.2995000000000001</v>
      </c>
      <c r="E22">
        <f>0.727*Absorbance!C22-0.0156</f>
        <v>1.6561364999999999</v>
      </c>
      <c r="G22">
        <f t="shared" si="0"/>
        <v>16.561364999999999</v>
      </c>
      <c r="I22">
        <f t="shared" si="1"/>
        <v>3.3122729999999998</v>
      </c>
    </row>
    <row r="23" spans="1:12" x14ac:dyDescent="0.3">
      <c r="A23" s="3">
        <v>21</v>
      </c>
      <c r="B23" s="3" t="s">
        <v>20</v>
      </c>
      <c r="C23" s="3">
        <v>2.35</v>
      </c>
      <c r="E23">
        <f>0.727*Absorbance!C23-0.0156</f>
        <v>1.69285</v>
      </c>
      <c r="G23">
        <f t="shared" si="0"/>
        <v>16.9285</v>
      </c>
      <c r="I23">
        <f t="shared" si="1"/>
        <v>3.3856999999999999</v>
      </c>
    </row>
    <row r="24" spans="1:12" x14ac:dyDescent="0.3">
      <c r="A24" s="3">
        <v>22</v>
      </c>
      <c r="B24" s="3" t="s">
        <v>21</v>
      </c>
      <c r="C24" s="3">
        <v>2.1520000000000001</v>
      </c>
      <c r="E24">
        <f>0.727*Absorbance!C24-0.0156</f>
        <v>1.5489040000000001</v>
      </c>
      <c r="G24">
        <f t="shared" si="0"/>
        <v>15.489040000000001</v>
      </c>
      <c r="I24">
        <f t="shared" si="1"/>
        <v>3.0978080000000001</v>
      </c>
    </row>
    <row r="25" spans="1:12" x14ac:dyDescent="0.3">
      <c r="A25" s="3">
        <v>23</v>
      </c>
      <c r="B25" s="3" t="s">
        <v>22</v>
      </c>
      <c r="C25" s="3">
        <v>2.2330000000000001</v>
      </c>
      <c r="E25">
        <f>0.727*Absorbance!C25-0.0156</f>
        <v>1.607791</v>
      </c>
      <c r="G25">
        <f t="shared" si="0"/>
        <v>16.077909999999999</v>
      </c>
      <c r="I25">
        <f t="shared" si="1"/>
        <v>3.2155819999999999</v>
      </c>
    </row>
    <row r="26" spans="1:12" x14ac:dyDescent="0.3">
      <c r="A26" s="3">
        <v>24</v>
      </c>
      <c r="B26" s="3" t="s">
        <v>23</v>
      </c>
      <c r="C26" s="3">
        <v>2.2210000000000001</v>
      </c>
      <c r="E26">
        <f>0.727*Absorbance!C26-0.0156</f>
        <v>1.599067</v>
      </c>
      <c r="G26">
        <f t="shared" si="0"/>
        <v>15.990669999999998</v>
      </c>
      <c r="I26">
        <f t="shared" si="1"/>
        <v>3.1981339999999996</v>
      </c>
    </row>
    <row r="27" spans="1:12" x14ac:dyDescent="0.3">
      <c r="A27" s="3">
        <v>25</v>
      </c>
      <c r="B27" s="3" t="s">
        <v>24</v>
      </c>
      <c r="C27" s="3">
        <v>2.0305</v>
      </c>
      <c r="E27">
        <f>0.727*Absorbance!C27-0.0156</f>
        <v>1.4605735</v>
      </c>
      <c r="G27">
        <f t="shared" si="0"/>
        <v>14.605734999999999</v>
      </c>
      <c r="I27">
        <f t="shared" si="1"/>
        <v>2.9211469999999999</v>
      </c>
      <c r="K27">
        <f>SUM(I27:I32)/6</f>
        <v>3.1070166666666665</v>
      </c>
      <c r="L27">
        <f>_xlfn.STDEV.P(I27:I32)</f>
        <v>0.12702798046449801</v>
      </c>
    </row>
    <row r="28" spans="1:12" x14ac:dyDescent="0.3">
      <c r="A28" s="3">
        <v>26</v>
      </c>
      <c r="B28" s="3" t="s">
        <v>25</v>
      </c>
      <c r="C28" s="3">
        <v>2.117</v>
      </c>
      <c r="E28">
        <f>0.727*Absorbance!C28-0.0156</f>
        <v>1.5234589999999999</v>
      </c>
      <c r="G28">
        <f t="shared" si="0"/>
        <v>15.234589999999999</v>
      </c>
      <c r="I28">
        <f t="shared" si="1"/>
        <v>3.0469179999999998</v>
      </c>
    </row>
    <row r="29" spans="1:12" x14ac:dyDescent="0.3">
      <c r="A29" s="3">
        <v>27</v>
      </c>
      <c r="B29" s="3" t="s">
        <v>26</v>
      </c>
      <c r="C29" s="3">
        <v>2.1274999999999999</v>
      </c>
      <c r="E29">
        <f>0.727*Absorbance!C29-0.0156</f>
        <v>1.5310925</v>
      </c>
      <c r="G29">
        <f t="shared" si="0"/>
        <v>15.310924999999999</v>
      </c>
      <c r="I29">
        <f t="shared" si="1"/>
        <v>3.0621849999999999</v>
      </c>
    </row>
    <row r="30" spans="1:12" x14ac:dyDescent="0.3">
      <c r="A30" s="3">
        <v>28</v>
      </c>
      <c r="B30" s="3" t="s">
        <v>27</v>
      </c>
      <c r="C30" s="3">
        <v>2.3165</v>
      </c>
      <c r="E30">
        <f>0.727*Absorbance!C30-0.0156</f>
        <v>1.6684954999999999</v>
      </c>
      <c r="G30">
        <f t="shared" si="0"/>
        <v>16.684954999999999</v>
      </c>
      <c r="I30">
        <f t="shared" si="1"/>
        <v>3.3369909999999998</v>
      </c>
    </row>
    <row r="31" spans="1:12" x14ac:dyDescent="0.3">
      <c r="A31" s="3">
        <v>29</v>
      </c>
      <c r="B31" s="3" t="s">
        <v>28</v>
      </c>
      <c r="C31" s="3">
        <v>2.2004999999999999</v>
      </c>
      <c r="E31">
        <f>0.727*Absorbance!C31-0.0156</f>
        <v>1.5841634999999998</v>
      </c>
      <c r="G31">
        <f t="shared" si="0"/>
        <v>15.841635</v>
      </c>
      <c r="I31">
        <f t="shared" si="1"/>
        <v>3.1683270000000001</v>
      </c>
    </row>
    <row r="32" spans="1:12" x14ac:dyDescent="0.3">
      <c r="A32" s="3">
        <v>30</v>
      </c>
      <c r="B32" s="3" t="s">
        <v>29</v>
      </c>
      <c r="C32" s="3">
        <v>2.1579999999999999</v>
      </c>
      <c r="E32">
        <f>0.727*Absorbance!C32-0.0156</f>
        <v>1.5532659999999998</v>
      </c>
      <c r="G32">
        <f t="shared" si="0"/>
        <v>15.532659999999998</v>
      </c>
      <c r="I32">
        <f t="shared" si="1"/>
        <v>3.1065319999999996</v>
      </c>
    </row>
    <row r="33" spans="1:12" x14ac:dyDescent="0.3">
      <c r="A33" s="3">
        <v>31</v>
      </c>
      <c r="B33" s="3" t="s">
        <v>30</v>
      </c>
      <c r="C33" s="3">
        <v>2.105</v>
      </c>
      <c r="E33">
        <f>0.727*Absorbance!C33-0.0156</f>
        <v>1.5147349999999999</v>
      </c>
      <c r="G33">
        <f t="shared" si="0"/>
        <v>15.147349999999999</v>
      </c>
      <c r="I33">
        <f t="shared" si="1"/>
        <v>3.0294699999999999</v>
      </c>
      <c r="K33">
        <f>SUM(I33:I38)/6</f>
        <v>3.0237751666666668</v>
      </c>
      <c r="L33">
        <f>_xlfn.STDEV.P(I33:I38)</f>
        <v>6.3993094149334212E-2</v>
      </c>
    </row>
    <row r="34" spans="1:12" x14ac:dyDescent="0.3">
      <c r="A34" s="3">
        <v>32</v>
      </c>
      <c r="B34" s="3" t="s">
        <v>31</v>
      </c>
      <c r="C34" s="3">
        <v>2.1619999999999999</v>
      </c>
      <c r="E34">
        <f>0.727*Absorbance!C34-0.0156</f>
        <v>1.5561739999999999</v>
      </c>
      <c r="G34">
        <f t="shared" si="0"/>
        <v>15.561739999999999</v>
      </c>
      <c r="I34">
        <f t="shared" si="1"/>
        <v>3.1123479999999999</v>
      </c>
    </row>
    <row r="35" spans="1:12" x14ac:dyDescent="0.3">
      <c r="A35" s="3">
        <v>33</v>
      </c>
      <c r="B35" s="3" t="s">
        <v>32</v>
      </c>
      <c r="C35" s="3">
        <v>2.0575000000000001</v>
      </c>
      <c r="E35">
        <f>0.727*Absorbance!C35-0.0156</f>
        <v>1.4802025000000001</v>
      </c>
      <c r="G35">
        <f t="shared" si="0"/>
        <v>14.802025000000002</v>
      </c>
      <c r="I35">
        <f t="shared" si="1"/>
        <v>2.9604050000000006</v>
      </c>
    </row>
    <row r="36" spans="1:12" x14ac:dyDescent="0.3">
      <c r="A36" s="3">
        <v>34</v>
      </c>
      <c r="B36" s="3" t="s">
        <v>33</v>
      </c>
      <c r="C36" s="3">
        <v>2.113</v>
      </c>
      <c r="E36">
        <f>0.727*Absorbance!C36-0.0156</f>
        <v>1.520551</v>
      </c>
      <c r="G36">
        <f t="shared" si="0"/>
        <v>15.20551</v>
      </c>
      <c r="I36">
        <f t="shared" si="1"/>
        <v>3.041102</v>
      </c>
    </row>
    <row r="37" spans="1:12" x14ac:dyDescent="0.3">
      <c r="A37" s="3">
        <v>35</v>
      </c>
      <c r="B37" s="3" t="s">
        <v>34</v>
      </c>
      <c r="C37" s="3">
        <v>2.0329999999999999</v>
      </c>
      <c r="E37">
        <f>0.727*Absorbance!C37-0.0156</f>
        <v>1.4623909999999998</v>
      </c>
      <c r="G37">
        <f t="shared" si="0"/>
        <v>14.623909999999997</v>
      </c>
      <c r="I37">
        <f t="shared" si="1"/>
        <v>2.9247819999999995</v>
      </c>
    </row>
    <row r="38" spans="1:12" x14ac:dyDescent="0.3">
      <c r="A38" s="3">
        <v>36</v>
      </c>
      <c r="B38" s="3" t="s">
        <v>35</v>
      </c>
      <c r="C38" s="3">
        <v>2.1360000000000001</v>
      </c>
      <c r="E38">
        <f>0.727*Absorbance!C38-0.0156</f>
        <v>1.537272</v>
      </c>
      <c r="G38">
        <f t="shared" si="0"/>
        <v>15.372719999999999</v>
      </c>
      <c r="I38">
        <f t="shared" si="1"/>
        <v>3.0745439999999999</v>
      </c>
    </row>
    <row r="39" spans="1:12" x14ac:dyDescent="0.3">
      <c r="A39" s="3">
        <v>37</v>
      </c>
      <c r="B39" s="3" t="s">
        <v>36</v>
      </c>
      <c r="C39" s="3">
        <v>0.999</v>
      </c>
      <c r="E39">
        <f>0.727*Absorbance!C39-0.0156</f>
        <v>0.710673</v>
      </c>
      <c r="G39">
        <f t="shared" si="0"/>
        <v>7.1067300000000007</v>
      </c>
      <c r="I39">
        <f t="shared" si="1"/>
        <v>1.4213460000000002</v>
      </c>
      <c r="K39">
        <f>SUM(I39:I44)/6</f>
        <v>1.4114103333333334</v>
      </c>
      <c r="L39">
        <f>_xlfn.STDEV.P(I39:I44)</f>
        <v>4.2832716583108381E-2</v>
      </c>
    </row>
    <row r="40" spans="1:12" x14ac:dyDescent="0.3">
      <c r="A40" s="3">
        <v>38</v>
      </c>
      <c r="B40" s="3" t="s">
        <v>37</v>
      </c>
      <c r="C40" s="3">
        <v>1.0169999999999999</v>
      </c>
      <c r="E40">
        <f>0.727*Absorbance!C40-0.0156</f>
        <v>0.72375899999999993</v>
      </c>
      <c r="G40">
        <f t="shared" si="0"/>
        <v>7.2375899999999991</v>
      </c>
      <c r="I40">
        <f t="shared" si="1"/>
        <v>1.4475179999999999</v>
      </c>
    </row>
    <row r="41" spans="1:12" x14ac:dyDescent="0.3">
      <c r="A41" s="3">
        <v>39</v>
      </c>
      <c r="B41" s="3" t="s">
        <v>38</v>
      </c>
      <c r="C41" s="3">
        <v>0.99399999999999999</v>
      </c>
      <c r="E41">
        <f>0.727*Absorbance!C41-0.0156</f>
        <v>0.70703800000000006</v>
      </c>
      <c r="G41">
        <f t="shared" si="0"/>
        <v>7.0703800000000001</v>
      </c>
      <c r="I41">
        <f t="shared" si="1"/>
        <v>1.4140760000000001</v>
      </c>
    </row>
    <row r="42" spans="1:12" x14ac:dyDescent="0.3">
      <c r="A42" s="3">
        <v>40</v>
      </c>
      <c r="B42" s="3" t="s">
        <v>39</v>
      </c>
      <c r="C42" s="3">
        <v>1.018</v>
      </c>
      <c r="E42">
        <f>0.727*Absorbance!C42-0.0156</f>
        <v>0.72448600000000007</v>
      </c>
      <c r="G42">
        <f t="shared" si="0"/>
        <v>7.244860000000001</v>
      </c>
      <c r="I42">
        <f t="shared" si="1"/>
        <v>1.4489720000000001</v>
      </c>
    </row>
    <row r="43" spans="1:12" x14ac:dyDescent="0.3">
      <c r="A43" s="3">
        <v>41</v>
      </c>
      <c r="B43" s="3" t="s">
        <v>40</v>
      </c>
      <c r="C43" s="3">
        <v>0.93</v>
      </c>
      <c r="E43">
        <f>0.727*Absorbance!C43-0.0156</f>
        <v>0.66051000000000004</v>
      </c>
      <c r="G43">
        <f t="shared" si="0"/>
        <v>6.6051000000000002</v>
      </c>
      <c r="I43">
        <f t="shared" si="1"/>
        <v>1.3210200000000001</v>
      </c>
    </row>
    <row r="44" spans="1:12" x14ac:dyDescent="0.3">
      <c r="A44" s="3">
        <v>42</v>
      </c>
      <c r="B44" s="3" t="s">
        <v>41</v>
      </c>
      <c r="C44" s="3">
        <v>0.995</v>
      </c>
      <c r="E44">
        <f>0.727*Absorbance!C44-0.0156</f>
        <v>0.70776499999999998</v>
      </c>
      <c r="G44">
        <f t="shared" si="0"/>
        <v>7.0776499999999993</v>
      </c>
      <c r="I44">
        <f t="shared" si="1"/>
        <v>1.41553</v>
      </c>
    </row>
    <row r="45" spans="1:12" x14ac:dyDescent="0.3">
      <c r="A45" s="3">
        <v>43</v>
      </c>
      <c r="B45" s="3" t="s">
        <v>42</v>
      </c>
      <c r="C45" s="3">
        <v>0.65200000000000002</v>
      </c>
      <c r="E45">
        <f>0.727*Absorbance!C45-0.0156</f>
        <v>0.45840399999999998</v>
      </c>
      <c r="G45">
        <f t="shared" si="0"/>
        <v>4.5840399999999999</v>
      </c>
      <c r="I45">
        <f t="shared" si="1"/>
        <v>0.91680799999999996</v>
      </c>
      <c r="K45">
        <f>SUM(I45:I50)/6</f>
        <v>0.92238166666666654</v>
      </c>
      <c r="L45">
        <f>_xlfn.STDEV.P(I45:I50)</f>
        <v>4.9958296497067444E-3</v>
      </c>
    </row>
    <row r="46" spans="1:12" x14ac:dyDescent="0.3">
      <c r="A46" s="3">
        <v>44</v>
      </c>
      <c r="B46" s="3" t="s">
        <v>43</v>
      </c>
      <c r="C46" s="3">
        <v>0.65400000000000003</v>
      </c>
      <c r="E46">
        <f>0.727*Absorbance!C46-0.0156</f>
        <v>0.45985799999999999</v>
      </c>
      <c r="G46">
        <f t="shared" si="0"/>
        <v>4.5985800000000001</v>
      </c>
      <c r="I46">
        <f t="shared" si="1"/>
        <v>0.91971599999999998</v>
      </c>
    </row>
    <row r="47" spans="1:12" x14ac:dyDescent="0.3">
      <c r="A47" s="3">
        <v>45</v>
      </c>
      <c r="B47" s="3" t="s">
        <v>44</v>
      </c>
      <c r="C47" s="3">
        <v>0.65700000000000003</v>
      </c>
      <c r="E47">
        <f>0.727*Absorbance!C47-0.0156</f>
        <v>0.46203899999999998</v>
      </c>
      <c r="G47">
        <f t="shared" si="0"/>
        <v>4.6203899999999996</v>
      </c>
      <c r="I47">
        <f t="shared" si="1"/>
        <v>0.92407799999999995</v>
      </c>
    </row>
    <row r="48" spans="1:12" x14ac:dyDescent="0.3">
      <c r="A48" s="3">
        <v>46</v>
      </c>
      <c r="B48" s="3" t="s">
        <v>45</v>
      </c>
      <c r="C48" s="3">
        <v>0.66100000000000003</v>
      </c>
      <c r="E48">
        <f>0.727*Absorbance!C48-0.0156</f>
        <v>0.464947</v>
      </c>
      <c r="G48">
        <f t="shared" si="0"/>
        <v>4.64947</v>
      </c>
      <c r="I48">
        <f t="shared" si="1"/>
        <v>0.929894</v>
      </c>
    </row>
    <row r="49" spans="1:12" x14ac:dyDescent="0.3">
      <c r="A49" s="3">
        <v>47</v>
      </c>
      <c r="B49" s="3" t="s">
        <v>46</v>
      </c>
      <c r="C49" s="3">
        <v>0.65200000000000002</v>
      </c>
      <c r="E49">
        <f>0.727*Absorbance!C49-0.0156</f>
        <v>0.45840399999999998</v>
      </c>
      <c r="G49">
        <f t="shared" si="0"/>
        <v>4.5840399999999999</v>
      </c>
      <c r="I49">
        <f t="shared" si="1"/>
        <v>0.91680799999999996</v>
      </c>
    </row>
    <row r="50" spans="1:12" x14ac:dyDescent="0.3">
      <c r="A50" s="3">
        <v>48</v>
      </c>
      <c r="B50" s="3" t="s">
        <v>47</v>
      </c>
      <c r="C50" s="3">
        <v>0.65900000000000003</v>
      </c>
      <c r="E50">
        <f>0.727*Absorbance!C50-0.0156</f>
        <v>0.46349299999999999</v>
      </c>
      <c r="G50">
        <f t="shared" si="0"/>
        <v>4.6349299999999998</v>
      </c>
      <c r="I50">
        <f t="shared" si="1"/>
        <v>0.92698599999999998</v>
      </c>
    </row>
    <row r="51" spans="1:12" x14ac:dyDescent="0.3">
      <c r="A51" s="3">
        <v>49</v>
      </c>
      <c r="B51" s="3" t="s">
        <v>48</v>
      </c>
      <c r="C51" s="3">
        <v>0.93600000000000005</v>
      </c>
      <c r="E51">
        <f>0.727*Absorbance!C51-0.0156</f>
        <v>0.66487200000000002</v>
      </c>
      <c r="G51">
        <f t="shared" si="0"/>
        <v>6.64872</v>
      </c>
      <c r="I51">
        <f t="shared" si="1"/>
        <v>1.329744</v>
      </c>
      <c r="K51">
        <f>SUM(I51:I56)/6</f>
        <v>1.331925</v>
      </c>
      <c r="L51">
        <f>_xlfn.STDEV.P(I51:I56)</f>
        <v>5.4241540968768395E-3</v>
      </c>
    </row>
    <row r="52" spans="1:12" x14ac:dyDescent="0.3">
      <c r="A52" s="3">
        <v>50</v>
      </c>
      <c r="B52" s="3" t="s">
        <v>49</v>
      </c>
      <c r="C52" s="3">
        <v>0.93200000000000005</v>
      </c>
      <c r="E52">
        <f>0.727*Absorbance!C52-0.0156</f>
        <v>0.66196400000000011</v>
      </c>
      <c r="G52">
        <f t="shared" si="0"/>
        <v>6.6196400000000013</v>
      </c>
      <c r="I52">
        <f t="shared" si="1"/>
        <v>1.3239280000000002</v>
      </c>
    </row>
    <row r="53" spans="1:12" x14ac:dyDescent="0.3">
      <c r="A53" s="3">
        <v>51</v>
      </c>
      <c r="B53" s="3" t="s">
        <v>50</v>
      </c>
      <c r="C53" s="3">
        <v>0.94</v>
      </c>
      <c r="E53">
        <f>0.727*Absorbance!C53-0.0156</f>
        <v>0.66778000000000004</v>
      </c>
      <c r="G53">
        <f t="shared" si="0"/>
        <v>6.6778000000000004</v>
      </c>
      <c r="I53">
        <f t="shared" si="1"/>
        <v>1.3355600000000001</v>
      </c>
    </row>
    <row r="54" spans="1:12" x14ac:dyDescent="0.3">
      <c r="A54" s="3">
        <v>52</v>
      </c>
      <c r="B54" s="3" t="s">
        <v>51</v>
      </c>
      <c r="C54" s="3">
        <v>0.93700000000000006</v>
      </c>
      <c r="E54">
        <f>0.727*Absorbance!C54-0.0156</f>
        <v>0.66559900000000005</v>
      </c>
      <c r="G54">
        <f t="shared" si="0"/>
        <v>6.655990000000001</v>
      </c>
      <c r="I54">
        <f t="shared" si="1"/>
        <v>1.3311980000000001</v>
      </c>
    </row>
    <row r="55" spans="1:12" x14ac:dyDescent="0.3">
      <c r="A55" s="3">
        <v>53</v>
      </c>
      <c r="B55" s="3" t="s">
        <v>52</v>
      </c>
      <c r="C55" s="3">
        <v>0.94399999999999995</v>
      </c>
      <c r="E55">
        <f>0.727*Absorbance!C55-0.0156</f>
        <v>0.67068799999999995</v>
      </c>
      <c r="G55">
        <f t="shared" si="0"/>
        <v>6.7068799999999991</v>
      </c>
      <c r="I55">
        <f t="shared" si="1"/>
        <v>1.3413759999999999</v>
      </c>
    </row>
    <row r="56" spans="1:12" x14ac:dyDescent="0.3">
      <c r="A56" s="3">
        <v>54</v>
      </c>
      <c r="B56" s="3" t="s">
        <v>53</v>
      </c>
      <c r="C56" s="3">
        <v>0.93600000000000005</v>
      </c>
      <c r="E56">
        <f>0.727*Absorbance!C56-0.0156</f>
        <v>0.66487200000000002</v>
      </c>
      <c r="G56">
        <f t="shared" si="0"/>
        <v>6.64872</v>
      </c>
      <c r="I56">
        <f t="shared" si="1"/>
        <v>1.329744</v>
      </c>
    </row>
    <row r="57" spans="1:12" x14ac:dyDescent="0.3">
      <c r="A57" s="3">
        <v>55</v>
      </c>
      <c r="B57" s="3" t="s">
        <v>54</v>
      </c>
      <c r="C57" s="3">
        <v>2.1469999999999998</v>
      </c>
      <c r="E57">
        <f>0.727*Absorbance!C57-0.0156</f>
        <v>1.5452689999999998</v>
      </c>
      <c r="G57">
        <f t="shared" si="0"/>
        <v>15.452689999999999</v>
      </c>
      <c r="I57">
        <f t="shared" si="1"/>
        <v>3.0905379999999996</v>
      </c>
      <c r="K57">
        <f>SUM(I57:I62)/6</f>
        <v>3.1489403333333335</v>
      </c>
      <c r="L57">
        <f>_xlfn.STDEV.P(I57:I62)</f>
        <v>4.7547998488077621E-2</v>
      </c>
    </row>
    <row r="58" spans="1:12" x14ac:dyDescent="0.3">
      <c r="A58" s="3">
        <v>56</v>
      </c>
      <c r="B58" s="3" t="s">
        <v>55</v>
      </c>
      <c r="C58" s="3">
        <v>2.165</v>
      </c>
      <c r="E58">
        <f>0.727*Absorbance!C58-0.0156</f>
        <v>1.5583549999999999</v>
      </c>
      <c r="G58">
        <f t="shared" si="0"/>
        <v>15.583550000000001</v>
      </c>
      <c r="I58">
        <f t="shared" si="1"/>
        <v>3.1167100000000003</v>
      </c>
    </row>
    <row r="59" spans="1:12" x14ac:dyDescent="0.3">
      <c r="A59" s="3">
        <v>57</v>
      </c>
      <c r="B59" s="3" t="s">
        <v>56</v>
      </c>
      <c r="C59" s="3">
        <v>2.226</v>
      </c>
      <c r="E59">
        <f>0.727*Absorbance!C59-0.0156</f>
        <v>1.6027019999999998</v>
      </c>
      <c r="G59">
        <f t="shared" si="0"/>
        <v>16.02702</v>
      </c>
      <c r="I59">
        <f t="shared" si="1"/>
        <v>3.2054040000000001</v>
      </c>
    </row>
    <row r="60" spans="1:12" x14ac:dyDescent="0.3">
      <c r="A60" s="3">
        <v>58</v>
      </c>
      <c r="B60" s="3" t="s">
        <v>57</v>
      </c>
      <c r="C60" s="3">
        <v>2.1535000000000002</v>
      </c>
      <c r="E60">
        <f>0.727*Absorbance!C60-0.0156</f>
        <v>1.5499944999999999</v>
      </c>
      <c r="G60">
        <f t="shared" si="0"/>
        <v>15.499944999999999</v>
      </c>
      <c r="I60">
        <f t="shared" si="1"/>
        <v>3.0999889999999999</v>
      </c>
    </row>
    <row r="61" spans="1:12" x14ac:dyDescent="0.3">
      <c r="A61" s="3">
        <v>59</v>
      </c>
      <c r="B61" s="3" t="s">
        <v>58</v>
      </c>
      <c r="C61" s="3">
        <v>2.2115</v>
      </c>
      <c r="E61">
        <f>0.727*Absorbance!C61-0.0156</f>
        <v>1.5921604999999999</v>
      </c>
      <c r="G61">
        <f t="shared" si="0"/>
        <v>15.921604999999998</v>
      </c>
      <c r="I61">
        <f t="shared" si="1"/>
        <v>3.1843209999999997</v>
      </c>
    </row>
    <row r="62" spans="1:12" x14ac:dyDescent="0.3">
      <c r="A62" s="3">
        <v>60</v>
      </c>
      <c r="B62" s="3" t="s">
        <v>59</v>
      </c>
      <c r="C62" s="3">
        <v>2.2200000000000002</v>
      </c>
      <c r="E62">
        <f>0.727*Absorbance!C62-0.0156</f>
        <v>1.5983400000000001</v>
      </c>
      <c r="G62">
        <f t="shared" si="0"/>
        <v>15.983400000000001</v>
      </c>
      <c r="I62">
        <f t="shared" si="1"/>
        <v>3.1966800000000002</v>
      </c>
    </row>
    <row r="63" spans="1:12" x14ac:dyDescent="0.3">
      <c r="A63" s="3">
        <v>61</v>
      </c>
      <c r="B63" s="3" t="s">
        <v>60</v>
      </c>
      <c r="C63" s="3">
        <v>1.9835</v>
      </c>
      <c r="E63">
        <f>0.727*Absorbance!C63-0.0156</f>
        <v>1.4264044999999999</v>
      </c>
      <c r="G63">
        <f t="shared" si="0"/>
        <v>14.264044999999998</v>
      </c>
      <c r="I63">
        <f t="shared" si="1"/>
        <v>2.8528089999999997</v>
      </c>
      <c r="K63">
        <f>SUM(I63:I68)/6</f>
        <v>2.8499252333333334</v>
      </c>
      <c r="L63">
        <f>_xlfn.STDEV.P(I63:I68)</f>
        <v>2.1439543768285361E-2</v>
      </c>
    </row>
    <row r="64" spans="1:12" x14ac:dyDescent="0.3">
      <c r="A64" s="3">
        <v>62</v>
      </c>
      <c r="B64" s="3" t="s">
        <v>61</v>
      </c>
      <c r="C64" s="3">
        <v>2.0093000000000001</v>
      </c>
      <c r="E64">
        <f>0.727*Absorbance!C64-0.0156</f>
        <v>1.4451611</v>
      </c>
      <c r="G64">
        <f t="shared" si="0"/>
        <v>14.451611</v>
      </c>
      <c r="I64">
        <f t="shared" si="1"/>
        <v>2.8903222</v>
      </c>
    </row>
    <row r="65" spans="1:12" x14ac:dyDescent="0.3">
      <c r="A65" s="3">
        <v>63</v>
      </c>
      <c r="B65" s="3" t="s">
        <v>62</v>
      </c>
      <c r="C65" s="3">
        <v>1.9735</v>
      </c>
      <c r="E65">
        <f>0.727*Absorbance!C65-0.0156</f>
        <v>1.4191345</v>
      </c>
      <c r="G65">
        <f t="shared" si="0"/>
        <v>14.191345</v>
      </c>
      <c r="I65">
        <f t="shared" si="1"/>
        <v>2.8382689999999999</v>
      </c>
    </row>
    <row r="66" spans="1:12" x14ac:dyDescent="0.3">
      <c r="A66" s="3">
        <v>64</v>
      </c>
      <c r="B66" s="3" t="s">
        <v>63</v>
      </c>
      <c r="C66" s="3">
        <v>1.9844999999999999</v>
      </c>
      <c r="E66">
        <f>0.727*Absorbance!C66-0.0156</f>
        <v>1.4271314999999998</v>
      </c>
      <c r="G66">
        <f t="shared" si="0"/>
        <v>14.271314999999998</v>
      </c>
      <c r="I66">
        <f t="shared" si="1"/>
        <v>2.8542629999999996</v>
      </c>
    </row>
    <row r="67" spans="1:12" x14ac:dyDescent="0.3">
      <c r="A67" s="3">
        <v>65</v>
      </c>
      <c r="B67" s="3" t="s">
        <v>64</v>
      </c>
      <c r="C67" s="3">
        <v>1.9604999999999999</v>
      </c>
      <c r="E67">
        <f>0.727*Absorbance!C67-0.0156</f>
        <v>1.4096834999999999</v>
      </c>
      <c r="G67">
        <f t="shared" si="0"/>
        <v>14.096834999999999</v>
      </c>
      <c r="I67">
        <f t="shared" si="1"/>
        <v>2.8193669999999997</v>
      </c>
    </row>
    <row r="68" spans="1:12" x14ac:dyDescent="0.3">
      <c r="A68" s="3">
        <v>66</v>
      </c>
      <c r="B68" s="3" t="s">
        <v>65</v>
      </c>
      <c r="C68" s="3">
        <v>1.9778</v>
      </c>
      <c r="E68">
        <f>0.727*Absorbance!C68-0.0156</f>
        <v>1.4222606</v>
      </c>
      <c r="G68">
        <f t="shared" ref="G68:G74" si="2">E68/200*2000</f>
        <v>14.222606000000001</v>
      </c>
      <c r="I68">
        <f t="shared" ref="I68:I74" si="3">G68/0.5/10</f>
        <v>2.8445212</v>
      </c>
    </row>
    <row r="69" spans="1:12" x14ac:dyDescent="0.3">
      <c r="A69" s="3">
        <v>67</v>
      </c>
      <c r="B69" s="3" t="s">
        <v>66</v>
      </c>
      <c r="C69" s="3">
        <v>1.895</v>
      </c>
      <c r="E69">
        <f>0.727*Absorbance!C69-0.0156</f>
        <v>1.3620649999999999</v>
      </c>
      <c r="G69">
        <f t="shared" si="2"/>
        <v>13.620649999999998</v>
      </c>
      <c r="I69">
        <f t="shared" si="3"/>
        <v>2.7241299999999997</v>
      </c>
      <c r="K69">
        <f>SUM(I69:I74)/6</f>
        <v>2.8830522000000003</v>
      </c>
      <c r="L69">
        <f>_xlfn.STDEV.P(I69:I74)</f>
        <v>9.1609654336283389E-2</v>
      </c>
    </row>
    <row r="70" spans="1:12" x14ac:dyDescent="0.3">
      <c r="A70" s="3">
        <v>68</v>
      </c>
      <c r="B70" s="3" t="s">
        <v>67</v>
      </c>
      <c r="C70" s="3">
        <v>2.0230999999999999</v>
      </c>
      <c r="E70">
        <f>0.727*Absorbance!C70-0.0156</f>
        <v>1.4551936999999999</v>
      </c>
      <c r="G70">
        <f t="shared" si="2"/>
        <v>14.551936999999999</v>
      </c>
      <c r="I70">
        <f t="shared" si="3"/>
        <v>2.9103873999999998</v>
      </c>
    </row>
    <row r="71" spans="1:12" x14ac:dyDescent="0.3">
      <c r="A71" s="3">
        <v>69</v>
      </c>
      <c r="B71" s="3" t="s">
        <v>68</v>
      </c>
      <c r="C71" s="3">
        <v>2.0609000000000002</v>
      </c>
      <c r="E71">
        <f>0.727*Absorbance!C71-0.0156</f>
        <v>1.4826743</v>
      </c>
      <c r="G71">
        <f t="shared" si="2"/>
        <v>14.826743</v>
      </c>
      <c r="I71">
        <f t="shared" si="3"/>
        <v>2.9653486</v>
      </c>
    </row>
    <row r="72" spans="1:12" x14ac:dyDescent="0.3">
      <c r="A72" s="3">
        <v>70</v>
      </c>
      <c r="B72" s="3" t="s">
        <v>69</v>
      </c>
      <c r="C72" s="3">
        <v>1.9744999999999999</v>
      </c>
      <c r="E72">
        <f>0.727*Absorbance!C72-0.0156</f>
        <v>1.4198614999999999</v>
      </c>
      <c r="G72">
        <f t="shared" si="2"/>
        <v>14.198615</v>
      </c>
      <c r="I72">
        <f t="shared" si="3"/>
        <v>2.8397230000000002</v>
      </c>
    </row>
    <row r="73" spans="1:12" x14ac:dyDescent="0.3">
      <c r="A73" s="3">
        <v>71</v>
      </c>
      <c r="B73" s="3" t="s">
        <v>70</v>
      </c>
      <c r="C73" s="3">
        <v>1.9842</v>
      </c>
      <c r="E73">
        <f>0.727*Absorbance!C73-0.0156</f>
        <v>1.4269133999999999</v>
      </c>
      <c r="G73">
        <f t="shared" si="2"/>
        <v>14.269133999999999</v>
      </c>
      <c r="I73">
        <f t="shared" si="3"/>
        <v>2.8538267999999998</v>
      </c>
    </row>
    <row r="74" spans="1:12" x14ac:dyDescent="0.3">
      <c r="A74" s="3">
        <v>72</v>
      </c>
      <c r="B74" s="3" t="s">
        <v>71</v>
      </c>
      <c r="C74" s="3">
        <v>2.0880999999999998</v>
      </c>
      <c r="E74">
        <f>0.727*Absorbance!C74-0.0156</f>
        <v>1.5024486999999997</v>
      </c>
      <c r="G74">
        <f t="shared" si="2"/>
        <v>15.024486999999997</v>
      </c>
      <c r="I74">
        <f t="shared" si="3"/>
        <v>3.0048973999999995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6AA3-FE26-4CD1-9398-EA8A8D022DEB}">
  <dimension ref="A3:I24"/>
  <sheetViews>
    <sheetView topLeftCell="D1" workbookViewId="0">
      <selection activeCell="O24" sqref="O24"/>
    </sheetView>
  </sheetViews>
  <sheetFormatPr defaultRowHeight="14" x14ac:dyDescent="0.3"/>
  <sheetData>
    <row r="3" spans="1:9" x14ac:dyDescent="0.3">
      <c r="A3" t="s">
        <v>84</v>
      </c>
      <c r="B3">
        <v>1.5117363333333333</v>
      </c>
      <c r="H3" s="5" t="s">
        <v>99</v>
      </c>
      <c r="I3" s="5" t="s">
        <v>100</v>
      </c>
    </row>
    <row r="4" spans="1:9" x14ac:dyDescent="0.3">
      <c r="A4" t="s">
        <v>85</v>
      </c>
      <c r="B4">
        <v>1.0052596666666667</v>
      </c>
      <c r="F4" s="6" t="s">
        <v>101</v>
      </c>
      <c r="G4" t="s">
        <v>84</v>
      </c>
      <c r="H4">
        <v>1.5117363333333333</v>
      </c>
      <c r="I4">
        <v>1.6866400000000001</v>
      </c>
    </row>
    <row r="5" spans="1:9" x14ac:dyDescent="0.3">
      <c r="A5" t="s">
        <v>86</v>
      </c>
      <c r="B5">
        <v>1.4247386666666666</v>
      </c>
      <c r="F5" s="6"/>
      <c r="G5" t="s">
        <v>85</v>
      </c>
      <c r="H5">
        <v>1.0052596666666667</v>
      </c>
      <c r="I5">
        <v>2.1017570000000001</v>
      </c>
    </row>
    <row r="6" spans="1:9" x14ac:dyDescent="0.3">
      <c r="A6" t="s">
        <v>81</v>
      </c>
      <c r="B6">
        <v>3.1983763333333335</v>
      </c>
      <c r="F6" s="6"/>
      <c r="G6" t="s">
        <v>86</v>
      </c>
      <c r="H6">
        <v>1.4247386666666666</v>
      </c>
      <c r="I6">
        <v>1.5990365000000002</v>
      </c>
    </row>
    <row r="7" spans="1:9" x14ac:dyDescent="0.3">
      <c r="A7" t="s">
        <v>82</v>
      </c>
      <c r="B7">
        <v>3.1070166666666665</v>
      </c>
      <c r="F7" s="6" t="s">
        <v>102</v>
      </c>
      <c r="G7" t="s">
        <v>90</v>
      </c>
      <c r="H7">
        <v>1.4114103333333334</v>
      </c>
      <c r="I7">
        <v>1.73753</v>
      </c>
    </row>
    <row r="8" spans="1:9" x14ac:dyDescent="0.3">
      <c r="A8" t="s">
        <v>83</v>
      </c>
      <c r="B8">
        <v>3.0237751666666668</v>
      </c>
      <c r="F8" s="6"/>
      <c r="G8" t="s">
        <v>91</v>
      </c>
      <c r="H8">
        <v>0.92238166666666654</v>
      </c>
      <c r="I8">
        <v>1.9275435666666669</v>
      </c>
    </row>
    <row r="9" spans="1:9" x14ac:dyDescent="0.3">
      <c r="A9" t="s">
        <v>93</v>
      </c>
      <c r="B9">
        <f>B6-B3</f>
        <v>1.6866400000000001</v>
      </c>
      <c r="F9" s="6"/>
      <c r="G9" t="s">
        <v>92</v>
      </c>
      <c r="H9">
        <v>1.331925</v>
      </c>
      <c r="I9">
        <v>1.5511272000000003</v>
      </c>
    </row>
    <row r="10" spans="1:9" x14ac:dyDescent="0.3">
      <c r="A10" t="s">
        <v>94</v>
      </c>
      <c r="B10">
        <f>B7-B4</f>
        <v>2.1017570000000001</v>
      </c>
    </row>
    <row r="11" spans="1:9" x14ac:dyDescent="0.3">
      <c r="A11" t="s">
        <v>95</v>
      </c>
      <c r="B11">
        <f>B8-B5</f>
        <v>1.5990365000000002</v>
      </c>
      <c r="H11">
        <f>H4/I4</f>
        <v>0.89630053439580071</v>
      </c>
    </row>
    <row r="12" spans="1:9" x14ac:dyDescent="0.3">
      <c r="A12" t="s">
        <v>90</v>
      </c>
      <c r="B12">
        <v>1.4114103333333334</v>
      </c>
      <c r="H12">
        <f>H5/I5</f>
        <v>0.47829490596042579</v>
      </c>
    </row>
    <row r="13" spans="1:9" x14ac:dyDescent="0.3">
      <c r="A13" t="s">
        <v>91</v>
      </c>
      <c r="B13">
        <v>0.92238166666666654</v>
      </c>
      <c r="H13">
        <f>H6/I6</f>
        <v>0.89099821465405349</v>
      </c>
    </row>
    <row r="14" spans="1:9" x14ac:dyDescent="0.3">
      <c r="A14" t="s">
        <v>92</v>
      </c>
      <c r="B14">
        <v>1.331925</v>
      </c>
      <c r="H14">
        <f>H7/I7</f>
        <v>0.81230846853483585</v>
      </c>
    </row>
    <row r="15" spans="1:9" x14ac:dyDescent="0.3">
      <c r="A15" t="s">
        <v>87</v>
      </c>
      <c r="B15">
        <v>3.1489403333333335</v>
      </c>
      <c r="H15">
        <f>H8/I8</f>
        <v>0.47852701366525086</v>
      </c>
    </row>
    <row r="16" spans="1:9" x14ac:dyDescent="0.3">
      <c r="A16" t="s">
        <v>88</v>
      </c>
      <c r="B16">
        <v>2.8499252333333334</v>
      </c>
      <c r="H16">
        <f>H9/I9</f>
        <v>0.85868199590594496</v>
      </c>
    </row>
    <row r="17" spans="1:9" x14ac:dyDescent="0.3">
      <c r="A17" t="s">
        <v>89</v>
      </c>
      <c r="B17">
        <v>2.8830522000000003</v>
      </c>
    </row>
    <row r="18" spans="1:9" x14ac:dyDescent="0.3">
      <c r="A18" t="s">
        <v>96</v>
      </c>
      <c r="B18">
        <f>B15-B12</f>
        <v>1.73753</v>
      </c>
    </row>
    <row r="19" spans="1:9" x14ac:dyDescent="0.3">
      <c r="A19" t="s">
        <v>97</v>
      </c>
      <c r="B19">
        <f>B16-B13</f>
        <v>1.9275435666666669</v>
      </c>
      <c r="H19">
        <v>3.80864438248339E-2</v>
      </c>
      <c r="I19">
        <v>8.5135255941485202E-2</v>
      </c>
    </row>
    <row r="20" spans="1:9" x14ac:dyDescent="0.3">
      <c r="A20" t="s">
        <v>98</v>
      </c>
      <c r="B20">
        <f>B17-B14</f>
        <v>1.5511272000000003</v>
      </c>
      <c r="H20">
        <v>2.1413273225320401E-2</v>
      </c>
      <c r="I20">
        <v>6.9524564030889996E-2</v>
      </c>
    </row>
    <row r="21" spans="1:9" x14ac:dyDescent="0.3">
      <c r="H21">
        <v>2.4942649581842599E-2</v>
      </c>
      <c r="I21">
        <v>0.130441080076622</v>
      </c>
    </row>
    <row r="22" spans="1:9" x14ac:dyDescent="0.3">
      <c r="H22">
        <v>4.2832716583108402E-2</v>
      </c>
      <c r="I22">
        <v>6.6378214250903705E-2</v>
      </c>
    </row>
    <row r="23" spans="1:9" x14ac:dyDescent="0.3">
      <c r="H23">
        <v>2.0158870889897498E-2</v>
      </c>
      <c r="I23">
        <v>8.2239950368824102E-2</v>
      </c>
    </row>
    <row r="24" spans="1:9" x14ac:dyDescent="0.3">
      <c r="H24">
        <v>6.5424154096876797E-2</v>
      </c>
      <c r="I24">
        <v>0.14118386586489001</v>
      </c>
    </row>
  </sheetData>
  <mergeCells count="2">
    <mergeCell ref="F4:F6"/>
    <mergeCell ref="F7:F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S9 Raw date ofAsA content</vt:lpstr>
      <vt:lpstr>Absorbance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renjun</dc:creator>
  <cp:lastModifiedBy>君 任</cp:lastModifiedBy>
  <dcterms:created xsi:type="dcterms:W3CDTF">2015-06-05T18:19:00Z</dcterms:created>
  <dcterms:modified xsi:type="dcterms:W3CDTF">2024-04-27T09:20:40Z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18BB82BAD7B44F7CAE69A9FDC2AA98F8_12</vt:lpwstr>
  </property>
  <property fmtid="{D5CDD505-2E9C-101B-9397-08002B2CF9AE}" pid="3" name="KSOProductBuildVer">
    <vt:lpwstr>2052-12.1.0.15374</vt:lpwstr>
  </property>
</Properties>
</file>