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msokolsk/Desktop/"/>
    </mc:Choice>
  </mc:AlternateContent>
  <xr:revisionPtr revIDLastSave="0" documentId="8_{07FB8410-DBD7-4F45-82BF-8064109ED945}" xr6:coauthVersionLast="47" xr6:coauthVersionMax="47" xr10:uidLastSave="{00000000-0000-0000-0000-000000000000}"/>
  <bookViews>
    <workbookView xWindow="5740" yWindow="860" windowWidth="27900" windowHeight="20040" activeTab="4" xr2:uid="{00000000-000D-0000-FFFF-FFFF00000000}"/>
  </bookViews>
  <sheets>
    <sheet name="Raw Intensities" sheetId="1" r:id="rId1"/>
    <sheet name="Raw Intensities RSDs" sheetId="2" r:id="rId2"/>
    <sheet name="Net Intensities" sheetId="3" r:id="rId3"/>
    <sheet name="Net Intensities RSDs" sheetId="4" r:id="rId4"/>
    <sheet name="Concentrations" sheetId="5" r:id="rId5"/>
    <sheet name="Concentrations RSDs" sheetId="6" r:id="rId6"/>
    <sheet name="Unfactored Concentrations" sheetId="7" r:id="rId7"/>
    <sheet name="Internal Standards" sheetId="8" r:id="rId8"/>
    <sheet name="QC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5" l="1"/>
  <c r="K39" i="5"/>
  <c r="I39" i="5"/>
  <c r="H39" i="5"/>
  <c r="L35" i="5"/>
  <c r="L34" i="5"/>
  <c r="L33" i="5"/>
  <c r="L32" i="5"/>
  <c r="L31" i="5"/>
  <c r="K34" i="5"/>
  <c r="K33" i="5"/>
  <c r="K32" i="5"/>
  <c r="K35" i="5"/>
  <c r="K31" i="5"/>
  <c r="J23" i="5"/>
  <c r="J21" i="5"/>
  <c r="J19" i="5"/>
  <c r="J17" i="5"/>
  <c r="J15" i="5"/>
  <c r="J13" i="5"/>
  <c r="I35" i="5"/>
  <c r="I34" i="5"/>
  <c r="I33" i="5"/>
  <c r="I32" i="5"/>
  <c r="I31" i="5"/>
  <c r="H35" i="5"/>
  <c r="H34" i="5"/>
  <c r="H33" i="5"/>
  <c r="H32" i="5"/>
  <c r="H31" i="5"/>
  <c r="E35" i="5"/>
  <c r="E34" i="5"/>
  <c r="E33" i="5"/>
  <c r="E32" i="5"/>
  <c r="E31" i="5"/>
  <c r="G28" i="5"/>
  <c r="F28" i="5"/>
</calcChain>
</file>

<file path=xl/sharedStrings.xml><?xml version="1.0" encoding="utf-8"?>
<sst xmlns="http://schemas.openxmlformats.org/spreadsheetml/2006/main" count="1077" uniqueCount="99">
  <si>
    <t>8/27/2024 1:57:29 PM</t>
  </si>
  <si>
    <t>C:\Users\Public\Documents\PerkinElmer Syngistix\ICPMS\DataSet\April2024\20.852</t>
  </si>
  <si>
    <t>8/27/2024 1:55:22 PM</t>
  </si>
  <si>
    <t>0_10fold</t>
  </si>
  <si>
    <t>40_10fold</t>
  </si>
  <si>
    <t>C:\Users\Public\Documents\PerkinElmer Syngistix\ICPMS\DataSet\April2024\5.853</t>
  </si>
  <si>
    <t>Blank</t>
  </si>
  <si>
    <t>wash</t>
  </si>
  <si>
    <t>C:\Users\Public\Documents\PerkinElmer Syngistix\ICPMS\DataSet\April2024\20_10fold.864</t>
  </si>
  <si>
    <t>Ag 107
(ppb)</t>
  </si>
  <si>
    <t>8/27/2024 2:12:10 PM</t>
  </si>
  <si>
    <t>4_10fold</t>
  </si>
  <si>
    <t>2</t>
  </si>
  <si>
    <t>8/27/2024 1:53:16 PM</t>
  </si>
  <si>
    <t>C:\Users\Public\Documents\PerkinElmer Syngistix\ICPMS\DataSet\April2024\100_10fold.868</t>
  </si>
  <si>
    <t>8/27/2024 1:51:10 PM</t>
  </si>
  <si>
    <t>C:\Users\Public\Documents\PerkinElmer Syngistix\ICPMS\DataSet\April2024\wash.848</t>
  </si>
  <si>
    <t>C:\Users\Public\Documents\PerkinElmer Syngistix\ICPMS\DataSet\April2024\40_10fold.865</t>
  </si>
  <si>
    <t>C:\Users\Public\Documents\PerkinElmer Syngistix\ICPMS\DataSet\April2024\2_10fold.860</t>
  </si>
  <si>
    <t>Acquisition Time</t>
  </si>
  <si>
    <t>Y 89 (IS)</t>
  </si>
  <si>
    <t>stock_100fold</t>
  </si>
  <si>
    <t>C:\Users\Public\Documents\PerkinElmer Syngistix\ICPMS\Method\ag10.mth</t>
  </si>
  <si>
    <t>8/27/2024 1:29:18 PM</t>
  </si>
  <si>
    <t>C:\Users\Public\Documents\PerkinElmer Syngistix\ICPMS\DataSet\April2024\20_10fold.863</t>
  </si>
  <si>
    <t>C:\Users\Public\Documents\PerkinElmer Syngistix\ICPMS\DataSet\April2024\0_10fold.858</t>
  </si>
  <si>
    <t>C:\Users\Public\Documents\PerkinElmer Syngistix\ICPMS\DataSet\April2024\4_10fold.861</t>
  </si>
  <si>
    <t>QC Status</t>
  </si>
  <si>
    <t>C:\Users\Public\Documents\PerkinElmer Syngistix\ICPMS\DataSet\April2024\wash.847</t>
  </si>
  <si>
    <t>C:\Users\Public\Documents\PerkinElmer Syngistix\ICPMS\DataSet\April2024\wash.849</t>
  </si>
  <si>
    <t>8/27/2024 1:37:49 PM</t>
  </si>
  <si>
    <t>Ag 107</t>
  </si>
  <si>
    <t>C:\Users\Public\Documents\PerkinElmer Syngistix\ICPMS\DataSet\April2024\2.854</t>
  </si>
  <si>
    <t xml:space="preserve"> </t>
  </si>
  <si>
    <t>C:\Users\Public\Documents\PerkinElmer Syngistix\ICPMS\DataSet\April2024\100_10fold.867</t>
  </si>
  <si>
    <t>C:\Users\Public\Documents\PerkinElmer Syngistix\ICPMS\DataSet\April2024\2_10fold.859</t>
  </si>
  <si>
    <t>C:\Users\Public\Documents\PerkinElmer Syngistix\ICPMS\DataSet\April2024\stock_100fold.869</t>
  </si>
  <si>
    <t>C:\Users\Public\Documents\PerkinElmer Syngistix\ICPMS\DataSet\April2024\50.851</t>
  </si>
  <si>
    <t>Y 89 (IS)
(cps)</t>
  </si>
  <si>
    <t>8/27/2024 2:10:03 PM</t>
  </si>
  <si>
    <t>Dataset File</t>
  </si>
  <si>
    <t>C:\Users\Public\Documents\PerkinElmer Syngistix\ICPMS\DataSet\April2024\Blank.850</t>
  </si>
  <si>
    <t>blank</t>
  </si>
  <si>
    <t>C:\Users\Public\Documents\PerkinElmer Syngistix\ICPMS\DataSet\April2024\40_10fold.866</t>
  </si>
  <si>
    <t>Calibration Curves</t>
  </si>
  <si>
    <t>8/27/2024 1:27:11 PM</t>
  </si>
  <si>
    <t>Ag 107
(cps)</t>
  </si>
  <si>
    <t>2_10fold</t>
  </si>
  <si>
    <t>8/27/2024 1:42:02 PM</t>
  </si>
  <si>
    <t>C:\Users\Public\Documents\PerkinElmer Syngistix\ICPMS\DataSet\April2024\4_10fold.862</t>
  </si>
  <si>
    <t>8/27/2024 2:03:46 PM</t>
  </si>
  <si>
    <t>20_10fold</t>
  </si>
  <si>
    <t>8/27/2024 1:46:57 PM</t>
  </si>
  <si>
    <t>C:\Users\Public\Documents\PerkinElmer Syngistix\ICPMS\DataSet\April2024\1.855</t>
  </si>
  <si>
    <t>8/27/2024 2:05:52 PM</t>
  </si>
  <si>
    <t>8/27/2024 2:01:40 PM</t>
  </si>
  <si>
    <t>R</t>
  </si>
  <si>
    <t>C:\Users\Public\Documents\PerkinElmer Syngistix\ICPMS\DataSet\April2024\0_10fold.857</t>
  </si>
  <si>
    <t>1</t>
  </si>
  <si>
    <t>8/27/2024 1:49:03 PM</t>
  </si>
  <si>
    <t>8/27/2024 1:59:35 PM</t>
  </si>
  <si>
    <t>8/27/2024 1:39:55 PM</t>
  </si>
  <si>
    <t>8/27/2024 1:35:41 PM</t>
  </si>
  <si>
    <t>50</t>
  </si>
  <si>
    <t/>
  </si>
  <si>
    <t>Method File</t>
  </si>
  <si>
    <t>Sample Id</t>
  </si>
  <si>
    <t>C:\Users\Public\Documents\PerkinElmer Syngistix\ICPMS\DataSet\April2024\blank.856</t>
  </si>
  <si>
    <t>20</t>
  </si>
  <si>
    <t>8/27/2024 1:33:34 PM</t>
  </si>
  <si>
    <t>8/27/2024 1:44:09 PM</t>
  </si>
  <si>
    <t>8/27/2024 1:25:05 PM</t>
  </si>
  <si>
    <t>5</t>
  </si>
  <si>
    <t>100_10fold</t>
  </si>
  <si>
    <t>8/27/2024 2:07:58 PM</t>
  </si>
  <si>
    <t>8/27/2024 1:31:28 PM</t>
  </si>
  <si>
    <t>Y 89</t>
  </si>
  <si>
    <t>Row Index Number</t>
  </si>
  <si>
    <t>stock mg/ml</t>
  </si>
  <si>
    <t>ppm</t>
  </si>
  <si>
    <t>ppb</t>
  </si>
  <si>
    <t>diluted stock</t>
  </si>
  <si>
    <t>10 fold diluted stock</t>
  </si>
  <si>
    <t>100ppb</t>
  </si>
  <si>
    <t>40ppb</t>
  </si>
  <si>
    <t>20ppb</t>
  </si>
  <si>
    <t>4ppb</t>
  </si>
  <si>
    <t>2ppb</t>
  </si>
  <si>
    <t>expected</t>
  </si>
  <si>
    <t>diluted</t>
  </si>
  <si>
    <t>sample volume ml</t>
  </si>
  <si>
    <t>added digestion</t>
  </si>
  <si>
    <t>dilution through digestion</t>
  </si>
  <si>
    <t>yield extraction</t>
  </si>
  <si>
    <t>2000ppb</t>
  </si>
  <si>
    <t>concentration ppb</t>
  </si>
  <si>
    <t>total dilution factor</t>
  </si>
  <si>
    <t>measured concetration</t>
  </si>
  <si>
    <t>adjusted per dilution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</si>
</sst>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8" x14ac:knownFonts="1">
    <font>
      <sz val="10"/>
      <color rgb="FF000000"/>
      <name val="Arial"/>
      <family val="2"/>
    </font>
    <font>
      <b/>
      <sz val="8"/>
      <color indexed="9"/>
      <name val="Tahoma"/>
      <family val="2"/>
    </font>
    <font>
      <sz val="8"/>
      <color indexed="64"/>
      <name val="Tahoma"/>
      <family val="2"/>
    </font>
    <font>
      <sz val="8"/>
      <color rgb="FF000000"/>
      <name val="Tahoma"/>
      <family val="2"/>
    </font>
    <font>
      <sz val="10"/>
      <color rgb="FF551A8B"/>
      <name val="Arial"/>
      <family val="2"/>
    </font>
    <font>
      <sz val="8"/>
      <color rgb="FF551A8B"/>
      <name val="Tahoma"/>
      <family val="2"/>
    </font>
    <font>
      <i/>
      <sz val="10"/>
      <color rgb="FF000000"/>
      <name val="Arial"/>
      <family val="2"/>
    </font>
    <font>
      <i/>
      <sz val="10"/>
      <color rgb="FF551A8B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12"/>
      </patternFill>
    </fill>
    <fill>
      <patternFill patternType="solid">
        <fgColor indexed="11"/>
        <bgColor indexed="12"/>
      </patternFill>
    </fill>
    <fill>
      <patternFill patternType="solid">
        <fgColor indexed="8"/>
      </patternFill>
    </fill>
    <fill>
      <patternFill patternType="solid">
        <fgColor rgb="FFFFFFFF"/>
      </patternFill>
    </fill>
    <fill>
      <patternFill patternType="solid">
        <fgColor indexed="1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right" vertical="center"/>
    </xf>
    <xf numFmtId="166" fontId="2" fillId="0" borderId="2" xfId="0" applyNumberFormat="1" applyFont="1" applyBorder="1" applyAlignment="1">
      <alignment horizontal="left" vertical="center"/>
    </xf>
    <xf numFmtId="166" fontId="2" fillId="3" borderId="2" xfId="0" applyNumberFormat="1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0" fillId="6" borderId="2" xfId="0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165" fontId="5" fillId="3" borderId="2" xfId="0" applyNumberFormat="1" applyFont="1" applyFill="1" applyBorder="1" applyAlignment="1">
      <alignment horizontal="left" vertical="center"/>
    </xf>
    <xf numFmtId="165" fontId="5" fillId="0" borderId="2" xfId="0" applyNumberFormat="1" applyFont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top"/>
    </xf>
    <xf numFmtId="0" fontId="6" fillId="5" borderId="2" xfId="0" applyFont="1" applyFill="1" applyBorder="1" applyAlignment="1">
      <alignment horizontal="right" vertical="top"/>
    </xf>
    <xf numFmtId="0" fontId="7" fillId="5" borderId="2" xfId="0" applyFont="1" applyFill="1" applyBorder="1" applyAlignment="1">
      <alignment horizontal="right" vertical="top"/>
    </xf>
    <xf numFmtId="0" fontId="6" fillId="6" borderId="2" xfId="0" applyFont="1" applyFill="1" applyBorder="1" applyAlignment="1">
      <alignment horizontal="right" vertical="top"/>
    </xf>
    <xf numFmtId="0" fontId="7" fillId="6" borderId="2" xfId="0" applyFont="1" applyFill="1" applyBorder="1" applyAlignment="1">
      <alignment horizontal="right" vertical="top"/>
    </xf>
    <xf numFmtId="165" fontId="5" fillId="3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Border="1" applyAlignment="1">
      <alignment horizontal="right" vertical="center"/>
    </xf>
    <xf numFmtId="165" fontId="0" fillId="0" borderId="0" xfId="0" applyNumberFormat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3E3E3"/>
      <rgbColor rgb="00000000"/>
      <rgbColor rgb="00A9A9A9"/>
      <rgbColor rgb="00F0F0F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FFD700"/>
      <rgbColor rgb="00FFA500"/>
      <rgbColor rgb="007CFC00"/>
      <rgbColor rgb="00FF00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Internal Standards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'Internal Standards'!$B$1</c:f>
              <c:strCache>
                <c:ptCount val="1"/>
                <c:pt idx="0">
                  <c:v>Y 89</c:v>
                </c:pt>
              </c:strCache>
            </c:strRef>
          </c:tx>
          <c:spPr>
            <a:ln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'Internal Standards'!$A$2:$A$24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</c:numCache>
            </c:numRef>
          </c:cat>
          <c:val>
            <c:numRef>
              <c:f>'Internal Standards'!$B$2:$B$24</c:f>
              <c:numCache>
                <c:formatCode>0.0%</c:formatCode>
                <c:ptCount val="23"/>
                <c:pt idx="3">
                  <c:v>1</c:v>
                </c:pt>
                <c:pt idx="4">
                  <c:v>0.98833002805791381</c:v>
                </c:pt>
                <c:pt idx="5">
                  <c:v>0.98320175128516174</c:v>
                </c:pt>
                <c:pt idx="6">
                  <c:v>0.98917723729108242</c:v>
                </c:pt>
                <c:pt idx="7">
                  <c:v>0.99034466486166517</c:v>
                </c:pt>
                <c:pt idx="8">
                  <c:v>0.99183083030533825</c:v>
                </c:pt>
                <c:pt idx="9">
                  <c:v>0.98438454592428937</c:v>
                </c:pt>
                <c:pt idx="10">
                  <c:v>0.98699309019383141</c:v>
                </c:pt>
                <c:pt idx="11">
                  <c:v>0.98558915667281999</c:v>
                </c:pt>
                <c:pt idx="12">
                  <c:v>0.98019491942861225</c:v>
                </c:pt>
                <c:pt idx="13">
                  <c:v>0.98556185225955162</c:v>
                </c:pt>
                <c:pt idx="14">
                  <c:v>0.97469516387031607</c:v>
                </c:pt>
                <c:pt idx="15">
                  <c:v>0.97906449305710297</c:v>
                </c:pt>
                <c:pt idx="16">
                  <c:v>0.97308010900464292</c:v>
                </c:pt>
                <c:pt idx="17">
                  <c:v>0.98950699752241467</c:v>
                </c:pt>
                <c:pt idx="18">
                  <c:v>0.99036826768351782</c:v>
                </c:pt>
                <c:pt idx="19">
                  <c:v>0.985790130359534</c:v>
                </c:pt>
                <c:pt idx="20">
                  <c:v>0.97932634620339298</c:v>
                </c:pt>
                <c:pt idx="21">
                  <c:v>0.97752881273651193</c:v>
                </c:pt>
                <c:pt idx="22">
                  <c:v>0.92430210575262239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7-49DD-99B8-0D5C35D2E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120648"/>
        <c:axId val="489121368"/>
      </c:lineChart>
      <c:catAx>
        <c:axId val="489120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Row Index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9121368"/>
        <c:crosses val="autoZero"/>
        <c:auto val="1"/>
        <c:lblAlgn val="ctr"/>
        <c:lblOffset val="100"/>
        <c:noMultiLvlLbl val="0"/>
      </c:catAx>
      <c:valAx>
        <c:axId val="489121368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Recovery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489120648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203200</xdr:colOff>
      <xdr:row>3</xdr:row>
      <xdr:rowOff>22225</xdr:rowOff>
    </xdr:from>
    <xdr:to>
      <xdr:col>16</xdr:col>
      <xdr:colOff>406400</xdr:colOff>
      <xdr:row>40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2FD0E3-610C-FD99-251D-ACB698421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25"/>
  <sheetViews>
    <sheetView workbookViewId="0"/>
  </sheetViews>
  <sheetFormatPr baseColWidth="10" defaultColWidth="9.1640625" defaultRowHeight="13" x14ac:dyDescent="0.15"/>
  <cols>
    <col min="1" max="1" width="5.6640625" customWidth="1"/>
    <col min="2" max="2" width="21.5" customWidth="1"/>
    <col min="3" max="3" width="2.83203125" customWidth="1"/>
    <col min="4" max="4" width="21.5" customWidth="1"/>
    <col min="5" max="9" width="10.6640625" customWidth="1"/>
  </cols>
  <sheetData>
    <row r="1" spans="1:9" ht="38.25" customHeight="1" x14ac:dyDescent="0.15">
      <c r="A1" s="1" t="s">
        <v>33</v>
      </c>
      <c r="B1" s="1" t="s">
        <v>66</v>
      </c>
      <c r="C1" s="1" t="s">
        <v>56</v>
      </c>
      <c r="D1" s="1" t="s">
        <v>19</v>
      </c>
      <c r="E1" s="1" t="s">
        <v>27</v>
      </c>
      <c r="F1" s="1" t="s">
        <v>40</v>
      </c>
      <c r="G1" s="1" t="s">
        <v>65</v>
      </c>
      <c r="H1" s="1" t="s">
        <v>46</v>
      </c>
      <c r="I1" s="1" t="s">
        <v>38</v>
      </c>
    </row>
    <row r="2" spans="1:9" x14ac:dyDescent="0.15">
      <c r="A2" s="2">
        <v>1</v>
      </c>
      <c r="B2" s="3" t="s">
        <v>7</v>
      </c>
      <c r="C2" s="4" t="s">
        <v>64</v>
      </c>
      <c r="D2" s="3" t="s">
        <v>71</v>
      </c>
      <c r="E2" s="3" t="s">
        <v>64</v>
      </c>
      <c r="F2" s="3" t="s">
        <v>28</v>
      </c>
      <c r="G2" s="3" t="s">
        <v>22</v>
      </c>
      <c r="H2" s="5">
        <v>131.60061530292</v>
      </c>
      <c r="I2" s="5">
        <v>791154.77885963302</v>
      </c>
    </row>
    <row r="3" spans="1:9" x14ac:dyDescent="0.15">
      <c r="A3" s="2">
        <v>2</v>
      </c>
      <c r="B3" s="6" t="s">
        <v>7</v>
      </c>
      <c r="C3" s="7" t="s">
        <v>64</v>
      </c>
      <c r="D3" s="6" t="s">
        <v>45</v>
      </c>
      <c r="E3" s="6" t="s">
        <v>64</v>
      </c>
      <c r="F3" s="6" t="s">
        <v>16</v>
      </c>
      <c r="G3" s="6" t="s">
        <v>22</v>
      </c>
      <c r="H3" s="8">
        <v>83.466911511832393</v>
      </c>
      <c r="I3" s="8">
        <v>781695.13840075897</v>
      </c>
    </row>
    <row r="4" spans="1:9" x14ac:dyDescent="0.15">
      <c r="A4" s="2">
        <v>3</v>
      </c>
      <c r="B4" s="3" t="s">
        <v>7</v>
      </c>
      <c r="C4" s="4" t="s">
        <v>64</v>
      </c>
      <c r="D4" s="3" t="s">
        <v>23</v>
      </c>
      <c r="E4" s="3" t="s">
        <v>64</v>
      </c>
      <c r="F4" s="3" t="s">
        <v>29</v>
      </c>
      <c r="G4" s="3" t="s">
        <v>22</v>
      </c>
      <c r="H4" s="5">
        <v>77.200211291696903</v>
      </c>
      <c r="I4" s="5">
        <v>774717.56990559294</v>
      </c>
    </row>
    <row r="5" spans="1:9" x14ac:dyDescent="0.15">
      <c r="A5" s="2">
        <v>4</v>
      </c>
      <c r="B5" s="6" t="s">
        <v>6</v>
      </c>
      <c r="C5" s="7" t="s">
        <v>64</v>
      </c>
      <c r="D5" s="6" t="s">
        <v>75</v>
      </c>
      <c r="E5" s="6" t="s">
        <v>64</v>
      </c>
      <c r="F5" s="6" t="s">
        <v>41</v>
      </c>
      <c r="G5" s="6" t="s">
        <v>22</v>
      </c>
      <c r="H5" s="8">
        <v>72.666853280927995</v>
      </c>
      <c r="I5" s="8">
        <v>786811.27002564596</v>
      </c>
    </row>
    <row r="6" spans="1:9" x14ac:dyDescent="0.15">
      <c r="A6" s="2">
        <v>5</v>
      </c>
      <c r="B6" s="3" t="s">
        <v>63</v>
      </c>
      <c r="C6" s="4" t="s">
        <v>64</v>
      </c>
      <c r="D6" s="3" t="s">
        <v>69</v>
      </c>
      <c r="E6" s="3" t="s">
        <v>64</v>
      </c>
      <c r="F6" s="3" t="s">
        <v>37</v>
      </c>
      <c r="G6" s="3" t="s">
        <v>22</v>
      </c>
      <c r="H6" s="5">
        <v>7316.9402134318198</v>
      </c>
      <c r="I6" s="5">
        <v>777629.20458072994</v>
      </c>
    </row>
    <row r="7" spans="1:9" x14ac:dyDescent="0.15">
      <c r="A7" s="2">
        <v>6</v>
      </c>
      <c r="B7" s="6" t="s">
        <v>68</v>
      </c>
      <c r="C7" s="7" t="s">
        <v>64</v>
      </c>
      <c r="D7" s="6" t="s">
        <v>62</v>
      </c>
      <c r="E7" s="6" t="s">
        <v>64</v>
      </c>
      <c r="F7" s="6" t="s">
        <v>1</v>
      </c>
      <c r="G7" s="6" t="s">
        <v>22</v>
      </c>
      <c r="H7" s="8">
        <v>19556.1766249559</v>
      </c>
      <c r="I7" s="8">
        <v>773594.21862011799</v>
      </c>
    </row>
    <row r="8" spans="1:9" x14ac:dyDescent="0.15">
      <c r="A8" s="2">
        <v>7</v>
      </c>
      <c r="B8" s="3" t="s">
        <v>72</v>
      </c>
      <c r="C8" s="4" t="s">
        <v>64</v>
      </c>
      <c r="D8" s="3" t="s">
        <v>30</v>
      </c>
      <c r="E8" s="3" t="s">
        <v>64</v>
      </c>
      <c r="F8" s="3" t="s">
        <v>5</v>
      </c>
      <c r="G8" s="3" t="s">
        <v>22</v>
      </c>
      <c r="H8" s="5">
        <v>82396.962077065997</v>
      </c>
      <c r="I8" s="5">
        <v>778295.79835345701</v>
      </c>
    </row>
    <row r="9" spans="1:9" x14ac:dyDescent="0.15">
      <c r="A9" s="2">
        <v>8</v>
      </c>
      <c r="B9" s="6" t="s">
        <v>12</v>
      </c>
      <c r="C9" s="7" t="s">
        <v>64</v>
      </c>
      <c r="D9" s="6" t="s">
        <v>61</v>
      </c>
      <c r="E9" s="6" t="s">
        <v>64</v>
      </c>
      <c r="F9" s="6" t="s">
        <v>32</v>
      </c>
      <c r="G9" s="6" t="s">
        <v>22</v>
      </c>
      <c r="H9" s="8">
        <v>217659.96177436301</v>
      </c>
      <c r="I9" s="8">
        <v>779214.34352293005</v>
      </c>
    </row>
    <row r="10" spans="1:9" x14ac:dyDescent="0.15">
      <c r="A10" s="2">
        <v>9</v>
      </c>
      <c r="B10" s="3" t="s">
        <v>58</v>
      </c>
      <c r="C10" s="4" t="s">
        <v>64</v>
      </c>
      <c r="D10" s="3" t="s">
        <v>48</v>
      </c>
      <c r="E10" s="3" t="s">
        <v>64</v>
      </c>
      <c r="F10" s="3" t="s">
        <v>53</v>
      </c>
      <c r="G10" s="3" t="s">
        <v>22</v>
      </c>
      <c r="H10" s="5">
        <v>433210.46595441399</v>
      </c>
      <c r="I10" s="5">
        <v>780383.67524313403</v>
      </c>
    </row>
    <row r="11" spans="1:9" x14ac:dyDescent="0.15">
      <c r="A11" s="2">
        <v>10</v>
      </c>
      <c r="B11" s="9" t="s">
        <v>44</v>
      </c>
      <c r="C11" s="2" t="s">
        <v>64</v>
      </c>
      <c r="D11" s="9" t="s">
        <v>48</v>
      </c>
      <c r="E11" s="9" t="s">
        <v>64</v>
      </c>
      <c r="F11" s="9" t="s">
        <v>64</v>
      </c>
      <c r="G11" s="9" t="s">
        <v>64</v>
      </c>
      <c r="H11" s="10"/>
      <c r="I11" s="10"/>
    </row>
    <row r="12" spans="1:9" x14ac:dyDescent="0.15">
      <c r="A12" s="2">
        <v>11</v>
      </c>
      <c r="B12" s="3" t="s">
        <v>42</v>
      </c>
      <c r="C12" s="4" t="s">
        <v>64</v>
      </c>
      <c r="D12" s="3" t="s">
        <v>70</v>
      </c>
      <c r="E12" s="3" t="s">
        <v>64</v>
      </c>
      <c r="F12" s="3" t="s">
        <v>67</v>
      </c>
      <c r="G12" s="3" t="s">
        <v>22</v>
      </c>
      <c r="H12" s="5">
        <v>362.80461281916598</v>
      </c>
      <c r="I12" s="5">
        <v>774524.85477230896</v>
      </c>
    </row>
    <row r="13" spans="1:9" x14ac:dyDescent="0.15">
      <c r="A13" s="2">
        <v>12</v>
      </c>
      <c r="B13" s="6" t="s">
        <v>3</v>
      </c>
      <c r="C13" s="7" t="s">
        <v>64</v>
      </c>
      <c r="D13" s="6" t="s">
        <v>52</v>
      </c>
      <c r="E13" s="6" t="s">
        <v>64</v>
      </c>
      <c r="F13" s="6" t="s">
        <v>57</v>
      </c>
      <c r="G13" s="6" t="s">
        <v>22</v>
      </c>
      <c r="H13" s="8">
        <v>221.201716111564</v>
      </c>
      <c r="I13" s="8">
        <v>776577.286801946</v>
      </c>
    </row>
    <row r="14" spans="1:9" x14ac:dyDescent="0.15">
      <c r="A14" s="2">
        <v>13</v>
      </c>
      <c r="B14" s="3" t="s">
        <v>3</v>
      </c>
      <c r="C14" s="4" t="s">
        <v>64</v>
      </c>
      <c r="D14" s="3" t="s">
        <v>59</v>
      </c>
      <c r="E14" s="3" t="s">
        <v>64</v>
      </c>
      <c r="F14" s="3" t="s">
        <v>25</v>
      </c>
      <c r="G14" s="3" t="s">
        <v>22</v>
      </c>
      <c r="H14" s="5">
        <v>173.601057666017</v>
      </c>
      <c r="I14" s="5">
        <v>775472.65608524706</v>
      </c>
    </row>
    <row r="15" spans="1:9" x14ac:dyDescent="0.15">
      <c r="A15" s="2">
        <v>14</v>
      </c>
      <c r="B15" s="6" t="s">
        <v>47</v>
      </c>
      <c r="C15" s="7" t="s">
        <v>64</v>
      </c>
      <c r="D15" s="6" t="s">
        <v>15</v>
      </c>
      <c r="E15" s="6" t="s">
        <v>64</v>
      </c>
      <c r="F15" s="6" t="s">
        <v>35</v>
      </c>
      <c r="G15" s="6" t="s">
        <v>22</v>
      </c>
      <c r="H15" s="8">
        <v>788.42179617390298</v>
      </c>
      <c r="I15" s="8">
        <v>771228.40942831198</v>
      </c>
    </row>
    <row r="16" spans="1:9" x14ac:dyDescent="0.15">
      <c r="A16" s="2">
        <v>15</v>
      </c>
      <c r="B16" s="3" t="s">
        <v>47</v>
      </c>
      <c r="C16" s="4" t="s">
        <v>64</v>
      </c>
      <c r="D16" s="3" t="s">
        <v>13</v>
      </c>
      <c r="E16" s="3" t="s">
        <v>64</v>
      </c>
      <c r="F16" s="3" t="s">
        <v>18</v>
      </c>
      <c r="G16" s="3" t="s">
        <v>22</v>
      </c>
      <c r="H16" s="5">
        <v>875.22684069690899</v>
      </c>
      <c r="I16" s="5">
        <v>775451.17266516597</v>
      </c>
    </row>
    <row r="17" spans="1:9" x14ac:dyDescent="0.15">
      <c r="A17" s="2">
        <v>16</v>
      </c>
      <c r="B17" s="6" t="s">
        <v>11</v>
      </c>
      <c r="C17" s="7" t="s">
        <v>64</v>
      </c>
      <c r="D17" s="6" t="s">
        <v>2</v>
      </c>
      <c r="E17" s="6" t="s">
        <v>64</v>
      </c>
      <c r="F17" s="6" t="s">
        <v>26</v>
      </c>
      <c r="G17" s="6" t="s">
        <v>22</v>
      </c>
      <c r="H17" s="8">
        <v>1847.3194642271999</v>
      </c>
      <c r="I17" s="8">
        <v>766901.13977265905</v>
      </c>
    </row>
    <row r="18" spans="1:9" x14ac:dyDescent="0.15">
      <c r="A18" s="2">
        <v>17</v>
      </c>
      <c r="B18" s="3" t="s">
        <v>11</v>
      </c>
      <c r="C18" s="4" t="s">
        <v>64</v>
      </c>
      <c r="D18" s="3" t="s">
        <v>0</v>
      </c>
      <c r="E18" s="3" t="s">
        <v>64</v>
      </c>
      <c r="F18" s="3" t="s">
        <v>49</v>
      </c>
      <c r="G18" s="3" t="s">
        <v>22</v>
      </c>
      <c r="H18" s="5">
        <v>1716.23648086205</v>
      </c>
      <c r="I18" s="5">
        <v>770338.97721927497</v>
      </c>
    </row>
    <row r="19" spans="1:9" x14ac:dyDescent="0.15">
      <c r="A19" s="2">
        <v>18</v>
      </c>
      <c r="B19" s="6" t="s">
        <v>51</v>
      </c>
      <c r="C19" s="7" t="s">
        <v>64</v>
      </c>
      <c r="D19" s="6" t="s">
        <v>60</v>
      </c>
      <c r="E19" s="6" t="s">
        <v>64</v>
      </c>
      <c r="F19" s="6" t="s">
        <v>24</v>
      </c>
      <c r="G19" s="6" t="s">
        <v>22</v>
      </c>
      <c r="H19" s="8">
        <v>7177.2694314211403</v>
      </c>
      <c r="I19" s="8">
        <v>765630.39640263701</v>
      </c>
    </row>
    <row r="20" spans="1:9" x14ac:dyDescent="0.15">
      <c r="A20" s="2">
        <v>19</v>
      </c>
      <c r="B20" s="3" t="s">
        <v>51</v>
      </c>
      <c r="C20" s="4" t="s">
        <v>64</v>
      </c>
      <c r="D20" s="3" t="s">
        <v>55</v>
      </c>
      <c r="E20" s="3" t="s">
        <v>64</v>
      </c>
      <c r="F20" s="3" t="s">
        <v>8</v>
      </c>
      <c r="G20" s="3" t="s">
        <v>22</v>
      </c>
      <c r="H20" s="5">
        <v>8931.9918310667108</v>
      </c>
      <c r="I20" s="5">
        <v>778555.25741987501</v>
      </c>
    </row>
    <row r="21" spans="1:9" x14ac:dyDescent="0.15">
      <c r="A21" s="2">
        <v>20</v>
      </c>
      <c r="B21" s="6" t="s">
        <v>4</v>
      </c>
      <c r="C21" s="7" t="s">
        <v>64</v>
      </c>
      <c r="D21" s="6" t="s">
        <v>50</v>
      </c>
      <c r="E21" s="6" t="s">
        <v>64</v>
      </c>
      <c r="F21" s="6" t="s">
        <v>17</v>
      </c>
      <c r="G21" s="6" t="s">
        <v>22</v>
      </c>
      <c r="H21" s="8">
        <v>14159.8144829431</v>
      </c>
      <c r="I21" s="8">
        <v>779232.91448916798</v>
      </c>
    </row>
    <row r="22" spans="1:9" x14ac:dyDescent="0.15">
      <c r="A22" s="2">
        <v>21</v>
      </c>
      <c r="B22" s="3" t="s">
        <v>4</v>
      </c>
      <c r="C22" s="4" t="s">
        <v>64</v>
      </c>
      <c r="D22" s="3" t="s">
        <v>54</v>
      </c>
      <c r="E22" s="3" t="s">
        <v>64</v>
      </c>
      <c r="F22" s="3" t="s">
        <v>43</v>
      </c>
      <c r="G22" s="3" t="s">
        <v>22</v>
      </c>
      <c r="H22" s="5">
        <v>14711.0383338299</v>
      </c>
      <c r="I22" s="5">
        <v>775630.78444693203</v>
      </c>
    </row>
    <row r="23" spans="1:9" x14ac:dyDescent="0.15">
      <c r="A23" s="2">
        <v>22</v>
      </c>
      <c r="B23" s="6" t="s">
        <v>73</v>
      </c>
      <c r="C23" s="7" t="s">
        <v>64</v>
      </c>
      <c r="D23" s="6" t="s">
        <v>74</v>
      </c>
      <c r="E23" s="6" t="s">
        <v>64</v>
      </c>
      <c r="F23" s="6" t="s">
        <v>34</v>
      </c>
      <c r="G23" s="6" t="s">
        <v>22</v>
      </c>
      <c r="H23" s="8">
        <v>34702.634866685599</v>
      </c>
      <c r="I23" s="8">
        <v>770545.00622586696</v>
      </c>
    </row>
    <row r="24" spans="1:9" x14ac:dyDescent="0.15">
      <c r="A24" s="2">
        <v>23</v>
      </c>
      <c r="B24" s="3" t="s">
        <v>73</v>
      </c>
      <c r="C24" s="4" t="s">
        <v>64</v>
      </c>
      <c r="D24" s="3" t="s">
        <v>39</v>
      </c>
      <c r="E24" s="3" t="s">
        <v>64</v>
      </c>
      <c r="F24" s="3" t="s">
        <v>14</v>
      </c>
      <c r="G24" s="3" t="s">
        <v>22</v>
      </c>
      <c r="H24" s="5">
        <v>34157.8584114318</v>
      </c>
      <c r="I24" s="5">
        <v>769130.68663587701</v>
      </c>
    </row>
    <row r="25" spans="1:9" x14ac:dyDescent="0.15">
      <c r="A25" s="2">
        <v>24</v>
      </c>
      <c r="B25" s="6" t="s">
        <v>21</v>
      </c>
      <c r="C25" s="7" t="s">
        <v>64</v>
      </c>
      <c r="D25" s="6" t="s">
        <v>10</v>
      </c>
      <c r="E25" s="6" t="s">
        <v>64</v>
      </c>
      <c r="F25" s="6" t="s">
        <v>36</v>
      </c>
      <c r="G25" s="6" t="s">
        <v>22</v>
      </c>
      <c r="H25" s="8">
        <v>47721.5776741023</v>
      </c>
      <c r="I25" s="8">
        <v>727251.31371460005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I24"/>
  <sheetViews>
    <sheetView workbookViewId="0"/>
  </sheetViews>
  <sheetFormatPr baseColWidth="10" defaultColWidth="9.1640625" defaultRowHeight="13" x14ac:dyDescent="0.15"/>
  <cols>
    <col min="1" max="1" width="5.6640625" customWidth="1"/>
    <col min="2" max="2" width="21.5" customWidth="1"/>
    <col min="3" max="3" width="2.83203125" customWidth="1"/>
    <col min="4" max="4" width="21.5" customWidth="1"/>
    <col min="5" max="9" width="10.6640625" customWidth="1"/>
  </cols>
  <sheetData>
    <row r="1" spans="1:9" ht="38.25" customHeight="1" x14ac:dyDescent="0.15">
      <c r="A1" s="1" t="s">
        <v>33</v>
      </c>
      <c r="B1" s="1" t="s">
        <v>66</v>
      </c>
      <c r="C1" s="1" t="s">
        <v>56</v>
      </c>
      <c r="D1" s="1" t="s">
        <v>19</v>
      </c>
      <c r="E1" s="1" t="s">
        <v>27</v>
      </c>
      <c r="F1" s="1" t="s">
        <v>40</v>
      </c>
      <c r="G1" s="1" t="s">
        <v>65</v>
      </c>
      <c r="H1" s="1" t="s">
        <v>31</v>
      </c>
      <c r="I1" s="1" t="s">
        <v>20</v>
      </c>
    </row>
    <row r="2" spans="1:9" x14ac:dyDescent="0.15">
      <c r="A2" s="11">
        <v>1</v>
      </c>
      <c r="B2" s="12" t="s">
        <v>7</v>
      </c>
      <c r="C2" s="13" t="s">
        <v>64</v>
      </c>
      <c r="D2" s="12" t="s">
        <v>71</v>
      </c>
      <c r="E2" s="12" t="s">
        <v>64</v>
      </c>
      <c r="F2" s="12" t="s">
        <v>28</v>
      </c>
      <c r="G2" s="12" t="s">
        <v>22</v>
      </c>
      <c r="H2" s="14">
        <v>0.137368514229815</v>
      </c>
      <c r="I2" s="14">
        <v>5.2966342289453997E-3</v>
      </c>
    </row>
    <row r="3" spans="1:9" x14ac:dyDescent="0.15">
      <c r="A3" s="11">
        <v>2</v>
      </c>
      <c r="B3" s="15" t="s">
        <v>7</v>
      </c>
      <c r="C3" s="16" t="s">
        <v>64</v>
      </c>
      <c r="D3" s="15" t="s">
        <v>45</v>
      </c>
      <c r="E3" s="15" t="s">
        <v>64</v>
      </c>
      <c r="F3" s="15" t="s">
        <v>16</v>
      </c>
      <c r="G3" s="15" t="s">
        <v>22</v>
      </c>
      <c r="H3" s="17">
        <v>7.1973892997924394E-2</v>
      </c>
      <c r="I3" s="17">
        <v>4.3033886008324498E-3</v>
      </c>
    </row>
    <row r="4" spans="1:9" x14ac:dyDescent="0.15">
      <c r="A4" s="11">
        <v>3</v>
      </c>
      <c r="B4" s="12" t="s">
        <v>7</v>
      </c>
      <c r="C4" s="13" t="s">
        <v>64</v>
      </c>
      <c r="D4" s="12" t="s">
        <v>23</v>
      </c>
      <c r="E4" s="12" t="s">
        <v>64</v>
      </c>
      <c r="F4" s="12" t="s">
        <v>29</v>
      </c>
      <c r="G4" s="12" t="s">
        <v>22</v>
      </c>
      <c r="H4" s="14">
        <v>0.12712240365031599</v>
      </c>
      <c r="I4" s="14">
        <v>8.6935195841711995E-3</v>
      </c>
    </row>
    <row r="5" spans="1:9" x14ac:dyDescent="0.15">
      <c r="A5" s="11">
        <v>4</v>
      </c>
      <c r="B5" s="15" t="s">
        <v>6</v>
      </c>
      <c r="C5" s="16" t="s">
        <v>64</v>
      </c>
      <c r="D5" s="15" t="s">
        <v>75</v>
      </c>
      <c r="E5" s="15" t="s">
        <v>64</v>
      </c>
      <c r="F5" s="15" t="s">
        <v>41</v>
      </c>
      <c r="G5" s="15" t="s">
        <v>22</v>
      </c>
      <c r="H5" s="17">
        <v>0.110282976011417</v>
      </c>
      <c r="I5" s="17">
        <v>8.83859816284247E-3</v>
      </c>
    </row>
    <row r="6" spans="1:9" x14ac:dyDescent="0.15">
      <c r="A6" s="11">
        <v>5</v>
      </c>
      <c r="B6" s="12" t="s">
        <v>63</v>
      </c>
      <c r="C6" s="13" t="s">
        <v>64</v>
      </c>
      <c r="D6" s="12" t="s">
        <v>69</v>
      </c>
      <c r="E6" s="12" t="s">
        <v>64</v>
      </c>
      <c r="F6" s="12" t="s">
        <v>37</v>
      </c>
      <c r="G6" s="12" t="s">
        <v>22</v>
      </c>
      <c r="H6" s="14">
        <v>1.18410221148159E-2</v>
      </c>
      <c r="I6" s="14">
        <v>1.37794664553981E-2</v>
      </c>
    </row>
    <row r="7" spans="1:9" x14ac:dyDescent="0.15">
      <c r="A7" s="11">
        <v>6</v>
      </c>
      <c r="B7" s="15" t="s">
        <v>68</v>
      </c>
      <c r="C7" s="16" t="s">
        <v>64</v>
      </c>
      <c r="D7" s="15" t="s">
        <v>62</v>
      </c>
      <c r="E7" s="15" t="s">
        <v>64</v>
      </c>
      <c r="F7" s="15" t="s">
        <v>1</v>
      </c>
      <c r="G7" s="15" t="s">
        <v>22</v>
      </c>
      <c r="H7" s="17">
        <v>4.7300567658734799E-3</v>
      </c>
      <c r="I7" s="17">
        <v>4.4673701536731203E-3</v>
      </c>
    </row>
    <row r="8" spans="1:9" x14ac:dyDescent="0.15">
      <c r="A8" s="11">
        <v>7</v>
      </c>
      <c r="B8" s="12" t="s">
        <v>72</v>
      </c>
      <c r="C8" s="13" t="s">
        <v>64</v>
      </c>
      <c r="D8" s="12" t="s">
        <v>30</v>
      </c>
      <c r="E8" s="12" t="s">
        <v>64</v>
      </c>
      <c r="F8" s="12" t="s">
        <v>5</v>
      </c>
      <c r="G8" s="12" t="s">
        <v>22</v>
      </c>
      <c r="H8" s="14">
        <v>1.06337364489539E-2</v>
      </c>
      <c r="I8" s="14">
        <v>5.95812861269526E-3</v>
      </c>
    </row>
    <row r="9" spans="1:9" x14ac:dyDescent="0.15">
      <c r="A9" s="11">
        <v>8</v>
      </c>
      <c r="B9" s="15" t="s">
        <v>12</v>
      </c>
      <c r="C9" s="16" t="s">
        <v>64</v>
      </c>
      <c r="D9" s="15" t="s">
        <v>61</v>
      </c>
      <c r="E9" s="15" t="s">
        <v>64</v>
      </c>
      <c r="F9" s="15" t="s">
        <v>32</v>
      </c>
      <c r="G9" s="15" t="s">
        <v>22</v>
      </c>
      <c r="H9" s="17">
        <v>7.6823644389401704E-3</v>
      </c>
      <c r="I9" s="17">
        <v>4.6335670539754698E-3</v>
      </c>
    </row>
    <row r="10" spans="1:9" x14ac:dyDescent="0.15">
      <c r="A10" s="11">
        <v>9</v>
      </c>
      <c r="B10" s="12" t="s">
        <v>58</v>
      </c>
      <c r="C10" s="13" t="s">
        <v>64</v>
      </c>
      <c r="D10" s="12" t="s">
        <v>48</v>
      </c>
      <c r="E10" s="12" t="s">
        <v>64</v>
      </c>
      <c r="F10" s="12" t="s">
        <v>53</v>
      </c>
      <c r="G10" s="12" t="s">
        <v>22</v>
      </c>
      <c r="H10" s="14">
        <v>3.9050706780432102E-3</v>
      </c>
      <c r="I10" s="14">
        <v>2.4432464757598699E-3</v>
      </c>
    </row>
    <row r="11" spans="1:9" x14ac:dyDescent="0.15">
      <c r="A11" s="11">
        <v>11</v>
      </c>
      <c r="B11" s="12" t="s">
        <v>42</v>
      </c>
      <c r="C11" s="13" t="s">
        <v>64</v>
      </c>
      <c r="D11" s="12" t="s">
        <v>70</v>
      </c>
      <c r="E11" s="12" t="s">
        <v>64</v>
      </c>
      <c r="F11" s="12" t="s">
        <v>67</v>
      </c>
      <c r="G11" s="12" t="s">
        <v>22</v>
      </c>
      <c r="H11" s="14">
        <v>4.0099730985289503E-2</v>
      </c>
      <c r="I11" s="14">
        <v>3.8518453482987301E-3</v>
      </c>
    </row>
    <row r="12" spans="1:9" x14ac:dyDescent="0.15">
      <c r="A12" s="11">
        <v>12</v>
      </c>
      <c r="B12" s="15" t="s">
        <v>3</v>
      </c>
      <c r="C12" s="16" t="s">
        <v>64</v>
      </c>
      <c r="D12" s="15" t="s">
        <v>52</v>
      </c>
      <c r="E12" s="15" t="s">
        <v>64</v>
      </c>
      <c r="F12" s="15" t="s">
        <v>57</v>
      </c>
      <c r="G12" s="15" t="s">
        <v>22</v>
      </c>
      <c r="H12" s="17">
        <v>5.1031792430554702E-2</v>
      </c>
      <c r="I12" s="17">
        <v>5.9396771619323798E-3</v>
      </c>
    </row>
    <row r="13" spans="1:9" x14ac:dyDescent="0.15">
      <c r="A13" s="11">
        <v>13</v>
      </c>
      <c r="B13" s="12" t="s">
        <v>3</v>
      </c>
      <c r="C13" s="13" t="s">
        <v>64</v>
      </c>
      <c r="D13" s="12" t="s">
        <v>59</v>
      </c>
      <c r="E13" s="12" t="s">
        <v>64</v>
      </c>
      <c r="F13" s="12" t="s">
        <v>25</v>
      </c>
      <c r="G13" s="12" t="s">
        <v>22</v>
      </c>
      <c r="H13" s="14">
        <v>5.8278533617846302E-2</v>
      </c>
      <c r="I13" s="14">
        <v>2.5206798849037701E-3</v>
      </c>
    </row>
    <row r="14" spans="1:9" x14ac:dyDescent="0.15">
      <c r="A14" s="11">
        <v>14</v>
      </c>
      <c r="B14" s="15" t="s">
        <v>47</v>
      </c>
      <c r="C14" s="16" t="s">
        <v>64</v>
      </c>
      <c r="D14" s="15" t="s">
        <v>15</v>
      </c>
      <c r="E14" s="15" t="s">
        <v>64</v>
      </c>
      <c r="F14" s="15" t="s">
        <v>35</v>
      </c>
      <c r="G14" s="15" t="s">
        <v>22</v>
      </c>
      <c r="H14" s="17">
        <v>4.8217274061271798E-2</v>
      </c>
      <c r="I14" s="17">
        <v>2.2262161952230799E-3</v>
      </c>
    </row>
    <row r="15" spans="1:9" x14ac:dyDescent="0.15">
      <c r="A15" s="11">
        <v>15</v>
      </c>
      <c r="B15" s="12" t="s">
        <v>47</v>
      </c>
      <c r="C15" s="13" t="s">
        <v>64</v>
      </c>
      <c r="D15" s="12" t="s">
        <v>13</v>
      </c>
      <c r="E15" s="12" t="s">
        <v>64</v>
      </c>
      <c r="F15" s="12" t="s">
        <v>18</v>
      </c>
      <c r="G15" s="12" t="s">
        <v>22</v>
      </c>
      <c r="H15" s="14">
        <v>3.7863787701908E-2</v>
      </c>
      <c r="I15" s="14">
        <v>7.1856628652318304E-3</v>
      </c>
    </row>
    <row r="16" spans="1:9" x14ac:dyDescent="0.15">
      <c r="A16" s="11">
        <v>16</v>
      </c>
      <c r="B16" s="15" t="s">
        <v>11</v>
      </c>
      <c r="C16" s="16" t="s">
        <v>64</v>
      </c>
      <c r="D16" s="15" t="s">
        <v>2</v>
      </c>
      <c r="E16" s="15" t="s">
        <v>64</v>
      </c>
      <c r="F16" s="15" t="s">
        <v>26</v>
      </c>
      <c r="G16" s="15" t="s">
        <v>22</v>
      </c>
      <c r="H16" s="17">
        <v>1.81084647547303E-2</v>
      </c>
      <c r="I16" s="17">
        <v>4.3196843686579703E-3</v>
      </c>
    </row>
    <row r="17" spans="1:9" x14ac:dyDescent="0.15">
      <c r="A17" s="11">
        <v>17</v>
      </c>
      <c r="B17" s="12" t="s">
        <v>11</v>
      </c>
      <c r="C17" s="13" t="s">
        <v>64</v>
      </c>
      <c r="D17" s="12" t="s">
        <v>0</v>
      </c>
      <c r="E17" s="12" t="s">
        <v>64</v>
      </c>
      <c r="F17" s="12" t="s">
        <v>49</v>
      </c>
      <c r="G17" s="12" t="s">
        <v>22</v>
      </c>
      <c r="H17" s="14">
        <v>2.74986137318592E-2</v>
      </c>
      <c r="I17" s="14">
        <v>4.8362501713258704E-3</v>
      </c>
    </row>
    <row r="18" spans="1:9" x14ac:dyDescent="0.15">
      <c r="A18" s="11">
        <v>18</v>
      </c>
      <c r="B18" s="15" t="s">
        <v>51</v>
      </c>
      <c r="C18" s="16" t="s">
        <v>64</v>
      </c>
      <c r="D18" s="15" t="s">
        <v>60</v>
      </c>
      <c r="E18" s="15" t="s">
        <v>64</v>
      </c>
      <c r="F18" s="15" t="s">
        <v>24</v>
      </c>
      <c r="G18" s="15" t="s">
        <v>22</v>
      </c>
      <c r="H18" s="17">
        <v>1.3318947720082399E-2</v>
      </c>
      <c r="I18" s="17">
        <v>4.0943317095387599E-3</v>
      </c>
    </row>
    <row r="19" spans="1:9" x14ac:dyDescent="0.15">
      <c r="A19" s="11">
        <v>19</v>
      </c>
      <c r="B19" s="12" t="s">
        <v>51</v>
      </c>
      <c r="C19" s="13" t="s">
        <v>64</v>
      </c>
      <c r="D19" s="12" t="s">
        <v>55</v>
      </c>
      <c r="E19" s="12" t="s">
        <v>64</v>
      </c>
      <c r="F19" s="12" t="s">
        <v>8</v>
      </c>
      <c r="G19" s="12" t="s">
        <v>22</v>
      </c>
      <c r="H19" s="14">
        <v>1.3168244515054999E-2</v>
      </c>
      <c r="I19" s="14">
        <v>8.8778115559312795E-3</v>
      </c>
    </row>
    <row r="20" spans="1:9" x14ac:dyDescent="0.15">
      <c r="A20" s="11">
        <v>20</v>
      </c>
      <c r="B20" s="15" t="s">
        <v>4</v>
      </c>
      <c r="C20" s="16" t="s">
        <v>64</v>
      </c>
      <c r="D20" s="15" t="s">
        <v>50</v>
      </c>
      <c r="E20" s="15" t="s">
        <v>64</v>
      </c>
      <c r="F20" s="15" t="s">
        <v>17</v>
      </c>
      <c r="G20" s="15" t="s">
        <v>22</v>
      </c>
      <c r="H20" s="17">
        <v>8.9291471265997499E-3</v>
      </c>
      <c r="I20" s="17">
        <v>3.5833685193491101E-3</v>
      </c>
    </row>
    <row r="21" spans="1:9" x14ac:dyDescent="0.15">
      <c r="A21" s="11">
        <v>21</v>
      </c>
      <c r="B21" s="12" t="s">
        <v>4</v>
      </c>
      <c r="C21" s="13" t="s">
        <v>64</v>
      </c>
      <c r="D21" s="12" t="s">
        <v>54</v>
      </c>
      <c r="E21" s="12" t="s">
        <v>64</v>
      </c>
      <c r="F21" s="12" t="s">
        <v>43</v>
      </c>
      <c r="G21" s="12" t="s">
        <v>22</v>
      </c>
      <c r="H21" s="14">
        <v>1.31891058926499E-2</v>
      </c>
      <c r="I21" s="14">
        <v>3.9820576406153201E-3</v>
      </c>
    </row>
    <row r="22" spans="1:9" x14ac:dyDescent="0.15">
      <c r="A22" s="11">
        <v>22</v>
      </c>
      <c r="B22" s="15" t="s">
        <v>73</v>
      </c>
      <c r="C22" s="16" t="s">
        <v>64</v>
      </c>
      <c r="D22" s="15" t="s">
        <v>74</v>
      </c>
      <c r="E22" s="15" t="s">
        <v>64</v>
      </c>
      <c r="F22" s="15" t="s">
        <v>34</v>
      </c>
      <c r="G22" s="15" t="s">
        <v>22</v>
      </c>
      <c r="H22" s="17">
        <v>9.6296680502864392E-3</v>
      </c>
      <c r="I22" s="17">
        <v>3.9838292387470902E-3</v>
      </c>
    </row>
    <row r="23" spans="1:9" x14ac:dyDescent="0.15">
      <c r="A23" s="11">
        <v>23</v>
      </c>
      <c r="B23" s="12" t="s">
        <v>73</v>
      </c>
      <c r="C23" s="13" t="s">
        <v>64</v>
      </c>
      <c r="D23" s="12" t="s">
        <v>39</v>
      </c>
      <c r="E23" s="12" t="s">
        <v>64</v>
      </c>
      <c r="F23" s="12" t="s">
        <v>14</v>
      </c>
      <c r="G23" s="12" t="s">
        <v>22</v>
      </c>
      <c r="H23" s="14">
        <v>1.0991067602055701E-2</v>
      </c>
      <c r="I23" s="14">
        <v>3.9041762266319299E-3</v>
      </c>
    </row>
    <row r="24" spans="1:9" x14ac:dyDescent="0.15">
      <c r="A24" s="11">
        <v>24</v>
      </c>
      <c r="B24" s="15" t="s">
        <v>21</v>
      </c>
      <c r="C24" s="16" t="s">
        <v>64</v>
      </c>
      <c r="D24" s="15" t="s">
        <v>10</v>
      </c>
      <c r="E24" s="15" t="s">
        <v>64</v>
      </c>
      <c r="F24" s="15" t="s">
        <v>36</v>
      </c>
      <c r="G24" s="15" t="s">
        <v>22</v>
      </c>
      <c r="H24" s="17">
        <v>7.2873088020047596E-3</v>
      </c>
      <c r="I24" s="17">
        <v>5.5814514627472696E-3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I25"/>
  <sheetViews>
    <sheetView workbookViewId="0"/>
  </sheetViews>
  <sheetFormatPr baseColWidth="10" defaultColWidth="9.1640625" defaultRowHeight="13" x14ac:dyDescent="0.15"/>
  <cols>
    <col min="1" max="1" width="5.6640625" customWidth="1"/>
    <col min="2" max="2" width="21.5" customWidth="1"/>
    <col min="3" max="3" width="2.83203125" customWidth="1"/>
    <col min="4" max="4" width="21.5" customWidth="1"/>
    <col min="5" max="9" width="10.6640625" customWidth="1"/>
  </cols>
  <sheetData>
    <row r="1" spans="1:9" ht="38.25" customHeight="1" x14ac:dyDescent="0.15">
      <c r="A1" s="1" t="s">
        <v>33</v>
      </c>
      <c r="B1" s="1" t="s">
        <v>66</v>
      </c>
      <c r="C1" s="1" t="s">
        <v>56</v>
      </c>
      <c r="D1" s="1" t="s">
        <v>19</v>
      </c>
      <c r="E1" s="1" t="s">
        <v>27</v>
      </c>
      <c r="F1" s="1" t="s">
        <v>40</v>
      </c>
      <c r="G1" s="1" t="s">
        <v>65</v>
      </c>
      <c r="H1" s="1" t="s">
        <v>46</v>
      </c>
      <c r="I1" s="1" t="s">
        <v>38</v>
      </c>
    </row>
    <row r="2" spans="1:9" x14ac:dyDescent="0.15">
      <c r="A2" s="2">
        <v>1</v>
      </c>
      <c r="B2" s="3" t="s">
        <v>7</v>
      </c>
      <c r="C2" s="4" t="s">
        <v>64</v>
      </c>
      <c r="D2" s="3" t="s">
        <v>71</v>
      </c>
      <c r="E2" s="3" t="s">
        <v>64</v>
      </c>
      <c r="F2" s="3" t="s">
        <v>28</v>
      </c>
      <c r="G2" s="3" t="s">
        <v>22</v>
      </c>
      <c r="H2" s="18">
        <v>1.6627451365273401E-4</v>
      </c>
      <c r="I2" s="18">
        <v>791154.77885963302</v>
      </c>
    </row>
    <row r="3" spans="1:9" x14ac:dyDescent="0.15">
      <c r="A3" s="2">
        <v>2</v>
      </c>
      <c r="B3" s="6" t="s">
        <v>7</v>
      </c>
      <c r="C3" s="7" t="s">
        <v>64</v>
      </c>
      <c r="D3" s="6" t="s">
        <v>45</v>
      </c>
      <c r="E3" s="6" t="s">
        <v>64</v>
      </c>
      <c r="F3" s="6" t="s">
        <v>16</v>
      </c>
      <c r="G3" s="6" t="s">
        <v>22</v>
      </c>
      <c r="H3" s="19">
        <v>1.06768402285587E-4</v>
      </c>
      <c r="I3" s="19">
        <v>781695.13840075897</v>
      </c>
    </row>
    <row r="4" spans="1:9" x14ac:dyDescent="0.15">
      <c r="A4" s="2">
        <v>3</v>
      </c>
      <c r="B4" s="3" t="s">
        <v>7</v>
      </c>
      <c r="C4" s="4" t="s">
        <v>64</v>
      </c>
      <c r="D4" s="3" t="s">
        <v>23</v>
      </c>
      <c r="E4" s="3" t="s">
        <v>64</v>
      </c>
      <c r="F4" s="3" t="s">
        <v>29</v>
      </c>
      <c r="G4" s="3" t="s">
        <v>22</v>
      </c>
      <c r="H4" s="18">
        <v>9.9707593589439997E-5</v>
      </c>
      <c r="I4" s="18">
        <v>774717.56990559294</v>
      </c>
    </row>
    <row r="5" spans="1:9" x14ac:dyDescent="0.15">
      <c r="A5" s="2">
        <v>4</v>
      </c>
      <c r="B5" s="6" t="s">
        <v>6</v>
      </c>
      <c r="C5" s="7" t="s">
        <v>64</v>
      </c>
      <c r="D5" s="6" t="s">
        <v>75</v>
      </c>
      <c r="E5" s="6" t="s">
        <v>64</v>
      </c>
      <c r="F5" s="6" t="s">
        <v>41</v>
      </c>
      <c r="G5" s="6" t="s">
        <v>22</v>
      </c>
      <c r="H5" s="19">
        <v>9.2345237442925006E-5</v>
      </c>
      <c r="I5" s="19">
        <v>786811.27002564596</v>
      </c>
    </row>
    <row r="6" spans="1:9" x14ac:dyDescent="0.15">
      <c r="A6" s="2">
        <v>5</v>
      </c>
      <c r="B6" s="3" t="s">
        <v>63</v>
      </c>
      <c r="C6" s="4" t="s">
        <v>64</v>
      </c>
      <c r="D6" s="3" t="s">
        <v>69</v>
      </c>
      <c r="E6" s="3" t="s">
        <v>64</v>
      </c>
      <c r="F6" s="3" t="s">
        <v>37</v>
      </c>
      <c r="G6" s="3" t="s">
        <v>22</v>
      </c>
      <c r="H6" s="18">
        <v>9.3172168364121892E-3</v>
      </c>
      <c r="I6" s="18">
        <v>777629.20458072994</v>
      </c>
    </row>
    <row r="7" spans="1:9" x14ac:dyDescent="0.15">
      <c r="A7" s="2">
        <v>6</v>
      </c>
      <c r="B7" s="6" t="s">
        <v>68</v>
      </c>
      <c r="C7" s="7" t="s">
        <v>64</v>
      </c>
      <c r="D7" s="6" t="s">
        <v>62</v>
      </c>
      <c r="E7" s="6" t="s">
        <v>64</v>
      </c>
      <c r="F7" s="6" t="s">
        <v>1</v>
      </c>
      <c r="G7" s="6" t="s">
        <v>22</v>
      </c>
      <c r="H7" s="19">
        <v>2.5187858838824202E-2</v>
      </c>
      <c r="I7" s="19">
        <v>773594.21862011799</v>
      </c>
    </row>
    <row r="8" spans="1:9" x14ac:dyDescent="0.15">
      <c r="A8" s="2">
        <v>7</v>
      </c>
      <c r="B8" s="3" t="s">
        <v>72</v>
      </c>
      <c r="C8" s="4" t="s">
        <v>64</v>
      </c>
      <c r="D8" s="3" t="s">
        <v>30</v>
      </c>
      <c r="E8" s="3" t="s">
        <v>64</v>
      </c>
      <c r="F8" s="3" t="s">
        <v>5</v>
      </c>
      <c r="G8" s="3" t="s">
        <v>22</v>
      </c>
      <c r="H8" s="18">
        <v>0.10577945665022501</v>
      </c>
      <c r="I8" s="18">
        <v>778295.79835345701</v>
      </c>
    </row>
    <row r="9" spans="1:9" x14ac:dyDescent="0.15">
      <c r="A9" s="2">
        <v>8</v>
      </c>
      <c r="B9" s="6" t="s">
        <v>12</v>
      </c>
      <c r="C9" s="7" t="s">
        <v>64</v>
      </c>
      <c r="D9" s="6" t="s">
        <v>61</v>
      </c>
      <c r="E9" s="6" t="s">
        <v>64</v>
      </c>
      <c r="F9" s="6" t="s">
        <v>32</v>
      </c>
      <c r="G9" s="6" t="s">
        <v>22</v>
      </c>
      <c r="H9" s="19">
        <v>0.27924264816378602</v>
      </c>
      <c r="I9" s="19">
        <v>779214.34352293005</v>
      </c>
    </row>
    <row r="10" spans="1:9" x14ac:dyDescent="0.15">
      <c r="A10" s="2">
        <v>9</v>
      </c>
      <c r="B10" s="3" t="s">
        <v>58</v>
      </c>
      <c r="C10" s="4" t="s">
        <v>64</v>
      </c>
      <c r="D10" s="3" t="s">
        <v>48</v>
      </c>
      <c r="E10" s="3" t="s">
        <v>64</v>
      </c>
      <c r="F10" s="3" t="s">
        <v>53</v>
      </c>
      <c r="G10" s="3" t="s">
        <v>22</v>
      </c>
      <c r="H10" s="18">
        <v>0.55503855237954802</v>
      </c>
      <c r="I10" s="18">
        <v>780383.67524313403</v>
      </c>
    </row>
    <row r="11" spans="1:9" x14ac:dyDescent="0.15">
      <c r="A11" s="2">
        <v>10</v>
      </c>
      <c r="B11" s="9" t="s">
        <v>44</v>
      </c>
      <c r="C11" s="2" t="s">
        <v>64</v>
      </c>
      <c r="D11" s="9" t="s">
        <v>48</v>
      </c>
      <c r="E11" s="9" t="s">
        <v>64</v>
      </c>
      <c r="F11" s="9" t="s">
        <v>64</v>
      </c>
      <c r="G11" s="9" t="s">
        <v>64</v>
      </c>
      <c r="H11" s="10"/>
      <c r="I11" s="10"/>
    </row>
    <row r="12" spans="1:9" x14ac:dyDescent="0.15">
      <c r="A12" s="2">
        <v>11</v>
      </c>
      <c r="B12" s="3" t="s">
        <v>42</v>
      </c>
      <c r="C12" s="4" t="s">
        <v>64</v>
      </c>
      <c r="D12" s="3" t="s">
        <v>70</v>
      </c>
      <c r="E12" s="3" t="s">
        <v>64</v>
      </c>
      <c r="F12" s="3" t="s">
        <v>67</v>
      </c>
      <c r="G12" s="3" t="s">
        <v>22</v>
      </c>
      <c r="H12" s="18">
        <v>3.76053846198312E-4</v>
      </c>
      <c r="I12" s="18">
        <v>774524.85477230896</v>
      </c>
    </row>
    <row r="13" spans="1:9" x14ac:dyDescent="0.15">
      <c r="A13" s="2">
        <v>12</v>
      </c>
      <c r="B13" s="6" t="s">
        <v>3</v>
      </c>
      <c r="C13" s="7" t="s">
        <v>64</v>
      </c>
      <c r="D13" s="6" t="s">
        <v>52</v>
      </c>
      <c r="E13" s="6" t="s">
        <v>64</v>
      </c>
      <c r="F13" s="6" t="s">
        <v>57</v>
      </c>
      <c r="G13" s="6" t="s">
        <v>22</v>
      </c>
      <c r="H13" s="19">
        <v>1.9245743331026201E-4</v>
      </c>
      <c r="I13" s="19">
        <v>776577.286801946</v>
      </c>
    </row>
    <row r="14" spans="1:9" x14ac:dyDescent="0.15">
      <c r="A14" s="2">
        <v>13</v>
      </c>
      <c r="B14" s="3" t="s">
        <v>3</v>
      </c>
      <c r="C14" s="4" t="s">
        <v>64</v>
      </c>
      <c r="D14" s="3" t="s">
        <v>59</v>
      </c>
      <c r="E14" s="3" t="s">
        <v>64</v>
      </c>
      <c r="F14" s="3" t="s">
        <v>25</v>
      </c>
      <c r="G14" s="3" t="s">
        <v>22</v>
      </c>
      <c r="H14" s="18">
        <v>1.3151533054324801E-4</v>
      </c>
      <c r="I14" s="18">
        <v>775472.65608524706</v>
      </c>
    </row>
    <row r="15" spans="1:9" x14ac:dyDescent="0.15">
      <c r="A15" s="2">
        <v>14</v>
      </c>
      <c r="B15" s="6" t="s">
        <v>47</v>
      </c>
      <c r="C15" s="7" t="s">
        <v>64</v>
      </c>
      <c r="D15" s="6" t="s">
        <v>15</v>
      </c>
      <c r="E15" s="6" t="s">
        <v>64</v>
      </c>
      <c r="F15" s="6" t="s">
        <v>35</v>
      </c>
      <c r="G15" s="6" t="s">
        <v>22</v>
      </c>
      <c r="H15" s="19">
        <v>9.2985455872303998E-4</v>
      </c>
      <c r="I15" s="19">
        <v>771228.40942831198</v>
      </c>
    </row>
    <row r="16" spans="1:9" x14ac:dyDescent="0.15">
      <c r="A16" s="2">
        <v>15</v>
      </c>
      <c r="B16" s="3" t="s">
        <v>47</v>
      </c>
      <c r="C16" s="4" t="s">
        <v>64</v>
      </c>
      <c r="D16" s="3" t="s">
        <v>13</v>
      </c>
      <c r="E16" s="3" t="s">
        <v>64</v>
      </c>
      <c r="F16" s="3" t="s">
        <v>18</v>
      </c>
      <c r="G16" s="3" t="s">
        <v>22</v>
      </c>
      <c r="H16" s="18">
        <v>1.0361414655778601E-3</v>
      </c>
      <c r="I16" s="18">
        <v>775451.17266516597</v>
      </c>
    </row>
    <row r="17" spans="1:9" x14ac:dyDescent="0.15">
      <c r="A17" s="2">
        <v>16</v>
      </c>
      <c r="B17" s="6" t="s">
        <v>11</v>
      </c>
      <c r="C17" s="7" t="s">
        <v>64</v>
      </c>
      <c r="D17" s="6" t="s">
        <v>2</v>
      </c>
      <c r="E17" s="6" t="s">
        <v>64</v>
      </c>
      <c r="F17" s="6" t="s">
        <v>26</v>
      </c>
      <c r="G17" s="6" t="s">
        <v>22</v>
      </c>
      <c r="H17" s="19">
        <v>2.3163891976085899E-3</v>
      </c>
      <c r="I17" s="19">
        <v>766901.13977265905</v>
      </c>
    </row>
    <row r="18" spans="1:9" x14ac:dyDescent="0.15">
      <c r="A18" s="2">
        <v>17</v>
      </c>
      <c r="B18" s="3" t="s">
        <v>11</v>
      </c>
      <c r="C18" s="4" t="s">
        <v>64</v>
      </c>
      <c r="D18" s="3" t="s">
        <v>0</v>
      </c>
      <c r="E18" s="3" t="s">
        <v>64</v>
      </c>
      <c r="F18" s="3" t="s">
        <v>49</v>
      </c>
      <c r="G18" s="3" t="s">
        <v>22</v>
      </c>
      <c r="H18" s="18">
        <v>2.13551369756861E-3</v>
      </c>
      <c r="I18" s="18">
        <v>770338.97721927497</v>
      </c>
    </row>
    <row r="19" spans="1:9" x14ac:dyDescent="0.15">
      <c r="A19" s="2">
        <v>18</v>
      </c>
      <c r="B19" s="6" t="s">
        <v>51</v>
      </c>
      <c r="C19" s="7" t="s">
        <v>64</v>
      </c>
      <c r="D19" s="6" t="s">
        <v>60</v>
      </c>
      <c r="E19" s="6" t="s">
        <v>64</v>
      </c>
      <c r="F19" s="6" t="s">
        <v>24</v>
      </c>
      <c r="G19" s="6" t="s">
        <v>22</v>
      </c>
      <c r="H19" s="19">
        <v>9.2820876052140192E-3</v>
      </c>
      <c r="I19" s="19">
        <v>765630.39640263701</v>
      </c>
    </row>
    <row r="20" spans="1:9" x14ac:dyDescent="0.15">
      <c r="A20" s="2">
        <v>19</v>
      </c>
      <c r="B20" s="3" t="s">
        <v>51</v>
      </c>
      <c r="C20" s="4" t="s">
        <v>64</v>
      </c>
      <c r="D20" s="3" t="s">
        <v>55</v>
      </c>
      <c r="E20" s="3" t="s">
        <v>64</v>
      </c>
      <c r="F20" s="3" t="s">
        <v>8</v>
      </c>
      <c r="G20" s="3" t="s">
        <v>22</v>
      </c>
      <c r="H20" s="18">
        <v>1.1380844614705E-2</v>
      </c>
      <c r="I20" s="18">
        <v>778555.25741987501</v>
      </c>
    </row>
    <row r="21" spans="1:9" x14ac:dyDescent="0.15">
      <c r="A21" s="2">
        <v>20</v>
      </c>
      <c r="B21" s="6" t="s">
        <v>4</v>
      </c>
      <c r="C21" s="7" t="s">
        <v>64</v>
      </c>
      <c r="D21" s="6" t="s">
        <v>50</v>
      </c>
      <c r="E21" s="6" t="s">
        <v>64</v>
      </c>
      <c r="F21" s="6" t="s">
        <v>17</v>
      </c>
      <c r="G21" s="6" t="s">
        <v>22</v>
      </c>
      <c r="H21" s="19">
        <v>1.80790112334983E-2</v>
      </c>
      <c r="I21" s="19">
        <v>779232.91448916798</v>
      </c>
    </row>
    <row r="22" spans="1:9" x14ac:dyDescent="0.15">
      <c r="A22" s="2">
        <v>21</v>
      </c>
      <c r="B22" s="3" t="s">
        <v>4</v>
      </c>
      <c r="C22" s="4" t="s">
        <v>64</v>
      </c>
      <c r="D22" s="3" t="s">
        <v>54</v>
      </c>
      <c r="E22" s="3" t="s">
        <v>64</v>
      </c>
      <c r="F22" s="3" t="s">
        <v>43</v>
      </c>
      <c r="G22" s="3" t="s">
        <v>22</v>
      </c>
      <c r="H22" s="18">
        <v>1.8873762898291201E-2</v>
      </c>
      <c r="I22" s="18">
        <v>775630.78444693203</v>
      </c>
    </row>
    <row r="23" spans="1:9" x14ac:dyDescent="0.15">
      <c r="A23" s="2">
        <v>22</v>
      </c>
      <c r="B23" s="6" t="s">
        <v>73</v>
      </c>
      <c r="C23" s="7" t="s">
        <v>64</v>
      </c>
      <c r="D23" s="6" t="s">
        <v>74</v>
      </c>
      <c r="E23" s="6" t="s">
        <v>64</v>
      </c>
      <c r="F23" s="6" t="s">
        <v>34</v>
      </c>
      <c r="G23" s="6" t="s">
        <v>22</v>
      </c>
      <c r="H23" s="19">
        <v>4.4943805520265799E-2</v>
      </c>
      <c r="I23" s="19">
        <v>770545.00622586696</v>
      </c>
    </row>
    <row r="24" spans="1:9" x14ac:dyDescent="0.15">
      <c r="A24" s="2">
        <v>23</v>
      </c>
      <c r="B24" s="3" t="s">
        <v>73</v>
      </c>
      <c r="C24" s="4" t="s">
        <v>64</v>
      </c>
      <c r="D24" s="3" t="s">
        <v>39</v>
      </c>
      <c r="E24" s="3" t="s">
        <v>64</v>
      </c>
      <c r="F24" s="3" t="s">
        <v>14</v>
      </c>
      <c r="G24" s="3" t="s">
        <v>22</v>
      </c>
      <c r="H24" s="18">
        <v>4.4318934779481199E-2</v>
      </c>
      <c r="I24" s="18">
        <v>769130.68663587701</v>
      </c>
    </row>
    <row r="25" spans="1:9" x14ac:dyDescent="0.15">
      <c r="A25" s="2">
        <v>24</v>
      </c>
      <c r="B25" s="6" t="s">
        <v>21</v>
      </c>
      <c r="C25" s="7" t="s">
        <v>64</v>
      </c>
      <c r="D25" s="6" t="s">
        <v>10</v>
      </c>
      <c r="E25" s="6" t="s">
        <v>64</v>
      </c>
      <c r="F25" s="6" t="s">
        <v>36</v>
      </c>
      <c r="G25" s="6" t="s">
        <v>22</v>
      </c>
      <c r="H25" s="19">
        <v>6.5528027984464804E-2</v>
      </c>
      <c r="I25" s="19">
        <v>727251.31371460005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I24"/>
  <sheetViews>
    <sheetView workbookViewId="0"/>
  </sheetViews>
  <sheetFormatPr baseColWidth="10" defaultColWidth="9.1640625" defaultRowHeight="13" x14ac:dyDescent="0.15"/>
  <cols>
    <col min="1" max="1" width="5.6640625" customWidth="1"/>
    <col min="2" max="2" width="21.5" customWidth="1"/>
    <col min="3" max="3" width="2.83203125" customWidth="1"/>
    <col min="4" max="4" width="21.5" customWidth="1"/>
    <col min="5" max="9" width="10.6640625" customWidth="1"/>
  </cols>
  <sheetData>
    <row r="1" spans="1:9" ht="38.25" customHeight="1" x14ac:dyDescent="0.15">
      <c r="A1" s="1" t="s">
        <v>33</v>
      </c>
      <c r="B1" s="1" t="s">
        <v>66</v>
      </c>
      <c r="C1" s="1" t="s">
        <v>56</v>
      </c>
      <c r="D1" s="1" t="s">
        <v>19</v>
      </c>
      <c r="E1" s="1" t="s">
        <v>27</v>
      </c>
      <c r="F1" s="1" t="s">
        <v>40</v>
      </c>
      <c r="G1" s="1" t="s">
        <v>65</v>
      </c>
      <c r="H1" s="1" t="s">
        <v>31</v>
      </c>
      <c r="I1" s="1" t="s">
        <v>20</v>
      </c>
    </row>
    <row r="2" spans="1:9" x14ac:dyDescent="0.15">
      <c r="A2" s="11">
        <v>1</v>
      </c>
      <c r="B2" s="12" t="s">
        <v>7</v>
      </c>
      <c r="C2" s="13" t="s">
        <v>64</v>
      </c>
      <c r="D2" s="12" t="s">
        <v>71</v>
      </c>
      <c r="E2" s="12" t="s">
        <v>64</v>
      </c>
      <c r="F2" s="12" t="s">
        <v>28</v>
      </c>
      <c r="G2" s="12" t="s">
        <v>22</v>
      </c>
      <c r="H2" s="14">
        <v>0.133451806743725</v>
      </c>
      <c r="I2" s="14">
        <v>5.2966342289453997E-3</v>
      </c>
    </row>
    <row r="3" spans="1:9" x14ac:dyDescent="0.15">
      <c r="A3" s="11">
        <v>2</v>
      </c>
      <c r="B3" s="15" t="s">
        <v>7</v>
      </c>
      <c r="C3" s="16" t="s">
        <v>64</v>
      </c>
      <c r="D3" s="15" t="s">
        <v>45</v>
      </c>
      <c r="E3" s="15" t="s">
        <v>64</v>
      </c>
      <c r="F3" s="15" t="s">
        <v>16</v>
      </c>
      <c r="G3" s="15" t="s">
        <v>22</v>
      </c>
      <c r="H3" s="17">
        <v>7.0480253511501806E-2</v>
      </c>
      <c r="I3" s="17">
        <v>4.3033886008324498E-3</v>
      </c>
    </row>
    <row r="4" spans="1:9" x14ac:dyDescent="0.15">
      <c r="A4" s="11">
        <v>3</v>
      </c>
      <c r="B4" s="12" t="s">
        <v>7</v>
      </c>
      <c r="C4" s="13" t="s">
        <v>64</v>
      </c>
      <c r="D4" s="12" t="s">
        <v>23</v>
      </c>
      <c r="E4" s="12" t="s">
        <v>64</v>
      </c>
      <c r="F4" s="12" t="s">
        <v>29</v>
      </c>
      <c r="G4" s="12" t="s">
        <v>22</v>
      </c>
      <c r="H4" s="14">
        <v>0.13314972766441199</v>
      </c>
      <c r="I4" s="14">
        <v>8.6935195841711995E-3</v>
      </c>
    </row>
    <row r="5" spans="1:9" x14ac:dyDescent="0.15">
      <c r="A5" s="11">
        <v>4</v>
      </c>
      <c r="B5" s="15" t="s">
        <v>6</v>
      </c>
      <c r="C5" s="16" t="s">
        <v>64</v>
      </c>
      <c r="D5" s="15" t="s">
        <v>75</v>
      </c>
      <c r="E5" s="15" t="s">
        <v>64</v>
      </c>
      <c r="F5" s="15" t="s">
        <v>41</v>
      </c>
      <c r="G5" s="15" t="s">
        <v>22</v>
      </c>
      <c r="H5" s="17">
        <v>0.109515177071493</v>
      </c>
      <c r="I5" s="17">
        <v>8.83859816284247E-3</v>
      </c>
    </row>
    <row r="6" spans="1:9" x14ac:dyDescent="0.15">
      <c r="A6" s="11">
        <v>5</v>
      </c>
      <c r="B6" s="12" t="s">
        <v>63</v>
      </c>
      <c r="C6" s="13" t="s">
        <v>64</v>
      </c>
      <c r="D6" s="12" t="s">
        <v>69</v>
      </c>
      <c r="E6" s="12" t="s">
        <v>64</v>
      </c>
      <c r="F6" s="12" t="s">
        <v>37</v>
      </c>
      <c r="G6" s="12" t="s">
        <v>22</v>
      </c>
      <c r="H6" s="14">
        <v>5.1245469857963202E-3</v>
      </c>
      <c r="I6" s="14">
        <v>1.37794664553981E-2</v>
      </c>
    </row>
    <row r="7" spans="1:9" x14ac:dyDescent="0.15">
      <c r="A7" s="11">
        <v>6</v>
      </c>
      <c r="B7" s="15" t="s">
        <v>68</v>
      </c>
      <c r="C7" s="16" t="s">
        <v>64</v>
      </c>
      <c r="D7" s="15" t="s">
        <v>62</v>
      </c>
      <c r="E7" s="15" t="s">
        <v>64</v>
      </c>
      <c r="F7" s="15" t="s">
        <v>1</v>
      </c>
      <c r="G7" s="15" t="s">
        <v>22</v>
      </c>
      <c r="H7" s="17">
        <v>7.7745908139463197E-3</v>
      </c>
      <c r="I7" s="17">
        <v>4.4673701536731203E-3</v>
      </c>
    </row>
    <row r="8" spans="1:9" x14ac:dyDescent="0.15">
      <c r="A8" s="11">
        <v>7</v>
      </c>
      <c r="B8" s="12" t="s">
        <v>72</v>
      </c>
      <c r="C8" s="13" t="s">
        <v>64</v>
      </c>
      <c r="D8" s="12" t="s">
        <v>30</v>
      </c>
      <c r="E8" s="12" t="s">
        <v>64</v>
      </c>
      <c r="F8" s="12" t="s">
        <v>5</v>
      </c>
      <c r="G8" s="12" t="s">
        <v>22</v>
      </c>
      <c r="H8" s="14">
        <v>1.25161915410586E-2</v>
      </c>
      <c r="I8" s="14">
        <v>5.95812861269526E-3</v>
      </c>
    </row>
    <row r="9" spans="1:9" x14ac:dyDescent="0.15">
      <c r="A9" s="11">
        <v>8</v>
      </c>
      <c r="B9" s="15" t="s">
        <v>12</v>
      </c>
      <c r="C9" s="16" t="s">
        <v>64</v>
      </c>
      <c r="D9" s="15" t="s">
        <v>61</v>
      </c>
      <c r="E9" s="15" t="s">
        <v>64</v>
      </c>
      <c r="F9" s="15" t="s">
        <v>32</v>
      </c>
      <c r="G9" s="15" t="s">
        <v>22</v>
      </c>
      <c r="H9" s="17">
        <v>7.7096488923627804E-3</v>
      </c>
      <c r="I9" s="17">
        <v>4.6335670539754698E-3</v>
      </c>
    </row>
    <row r="10" spans="1:9" x14ac:dyDescent="0.15">
      <c r="A10" s="11">
        <v>9</v>
      </c>
      <c r="B10" s="12" t="s">
        <v>58</v>
      </c>
      <c r="C10" s="13" t="s">
        <v>64</v>
      </c>
      <c r="D10" s="12" t="s">
        <v>48</v>
      </c>
      <c r="E10" s="12" t="s">
        <v>64</v>
      </c>
      <c r="F10" s="12" t="s">
        <v>53</v>
      </c>
      <c r="G10" s="12" t="s">
        <v>22</v>
      </c>
      <c r="H10" s="14">
        <v>6.0028787908988296E-3</v>
      </c>
      <c r="I10" s="14">
        <v>2.4432464757598699E-3</v>
      </c>
    </row>
    <row r="11" spans="1:9" x14ac:dyDescent="0.15">
      <c r="A11" s="11">
        <v>11</v>
      </c>
      <c r="B11" s="12" t="s">
        <v>42</v>
      </c>
      <c r="C11" s="13" t="s">
        <v>64</v>
      </c>
      <c r="D11" s="12" t="s">
        <v>70</v>
      </c>
      <c r="E11" s="12" t="s">
        <v>64</v>
      </c>
      <c r="F11" s="12" t="s">
        <v>67</v>
      </c>
      <c r="G11" s="12" t="s">
        <v>22</v>
      </c>
      <c r="H11" s="14">
        <v>4.8661870542588803E-2</v>
      </c>
      <c r="I11" s="14">
        <v>3.8518453482987301E-3</v>
      </c>
    </row>
    <row r="12" spans="1:9" x14ac:dyDescent="0.15">
      <c r="A12" s="11">
        <v>12</v>
      </c>
      <c r="B12" s="15" t="s">
        <v>3</v>
      </c>
      <c r="C12" s="16" t="s">
        <v>64</v>
      </c>
      <c r="D12" s="15" t="s">
        <v>52</v>
      </c>
      <c r="E12" s="15" t="s">
        <v>64</v>
      </c>
      <c r="F12" s="15" t="s">
        <v>57</v>
      </c>
      <c r="G12" s="15" t="s">
        <v>22</v>
      </c>
      <c r="H12" s="17">
        <v>7.11169879610105E-2</v>
      </c>
      <c r="I12" s="17">
        <v>5.9396771619323798E-3</v>
      </c>
    </row>
    <row r="13" spans="1:9" x14ac:dyDescent="0.15">
      <c r="A13" s="11">
        <v>13</v>
      </c>
      <c r="B13" s="12" t="s">
        <v>3</v>
      </c>
      <c r="C13" s="13" t="s">
        <v>64</v>
      </c>
      <c r="D13" s="12" t="s">
        <v>59</v>
      </c>
      <c r="E13" s="12" t="s">
        <v>64</v>
      </c>
      <c r="F13" s="12" t="s">
        <v>25</v>
      </c>
      <c r="G13" s="12" t="s">
        <v>22</v>
      </c>
      <c r="H13" s="14">
        <v>0.10025195348402501</v>
      </c>
      <c r="I13" s="14">
        <v>2.5206798849037701E-3</v>
      </c>
    </row>
    <row r="14" spans="1:9" x14ac:dyDescent="0.15">
      <c r="A14" s="11">
        <v>14</v>
      </c>
      <c r="B14" s="15" t="s">
        <v>47</v>
      </c>
      <c r="C14" s="16" t="s">
        <v>64</v>
      </c>
      <c r="D14" s="15" t="s">
        <v>15</v>
      </c>
      <c r="E14" s="15" t="s">
        <v>64</v>
      </c>
      <c r="F14" s="15" t="s">
        <v>35</v>
      </c>
      <c r="G14" s="15" t="s">
        <v>22</v>
      </c>
      <c r="H14" s="17">
        <v>5.0584561648214801E-2</v>
      </c>
      <c r="I14" s="17">
        <v>2.2262161952230799E-3</v>
      </c>
    </row>
    <row r="15" spans="1:9" x14ac:dyDescent="0.15">
      <c r="A15" s="11">
        <v>15</v>
      </c>
      <c r="B15" s="12" t="s">
        <v>47</v>
      </c>
      <c r="C15" s="13" t="s">
        <v>64</v>
      </c>
      <c r="D15" s="12" t="s">
        <v>13</v>
      </c>
      <c r="E15" s="12" t="s">
        <v>64</v>
      </c>
      <c r="F15" s="12" t="s">
        <v>18</v>
      </c>
      <c r="G15" s="12" t="s">
        <v>22</v>
      </c>
      <c r="H15" s="14">
        <v>3.4879964873368703E-2</v>
      </c>
      <c r="I15" s="14">
        <v>7.1856628652318304E-3</v>
      </c>
    </row>
    <row r="16" spans="1:9" x14ac:dyDescent="0.15">
      <c r="A16" s="11">
        <v>16</v>
      </c>
      <c r="B16" s="15" t="s">
        <v>11</v>
      </c>
      <c r="C16" s="16" t="s">
        <v>64</v>
      </c>
      <c r="D16" s="15" t="s">
        <v>2</v>
      </c>
      <c r="E16" s="15" t="s">
        <v>64</v>
      </c>
      <c r="F16" s="15" t="s">
        <v>26</v>
      </c>
      <c r="G16" s="15" t="s">
        <v>22</v>
      </c>
      <c r="H16" s="17">
        <v>1.6159484101225301E-2</v>
      </c>
      <c r="I16" s="17">
        <v>4.3196843686579703E-3</v>
      </c>
    </row>
    <row r="17" spans="1:9" x14ac:dyDescent="0.15">
      <c r="A17" s="11">
        <v>17</v>
      </c>
      <c r="B17" s="12" t="s">
        <v>11</v>
      </c>
      <c r="C17" s="13" t="s">
        <v>64</v>
      </c>
      <c r="D17" s="12" t="s">
        <v>0</v>
      </c>
      <c r="E17" s="12" t="s">
        <v>64</v>
      </c>
      <c r="F17" s="12" t="s">
        <v>49</v>
      </c>
      <c r="G17" s="12" t="s">
        <v>22</v>
      </c>
      <c r="H17" s="14">
        <v>2.7750954615373798E-2</v>
      </c>
      <c r="I17" s="14">
        <v>4.8362501713258704E-3</v>
      </c>
    </row>
    <row r="18" spans="1:9" x14ac:dyDescent="0.15">
      <c r="A18" s="11">
        <v>18</v>
      </c>
      <c r="B18" s="15" t="s">
        <v>51</v>
      </c>
      <c r="C18" s="16" t="s">
        <v>64</v>
      </c>
      <c r="D18" s="15" t="s">
        <v>60</v>
      </c>
      <c r="E18" s="15" t="s">
        <v>64</v>
      </c>
      <c r="F18" s="15" t="s">
        <v>24</v>
      </c>
      <c r="G18" s="15" t="s">
        <v>22</v>
      </c>
      <c r="H18" s="17">
        <v>1.3971630137558101E-2</v>
      </c>
      <c r="I18" s="17">
        <v>4.0943317095387599E-3</v>
      </c>
    </row>
    <row r="19" spans="1:9" x14ac:dyDescent="0.15">
      <c r="A19" s="11">
        <v>19</v>
      </c>
      <c r="B19" s="12" t="s">
        <v>51</v>
      </c>
      <c r="C19" s="13" t="s">
        <v>64</v>
      </c>
      <c r="D19" s="12" t="s">
        <v>55</v>
      </c>
      <c r="E19" s="12" t="s">
        <v>64</v>
      </c>
      <c r="F19" s="12" t="s">
        <v>8</v>
      </c>
      <c r="G19" s="12" t="s">
        <v>22</v>
      </c>
      <c r="H19" s="14">
        <v>1.57049511141771E-2</v>
      </c>
      <c r="I19" s="14">
        <v>8.8778115559312795E-3</v>
      </c>
    </row>
    <row r="20" spans="1:9" x14ac:dyDescent="0.15">
      <c r="A20" s="11">
        <v>20</v>
      </c>
      <c r="B20" s="15" t="s">
        <v>4</v>
      </c>
      <c r="C20" s="16" t="s">
        <v>64</v>
      </c>
      <c r="D20" s="15" t="s">
        <v>50</v>
      </c>
      <c r="E20" s="15" t="s">
        <v>64</v>
      </c>
      <c r="F20" s="15" t="s">
        <v>17</v>
      </c>
      <c r="G20" s="15" t="s">
        <v>22</v>
      </c>
      <c r="H20" s="17">
        <v>7.1934730944548898E-3</v>
      </c>
      <c r="I20" s="17">
        <v>3.5833685193491101E-3</v>
      </c>
    </row>
    <row r="21" spans="1:9" x14ac:dyDescent="0.15">
      <c r="A21" s="11">
        <v>21</v>
      </c>
      <c r="B21" s="12" t="s">
        <v>4</v>
      </c>
      <c r="C21" s="13" t="s">
        <v>64</v>
      </c>
      <c r="D21" s="12" t="s">
        <v>54</v>
      </c>
      <c r="E21" s="12" t="s">
        <v>64</v>
      </c>
      <c r="F21" s="12" t="s">
        <v>43</v>
      </c>
      <c r="G21" s="12" t="s">
        <v>22</v>
      </c>
      <c r="H21" s="14">
        <v>1.0148633028252699E-2</v>
      </c>
      <c r="I21" s="14">
        <v>3.9820576406153201E-3</v>
      </c>
    </row>
    <row r="22" spans="1:9" x14ac:dyDescent="0.15">
      <c r="A22" s="11">
        <v>22</v>
      </c>
      <c r="B22" s="15" t="s">
        <v>73</v>
      </c>
      <c r="C22" s="16" t="s">
        <v>64</v>
      </c>
      <c r="D22" s="15" t="s">
        <v>74</v>
      </c>
      <c r="E22" s="15" t="s">
        <v>64</v>
      </c>
      <c r="F22" s="15" t="s">
        <v>34</v>
      </c>
      <c r="G22" s="15" t="s">
        <v>22</v>
      </c>
      <c r="H22" s="17">
        <v>7.6755353508556699E-3</v>
      </c>
      <c r="I22" s="17">
        <v>3.9838292387470902E-3</v>
      </c>
    </row>
    <row r="23" spans="1:9" x14ac:dyDescent="0.15">
      <c r="A23" s="11">
        <v>23</v>
      </c>
      <c r="B23" s="12" t="s">
        <v>73</v>
      </c>
      <c r="C23" s="13" t="s">
        <v>64</v>
      </c>
      <c r="D23" s="12" t="s">
        <v>39</v>
      </c>
      <c r="E23" s="12" t="s">
        <v>64</v>
      </c>
      <c r="F23" s="12" t="s">
        <v>14</v>
      </c>
      <c r="G23" s="12" t="s">
        <v>22</v>
      </c>
      <c r="H23" s="14">
        <v>1.1062241982437101E-2</v>
      </c>
      <c r="I23" s="14">
        <v>3.9041762266319299E-3</v>
      </c>
    </row>
    <row r="24" spans="1:9" x14ac:dyDescent="0.15">
      <c r="A24" s="11">
        <v>24</v>
      </c>
      <c r="B24" s="15" t="s">
        <v>21</v>
      </c>
      <c r="C24" s="16" t="s">
        <v>64</v>
      </c>
      <c r="D24" s="15" t="s">
        <v>10</v>
      </c>
      <c r="E24" s="15" t="s">
        <v>64</v>
      </c>
      <c r="F24" s="15" t="s">
        <v>36</v>
      </c>
      <c r="G24" s="15" t="s">
        <v>22</v>
      </c>
      <c r="H24" s="17">
        <v>8.4511167260279598E-3</v>
      </c>
      <c r="I24" s="17">
        <v>5.5814514627472696E-3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L39"/>
  <sheetViews>
    <sheetView tabSelected="1" topLeftCell="A6" zoomScale="140" zoomScaleNormal="140" workbookViewId="0">
      <selection activeCell="K14" sqref="K14"/>
    </sheetView>
  </sheetViews>
  <sheetFormatPr baseColWidth="10" defaultColWidth="9.1640625" defaultRowHeight="13" x14ac:dyDescent="0.15"/>
  <cols>
    <col min="1" max="1" width="5.6640625" customWidth="1"/>
    <col min="2" max="2" width="21.5" customWidth="1"/>
    <col min="3" max="3" width="2.83203125" customWidth="1"/>
    <col min="4" max="4" width="21.5" customWidth="1"/>
    <col min="5" max="9" width="10.6640625" customWidth="1"/>
  </cols>
  <sheetData>
    <row r="1" spans="1:11" ht="38.25" customHeight="1" x14ac:dyDescent="0.15">
      <c r="A1" s="1" t="s">
        <v>33</v>
      </c>
      <c r="B1" s="1" t="s">
        <v>66</v>
      </c>
      <c r="C1" s="1" t="s">
        <v>56</v>
      </c>
      <c r="D1" s="1" t="s">
        <v>19</v>
      </c>
      <c r="E1" s="1" t="s">
        <v>27</v>
      </c>
      <c r="F1" s="1" t="s">
        <v>40</v>
      </c>
      <c r="G1" s="1" t="s">
        <v>65</v>
      </c>
      <c r="H1" s="1" t="s">
        <v>9</v>
      </c>
      <c r="I1" s="1" t="s">
        <v>20</v>
      </c>
    </row>
    <row r="2" spans="1:11" x14ac:dyDescent="0.15">
      <c r="A2" s="2">
        <v>1</v>
      </c>
      <c r="B2" s="3" t="s">
        <v>7</v>
      </c>
      <c r="C2" s="4" t="s">
        <v>64</v>
      </c>
      <c r="D2" s="3" t="s">
        <v>71</v>
      </c>
      <c r="E2" s="3" t="s">
        <v>64</v>
      </c>
      <c r="F2" s="3" t="s">
        <v>28</v>
      </c>
      <c r="G2" s="3" t="s">
        <v>22</v>
      </c>
      <c r="H2" s="20"/>
      <c r="I2" s="21"/>
    </row>
    <row r="3" spans="1:11" x14ac:dyDescent="0.15">
      <c r="A3" s="2">
        <v>2</v>
      </c>
      <c r="B3" s="6" t="s">
        <v>7</v>
      </c>
      <c r="C3" s="7" t="s">
        <v>64</v>
      </c>
      <c r="D3" s="6" t="s">
        <v>45</v>
      </c>
      <c r="E3" s="6" t="s">
        <v>64</v>
      </c>
      <c r="F3" s="6" t="s">
        <v>16</v>
      </c>
      <c r="G3" s="6" t="s">
        <v>22</v>
      </c>
      <c r="H3" s="22"/>
      <c r="I3" s="23"/>
    </row>
    <row r="4" spans="1:11" x14ac:dyDescent="0.15">
      <c r="A4" s="2">
        <v>3</v>
      </c>
      <c r="B4" s="3" t="s">
        <v>7</v>
      </c>
      <c r="C4" s="4" t="s">
        <v>64</v>
      </c>
      <c r="D4" s="3" t="s">
        <v>23</v>
      </c>
      <c r="E4" s="3" t="s">
        <v>64</v>
      </c>
      <c r="F4" s="3" t="s">
        <v>29</v>
      </c>
      <c r="G4" s="3" t="s">
        <v>22</v>
      </c>
      <c r="H4" s="20"/>
      <c r="I4" s="21"/>
    </row>
    <row r="5" spans="1:11" x14ac:dyDescent="0.15">
      <c r="A5" s="2">
        <v>4</v>
      </c>
      <c r="B5" s="6" t="s">
        <v>6</v>
      </c>
      <c r="C5" s="7" t="s">
        <v>64</v>
      </c>
      <c r="D5" s="6" t="s">
        <v>75</v>
      </c>
      <c r="E5" s="6" t="s">
        <v>64</v>
      </c>
      <c r="F5" s="6" t="s">
        <v>41</v>
      </c>
      <c r="G5" s="6" t="s">
        <v>22</v>
      </c>
      <c r="H5" s="22"/>
      <c r="I5" s="24">
        <v>1</v>
      </c>
    </row>
    <row r="6" spans="1:11" x14ac:dyDescent="0.15">
      <c r="A6" s="2">
        <v>5</v>
      </c>
      <c r="B6" s="3" t="s">
        <v>63</v>
      </c>
      <c r="C6" s="4" t="s">
        <v>64</v>
      </c>
      <c r="D6" s="3" t="s">
        <v>69</v>
      </c>
      <c r="E6" s="3" t="s">
        <v>64</v>
      </c>
      <c r="F6" s="3" t="s">
        <v>37</v>
      </c>
      <c r="G6" s="3" t="s">
        <v>22</v>
      </c>
      <c r="H6" s="18">
        <v>0.2</v>
      </c>
      <c r="I6" s="25">
        <v>0.98833002805791403</v>
      </c>
    </row>
    <row r="7" spans="1:11" x14ac:dyDescent="0.15">
      <c r="A7" s="2">
        <v>6</v>
      </c>
      <c r="B7" s="6" t="s">
        <v>68</v>
      </c>
      <c r="C7" s="7" t="s">
        <v>64</v>
      </c>
      <c r="D7" s="6" t="s">
        <v>62</v>
      </c>
      <c r="E7" s="6" t="s">
        <v>64</v>
      </c>
      <c r="F7" s="6" t="s">
        <v>1</v>
      </c>
      <c r="G7" s="6" t="s">
        <v>22</v>
      </c>
      <c r="H7" s="19">
        <v>0.50524249260429299</v>
      </c>
      <c r="I7" s="24">
        <v>0.98320175128516196</v>
      </c>
    </row>
    <row r="8" spans="1:11" x14ac:dyDescent="0.15">
      <c r="A8" s="2">
        <v>7</v>
      </c>
      <c r="B8" s="3" t="s">
        <v>72</v>
      </c>
      <c r="C8" s="4" t="s">
        <v>64</v>
      </c>
      <c r="D8" s="3" t="s">
        <v>30</v>
      </c>
      <c r="E8" s="3" t="s">
        <v>64</v>
      </c>
      <c r="F8" s="3" t="s">
        <v>5</v>
      </c>
      <c r="G8" s="3" t="s">
        <v>22</v>
      </c>
      <c r="H8" s="18">
        <v>2.0077927873502799</v>
      </c>
      <c r="I8" s="25">
        <v>0.98917723729108198</v>
      </c>
    </row>
    <row r="9" spans="1:11" x14ac:dyDescent="0.15">
      <c r="A9" s="2">
        <v>8</v>
      </c>
      <c r="B9" s="6" t="s">
        <v>12</v>
      </c>
      <c r="C9" s="7" t="s">
        <v>64</v>
      </c>
      <c r="D9" s="6" t="s">
        <v>61</v>
      </c>
      <c r="E9" s="6" t="s">
        <v>64</v>
      </c>
      <c r="F9" s="6" t="s">
        <v>32</v>
      </c>
      <c r="G9" s="6" t="s">
        <v>22</v>
      </c>
      <c r="H9" s="19">
        <v>5.0418371932339099</v>
      </c>
      <c r="I9" s="24">
        <v>0.99034466486166495</v>
      </c>
    </row>
    <row r="10" spans="1:11" x14ac:dyDescent="0.15">
      <c r="A10" s="2">
        <v>9</v>
      </c>
      <c r="B10" s="3" t="s">
        <v>58</v>
      </c>
      <c r="C10" s="4" t="s">
        <v>64</v>
      </c>
      <c r="D10" s="3" t="s">
        <v>48</v>
      </c>
      <c r="E10" s="3" t="s">
        <v>64</v>
      </c>
      <c r="F10" s="3" t="s">
        <v>53</v>
      </c>
      <c r="G10" s="3" t="s">
        <v>22</v>
      </c>
      <c r="H10" s="18">
        <v>10.004849546489</v>
      </c>
      <c r="I10" s="25">
        <v>0.99183083030533803</v>
      </c>
    </row>
    <row r="11" spans="1:11" x14ac:dyDescent="0.15">
      <c r="A11" s="2">
        <v>10</v>
      </c>
      <c r="B11" s="9" t="s">
        <v>44</v>
      </c>
      <c r="C11" s="2" t="s">
        <v>64</v>
      </c>
      <c r="D11" s="9" t="s">
        <v>48</v>
      </c>
      <c r="E11" s="9" t="s">
        <v>64</v>
      </c>
      <c r="F11" s="9" t="s">
        <v>64</v>
      </c>
      <c r="G11" s="9" t="s">
        <v>64</v>
      </c>
      <c r="H11" s="10"/>
      <c r="I11" s="26"/>
    </row>
    <row r="12" spans="1:11" x14ac:dyDescent="0.15">
      <c r="A12" s="2">
        <v>11</v>
      </c>
      <c r="B12" s="3" t="s">
        <v>42</v>
      </c>
      <c r="C12" s="4" t="s">
        <v>64</v>
      </c>
      <c r="D12" s="3" t="s">
        <v>70</v>
      </c>
      <c r="E12" s="3" t="s">
        <v>64</v>
      </c>
      <c r="F12" s="3" t="s">
        <v>67</v>
      </c>
      <c r="G12" s="3" t="s">
        <v>22</v>
      </c>
      <c r="H12" s="18">
        <v>6.77856004139301E-3</v>
      </c>
      <c r="I12" s="25">
        <v>0.98438454592428903</v>
      </c>
    </row>
    <row r="13" spans="1:11" x14ac:dyDescent="0.15">
      <c r="A13" s="2">
        <v>12</v>
      </c>
      <c r="B13" s="6" t="s">
        <v>3</v>
      </c>
      <c r="C13" s="7" t="s">
        <v>64</v>
      </c>
      <c r="D13" s="6" t="s">
        <v>52</v>
      </c>
      <c r="E13" s="6" t="s">
        <v>64</v>
      </c>
      <c r="F13" s="6" t="s">
        <v>57</v>
      </c>
      <c r="G13" s="6" t="s">
        <v>22</v>
      </c>
      <c r="H13" s="19">
        <v>3.46914219943395E-3</v>
      </c>
      <c r="I13" s="24">
        <v>0.98699309019383097</v>
      </c>
      <c r="J13" s="34">
        <f>(H13+H14)/2</f>
        <v>2.9198861463033202E-3</v>
      </c>
      <c r="K13" t="s">
        <v>42</v>
      </c>
    </row>
    <row r="14" spans="1:11" x14ac:dyDescent="0.15">
      <c r="A14" s="2">
        <v>13</v>
      </c>
      <c r="B14" s="3" t="s">
        <v>3</v>
      </c>
      <c r="C14" s="4" t="s">
        <v>64</v>
      </c>
      <c r="D14" s="3" t="s">
        <v>59</v>
      </c>
      <c r="E14" s="3" t="s">
        <v>64</v>
      </c>
      <c r="F14" s="3" t="s">
        <v>25</v>
      </c>
      <c r="G14" s="3" t="s">
        <v>22</v>
      </c>
      <c r="H14" s="18">
        <v>2.3706300931726899E-3</v>
      </c>
      <c r="I14" s="25">
        <v>0.98558915667281999</v>
      </c>
    </row>
    <row r="15" spans="1:11" x14ac:dyDescent="0.15">
      <c r="A15" s="2">
        <v>14</v>
      </c>
      <c r="B15" s="6" t="s">
        <v>47</v>
      </c>
      <c r="C15" s="7" t="s">
        <v>64</v>
      </c>
      <c r="D15" s="6" t="s">
        <v>15</v>
      </c>
      <c r="E15" s="6" t="s">
        <v>64</v>
      </c>
      <c r="F15" s="6" t="s">
        <v>35</v>
      </c>
      <c r="G15" s="6" t="s">
        <v>22</v>
      </c>
      <c r="H15" s="19">
        <v>1.67610969008497E-2</v>
      </c>
      <c r="I15" s="24">
        <v>0.98019491942861203</v>
      </c>
      <c r="J15">
        <f>(H15+H16)/2</f>
        <v>1.77190344236445E-2</v>
      </c>
    </row>
    <row r="16" spans="1:11" x14ac:dyDescent="0.15">
      <c r="A16" s="2">
        <v>15</v>
      </c>
      <c r="B16" s="3" t="s">
        <v>47</v>
      </c>
      <c r="C16" s="4" t="s">
        <v>64</v>
      </c>
      <c r="D16" s="3" t="s">
        <v>13</v>
      </c>
      <c r="E16" s="3" t="s">
        <v>64</v>
      </c>
      <c r="F16" s="3" t="s">
        <v>18</v>
      </c>
      <c r="G16" s="3" t="s">
        <v>22</v>
      </c>
      <c r="H16" s="18">
        <v>1.8676971946439299E-2</v>
      </c>
      <c r="I16" s="25">
        <v>0.98556185225955195</v>
      </c>
    </row>
    <row r="17" spans="1:12" x14ac:dyDescent="0.15">
      <c r="A17" s="2">
        <v>16</v>
      </c>
      <c r="B17" s="6" t="s">
        <v>11</v>
      </c>
      <c r="C17" s="7" t="s">
        <v>64</v>
      </c>
      <c r="D17" s="6" t="s">
        <v>2</v>
      </c>
      <c r="E17" s="6" t="s">
        <v>64</v>
      </c>
      <c r="F17" s="6" t="s">
        <v>26</v>
      </c>
      <c r="G17" s="6" t="s">
        <v>22</v>
      </c>
      <c r="H17" s="19">
        <v>4.17540823314533E-2</v>
      </c>
      <c r="I17" s="24">
        <v>0.97469516387031596</v>
      </c>
      <c r="J17">
        <f>(H17+H18)/2</f>
        <v>4.0123896322942998E-2</v>
      </c>
    </row>
    <row r="18" spans="1:12" x14ac:dyDescent="0.15">
      <c r="A18" s="2">
        <v>17</v>
      </c>
      <c r="B18" s="3" t="s">
        <v>11</v>
      </c>
      <c r="C18" s="4" t="s">
        <v>64</v>
      </c>
      <c r="D18" s="3" t="s">
        <v>0</v>
      </c>
      <c r="E18" s="3" t="s">
        <v>64</v>
      </c>
      <c r="F18" s="3" t="s">
        <v>49</v>
      </c>
      <c r="G18" s="3" t="s">
        <v>22</v>
      </c>
      <c r="H18" s="18">
        <v>3.8493710314432703E-2</v>
      </c>
      <c r="I18" s="25">
        <v>0.97906449305710297</v>
      </c>
    </row>
    <row r="19" spans="1:12" x14ac:dyDescent="0.15">
      <c r="A19" s="2">
        <v>18</v>
      </c>
      <c r="B19" s="6" t="s">
        <v>51</v>
      </c>
      <c r="C19" s="7" t="s">
        <v>64</v>
      </c>
      <c r="D19" s="6" t="s">
        <v>60</v>
      </c>
      <c r="E19" s="6" t="s">
        <v>64</v>
      </c>
      <c r="F19" s="6" t="s">
        <v>24</v>
      </c>
      <c r="G19" s="6" t="s">
        <v>22</v>
      </c>
      <c r="H19" s="19">
        <v>0.167314305590782</v>
      </c>
      <c r="I19" s="24">
        <v>0.97308010900464303</v>
      </c>
      <c r="J19">
        <f>(H19+H20)/2</f>
        <v>0.18622988183731048</v>
      </c>
    </row>
    <row r="20" spans="1:12" x14ac:dyDescent="0.15">
      <c r="A20" s="2">
        <v>19</v>
      </c>
      <c r="B20" s="3" t="s">
        <v>51</v>
      </c>
      <c r="C20" s="4" t="s">
        <v>64</v>
      </c>
      <c r="D20" s="3" t="s">
        <v>55</v>
      </c>
      <c r="E20" s="3" t="s">
        <v>64</v>
      </c>
      <c r="F20" s="3" t="s">
        <v>8</v>
      </c>
      <c r="G20" s="3" t="s">
        <v>22</v>
      </c>
      <c r="H20" s="18">
        <v>0.20514545808383899</v>
      </c>
      <c r="I20" s="25">
        <v>0.989506997522415</v>
      </c>
    </row>
    <row r="21" spans="1:12" x14ac:dyDescent="0.15">
      <c r="A21" s="2">
        <v>20</v>
      </c>
      <c r="B21" s="6" t="s">
        <v>4</v>
      </c>
      <c r="C21" s="7" t="s">
        <v>64</v>
      </c>
      <c r="D21" s="6" t="s">
        <v>50</v>
      </c>
      <c r="E21" s="6" t="s">
        <v>64</v>
      </c>
      <c r="F21" s="6" t="s">
        <v>17</v>
      </c>
      <c r="G21" s="6" t="s">
        <v>22</v>
      </c>
      <c r="H21" s="19">
        <v>0.325883286061807</v>
      </c>
      <c r="I21" s="24">
        <v>0.99036826768351804</v>
      </c>
      <c r="J21">
        <f>(H21+H22)/2</f>
        <v>0.33304618564687649</v>
      </c>
    </row>
    <row r="22" spans="1:12" x14ac:dyDescent="0.15">
      <c r="A22" s="2">
        <v>21</v>
      </c>
      <c r="B22" s="3" t="s">
        <v>4</v>
      </c>
      <c r="C22" s="4" t="s">
        <v>64</v>
      </c>
      <c r="D22" s="3" t="s">
        <v>54</v>
      </c>
      <c r="E22" s="3" t="s">
        <v>64</v>
      </c>
      <c r="F22" s="3" t="s">
        <v>43</v>
      </c>
      <c r="G22" s="3" t="s">
        <v>22</v>
      </c>
      <c r="H22" s="18">
        <v>0.34020908523194598</v>
      </c>
      <c r="I22" s="25">
        <v>0.985790130359534</v>
      </c>
    </row>
    <row r="23" spans="1:12" x14ac:dyDescent="0.15">
      <c r="A23" s="2">
        <v>22</v>
      </c>
      <c r="B23" s="6" t="s">
        <v>73</v>
      </c>
      <c r="C23" s="7" t="s">
        <v>64</v>
      </c>
      <c r="D23" s="6" t="s">
        <v>74</v>
      </c>
      <c r="E23" s="6" t="s">
        <v>64</v>
      </c>
      <c r="F23" s="6" t="s">
        <v>34</v>
      </c>
      <c r="G23" s="6" t="s">
        <v>22</v>
      </c>
      <c r="H23" s="19">
        <v>0.81013473811713999</v>
      </c>
      <c r="I23" s="24">
        <v>0.97932634620339298</v>
      </c>
      <c r="J23">
        <f>(H23+H24)/2</f>
        <v>0.80450293315444843</v>
      </c>
    </row>
    <row r="24" spans="1:12" x14ac:dyDescent="0.15">
      <c r="A24" s="2">
        <v>23</v>
      </c>
      <c r="B24" s="3" t="s">
        <v>73</v>
      </c>
      <c r="C24" s="4" t="s">
        <v>64</v>
      </c>
      <c r="D24" s="3" t="s">
        <v>39</v>
      </c>
      <c r="E24" s="3" t="s">
        <v>64</v>
      </c>
      <c r="F24" s="3" t="s">
        <v>14</v>
      </c>
      <c r="G24" s="3" t="s">
        <v>22</v>
      </c>
      <c r="H24" s="18">
        <v>0.79887112819175699</v>
      </c>
      <c r="I24" s="25">
        <v>0.97752881273651204</v>
      </c>
    </row>
    <row r="25" spans="1:12" x14ac:dyDescent="0.15">
      <c r="A25" s="2">
        <v>24</v>
      </c>
      <c r="B25" s="6" t="s">
        <v>21</v>
      </c>
      <c r="C25" s="7" t="s">
        <v>64</v>
      </c>
      <c r="D25" s="6" t="s">
        <v>10</v>
      </c>
      <c r="E25" s="6" t="s">
        <v>64</v>
      </c>
      <c r="F25" s="6" t="s">
        <v>36</v>
      </c>
      <c r="G25" s="6" t="s">
        <v>22</v>
      </c>
      <c r="H25" s="19">
        <v>1.1811757187893099</v>
      </c>
      <c r="I25" s="24">
        <v>0.92430210575262195</v>
      </c>
    </row>
    <row r="27" spans="1:12" x14ac:dyDescent="0.15">
      <c r="D27" t="s">
        <v>78</v>
      </c>
      <c r="E27" t="s">
        <v>79</v>
      </c>
      <c r="F27" t="s">
        <v>80</v>
      </c>
      <c r="G27" t="s">
        <v>82</v>
      </c>
    </row>
    <row r="28" spans="1:12" x14ac:dyDescent="0.15">
      <c r="D28">
        <v>0.02</v>
      </c>
      <c r="E28">
        <v>20</v>
      </c>
      <c r="F28">
        <f>E28*1000</f>
        <v>20000</v>
      </c>
      <c r="G28">
        <f>F28/10</f>
        <v>2000</v>
      </c>
    </row>
    <row r="30" spans="1:12" x14ac:dyDescent="0.15">
      <c r="D30" t="s">
        <v>88</v>
      </c>
      <c r="E30" t="s">
        <v>89</v>
      </c>
      <c r="F30" t="s">
        <v>90</v>
      </c>
      <c r="G30" t="s">
        <v>91</v>
      </c>
      <c r="H30" t="s">
        <v>92</v>
      </c>
      <c r="I30" t="s">
        <v>96</v>
      </c>
      <c r="J30" t="s">
        <v>97</v>
      </c>
      <c r="K30" t="s">
        <v>98</v>
      </c>
      <c r="L30" t="s">
        <v>93</v>
      </c>
    </row>
    <row r="31" spans="1:12" x14ac:dyDescent="0.15">
      <c r="D31" t="s">
        <v>83</v>
      </c>
      <c r="E31">
        <f>G28*50/1000</f>
        <v>100</v>
      </c>
      <c r="F31">
        <v>0.4</v>
      </c>
      <c r="G31">
        <v>0.75</v>
      </c>
      <c r="H31">
        <f>1/(F31/(F31+G31))</f>
        <v>2.8749999999999996</v>
      </c>
      <c r="I31">
        <f>H31*10</f>
        <v>28.749999999999996</v>
      </c>
      <c r="J31">
        <v>0.80450293315444843</v>
      </c>
      <c r="K31">
        <f>J31*I31</f>
        <v>23.129459328190389</v>
      </c>
      <c r="L31">
        <f>K31*100/E31</f>
        <v>23.129459328190386</v>
      </c>
    </row>
    <row r="32" spans="1:12" x14ac:dyDescent="0.15">
      <c r="D32" t="s">
        <v>84</v>
      </c>
      <c r="E32">
        <f>G28*20/1000</f>
        <v>40</v>
      </c>
      <c r="F32">
        <v>0.4</v>
      </c>
      <c r="G32">
        <v>0.75</v>
      </c>
      <c r="H32">
        <f t="shared" ref="H32:H35" si="0">1/(F32/(F32+G32))</f>
        <v>2.8749999999999996</v>
      </c>
      <c r="I32">
        <f t="shared" ref="I32:I35" si="1">H32*10</f>
        <v>28.749999999999996</v>
      </c>
      <c r="J32">
        <v>0.33304618564687649</v>
      </c>
      <c r="K32">
        <f>J32*I32</f>
        <v>9.5750778373476972</v>
      </c>
      <c r="L32">
        <f t="shared" ref="L32:L35" si="2">K32*100/E32</f>
        <v>23.937694593369244</v>
      </c>
    </row>
    <row r="33" spans="4:12" x14ac:dyDescent="0.15">
      <c r="D33" t="s">
        <v>85</v>
      </c>
      <c r="E33">
        <f>G28*10/1000</f>
        <v>20</v>
      </c>
      <c r="F33">
        <v>0.4</v>
      </c>
      <c r="G33">
        <v>0.75</v>
      </c>
      <c r="H33">
        <f t="shared" si="0"/>
        <v>2.8749999999999996</v>
      </c>
      <c r="I33">
        <f t="shared" si="1"/>
        <v>28.749999999999996</v>
      </c>
      <c r="J33">
        <v>0.18622988183731048</v>
      </c>
      <c r="K33">
        <f>J33*I33</f>
        <v>5.3541091028226759</v>
      </c>
      <c r="L33">
        <f t="shared" si="2"/>
        <v>26.770545514113383</v>
      </c>
    </row>
    <row r="34" spans="4:12" x14ac:dyDescent="0.15">
      <c r="D34" t="s">
        <v>86</v>
      </c>
      <c r="E34">
        <f>G28*2/1000</f>
        <v>4</v>
      </c>
      <c r="F34">
        <v>0.4</v>
      </c>
      <c r="G34">
        <v>0.75</v>
      </c>
      <c r="H34">
        <f t="shared" si="0"/>
        <v>2.8749999999999996</v>
      </c>
      <c r="I34">
        <f t="shared" si="1"/>
        <v>28.749999999999996</v>
      </c>
      <c r="J34">
        <v>4.0123896322942998E-2</v>
      </c>
      <c r="K34">
        <f>J34*I34</f>
        <v>1.153562019284611</v>
      </c>
      <c r="L34">
        <f t="shared" si="2"/>
        <v>28.839050482115276</v>
      </c>
    </row>
    <row r="35" spans="4:12" x14ac:dyDescent="0.15">
      <c r="D35" t="s">
        <v>87</v>
      </c>
      <c r="E35">
        <f>G28*1/1000</f>
        <v>2</v>
      </c>
      <c r="F35">
        <v>0.4</v>
      </c>
      <c r="G35">
        <v>0.75</v>
      </c>
      <c r="H35">
        <f t="shared" si="0"/>
        <v>2.8749999999999996</v>
      </c>
      <c r="I35">
        <f t="shared" si="1"/>
        <v>28.749999999999996</v>
      </c>
      <c r="J35">
        <v>1.77190344236445E-2</v>
      </c>
      <c r="K35">
        <f t="shared" ref="K32:K35" si="3">J35*I35</f>
        <v>0.50942223967977929</v>
      </c>
      <c r="L35">
        <f t="shared" si="2"/>
        <v>25.471111983988965</v>
      </c>
    </row>
    <row r="38" spans="4:12" x14ac:dyDescent="0.15">
      <c r="D38" t="s">
        <v>81</v>
      </c>
      <c r="E38" t="s">
        <v>95</v>
      </c>
    </row>
    <row r="39" spans="4:12" x14ac:dyDescent="0.15">
      <c r="D39" t="s">
        <v>94</v>
      </c>
      <c r="E39">
        <v>2000</v>
      </c>
      <c r="F39">
        <v>0.33400000000000002</v>
      </c>
      <c r="G39">
        <v>0.75</v>
      </c>
      <c r="H39">
        <f>1/(F39/(F39+G39))</f>
        <v>3.2455089820359282</v>
      </c>
      <c r="I39">
        <f>H39*100</f>
        <v>324.55089820359279</v>
      </c>
      <c r="J39">
        <v>1.181</v>
      </c>
      <c r="K39">
        <f>J39*I39</f>
        <v>383.29461077844309</v>
      </c>
      <c r="L39">
        <f>K39*100/E39</f>
        <v>19.164730538922154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I24"/>
  <sheetViews>
    <sheetView zoomScale="150" zoomScaleNormal="150" workbookViewId="0"/>
  </sheetViews>
  <sheetFormatPr baseColWidth="10" defaultColWidth="9.1640625" defaultRowHeight="13" x14ac:dyDescent="0.15"/>
  <cols>
    <col min="1" max="1" width="5.6640625" customWidth="1"/>
    <col min="2" max="2" width="21.5" customWidth="1"/>
    <col min="3" max="3" width="2.83203125" customWidth="1"/>
    <col min="4" max="4" width="21.5" customWidth="1"/>
    <col min="5" max="9" width="10.6640625" customWidth="1"/>
  </cols>
  <sheetData>
    <row r="1" spans="1:9" ht="38.25" customHeight="1" x14ac:dyDescent="0.15">
      <c r="A1" s="1" t="s">
        <v>33</v>
      </c>
      <c r="B1" s="1" t="s">
        <v>66</v>
      </c>
      <c r="C1" s="1" t="s">
        <v>56</v>
      </c>
      <c r="D1" s="1" t="s">
        <v>19</v>
      </c>
      <c r="E1" s="1" t="s">
        <v>27</v>
      </c>
      <c r="F1" s="1" t="s">
        <v>40</v>
      </c>
      <c r="G1" s="1" t="s">
        <v>65</v>
      </c>
      <c r="H1" s="1" t="s">
        <v>31</v>
      </c>
      <c r="I1" s="1" t="s">
        <v>20</v>
      </c>
    </row>
    <row r="2" spans="1:9" x14ac:dyDescent="0.15">
      <c r="A2" s="11">
        <v>1</v>
      </c>
      <c r="B2" s="12" t="s">
        <v>7</v>
      </c>
      <c r="C2" s="13" t="s">
        <v>64</v>
      </c>
      <c r="D2" s="12" t="s">
        <v>71</v>
      </c>
      <c r="E2" s="12" t="s">
        <v>64</v>
      </c>
      <c r="F2" s="12" t="s">
        <v>28</v>
      </c>
      <c r="G2" s="12" t="s">
        <v>22</v>
      </c>
      <c r="H2" s="27"/>
      <c r="I2" s="28"/>
    </row>
    <row r="3" spans="1:9" x14ac:dyDescent="0.15">
      <c r="A3" s="11">
        <v>2</v>
      </c>
      <c r="B3" s="15" t="s">
        <v>7</v>
      </c>
      <c r="C3" s="16" t="s">
        <v>64</v>
      </c>
      <c r="D3" s="15" t="s">
        <v>45</v>
      </c>
      <c r="E3" s="15" t="s">
        <v>64</v>
      </c>
      <c r="F3" s="15" t="s">
        <v>16</v>
      </c>
      <c r="G3" s="15" t="s">
        <v>22</v>
      </c>
      <c r="H3" s="29"/>
      <c r="I3" s="30"/>
    </row>
    <row r="4" spans="1:9" x14ac:dyDescent="0.15">
      <c r="A4" s="11">
        <v>3</v>
      </c>
      <c r="B4" s="12" t="s">
        <v>7</v>
      </c>
      <c r="C4" s="13" t="s">
        <v>64</v>
      </c>
      <c r="D4" s="12" t="s">
        <v>23</v>
      </c>
      <c r="E4" s="12" t="s">
        <v>64</v>
      </c>
      <c r="F4" s="12" t="s">
        <v>29</v>
      </c>
      <c r="G4" s="12" t="s">
        <v>22</v>
      </c>
      <c r="H4" s="27"/>
      <c r="I4" s="28"/>
    </row>
    <row r="5" spans="1:9" x14ac:dyDescent="0.15">
      <c r="A5" s="11">
        <v>4</v>
      </c>
      <c r="B5" s="15" t="s">
        <v>6</v>
      </c>
      <c r="C5" s="16" t="s">
        <v>64</v>
      </c>
      <c r="D5" s="15" t="s">
        <v>75</v>
      </c>
      <c r="E5" s="15" t="s">
        <v>64</v>
      </c>
      <c r="F5" s="15" t="s">
        <v>41</v>
      </c>
      <c r="G5" s="15" t="s">
        <v>22</v>
      </c>
      <c r="H5" s="29"/>
      <c r="I5" s="31">
        <v>8.83859816284247E-3</v>
      </c>
    </row>
    <row r="6" spans="1:9" x14ac:dyDescent="0.15">
      <c r="A6" s="11">
        <v>5</v>
      </c>
      <c r="B6" s="12" t="s">
        <v>63</v>
      </c>
      <c r="C6" s="13" t="s">
        <v>64</v>
      </c>
      <c r="D6" s="12" t="s">
        <v>69</v>
      </c>
      <c r="E6" s="12" t="s">
        <v>64</v>
      </c>
      <c r="F6" s="12" t="s">
        <v>37</v>
      </c>
      <c r="G6" s="12" t="s">
        <v>22</v>
      </c>
      <c r="H6" s="14">
        <v>5.1245469858033901E-3</v>
      </c>
      <c r="I6" s="32">
        <v>1.37794664553981E-2</v>
      </c>
    </row>
    <row r="7" spans="1:9" x14ac:dyDescent="0.15">
      <c r="A7" s="11">
        <v>6</v>
      </c>
      <c r="B7" s="15" t="s">
        <v>68</v>
      </c>
      <c r="C7" s="16" t="s">
        <v>64</v>
      </c>
      <c r="D7" s="15" t="s">
        <v>62</v>
      </c>
      <c r="E7" s="15" t="s">
        <v>64</v>
      </c>
      <c r="F7" s="15" t="s">
        <v>1</v>
      </c>
      <c r="G7" s="15" t="s">
        <v>22</v>
      </c>
      <c r="H7" s="17">
        <v>7.7745908139302501E-3</v>
      </c>
      <c r="I7" s="31">
        <v>4.4673701536731203E-3</v>
      </c>
    </row>
    <row r="8" spans="1:9" x14ac:dyDescent="0.15">
      <c r="A8" s="11">
        <v>7</v>
      </c>
      <c r="B8" s="12" t="s">
        <v>72</v>
      </c>
      <c r="C8" s="13" t="s">
        <v>64</v>
      </c>
      <c r="D8" s="12" t="s">
        <v>30</v>
      </c>
      <c r="E8" s="12" t="s">
        <v>64</v>
      </c>
      <c r="F8" s="12" t="s">
        <v>5</v>
      </c>
      <c r="G8" s="12" t="s">
        <v>22</v>
      </c>
      <c r="H8" s="14">
        <v>1.25161915410645E-2</v>
      </c>
      <c r="I8" s="32">
        <v>5.95812861269526E-3</v>
      </c>
    </row>
    <row r="9" spans="1:9" x14ac:dyDescent="0.15">
      <c r="A9" s="11">
        <v>8</v>
      </c>
      <c r="B9" s="15" t="s">
        <v>12</v>
      </c>
      <c r="C9" s="16" t="s">
        <v>64</v>
      </c>
      <c r="D9" s="15" t="s">
        <v>61</v>
      </c>
      <c r="E9" s="15" t="s">
        <v>64</v>
      </c>
      <c r="F9" s="15" t="s">
        <v>32</v>
      </c>
      <c r="G9" s="15" t="s">
        <v>22</v>
      </c>
      <c r="H9" s="17">
        <v>7.7096488923546003E-3</v>
      </c>
      <c r="I9" s="31">
        <v>4.6335670539754698E-3</v>
      </c>
    </row>
    <row r="10" spans="1:9" x14ac:dyDescent="0.15">
      <c r="A10" s="11">
        <v>9</v>
      </c>
      <c r="B10" s="12" t="s">
        <v>58</v>
      </c>
      <c r="C10" s="13" t="s">
        <v>64</v>
      </c>
      <c r="D10" s="12" t="s">
        <v>48</v>
      </c>
      <c r="E10" s="12" t="s">
        <v>64</v>
      </c>
      <c r="F10" s="12" t="s">
        <v>53</v>
      </c>
      <c r="G10" s="12" t="s">
        <v>22</v>
      </c>
      <c r="H10" s="14">
        <v>6.0028787909261697E-3</v>
      </c>
      <c r="I10" s="32">
        <v>2.4432464757598699E-3</v>
      </c>
    </row>
    <row r="11" spans="1:9" x14ac:dyDescent="0.15">
      <c r="A11" s="11">
        <v>11</v>
      </c>
      <c r="B11" s="12" t="s">
        <v>42</v>
      </c>
      <c r="C11" s="13" t="s">
        <v>64</v>
      </c>
      <c r="D11" s="12" t="s">
        <v>70</v>
      </c>
      <c r="E11" s="12" t="s">
        <v>64</v>
      </c>
      <c r="F11" s="12" t="s">
        <v>67</v>
      </c>
      <c r="G11" s="12" t="s">
        <v>22</v>
      </c>
      <c r="H11" s="14">
        <v>4.8661870542593001E-2</v>
      </c>
      <c r="I11" s="32">
        <v>3.8518453482987301E-3</v>
      </c>
    </row>
    <row r="12" spans="1:9" x14ac:dyDescent="0.15">
      <c r="A12" s="11">
        <v>12</v>
      </c>
      <c r="B12" s="15" t="s">
        <v>3</v>
      </c>
      <c r="C12" s="16" t="s">
        <v>64</v>
      </c>
      <c r="D12" s="15" t="s">
        <v>52</v>
      </c>
      <c r="E12" s="15" t="s">
        <v>64</v>
      </c>
      <c r="F12" s="15" t="s">
        <v>57</v>
      </c>
      <c r="G12" s="15" t="s">
        <v>22</v>
      </c>
      <c r="H12" s="17">
        <v>7.1116987961011305E-2</v>
      </c>
      <c r="I12" s="31">
        <v>5.9396771619323798E-3</v>
      </c>
    </row>
    <row r="13" spans="1:9" x14ac:dyDescent="0.15">
      <c r="A13" s="11">
        <v>13</v>
      </c>
      <c r="B13" s="12" t="s">
        <v>3</v>
      </c>
      <c r="C13" s="13" t="s">
        <v>64</v>
      </c>
      <c r="D13" s="12" t="s">
        <v>59</v>
      </c>
      <c r="E13" s="12" t="s">
        <v>64</v>
      </c>
      <c r="F13" s="12" t="s">
        <v>25</v>
      </c>
      <c r="G13" s="12" t="s">
        <v>22</v>
      </c>
      <c r="H13" s="14">
        <v>0.10025195348402</v>
      </c>
      <c r="I13" s="32">
        <v>2.5206798849037701E-3</v>
      </c>
    </row>
    <row r="14" spans="1:9" x14ac:dyDescent="0.15">
      <c r="A14" s="11">
        <v>14</v>
      </c>
      <c r="B14" s="15" t="s">
        <v>47</v>
      </c>
      <c r="C14" s="16" t="s">
        <v>64</v>
      </c>
      <c r="D14" s="15" t="s">
        <v>15</v>
      </c>
      <c r="E14" s="15" t="s">
        <v>64</v>
      </c>
      <c r="F14" s="15" t="s">
        <v>35</v>
      </c>
      <c r="G14" s="15" t="s">
        <v>22</v>
      </c>
      <c r="H14" s="17">
        <v>5.0584561648212303E-2</v>
      </c>
      <c r="I14" s="31">
        <v>2.2262161952230799E-3</v>
      </c>
    </row>
    <row r="15" spans="1:9" x14ac:dyDescent="0.15">
      <c r="A15" s="11">
        <v>15</v>
      </c>
      <c r="B15" s="12" t="s">
        <v>47</v>
      </c>
      <c r="C15" s="13" t="s">
        <v>64</v>
      </c>
      <c r="D15" s="12" t="s">
        <v>13</v>
      </c>
      <c r="E15" s="12" t="s">
        <v>64</v>
      </c>
      <c r="F15" s="12" t="s">
        <v>18</v>
      </c>
      <c r="G15" s="12" t="s">
        <v>22</v>
      </c>
      <c r="H15" s="14">
        <v>3.4879964873386397E-2</v>
      </c>
      <c r="I15" s="32">
        <v>7.1856628652318304E-3</v>
      </c>
    </row>
    <row r="16" spans="1:9" x14ac:dyDescent="0.15">
      <c r="A16" s="11">
        <v>16</v>
      </c>
      <c r="B16" s="15" t="s">
        <v>11</v>
      </c>
      <c r="C16" s="16" t="s">
        <v>64</v>
      </c>
      <c r="D16" s="15" t="s">
        <v>2</v>
      </c>
      <c r="E16" s="15" t="s">
        <v>64</v>
      </c>
      <c r="F16" s="15" t="s">
        <v>26</v>
      </c>
      <c r="G16" s="15" t="s">
        <v>22</v>
      </c>
      <c r="H16" s="17">
        <v>1.61594841012122E-2</v>
      </c>
      <c r="I16" s="31">
        <v>4.3196843686579703E-3</v>
      </c>
    </row>
    <row r="17" spans="1:9" x14ac:dyDescent="0.15">
      <c r="A17" s="11">
        <v>17</v>
      </c>
      <c r="B17" s="12" t="s">
        <v>11</v>
      </c>
      <c r="C17" s="13" t="s">
        <v>64</v>
      </c>
      <c r="D17" s="12" t="s">
        <v>0</v>
      </c>
      <c r="E17" s="12" t="s">
        <v>64</v>
      </c>
      <c r="F17" s="12" t="s">
        <v>49</v>
      </c>
      <c r="G17" s="12" t="s">
        <v>22</v>
      </c>
      <c r="H17" s="14">
        <v>2.77509546153696E-2</v>
      </c>
      <c r="I17" s="32">
        <v>4.8362501713258704E-3</v>
      </c>
    </row>
    <row r="18" spans="1:9" x14ac:dyDescent="0.15">
      <c r="A18" s="11">
        <v>18</v>
      </c>
      <c r="B18" s="15" t="s">
        <v>51</v>
      </c>
      <c r="C18" s="16" t="s">
        <v>64</v>
      </c>
      <c r="D18" s="15" t="s">
        <v>60</v>
      </c>
      <c r="E18" s="15" t="s">
        <v>64</v>
      </c>
      <c r="F18" s="15" t="s">
        <v>24</v>
      </c>
      <c r="G18" s="15" t="s">
        <v>22</v>
      </c>
      <c r="H18" s="17">
        <v>1.3971630137554401E-2</v>
      </c>
      <c r="I18" s="31">
        <v>4.0943317095387599E-3</v>
      </c>
    </row>
    <row r="19" spans="1:9" x14ac:dyDescent="0.15">
      <c r="A19" s="11">
        <v>19</v>
      </c>
      <c r="B19" s="12" t="s">
        <v>51</v>
      </c>
      <c r="C19" s="13" t="s">
        <v>64</v>
      </c>
      <c r="D19" s="12" t="s">
        <v>55</v>
      </c>
      <c r="E19" s="12" t="s">
        <v>64</v>
      </c>
      <c r="F19" s="12" t="s">
        <v>8</v>
      </c>
      <c r="G19" s="12" t="s">
        <v>22</v>
      </c>
      <c r="H19" s="14">
        <v>1.5704951114186998E-2</v>
      </c>
      <c r="I19" s="32">
        <v>8.8778115559312795E-3</v>
      </c>
    </row>
    <row r="20" spans="1:9" x14ac:dyDescent="0.15">
      <c r="A20" s="11">
        <v>20</v>
      </c>
      <c r="B20" s="15" t="s">
        <v>4</v>
      </c>
      <c r="C20" s="16" t="s">
        <v>64</v>
      </c>
      <c r="D20" s="15" t="s">
        <v>50</v>
      </c>
      <c r="E20" s="15" t="s">
        <v>64</v>
      </c>
      <c r="F20" s="15" t="s">
        <v>17</v>
      </c>
      <c r="G20" s="15" t="s">
        <v>22</v>
      </c>
      <c r="H20" s="17">
        <v>7.1934730944688604E-3</v>
      </c>
      <c r="I20" s="31">
        <v>3.5833685193491101E-3</v>
      </c>
    </row>
    <row r="21" spans="1:9" x14ac:dyDescent="0.15">
      <c r="A21" s="11">
        <v>21</v>
      </c>
      <c r="B21" s="12" t="s">
        <v>4</v>
      </c>
      <c r="C21" s="13" t="s">
        <v>64</v>
      </c>
      <c r="D21" s="12" t="s">
        <v>54</v>
      </c>
      <c r="E21" s="12" t="s">
        <v>64</v>
      </c>
      <c r="F21" s="12" t="s">
        <v>43</v>
      </c>
      <c r="G21" s="12" t="s">
        <v>22</v>
      </c>
      <c r="H21" s="14">
        <v>1.01486330282581E-2</v>
      </c>
      <c r="I21" s="32">
        <v>3.9820576406153201E-3</v>
      </c>
    </row>
    <row r="22" spans="1:9" x14ac:dyDescent="0.15">
      <c r="A22" s="11">
        <v>22</v>
      </c>
      <c r="B22" s="15" t="s">
        <v>73</v>
      </c>
      <c r="C22" s="16" t="s">
        <v>64</v>
      </c>
      <c r="D22" s="15" t="s">
        <v>74</v>
      </c>
      <c r="E22" s="15" t="s">
        <v>64</v>
      </c>
      <c r="F22" s="15" t="s">
        <v>34</v>
      </c>
      <c r="G22" s="15" t="s">
        <v>22</v>
      </c>
      <c r="H22" s="17">
        <v>7.6755353508628499E-3</v>
      </c>
      <c r="I22" s="31">
        <v>3.9838292387470902E-3</v>
      </c>
    </row>
    <row r="23" spans="1:9" x14ac:dyDescent="0.15">
      <c r="A23" s="11">
        <v>23</v>
      </c>
      <c r="B23" s="12" t="s">
        <v>73</v>
      </c>
      <c r="C23" s="13" t="s">
        <v>64</v>
      </c>
      <c r="D23" s="12" t="s">
        <v>39</v>
      </c>
      <c r="E23" s="12" t="s">
        <v>64</v>
      </c>
      <c r="F23" s="12" t="s">
        <v>14</v>
      </c>
      <c r="G23" s="12" t="s">
        <v>22</v>
      </c>
      <c r="H23" s="14">
        <v>1.1062241982441001E-2</v>
      </c>
      <c r="I23" s="32">
        <v>3.9041762266319299E-3</v>
      </c>
    </row>
    <row r="24" spans="1:9" x14ac:dyDescent="0.15">
      <c r="A24" s="11">
        <v>24</v>
      </c>
      <c r="B24" s="15" t="s">
        <v>21</v>
      </c>
      <c r="C24" s="16" t="s">
        <v>64</v>
      </c>
      <c r="D24" s="15" t="s">
        <v>10</v>
      </c>
      <c r="E24" s="15" t="s">
        <v>64</v>
      </c>
      <c r="F24" s="15" t="s">
        <v>36</v>
      </c>
      <c r="G24" s="15" t="s">
        <v>22</v>
      </c>
      <c r="H24" s="17">
        <v>8.4511167260745597E-3</v>
      </c>
      <c r="I24" s="31">
        <v>5.5814514627472696E-3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I25"/>
  <sheetViews>
    <sheetView workbookViewId="0"/>
  </sheetViews>
  <sheetFormatPr baseColWidth="10" defaultColWidth="9.1640625" defaultRowHeight="13" x14ac:dyDescent="0.15"/>
  <cols>
    <col min="1" max="1" width="5.6640625" customWidth="1"/>
    <col min="2" max="2" width="21.5" customWidth="1"/>
    <col min="3" max="3" width="2.83203125" customWidth="1"/>
    <col min="4" max="4" width="21.5" customWidth="1"/>
    <col min="5" max="9" width="10.6640625" customWidth="1"/>
  </cols>
  <sheetData>
    <row r="1" spans="1:9" ht="38.25" customHeight="1" x14ac:dyDescent="0.15">
      <c r="A1" s="1" t="s">
        <v>33</v>
      </c>
      <c r="B1" s="1" t="s">
        <v>66</v>
      </c>
      <c r="C1" s="1" t="s">
        <v>56</v>
      </c>
      <c r="D1" s="1" t="s">
        <v>19</v>
      </c>
      <c r="E1" s="1" t="s">
        <v>27</v>
      </c>
      <c r="F1" s="1" t="s">
        <v>40</v>
      </c>
      <c r="G1" s="1" t="s">
        <v>65</v>
      </c>
      <c r="H1" s="1" t="s">
        <v>9</v>
      </c>
      <c r="I1" s="1" t="s">
        <v>20</v>
      </c>
    </row>
    <row r="2" spans="1:9" x14ac:dyDescent="0.15">
      <c r="A2" s="2">
        <v>1</v>
      </c>
      <c r="B2" s="3" t="s">
        <v>7</v>
      </c>
      <c r="C2" s="4" t="s">
        <v>64</v>
      </c>
      <c r="D2" s="3" t="s">
        <v>71</v>
      </c>
      <c r="E2" s="3" t="s">
        <v>64</v>
      </c>
      <c r="F2" s="3" t="s">
        <v>28</v>
      </c>
      <c r="G2" s="3" t="s">
        <v>22</v>
      </c>
      <c r="H2" s="20"/>
      <c r="I2" s="20"/>
    </row>
    <row r="3" spans="1:9" x14ac:dyDescent="0.15">
      <c r="A3" s="2">
        <v>2</v>
      </c>
      <c r="B3" s="6" t="s">
        <v>7</v>
      </c>
      <c r="C3" s="7" t="s">
        <v>64</v>
      </c>
      <c r="D3" s="6" t="s">
        <v>45</v>
      </c>
      <c r="E3" s="6" t="s">
        <v>64</v>
      </c>
      <c r="F3" s="6" t="s">
        <v>16</v>
      </c>
      <c r="G3" s="6" t="s">
        <v>22</v>
      </c>
      <c r="H3" s="22"/>
      <c r="I3" s="22"/>
    </row>
    <row r="4" spans="1:9" x14ac:dyDescent="0.15">
      <c r="A4" s="2">
        <v>3</v>
      </c>
      <c r="B4" s="3" t="s">
        <v>7</v>
      </c>
      <c r="C4" s="4" t="s">
        <v>64</v>
      </c>
      <c r="D4" s="3" t="s">
        <v>23</v>
      </c>
      <c r="E4" s="3" t="s">
        <v>64</v>
      </c>
      <c r="F4" s="3" t="s">
        <v>29</v>
      </c>
      <c r="G4" s="3" t="s">
        <v>22</v>
      </c>
      <c r="H4" s="20"/>
      <c r="I4" s="20"/>
    </row>
    <row r="5" spans="1:9" x14ac:dyDescent="0.15">
      <c r="A5" s="2">
        <v>4</v>
      </c>
      <c r="B5" s="6" t="s">
        <v>6</v>
      </c>
      <c r="C5" s="7" t="s">
        <v>64</v>
      </c>
      <c r="D5" s="6" t="s">
        <v>75</v>
      </c>
      <c r="E5" s="6" t="s">
        <v>64</v>
      </c>
      <c r="F5" s="6" t="s">
        <v>41</v>
      </c>
      <c r="G5" s="6" t="s">
        <v>22</v>
      </c>
      <c r="H5" s="22"/>
      <c r="I5" s="22"/>
    </row>
    <row r="6" spans="1:9" x14ac:dyDescent="0.15">
      <c r="A6" s="2">
        <v>5</v>
      </c>
      <c r="B6" s="3" t="s">
        <v>63</v>
      </c>
      <c r="C6" s="4" t="s">
        <v>64</v>
      </c>
      <c r="D6" s="3" t="s">
        <v>69</v>
      </c>
      <c r="E6" s="3" t="s">
        <v>64</v>
      </c>
      <c r="F6" s="3" t="s">
        <v>37</v>
      </c>
      <c r="G6" s="3" t="s">
        <v>22</v>
      </c>
      <c r="H6" s="18">
        <v>0.2</v>
      </c>
      <c r="I6" s="20"/>
    </row>
    <row r="7" spans="1:9" x14ac:dyDescent="0.15">
      <c r="A7" s="2">
        <v>6</v>
      </c>
      <c r="B7" s="6" t="s">
        <v>68</v>
      </c>
      <c r="C7" s="7" t="s">
        <v>64</v>
      </c>
      <c r="D7" s="6" t="s">
        <v>62</v>
      </c>
      <c r="E7" s="6" t="s">
        <v>64</v>
      </c>
      <c r="F7" s="6" t="s">
        <v>1</v>
      </c>
      <c r="G7" s="6" t="s">
        <v>22</v>
      </c>
      <c r="H7" s="19">
        <v>0.50524249260429299</v>
      </c>
      <c r="I7" s="22"/>
    </row>
    <row r="8" spans="1:9" x14ac:dyDescent="0.15">
      <c r="A8" s="2">
        <v>7</v>
      </c>
      <c r="B8" s="3" t="s">
        <v>72</v>
      </c>
      <c r="C8" s="4" t="s">
        <v>64</v>
      </c>
      <c r="D8" s="3" t="s">
        <v>30</v>
      </c>
      <c r="E8" s="3" t="s">
        <v>64</v>
      </c>
      <c r="F8" s="3" t="s">
        <v>5</v>
      </c>
      <c r="G8" s="3" t="s">
        <v>22</v>
      </c>
      <c r="H8" s="18">
        <v>2.0077927873502799</v>
      </c>
      <c r="I8" s="20"/>
    </row>
    <row r="9" spans="1:9" x14ac:dyDescent="0.15">
      <c r="A9" s="2">
        <v>8</v>
      </c>
      <c r="B9" s="6" t="s">
        <v>12</v>
      </c>
      <c r="C9" s="7" t="s">
        <v>64</v>
      </c>
      <c r="D9" s="6" t="s">
        <v>61</v>
      </c>
      <c r="E9" s="6" t="s">
        <v>64</v>
      </c>
      <c r="F9" s="6" t="s">
        <v>32</v>
      </c>
      <c r="G9" s="6" t="s">
        <v>22</v>
      </c>
      <c r="H9" s="19">
        <v>5.0418371932339099</v>
      </c>
      <c r="I9" s="22"/>
    </row>
    <row r="10" spans="1:9" x14ac:dyDescent="0.15">
      <c r="A10" s="2">
        <v>9</v>
      </c>
      <c r="B10" s="3" t="s">
        <v>58</v>
      </c>
      <c r="C10" s="4" t="s">
        <v>64</v>
      </c>
      <c r="D10" s="3" t="s">
        <v>48</v>
      </c>
      <c r="E10" s="3" t="s">
        <v>64</v>
      </c>
      <c r="F10" s="3" t="s">
        <v>53</v>
      </c>
      <c r="G10" s="3" t="s">
        <v>22</v>
      </c>
      <c r="H10" s="18">
        <v>10.004849546489</v>
      </c>
      <c r="I10" s="20"/>
    </row>
    <row r="11" spans="1:9" x14ac:dyDescent="0.15">
      <c r="A11" s="2">
        <v>10</v>
      </c>
      <c r="B11" s="9" t="s">
        <v>44</v>
      </c>
      <c r="C11" s="2" t="s">
        <v>64</v>
      </c>
      <c r="D11" s="9" t="s">
        <v>48</v>
      </c>
      <c r="E11" s="9" t="s">
        <v>64</v>
      </c>
      <c r="F11" s="9" t="s">
        <v>64</v>
      </c>
      <c r="G11" s="9" t="s">
        <v>64</v>
      </c>
      <c r="H11" s="10"/>
      <c r="I11" s="10"/>
    </row>
    <row r="12" spans="1:9" x14ac:dyDescent="0.15">
      <c r="A12" s="2">
        <v>11</v>
      </c>
      <c r="B12" s="3" t="s">
        <v>42</v>
      </c>
      <c r="C12" s="4" t="s">
        <v>64</v>
      </c>
      <c r="D12" s="3" t="s">
        <v>70</v>
      </c>
      <c r="E12" s="3" t="s">
        <v>64</v>
      </c>
      <c r="F12" s="3" t="s">
        <v>67</v>
      </c>
      <c r="G12" s="3" t="s">
        <v>22</v>
      </c>
      <c r="H12" s="18">
        <v>6.77856004139301E-3</v>
      </c>
      <c r="I12" s="20"/>
    </row>
    <row r="13" spans="1:9" x14ac:dyDescent="0.15">
      <c r="A13" s="2">
        <v>12</v>
      </c>
      <c r="B13" s="6" t="s">
        <v>3</v>
      </c>
      <c r="C13" s="7" t="s">
        <v>64</v>
      </c>
      <c r="D13" s="6" t="s">
        <v>52</v>
      </c>
      <c r="E13" s="6" t="s">
        <v>64</v>
      </c>
      <c r="F13" s="6" t="s">
        <v>57</v>
      </c>
      <c r="G13" s="6" t="s">
        <v>22</v>
      </c>
      <c r="H13" s="19">
        <v>3.46914219943395E-3</v>
      </c>
      <c r="I13" s="22"/>
    </row>
    <row r="14" spans="1:9" x14ac:dyDescent="0.15">
      <c r="A14" s="2">
        <v>13</v>
      </c>
      <c r="B14" s="3" t="s">
        <v>3</v>
      </c>
      <c r="C14" s="4" t="s">
        <v>64</v>
      </c>
      <c r="D14" s="3" t="s">
        <v>59</v>
      </c>
      <c r="E14" s="3" t="s">
        <v>64</v>
      </c>
      <c r="F14" s="3" t="s">
        <v>25</v>
      </c>
      <c r="G14" s="3" t="s">
        <v>22</v>
      </c>
      <c r="H14" s="18">
        <v>2.3706300931726899E-3</v>
      </c>
      <c r="I14" s="20"/>
    </row>
    <row r="15" spans="1:9" x14ac:dyDescent="0.15">
      <c r="A15" s="2">
        <v>14</v>
      </c>
      <c r="B15" s="6" t="s">
        <v>47</v>
      </c>
      <c r="C15" s="7" t="s">
        <v>64</v>
      </c>
      <c r="D15" s="6" t="s">
        <v>15</v>
      </c>
      <c r="E15" s="6" t="s">
        <v>64</v>
      </c>
      <c r="F15" s="6" t="s">
        <v>35</v>
      </c>
      <c r="G15" s="6" t="s">
        <v>22</v>
      </c>
      <c r="H15" s="19">
        <v>1.67610969008497E-2</v>
      </c>
      <c r="I15" s="22"/>
    </row>
    <row r="16" spans="1:9" x14ac:dyDescent="0.15">
      <c r="A16" s="2">
        <v>15</v>
      </c>
      <c r="B16" s="3" t="s">
        <v>47</v>
      </c>
      <c r="C16" s="4" t="s">
        <v>64</v>
      </c>
      <c r="D16" s="3" t="s">
        <v>13</v>
      </c>
      <c r="E16" s="3" t="s">
        <v>64</v>
      </c>
      <c r="F16" s="3" t="s">
        <v>18</v>
      </c>
      <c r="G16" s="3" t="s">
        <v>22</v>
      </c>
      <c r="H16" s="18">
        <v>1.8676971946439299E-2</v>
      </c>
      <c r="I16" s="20"/>
    </row>
    <row r="17" spans="1:9" x14ac:dyDescent="0.15">
      <c r="A17" s="2">
        <v>16</v>
      </c>
      <c r="B17" s="6" t="s">
        <v>11</v>
      </c>
      <c r="C17" s="7" t="s">
        <v>64</v>
      </c>
      <c r="D17" s="6" t="s">
        <v>2</v>
      </c>
      <c r="E17" s="6" t="s">
        <v>64</v>
      </c>
      <c r="F17" s="6" t="s">
        <v>26</v>
      </c>
      <c r="G17" s="6" t="s">
        <v>22</v>
      </c>
      <c r="H17" s="19">
        <v>4.17540823314533E-2</v>
      </c>
      <c r="I17" s="22"/>
    </row>
    <row r="18" spans="1:9" x14ac:dyDescent="0.15">
      <c r="A18" s="2">
        <v>17</v>
      </c>
      <c r="B18" s="3" t="s">
        <v>11</v>
      </c>
      <c r="C18" s="4" t="s">
        <v>64</v>
      </c>
      <c r="D18" s="3" t="s">
        <v>0</v>
      </c>
      <c r="E18" s="3" t="s">
        <v>64</v>
      </c>
      <c r="F18" s="3" t="s">
        <v>49</v>
      </c>
      <c r="G18" s="3" t="s">
        <v>22</v>
      </c>
      <c r="H18" s="18">
        <v>3.8493710314432703E-2</v>
      </c>
      <c r="I18" s="20"/>
    </row>
    <row r="19" spans="1:9" x14ac:dyDescent="0.15">
      <c r="A19" s="2">
        <v>18</v>
      </c>
      <c r="B19" s="6" t="s">
        <v>51</v>
      </c>
      <c r="C19" s="7" t="s">
        <v>64</v>
      </c>
      <c r="D19" s="6" t="s">
        <v>60</v>
      </c>
      <c r="E19" s="6" t="s">
        <v>64</v>
      </c>
      <c r="F19" s="6" t="s">
        <v>24</v>
      </c>
      <c r="G19" s="6" t="s">
        <v>22</v>
      </c>
      <c r="H19" s="19">
        <v>0.167314305590782</v>
      </c>
      <c r="I19" s="22"/>
    </row>
    <row r="20" spans="1:9" x14ac:dyDescent="0.15">
      <c r="A20" s="2">
        <v>19</v>
      </c>
      <c r="B20" s="3" t="s">
        <v>51</v>
      </c>
      <c r="C20" s="4" t="s">
        <v>64</v>
      </c>
      <c r="D20" s="3" t="s">
        <v>55</v>
      </c>
      <c r="E20" s="3" t="s">
        <v>64</v>
      </c>
      <c r="F20" s="3" t="s">
        <v>8</v>
      </c>
      <c r="G20" s="3" t="s">
        <v>22</v>
      </c>
      <c r="H20" s="18">
        <v>0.20514545808383899</v>
      </c>
      <c r="I20" s="20"/>
    </row>
    <row r="21" spans="1:9" x14ac:dyDescent="0.15">
      <c r="A21" s="2">
        <v>20</v>
      </c>
      <c r="B21" s="6" t="s">
        <v>4</v>
      </c>
      <c r="C21" s="7" t="s">
        <v>64</v>
      </c>
      <c r="D21" s="6" t="s">
        <v>50</v>
      </c>
      <c r="E21" s="6" t="s">
        <v>64</v>
      </c>
      <c r="F21" s="6" t="s">
        <v>17</v>
      </c>
      <c r="G21" s="6" t="s">
        <v>22</v>
      </c>
      <c r="H21" s="19">
        <v>0.325883286061807</v>
      </c>
      <c r="I21" s="22"/>
    </row>
    <row r="22" spans="1:9" x14ac:dyDescent="0.15">
      <c r="A22" s="2">
        <v>21</v>
      </c>
      <c r="B22" s="3" t="s">
        <v>4</v>
      </c>
      <c r="C22" s="4" t="s">
        <v>64</v>
      </c>
      <c r="D22" s="3" t="s">
        <v>54</v>
      </c>
      <c r="E22" s="3" t="s">
        <v>64</v>
      </c>
      <c r="F22" s="3" t="s">
        <v>43</v>
      </c>
      <c r="G22" s="3" t="s">
        <v>22</v>
      </c>
      <c r="H22" s="18">
        <v>0.34020908523194598</v>
      </c>
      <c r="I22" s="20"/>
    </row>
    <row r="23" spans="1:9" x14ac:dyDescent="0.15">
      <c r="A23" s="2">
        <v>22</v>
      </c>
      <c r="B23" s="6" t="s">
        <v>73</v>
      </c>
      <c r="C23" s="7" t="s">
        <v>64</v>
      </c>
      <c r="D23" s="6" t="s">
        <v>74</v>
      </c>
      <c r="E23" s="6" t="s">
        <v>64</v>
      </c>
      <c r="F23" s="6" t="s">
        <v>34</v>
      </c>
      <c r="G23" s="6" t="s">
        <v>22</v>
      </c>
      <c r="H23" s="19">
        <v>0.81013473811713999</v>
      </c>
      <c r="I23" s="22"/>
    </row>
    <row r="24" spans="1:9" x14ac:dyDescent="0.15">
      <c r="A24" s="2">
        <v>23</v>
      </c>
      <c r="B24" s="3" t="s">
        <v>73</v>
      </c>
      <c r="C24" s="4" t="s">
        <v>64</v>
      </c>
      <c r="D24" s="3" t="s">
        <v>39</v>
      </c>
      <c r="E24" s="3" t="s">
        <v>64</v>
      </c>
      <c r="F24" s="3" t="s">
        <v>14</v>
      </c>
      <c r="G24" s="3" t="s">
        <v>22</v>
      </c>
      <c r="H24" s="18">
        <v>0.79887112819175699</v>
      </c>
      <c r="I24" s="20"/>
    </row>
    <row r="25" spans="1:9" x14ac:dyDescent="0.15">
      <c r="A25" s="2">
        <v>24</v>
      </c>
      <c r="B25" s="6" t="s">
        <v>21</v>
      </c>
      <c r="C25" s="7" t="s">
        <v>64</v>
      </c>
      <c r="D25" s="6" t="s">
        <v>10</v>
      </c>
      <c r="E25" s="6" t="s">
        <v>64</v>
      </c>
      <c r="F25" s="6" t="s">
        <v>36</v>
      </c>
      <c r="G25" s="6" t="s">
        <v>22</v>
      </c>
      <c r="H25" s="19">
        <v>1.1811757187893099</v>
      </c>
      <c r="I25" s="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B24"/>
  <sheetViews>
    <sheetView workbookViewId="0"/>
  </sheetViews>
  <sheetFormatPr baseColWidth="10" defaultColWidth="9.1640625" defaultRowHeight="13" x14ac:dyDescent="0.15"/>
  <sheetData>
    <row r="1" spans="1:2" x14ac:dyDescent="0.15">
      <c r="A1" t="s">
        <v>77</v>
      </c>
      <c r="B1" t="s">
        <v>76</v>
      </c>
    </row>
    <row r="2" spans="1:2" x14ac:dyDescent="0.15">
      <c r="A2">
        <v>1</v>
      </c>
      <c r="B2" s="33"/>
    </row>
    <row r="3" spans="1:2" x14ac:dyDescent="0.15">
      <c r="A3">
        <v>2</v>
      </c>
      <c r="B3" s="33"/>
    </row>
    <row r="4" spans="1:2" x14ac:dyDescent="0.15">
      <c r="A4">
        <v>3</v>
      </c>
      <c r="B4" s="33"/>
    </row>
    <row r="5" spans="1:2" x14ac:dyDescent="0.15">
      <c r="A5">
        <v>4</v>
      </c>
      <c r="B5" s="33">
        <v>1</v>
      </c>
    </row>
    <row r="6" spans="1:2" x14ac:dyDescent="0.15">
      <c r="A6">
        <v>5</v>
      </c>
      <c r="B6" s="33">
        <v>0.98833002805791381</v>
      </c>
    </row>
    <row r="7" spans="1:2" x14ac:dyDescent="0.15">
      <c r="A7">
        <v>6</v>
      </c>
      <c r="B7" s="33">
        <v>0.98320175128516174</v>
      </c>
    </row>
    <row r="8" spans="1:2" x14ac:dyDescent="0.15">
      <c r="A8">
        <v>7</v>
      </c>
      <c r="B8" s="33">
        <v>0.98917723729108242</v>
      </c>
    </row>
    <row r="9" spans="1:2" x14ac:dyDescent="0.15">
      <c r="A9">
        <v>8</v>
      </c>
      <c r="B9" s="33">
        <v>0.99034466486166517</v>
      </c>
    </row>
    <row r="10" spans="1:2" x14ac:dyDescent="0.15">
      <c r="A10">
        <v>9</v>
      </c>
      <c r="B10" s="33">
        <v>0.99183083030533825</v>
      </c>
    </row>
    <row r="11" spans="1:2" x14ac:dyDescent="0.15">
      <c r="A11">
        <v>11</v>
      </c>
      <c r="B11" s="33">
        <v>0.98438454592428937</v>
      </c>
    </row>
    <row r="12" spans="1:2" x14ac:dyDescent="0.15">
      <c r="A12">
        <v>12</v>
      </c>
      <c r="B12" s="33">
        <v>0.98699309019383141</v>
      </c>
    </row>
    <row r="13" spans="1:2" x14ac:dyDescent="0.15">
      <c r="A13">
        <v>13</v>
      </c>
      <c r="B13" s="33">
        <v>0.98558915667281999</v>
      </c>
    </row>
    <row r="14" spans="1:2" x14ac:dyDescent="0.15">
      <c r="A14">
        <v>14</v>
      </c>
      <c r="B14" s="33">
        <v>0.98019491942861225</v>
      </c>
    </row>
    <row r="15" spans="1:2" x14ac:dyDescent="0.15">
      <c r="A15">
        <v>15</v>
      </c>
      <c r="B15" s="33">
        <v>0.98556185225955162</v>
      </c>
    </row>
    <row r="16" spans="1:2" x14ac:dyDescent="0.15">
      <c r="A16">
        <v>16</v>
      </c>
      <c r="B16" s="33">
        <v>0.97469516387031607</v>
      </c>
    </row>
    <row r="17" spans="1:2" x14ac:dyDescent="0.15">
      <c r="A17">
        <v>17</v>
      </c>
      <c r="B17" s="33">
        <v>0.97906449305710297</v>
      </c>
    </row>
    <row r="18" spans="1:2" x14ac:dyDescent="0.15">
      <c r="A18">
        <v>18</v>
      </c>
      <c r="B18" s="33">
        <v>0.97308010900464292</v>
      </c>
    </row>
    <row r="19" spans="1:2" x14ac:dyDescent="0.15">
      <c r="A19">
        <v>19</v>
      </c>
      <c r="B19" s="33">
        <v>0.98950699752241467</v>
      </c>
    </row>
    <row r="20" spans="1:2" x14ac:dyDescent="0.15">
      <c r="A20">
        <v>20</v>
      </c>
      <c r="B20" s="33">
        <v>0.99036826768351782</v>
      </c>
    </row>
    <row r="21" spans="1:2" x14ac:dyDescent="0.15">
      <c r="A21">
        <v>21</v>
      </c>
      <c r="B21" s="33">
        <v>0.985790130359534</v>
      </c>
    </row>
    <row r="22" spans="1:2" x14ac:dyDescent="0.15">
      <c r="A22">
        <v>22</v>
      </c>
      <c r="B22" s="33">
        <v>0.97932634620339298</v>
      </c>
    </row>
    <row r="23" spans="1:2" x14ac:dyDescent="0.15">
      <c r="A23">
        <v>23</v>
      </c>
      <c r="B23" s="33">
        <v>0.97752881273651193</v>
      </c>
    </row>
    <row r="24" spans="1:2" x14ac:dyDescent="0.15">
      <c r="A24">
        <v>24</v>
      </c>
      <c r="B24" s="33">
        <v>0.92430210575262239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"/>
  <sheetViews>
    <sheetView workbookViewId="0"/>
  </sheetViews>
  <sheetFormatPr baseColWidth="10" defaultColWidth="9.1640625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Raw Intensities</vt:lpstr>
      <vt:lpstr>Raw Intensities RSDs</vt:lpstr>
      <vt:lpstr>Net Intensities</vt:lpstr>
      <vt:lpstr>Net Intensities RSDs</vt:lpstr>
      <vt:lpstr>Concentrations</vt:lpstr>
      <vt:lpstr>Concentrations RSDs</vt:lpstr>
      <vt:lpstr>Unfactored Concentrations</vt:lpstr>
      <vt:lpstr>Internal Standards</vt:lpstr>
      <vt:lpstr>QC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Sokolsky, Marina</cp:lastModifiedBy>
  <dcterms:created xsi:type="dcterms:W3CDTF">2024-08-27T18:13:52Z</dcterms:created>
  <dcterms:modified xsi:type="dcterms:W3CDTF">2024-08-29T16:22:32Z</dcterms:modified>
</cp:coreProperties>
</file>