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ERPINE1" sheetId="15" r:id="rId1"/>
    <sheet name="mir-642a-3p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<sst xmlns="http://schemas.openxmlformats.org/spreadsheetml/2006/main" count="390" uniqueCount="27">
  <si>
    <t>Sample Name</t>
  </si>
  <si>
    <t>Target Name</t>
  </si>
  <si>
    <t>Task</t>
  </si>
  <si>
    <t>Reporter</t>
  </si>
  <si>
    <t>Quencher</t>
  </si>
  <si>
    <t>Cт</t>
  </si>
  <si>
    <r>
      <rPr>
        <sz val="12"/>
        <color indexed="8"/>
        <rFont val="Times New Roman"/>
        <charset val="134"/>
      </rPr>
      <t>GAPDH mean</t>
    </r>
    <r>
      <rPr>
        <sz val="12"/>
        <color indexed="8"/>
        <rFont val="宋体"/>
        <charset val="134"/>
      </rPr>
      <t>（</t>
    </r>
    <r>
      <rPr>
        <sz val="12"/>
        <color indexed="8"/>
        <rFont val="Times New Roman"/>
        <charset val="134"/>
      </rPr>
      <t>ct</t>
    </r>
    <r>
      <rPr>
        <sz val="12"/>
        <color indexed="8"/>
        <rFont val="宋体"/>
        <charset val="134"/>
      </rPr>
      <t>）</t>
    </r>
  </si>
  <si>
    <t>ΔCT</t>
  </si>
  <si>
    <t>ΔΔCT</t>
  </si>
  <si>
    <t>minus ΔΔCT</t>
  </si>
  <si>
    <t>2-ΔΔCT</t>
  </si>
  <si>
    <t>2-ΔΔCT Mean</t>
  </si>
  <si>
    <t>Ct SD</t>
  </si>
  <si>
    <t>AAV-NC-1</t>
  </si>
  <si>
    <t>SERPINE1</t>
  </si>
  <si>
    <t>UNKNOWN</t>
  </si>
  <si>
    <t>SYBR</t>
  </si>
  <si>
    <t>None</t>
  </si>
  <si>
    <t>±</t>
  </si>
  <si>
    <t>GAPDH</t>
  </si>
  <si>
    <t>AAV-NC-2</t>
  </si>
  <si>
    <t>AAV-NC-3</t>
  </si>
  <si>
    <t>AAV-miRNA-1</t>
  </si>
  <si>
    <t>AAV-miRNA-2</t>
  </si>
  <si>
    <t>AAV-miRNA-3</t>
  </si>
  <si>
    <t>mir-642a-3p</t>
  </si>
  <si>
    <t>U6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</si>
</sst>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00000_ "/>
  </numFmts>
  <fonts count="31">
    <font>
      <sz val="10"/>
      <name val="Arial"/>
      <charset val="134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53" applyAlignment="1">
      <alignment horizontal="center" vertical="center"/>
    </xf>
    <xf numFmtId="0" fontId="4" fillId="0" borderId="0" xfId="53" applyFont="1" applyAlignment="1">
      <alignment horizontal="center" vertical="center"/>
    </xf>
    <xf numFmtId="0" fontId="5" fillId="0" borderId="0" xfId="53" applyFont="1" applyAlignment="1">
      <alignment horizontal="center" vertical="center"/>
    </xf>
    <xf numFmtId="0" fontId="6" fillId="0" borderId="0" xfId="53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53" applyFont="1" applyAlignment="1">
      <alignment horizontal="center" vertical="center"/>
    </xf>
    <xf numFmtId="0" fontId="1" fillId="0" borderId="0" xfId="58" applyFont="1" applyAlignment="1">
      <alignment horizontal="center" vertical="center"/>
    </xf>
    <xf numFmtId="0" fontId="0" fillId="0" borderId="0" xfId="0" applyFont="1"/>
    <xf numFmtId="0" fontId="9" fillId="0" borderId="0" xfId="53" applyFont="1" applyAlignment="1">
      <alignment horizontal="center" vertical="center"/>
    </xf>
    <xf numFmtId="10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3" fillId="0" borderId="0" xfId="49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3" xfId="53"/>
    <cellStyle name="常规 3 2" xfId="54"/>
    <cellStyle name="常规 3 2 2" xfId="55"/>
    <cellStyle name="常规 3 3" xfId="56"/>
    <cellStyle name="常规 64" xfId="57"/>
    <cellStyle name="常规 7 2" xfId="58"/>
    <cellStyle name="常规 8 2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56"/>
  <sheetViews>
    <sheetView tabSelected="1" workbookViewId="0">
      <selection activeCell="J2" sqref="J2"/>
    </sheetView>
  </sheetViews>
  <sheetFormatPr defaultColWidth="9" defaultRowHeight="12.75"/>
  <cols>
    <col min="1" max="1" width="22" customWidth="1"/>
    <col min="2" max="2" width="16.3333333333333" customWidth="1"/>
    <col min="3" max="3" width="22.4380952380952" customWidth="1"/>
    <col min="7" max="7" width="13.1047619047619" customWidth="1"/>
    <col min="9" max="10" width="12.8571428571429"/>
    <col min="14" max="14" width="10.552380952381" customWidth="1"/>
    <col min="15" max="15" width="11.3333333333333" customWidth="1"/>
    <col min="20" max="21" width="9.1047619047619" customWidth="1"/>
  </cols>
  <sheetData>
    <row r="1" s="1" customFormat="1" ht="14.25" spans="1:19">
      <c r="A1" s="4"/>
      <c r="B1" s="5"/>
      <c r="C1" s="5"/>
      <c r="D1" s="5"/>
      <c r="E1" s="5"/>
      <c r="F1" s="5"/>
      <c r="G1" s="6"/>
      <c r="H1" s="7">
        <f>AVERAGE(H3:H5)</f>
        <v>5.6886690775553</v>
      </c>
      <c r="I1" s="6"/>
      <c r="J1" s="6"/>
      <c r="K1" s="6"/>
      <c r="L1" s="6"/>
      <c r="M1" s="6"/>
      <c r="N1" s="4"/>
      <c r="O1" s="4"/>
      <c r="P1" s="4"/>
      <c r="Q1" s="4"/>
      <c r="R1" s="4"/>
      <c r="S1" s="17"/>
    </row>
    <row r="2" s="1" customFormat="1" ht="15.75" spans="1:19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9" t="s">
        <v>8</v>
      </c>
      <c r="J2" s="12" t="s">
        <v>9</v>
      </c>
      <c r="K2" s="9" t="s">
        <v>10</v>
      </c>
      <c r="L2" s="9" t="s">
        <v>11</v>
      </c>
      <c r="M2" s="9" t="s">
        <v>12</v>
      </c>
      <c r="N2" s="4"/>
      <c r="O2" s="4"/>
      <c r="P2" s="4"/>
      <c r="Q2" s="4"/>
      <c r="R2" s="4"/>
      <c r="S2" s="17"/>
    </row>
    <row r="3" s="2" customFormat="1" spans="1:23">
      <c r="A3" t="s">
        <v>13</v>
      </c>
      <c r="B3" t="s">
        <v>14</v>
      </c>
      <c r="C3" s="2" t="s">
        <v>15</v>
      </c>
      <c r="D3" s="2" t="s">
        <v>16</v>
      </c>
      <c r="E3" s="2" t="s">
        <v>17</v>
      </c>
      <c r="F3">
        <v>28.3306484222412</v>
      </c>
      <c r="H3" s="2">
        <f>F3-G6</f>
        <v>5.5957533518473</v>
      </c>
      <c r="I3" s="2">
        <f>H3-$H$1</f>
        <v>-0.092915725708</v>
      </c>
      <c r="J3" s="2">
        <f>0-I3</f>
        <v>0.092915725708</v>
      </c>
      <c r="K3" s="2">
        <f>2^J3</f>
        <v>1.06652347858928</v>
      </c>
      <c r="L3" s="2">
        <f>AVERAGE(K3:K5)</f>
        <v>1.00667495694957</v>
      </c>
      <c r="M3" s="2">
        <f>STDEV(K3:K5)</f>
        <v>0.13821157966871</v>
      </c>
      <c r="N3" s="13"/>
      <c r="O3" s="2">
        <f>AVERAGE(K3:K17)</f>
        <v>0.965127336263294</v>
      </c>
      <c r="P3" s="10">
        <f>STDEVA(K3:K17)</f>
        <v>0.0825247276227636</v>
      </c>
      <c r="Q3" s="19"/>
      <c r="R3" s="2">
        <f>ROUND(O3,2)</f>
        <v>0.97</v>
      </c>
      <c r="S3" s="2">
        <f>ROUND(P3,2)</f>
        <v>0.08</v>
      </c>
      <c r="T3" s="2" t="s">
        <v>18</v>
      </c>
      <c r="U3" s="2" t="str">
        <f>R3&amp;T3&amp;S3</f>
        <v>0.97±0.08</v>
      </c>
      <c r="W3" s="18"/>
    </row>
    <row r="4" s="2" customFormat="1" spans="1:23">
      <c r="A4" t="s">
        <v>13</v>
      </c>
      <c r="B4" t="s">
        <v>14</v>
      </c>
      <c r="C4" s="2" t="s">
        <v>15</v>
      </c>
      <c r="D4" s="2" t="s">
        <v>16</v>
      </c>
      <c r="E4" s="2" t="s">
        <v>17</v>
      </c>
      <c r="F4">
        <v>28.2796798706054</v>
      </c>
      <c r="G4" s="10"/>
      <c r="H4" s="2">
        <f>F4-G6</f>
        <v>5.5447848002115</v>
      </c>
      <c r="I4" s="2">
        <f>H4-$H$1</f>
        <v>-0.143884277343801</v>
      </c>
      <c r="J4" s="2">
        <f>0-I4</f>
        <v>0.143884277343801</v>
      </c>
      <c r="K4" s="2">
        <f>2^J4</f>
        <v>1.10487585602299</v>
      </c>
      <c r="N4" s="13"/>
      <c r="O4" s="14"/>
      <c r="P4" s="14"/>
      <c r="Q4" s="14"/>
      <c r="W4" s="18"/>
    </row>
    <row r="5" s="2" customFormat="1" spans="1:23">
      <c r="A5" t="s">
        <v>13</v>
      </c>
      <c r="B5" t="s">
        <v>14</v>
      </c>
      <c r="C5" s="2" t="s">
        <v>15</v>
      </c>
      <c r="D5" s="2" t="s">
        <v>16</v>
      </c>
      <c r="E5" s="2" t="s">
        <v>17</v>
      </c>
      <c r="F5">
        <v>28.660364151001</v>
      </c>
      <c r="H5" s="2">
        <f>F5-G6</f>
        <v>5.9254690806071</v>
      </c>
      <c r="I5" s="2">
        <f>H5-$H$1</f>
        <v>0.236800003051801</v>
      </c>
      <c r="J5" s="2">
        <f>0-I5</f>
        <v>-0.236800003051801</v>
      </c>
      <c r="K5" s="2">
        <f>2^J5</f>
        <v>0.848625536236449</v>
      </c>
      <c r="N5" s="13"/>
      <c r="O5" s="14"/>
      <c r="P5" s="14"/>
      <c r="Q5" s="14"/>
      <c r="W5" s="18"/>
    </row>
    <row r="6" s="2" customFormat="1" spans="1:23">
      <c r="A6" t="s">
        <v>13</v>
      </c>
      <c r="B6" t="s">
        <v>19</v>
      </c>
      <c r="C6" s="2" t="s">
        <v>15</v>
      </c>
      <c r="D6" s="2" t="s">
        <v>16</v>
      </c>
      <c r="E6" s="2" t="s">
        <v>17</v>
      </c>
      <c r="F6">
        <v>22.8060741424561</v>
      </c>
      <c r="G6" s="2">
        <f>AVERAGE(F6:F8)</f>
        <v>22.7348950703939</v>
      </c>
      <c r="N6" s="13"/>
      <c r="O6" s="14"/>
      <c r="P6" s="14"/>
      <c r="Q6" s="14"/>
      <c r="W6" s="18"/>
    </row>
    <row r="7" s="2" customFormat="1" spans="1:23">
      <c r="A7" t="s">
        <v>13</v>
      </c>
      <c r="B7" t="s">
        <v>19</v>
      </c>
      <c r="C7" s="2" t="s">
        <v>15</v>
      </c>
      <c r="D7" s="2" t="s">
        <v>16</v>
      </c>
      <c r="E7" s="2" t="s">
        <v>17</v>
      </c>
      <c r="F7">
        <v>22.7456970214844</v>
      </c>
      <c r="N7" s="13"/>
      <c r="O7" s="14"/>
      <c r="P7" s="14"/>
      <c r="Q7" s="14"/>
      <c r="W7" s="18"/>
    </row>
    <row r="8" s="2" customFormat="1" spans="1:23">
      <c r="A8" t="s">
        <v>13</v>
      </c>
      <c r="B8" t="s">
        <v>19</v>
      </c>
      <c r="C8" s="2" t="s">
        <v>15</v>
      </c>
      <c r="D8" s="2" t="s">
        <v>16</v>
      </c>
      <c r="E8" s="2" t="s">
        <v>17</v>
      </c>
      <c r="F8">
        <v>22.6529140472412</v>
      </c>
      <c r="N8" s="13"/>
      <c r="O8" s="14"/>
      <c r="P8"/>
      <c r="Q8" s="14"/>
      <c r="W8" s="18"/>
    </row>
    <row r="9" s="2" customFormat="1" spans="1:23">
      <c r="A9" t="s">
        <v>20</v>
      </c>
      <c r="B9" t="s">
        <v>14</v>
      </c>
      <c r="C9" s="2" t="s">
        <v>15</v>
      </c>
      <c r="D9" s="2" t="s">
        <v>16</v>
      </c>
      <c r="E9" s="2" t="s">
        <v>17</v>
      </c>
      <c r="F9">
        <v>29.1639919281005</v>
      </c>
      <c r="H9" s="2">
        <f>F9-G12</f>
        <v>5.68219922383623</v>
      </c>
      <c r="I9" s="2">
        <f>H9-$H$1</f>
        <v>-0.00646985371906794</v>
      </c>
      <c r="J9" s="2">
        <f>0-I9</f>
        <v>0.00646985371906794</v>
      </c>
      <c r="K9" s="2">
        <f>2^J9</f>
        <v>1.00449463155566</v>
      </c>
      <c r="L9" s="2">
        <f>AVERAGE(K9:K11)</f>
        <v>0.966116322051573</v>
      </c>
      <c r="M9" s="2">
        <f>STDEV(K9:K11)</f>
        <v>0.0480882908548255</v>
      </c>
      <c r="N9" s="13"/>
      <c r="O9" s="14"/>
      <c r="P9"/>
      <c r="Q9" s="14"/>
      <c r="W9" s="18"/>
    </row>
    <row r="10" s="2" customFormat="1" spans="1:23">
      <c r="A10" t="s">
        <v>20</v>
      </c>
      <c r="B10" t="s">
        <v>14</v>
      </c>
      <c r="C10" s="2" t="s">
        <v>15</v>
      </c>
      <c r="D10" s="2" t="s">
        <v>16</v>
      </c>
      <c r="E10" s="2" t="s">
        <v>17</v>
      </c>
      <c r="F10">
        <v>29.3030815124511</v>
      </c>
      <c r="G10" s="10"/>
      <c r="H10" s="2">
        <f>F10-G12</f>
        <v>5.82128880818683</v>
      </c>
      <c r="I10" s="2">
        <f>H10-$H$1</f>
        <v>0.132619730631532</v>
      </c>
      <c r="J10" s="2">
        <f>0-I10</f>
        <v>-0.132619730631532</v>
      </c>
      <c r="K10" s="2">
        <f>2^J10</f>
        <v>0.912173566953024</v>
      </c>
      <c r="N10" s="13"/>
      <c r="O10" s="14"/>
      <c r="P10"/>
      <c r="Q10" s="14"/>
      <c r="W10" s="18"/>
    </row>
    <row r="11" s="2" customFormat="1" spans="1:23">
      <c r="A11" t="s">
        <v>20</v>
      </c>
      <c r="B11" t="s">
        <v>14</v>
      </c>
      <c r="C11" s="2" t="s">
        <v>15</v>
      </c>
      <c r="D11" s="2" t="s">
        <v>16</v>
      </c>
      <c r="E11" s="2" t="s">
        <v>17</v>
      </c>
      <c r="F11">
        <v>29.1971359252929</v>
      </c>
      <c r="H11" s="2">
        <f>F11-G12</f>
        <v>5.71534322102863</v>
      </c>
      <c r="I11" s="2">
        <f>H11-$H$1</f>
        <v>0.0266741434733326</v>
      </c>
      <c r="J11" s="2">
        <f>0-I11</f>
        <v>-0.0266741434733326</v>
      </c>
      <c r="K11" s="2">
        <f>2^J11</f>
        <v>0.981680767646036</v>
      </c>
      <c r="N11" s="13"/>
      <c r="O11" s="14"/>
      <c r="P11" s="14"/>
      <c r="Q11" s="14"/>
      <c r="W11" s="18"/>
    </row>
    <row r="12" s="2" customFormat="1" spans="1:23">
      <c r="A12" t="s">
        <v>20</v>
      </c>
      <c r="B12" t="s">
        <v>19</v>
      </c>
      <c r="C12" s="2" t="s">
        <v>15</v>
      </c>
      <c r="D12" s="2" t="s">
        <v>16</v>
      </c>
      <c r="E12" s="2" t="s">
        <v>17</v>
      </c>
      <c r="F12">
        <v>23.4212699890136</v>
      </c>
      <c r="G12" s="2">
        <f>AVERAGE(F12:F14)</f>
        <v>23.4817927042643</v>
      </c>
      <c r="N12" s="13"/>
      <c r="O12" s="14"/>
      <c r="P12" s="14"/>
      <c r="Q12" s="14"/>
      <c r="W12" s="18"/>
    </row>
    <row r="13" s="2" customFormat="1" spans="1:23">
      <c r="A13" t="s">
        <v>20</v>
      </c>
      <c r="B13" t="s">
        <v>19</v>
      </c>
      <c r="C13" s="2" t="s">
        <v>15</v>
      </c>
      <c r="D13" s="2" t="s">
        <v>16</v>
      </c>
      <c r="E13" s="2" t="s">
        <v>17</v>
      </c>
      <c r="F13">
        <v>23.5530483245849</v>
      </c>
      <c r="N13" s="13"/>
      <c r="O13" s="14"/>
      <c r="P13" s="14"/>
      <c r="Q13" s="14"/>
      <c r="W13" s="18"/>
    </row>
    <row r="14" s="2" customFormat="1" spans="1:23">
      <c r="A14" t="s">
        <v>20</v>
      </c>
      <c r="B14" t="s">
        <v>19</v>
      </c>
      <c r="C14" s="2" t="s">
        <v>15</v>
      </c>
      <c r="D14" s="2" t="s">
        <v>16</v>
      </c>
      <c r="E14" s="2" t="s">
        <v>17</v>
      </c>
      <c r="F14">
        <v>23.4710597991943</v>
      </c>
      <c r="N14" s="13"/>
      <c r="O14" s="14"/>
      <c r="P14" s="14"/>
      <c r="Q14" s="14"/>
      <c r="W14" s="18"/>
    </row>
    <row r="15" s="2" customFormat="1" spans="1:23">
      <c r="A15" t="s">
        <v>21</v>
      </c>
      <c r="B15" t="s">
        <v>14</v>
      </c>
      <c r="C15" s="2" t="s">
        <v>15</v>
      </c>
      <c r="D15" s="2" t="s">
        <v>16</v>
      </c>
      <c r="E15" s="2" t="s">
        <v>17</v>
      </c>
      <c r="F15">
        <v>29.3100147247314</v>
      </c>
      <c r="H15" s="2">
        <f>F15-G18</f>
        <v>5.8001688639323</v>
      </c>
      <c r="I15" s="2">
        <f>H15-$H$1</f>
        <v>0.111499786376999</v>
      </c>
      <c r="J15" s="2">
        <f>0-I15</f>
        <v>-0.111499786376999</v>
      </c>
      <c r="K15" s="2">
        <f>2^J15</f>
        <v>0.92562530675201</v>
      </c>
      <c r="L15" s="2">
        <f>AVERAGE(K15:K17)</f>
        <v>0.922590729788736</v>
      </c>
      <c r="M15" s="2">
        <f>STDEV(K15:K17)</f>
        <v>0.0228381162327174</v>
      </c>
      <c r="N15" s="13"/>
      <c r="O15" s="14"/>
      <c r="P15" s="14"/>
      <c r="Q15" s="14"/>
      <c r="W15" s="18"/>
    </row>
    <row r="16" s="2" customFormat="1" spans="1:23">
      <c r="A16" t="s">
        <v>21</v>
      </c>
      <c r="B16" t="s">
        <v>14</v>
      </c>
      <c r="C16" s="2" t="s">
        <v>15</v>
      </c>
      <c r="D16" s="2" t="s">
        <v>16</v>
      </c>
      <c r="E16" s="2" t="s">
        <v>17</v>
      </c>
      <c r="F16">
        <v>29.3531059265136</v>
      </c>
      <c r="G16" s="10"/>
      <c r="H16" s="2">
        <f>F16-G18</f>
        <v>5.8432600657145</v>
      </c>
      <c r="I16" s="2">
        <f>H16-$H$1</f>
        <v>0.1545909881592</v>
      </c>
      <c r="J16" s="2">
        <f>0-I16</f>
        <v>-0.1545909881592</v>
      </c>
      <c r="K16" s="2">
        <f>2^J16</f>
        <v>0.898387034362641</v>
      </c>
      <c r="N16" s="13"/>
      <c r="O16" s="14"/>
      <c r="P16" s="14"/>
      <c r="Q16" s="14"/>
      <c r="W16" s="18"/>
    </row>
    <row r="17" s="2" customFormat="1" spans="1:23">
      <c r="A17" t="s">
        <v>21</v>
      </c>
      <c r="B17" t="s">
        <v>14</v>
      </c>
      <c r="C17" s="2" t="s">
        <v>15</v>
      </c>
      <c r="D17" s="2" t="s">
        <v>16</v>
      </c>
      <c r="E17" s="2" t="s">
        <v>17</v>
      </c>
      <c r="F17">
        <v>29.2820232391357</v>
      </c>
      <c r="H17" s="2">
        <f>F17-G18</f>
        <v>5.7721773783366</v>
      </c>
      <c r="I17" s="2">
        <f>H17-$H$1</f>
        <v>0.0835083007813004</v>
      </c>
      <c r="J17" s="2">
        <f>0-I17</f>
        <v>-0.0835083007813004</v>
      </c>
      <c r="K17" s="2">
        <f>2^J17</f>
        <v>0.943759848251558</v>
      </c>
      <c r="N17" s="13"/>
      <c r="O17" s="14"/>
      <c r="P17" s="14"/>
      <c r="Q17" s="14"/>
      <c r="W17" s="18"/>
    </row>
    <row r="18" s="2" customFormat="1" spans="1:23">
      <c r="A18" t="s">
        <v>21</v>
      </c>
      <c r="B18" t="s">
        <v>19</v>
      </c>
      <c r="C18" s="2" t="s">
        <v>15</v>
      </c>
      <c r="D18" s="2" t="s">
        <v>16</v>
      </c>
      <c r="E18" s="2" t="s">
        <v>17</v>
      </c>
      <c r="F18">
        <v>23.4128265380859</v>
      </c>
      <c r="G18" s="2">
        <f>AVERAGE(F18:F20)</f>
        <v>23.5098458607991</v>
      </c>
      <c r="N18" s="13"/>
      <c r="O18" s="14"/>
      <c r="P18" s="14"/>
      <c r="Q18" s="14"/>
      <c r="W18" s="18"/>
    </row>
    <row r="19" s="2" customFormat="1" spans="1:23">
      <c r="A19" t="s">
        <v>21</v>
      </c>
      <c r="B19" t="s">
        <v>19</v>
      </c>
      <c r="C19" s="2" t="s">
        <v>15</v>
      </c>
      <c r="D19" s="2" t="s">
        <v>16</v>
      </c>
      <c r="E19" s="2" t="s">
        <v>17</v>
      </c>
      <c r="F19">
        <v>23.5937221527099</v>
      </c>
      <c r="N19" s="13"/>
      <c r="O19" s="14"/>
      <c r="P19" s="14"/>
      <c r="Q19" s="14"/>
      <c r="W19" s="18"/>
    </row>
    <row r="20" s="2" customFormat="1" spans="1:23">
      <c r="A20" t="s">
        <v>21</v>
      </c>
      <c r="B20" t="s">
        <v>19</v>
      </c>
      <c r="C20" s="2" t="s">
        <v>15</v>
      </c>
      <c r="D20" s="2" t="s">
        <v>16</v>
      </c>
      <c r="E20" s="2" t="s">
        <v>17</v>
      </c>
      <c r="F20">
        <v>23.5229888916015</v>
      </c>
      <c r="N20" s="13"/>
      <c r="O20" s="14"/>
      <c r="P20" s="14"/>
      <c r="Q20" s="14"/>
      <c r="W20" s="18"/>
    </row>
    <row r="21" s="2" customFormat="1" spans="1:23">
      <c r="A21" t="s">
        <v>22</v>
      </c>
      <c r="B21" t="s">
        <v>14</v>
      </c>
      <c r="C21" s="2" t="s">
        <v>15</v>
      </c>
      <c r="D21" s="2" t="s">
        <v>16</v>
      </c>
      <c r="E21" s="2" t="s">
        <v>17</v>
      </c>
      <c r="F21">
        <v>27.2779186248779</v>
      </c>
      <c r="H21" s="2">
        <f>F21-G24</f>
        <v>4.00825322469073</v>
      </c>
      <c r="I21" s="2">
        <f>H21-$H$1</f>
        <v>-1.68041585286457</v>
      </c>
      <c r="J21" s="2">
        <f>0-I21</f>
        <v>1.68041585286457</v>
      </c>
      <c r="K21" s="2">
        <f>2^J21</f>
        <v>3.2052032682144</v>
      </c>
      <c r="L21" s="2">
        <f>AVERAGE(K21:K23)</f>
        <v>2.84730700094923</v>
      </c>
      <c r="M21" s="2">
        <f>STDEV(K21:K23)</f>
        <v>0.330711312117132</v>
      </c>
      <c r="N21" s="13"/>
      <c r="O21" s="2">
        <f>AVERAGE(K21:K35)</f>
        <v>2.68348722221534</v>
      </c>
      <c r="P21" s="10">
        <f>STDEVA(K21:K35)</f>
        <v>0.26401590663077</v>
      </c>
      <c r="Q21" s="19"/>
      <c r="R21" s="2">
        <f>ROUND(O21,2)</f>
        <v>2.68</v>
      </c>
      <c r="S21" s="2">
        <f>ROUND(P21,2)</f>
        <v>0.26</v>
      </c>
      <c r="T21" s="2" t="s">
        <v>18</v>
      </c>
      <c r="U21" s="2" t="str">
        <f>R21&amp;T21&amp;S21</f>
        <v>2.68±0.26</v>
      </c>
      <c r="W21" s="18"/>
    </row>
    <row r="22" s="2" customFormat="1" spans="1:23">
      <c r="A22" t="s">
        <v>22</v>
      </c>
      <c r="B22" t="s">
        <v>14</v>
      </c>
      <c r="C22" s="2" t="s">
        <v>15</v>
      </c>
      <c r="D22" s="2" t="s">
        <v>16</v>
      </c>
      <c r="E22" s="2" t="s">
        <v>17</v>
      </c>
      <c r="F22">
        <v>27.606128692627</v>
      </c>
      <c r="G22" s="10"/>
      <c r="H22" s="2">
        <f>F22-G24</f>
        <v>4.33646329243983</v>
      </c>
      <c r="I22" s="2">
        <f>H22-$H$1</f>
        <v>-1.35220578511547</v>
      </c>
      <c r="J22" s="2">
        <f>0-I22</f>
        <v>1.35220578511547</v>
      </c>
      <c r="K22" s="2">
        <f>2^J22</f>
        <v>2.55302167309691</v>
      </c>
      <c r="N22" s="13"/>
      <c r="O22" s="14"/>
      <c r="P22" s="15"/>
      <c r="Q22" s="15"/>
      <c r="W22" s="18"/>
    </row>
    <row r="23" s="2" customFormat="1" spans="1:23">
      <c r="A23" t="s">
        <v>22</v>
      </c>
      <c r="B23" t="s">
        <v>14</v>
      </c>
      <c r="C23" s="2" t="s">
        <v>15</v>
      </c>
      <c r="D23" s="2" t="s">
        <v>16</v>
      </c>
      <c r="E23" s="2" t="s">
        <v>17</v>
      </c>
      <c r="F23">
        <v>27.4813327789307</v>
      </c>
      <c r="H23" s="2">
        <f>F23-G24</f>
        <v>4.21166737874353</v>
      </c>
      <c r="I23" s="2">
        <f>H23-$H$1</f>
        <v>-1.47700169881177</v>
      </c>
      <c r="J23" s="2">
        <f>0-I23</f>
        <v>1.47700169881177</v>
      </c>
      <c r="K23" s="2">
        <f>2^J23</f>
        <v>2.78369606153639</v>
      </c>
      <c r="N23" s="13"/>
      <c r="O23" s="14"/>
      <c r="P23" s="15"/>
      <c r="Q23" s="15"/>
      <c r="W23" s="18"/>
    </row>
    <row r="24" s="2" customFormat="1" spans="1:23">
      <c r="A24" t="s">
        <v>22</v>
      </c>
      <c r="B24" t="s">
        <v>19</v>
      </c>
      <c r="C24" s="2" t="s">
        <v>15</v>
      </c>
      <c r="D24" s="2" t="s">
        <v>16</v>
      </c>
      <c r="E24" s="2" t="s">
        <v>17</v>
      </c>
      <c r="F24">
        <v>23.1594085693359</v>
      </c>
      <c r="G24" s="2">
        <f>AVERAGE(F24:F26)</f>
        <v>23.2696654001872</v>
      </c>
      <c r="N24" s="13"/>
      <c r="O24" s="16"/>
      <c r="P24" s="15"/>
      <c r="Q24" s="15"/>
      <c r="W24" s="18"/>
    </row>
    <row r="25" s="2" customFormat="1" spans="1:23">
      <c r="A25" t="s">
        <v>22</v>
      </c>
      <c r="B25" t="s">
        <v>19</v>
      </c>
      <c r="C25" s="2" t="s">
        <v>15</v>
      </c>
      <c r="D25" s="2" t="s">
        <v>16</v>
      </c>
      <c r="E25" s="2" t="s">
        <v>17</v>
      </c>
      <c r="F25">
        <v>23.3307228088379</v>
      </c>
      <c r="N25" s="13"/>
      <c r="O25" s="16"/>
      <c r="P25" s="15"/>
      <c r="Q25" s="15"/>
      <c r="W25" s="18"/>
    </row>
    <row r="26" s="2" customFormat="1" spans="1:23">
      <c r="A26" t="s">
        <v>22</v>
      </c>
      <c r="B26" t="s">
        <v>19</v>
      </c>
      <c r="C26" s="2" t="s">
        <v>15</v>
      </c>
      <c r="D26" s="2" t="s">
        <v>16</v>
      </c>
      <c r="E26" s="2" t="s">
        <v>17</v>
      </c>
      <c r="F26">
        <v>23.3188648223877</v>
      </c>
      <c r="N26" s="13"/>
      <c r="O26" s="16"/>
      <c r="P26" s="15"/>
      <c r="Q26" s="15"/>
      <c r="W26" s="18"/>
    </row>
    <row r="27" s="2" customFormat="1" spans="1:23">
      <c r="A27" t="s">
        <v>23</v>
      </c>
      <c r="B27" t="s">
        <v>14</v>
      </c>
      <c r="C27" s="2" t="s">
        <v>15</v>
      </c>
      <c r="D27" s="2" t="s">
        <v>16</v>
      </c>
      <c r="E27" s="2" t="s">
        <v>17</v>
      </c>
      <c r="F27">
        <v>26.9381046295166</v>
      </c>
      <c r="H27" s="2">
        <f>F27-G30</f>
        <v>4.32861709594727</v>
      </c>
      <c r="I27" s="2">
        <f>H27-$H$1</f>
        <v>-1.36005198160803</v>
      </c>
      <c r="J27" s="2">
        <f>0-I27</f>
        <v>1.36005198160803</v>
      </c>
      <c r="K27" s="2">
        <f>2^J27</f>
        <v>2.56694428278531</v>
      </c>
      <c r="L27" s="2">
        <f>AVERAGE(K27:K29)</f>
        <v>2.57381052591561</v>
      </c>
      <c r="M27" s="2">
        <f>STDEV(K27:K29)</f>
        <v>0.0193410244233427</v>
      </c>
      <c r="N27" s="13"/>
      <c r="O27" s="16"/>
      <c r="P27" s="15"/>
      <c r="Q27" s="15"/>
      <c r="W27" s="18"/>
    </row>
    <row r="28" s="2" customFormat="1" spans="1:23">
      <c r="A28" t="s">
        <v>23</v>
      </c>
      <c r="B28" t="s">
        <v>14</v>
      </c>
      <c r="C28" s="2" t="s">
        <v>15</v>
      </c>
      <c r="D28" s="2" t="s">
        <v>16</v>
      </c>
      <c r="E28" s="2" t="s">
        <v>17</v>
      </c>
      <c r="F28">
        <v>26.9426670074463</v>
      </c>
      <c r="G28" s="10"/>
      <c r="H28" s="2">
        <f>F28-G30</f>
        <v>4.33317947387697</v>
      </c>
      <c r="I28" s="2">
        <f>H28-$H$1</f>
        <v>-1.35548960367833</v>
      </c>
      <c r="J28" s="2">
        <f>0-I28</f>
        <v>1.35548960367833</v>
      </c>
      <c r="K28" s="2">
        <f>2^J28</f>
        <v>2.55883940191891</v>
      </c>
      <c r="N28" s="13"/>
      <c r="O28" s="16"/>
      <c r="P28" s="15"/>
      <c r="Q28" s="15"/>
      <c r="W28" s="18"/>
    </row>
    <row r="29" s="2" customFormat="1" spans="1:23">
      <c r="A29" t="s">
        <v>23</v>
      </c>
      <c r="B29" t="s">
        <v>14</v>
      </c>
      <c r="C29" s="2" t="s">
        <v>15</v>
      </c>
      <c r="D29" s="2" t="s">
        <v>16</v>
      </c>
      <c r="E29" s="2" t="s">
        <v>17</v>
      </c>
      <c r="F29">
        <v>26.922061920166</v>
      </c>
      <c r="H29" s="2">
        <f>F29-G30</f>
        <v>4.31257438659667</v>
      </c>
      <c r="I29" s="2">
        <f>H29-$H$1</f>
        <v>-1.37609469095863</v>
      </c>
      <c r="J29" s="2">
        <f>0-I29</f>
        <v>1.37609469095863</v>
      </c>
      <c r="K29" s="2">
        <f>2^J29</f>
        <v>2.59564789304262</v>
      </c>
      <c r="N29" s="13"/>
      <c r="O29" s="16"/>
      <c r="P29" s="15"/>
      <c r="Q29" s="15"/>
      <c r="W29" s="18"/>
    </row>
    <row r="30" s="2" customFormat="1" spans="1:23">
      <c r="A30" t="s">
        <v>23</v>
      </c>
      <c r="B30" t="s">
        <v>19</v>
      </c>
      <c r="C30" s="2" t="s">
        <v>15</v>
      </c>
      <c r="D30" s="2" t="s">
        <v>16</v>
      </c>
      <c r="E30" s="2" t="s">
        <v>17</v>
      </c>
      <c r="F30">
        <v>22.6968212127686</v>
      </c>
      <c r="G30" s="2">
        <f>AVERAGE(F30:F32)</f>
        <v>22.6094875335693</v>
      </c>
      <c r="N30" s="13"/>
      <c r="O30" s="16"/>
      <c r="P30" s="15"/>
      <c r="Q30" s="15"/>
      <c r="W30" s="18"/>
    </row>
    <row r="31" s="2" customFormat="1" spans="1:23">
      <c r="A31" t="s">
        <v>23</v>
      </c>
      <c r="B31" t="s">
        <v>19</v>
      </c>
      <c r="C31" s="2" t="s">
        <v>15</v>
      </c>
      <c r="D31" s="2" t="s">
        <v>16</v>
      </c>
      <c r="E31" s="2" t="s">
        <v>17</v>
      </c>
      <c r="F31">
        <v>22.4998455047607</v>
      </c>
      <c r="N31" s="13"/>
      <c r="O31" s="16"/>
      <c r="P31" s="15"/>
      <c r="Q31" s="15"/>
      <c r="W31" s="18"/>
    </row>
    <row r="32" s="2" customFormat="1" spans="1:23">
      <c r="A32" t="s">
        <v>23</v>
      </c>
      <c r="B32" t="s">
        <v>19</v>
      </c>
      <c r="C32" s="2" t="s">
        <v>15</v>
      </c>
      <c r="D32" s="2" t="s">
        <v>16</v>
      </c>
      <c r="E32" s="2" t="s">
        <v>17</v>
      </c>
      <c r="F32">
        <v>22.6317958831787</v>
      </c>
      <c r="N32" s="13"/>
      <c r="O32" s="16"/>
      <c r="P32" s="15"/>
      <c r="Q32" s="15"/>
      <c r="W32" s="18"/>
    </row>
    <row r="33" s="2" customFormat="1" spans="1:23">
      <c r="A33" t="s">
        <v>24</v>
      </c>
      <c r="B33" t="s">
        <v>14</v>
      </c>
      <c r="C33" s="2" t="s">
        <v>15</v>
      </c>
      <c r="D33" s="2" t="s">
        <v>16</v>
      </c>
      <c r="E33" s="2" t="s">
        <v>17</v>
      </c>
      <c r="F33">
        <v>26.6613616943359</v>
      </c>
      <c r="H33" s="2">
        <f>F33-G36</f>
        <v>4.33698654174806</v>
      </c>
      <c r="I33" s="2">
        <f>H33-$H$1</f>
        <v>-1.35168253580724</v>
      </c>
      <c r="J33" s="2">
        <f>0-I33</f>
        <v>1.35168253580724</v>
      </c>
      <c r="K33" s="2">
        <f>2^J33</f>
        <v>2.55209588866998</v>
      </c>
      <c r="L33" s="2">
        <f>AVERAGE(K33:K35)</f>
        <v>2.62934413978116</v>
      </c>
      <c r="M33" s="2">
        <f>STDEV(K33:K35)</f>
        <v>0.326155625647652</v>
      </c>
      <c r="N33" s="13"/>
      <c r="O33" s="16"/>
      <c r="P33" s="15"/>
      <c r="Q33" s="15"/>
      <c r="W33" s="18"/>
    </row>
    <row r="34" s="2" customFormat="1" spans="1:23">
      <c r="A34" t="s">
        <v>24</v>
      </c>
      <c r="B34" t="s">
        <v>14</v>
      </c>
      <c r="C34" s="2" t="s">
        <v>15</v>
      </c>
      <c r="D34" s="2" t="s">
        <v>16</v>
      </c>
      <c r="E34" s="2" t="s">
        <v>17</v>
      </c>
      <c r="F34">
        <v>26.4342555999755</v>
      </c>
      <c r="G34" s="10"/>
      <c r="H34" s="2">
        <f>F34-G36</f>
        <v>4.10988044738767</v>
      </c>
      <c r="I34" s="2">
        <f>H34-$H$1</f>
        <v>-1.57878863016763</v>
      </c>
      <c r="J34" s="2">
        <f>0-I34</f>
        <v>1.57878863016763</v>
      </c>
      <c r="K34" s="2">
        <f>2^J34</f>
        <v>2.98718922786398</v>
      </c>
      <c r="N34" s="13"/>
      <c r="O34" s="16"/>
      <c r="P34" s="10"/>
      <c r="Q34" s="10"/>
      <c r="W34" s="18"/>
    </row>
    <row r="35" s="2" customFormat="1" spans="1:23">
      <c r="A35" t="s">
        <v>24</v>
      </c>
      <c r="B35" t="s">
        <v>14</v>
      </c>
      <c r="C35" s="2" t="s">
        <v>15</v>
      </c>
      <c r="D35" s="2" t="s">
        <v>16</v>
      </c>
      <c r="E35" s="2" t="s">
        <v>17</v>
      </c>
      <c r="F35">
        <v>26.7811527252197</v>
      </c>
      <c r="H35" s="2">
        <f>F35-G36</f>
        <v>4.45677757263187</v>
      </c>
      <c r="I35" s="2">
        <f>H35-$H$1</f>
        <v>-1.23189150492343</v>
      </c>
      <c r="J35" s="2">
        <f>0-I35</f>
        <v>1.23189150492343</v>
      </c>
      <c r="K35" s="2">
        <f>2^J35</f>
        <v>2.34874730280952</v>
      </c>
      <c r="N35" s="13"/>
      <c r="O35" s="16"/>
      <c r="P35" s="10"/>
      <c r="Q35" s="10"/>
      <c r="R35"/>
      <c r="T35"/>
      <c r="W35" s="18"/>
    </row>
    <row r="36" s="2" customFormat="1" spans="1:23">
      <c r="A36" t="s">
        <v>24</v>
      </c>
      <c r="B36" t="s">
        <v>19</v>
      </c>
      <c r="C36" s="2" t="s">
        <v>15</v>
      </c>
      <c r="D36" s="2" t="s">
        <v>16</v>
      </c>
      <c r="E36" s="2" t="s">
        <v>17</v>
      </c>
      <c r="F36">
        <v>22.2477130889892</v>
      </c>
      <c r="G36" s="2">
        <f>AVERAGE(F36:F38)</f>
        <v>22.3243751525878</v>
      </c>
      <c r="N36" s="13"/>
      <c r="O36" s="16"/>
      <c r="P36" s="10"/>
      <c r="Q36" s="10"/>
      <c r="R36"/>
      <c r="T36"/>
      <c r="W36" s="18"/>
    </row>
    <row r="37" s="2" customFormat="1" spans="1:23">
      <c r="A37" t="s">
        <v>24</v>
      </c>
      <c r="B37" t="s">
        <v>19</v>
      </c>
      <c r="C37" s="2" t="s">
        <v>15</v>
      </c>
      <c r="D37" s="2" t="s">
        <v>16</v>
      </c>
      <c r="E37" s="2" t="s">
        <v>17</v>
      </c>
      <c r="F37">
        <v>22.3165130615234</v>
      </c>
      <c r="N37" s="13"/>
      <c r="O37" s="16"/>
      <c r="P37" s="10"/>
      <c r="Q37" s="10"/>
      <c r="R37"/>
      <c r="T37"/>
      <c r="W37" s="18"/>
    </row>
    <row r="38" s="2" customFormat="1" spans="1:23">
      <c r="A38" t="s">
        <v>24</v>
      </c>
      <c r="B38" t="s">
        <v>19</v>
      </c>
      <c r="C38" s="2" t="s">
        <v>15</v>
      </c>
      <c r="D38" s="2" t="s">
        <v>16</v>
      </c>
      <c r="E38" s="2" t="s">
        <v>17</v>
      </c>
      <c r="F38">
        <v>22.4088993072509</v>
      </c>
      <c r="N38" s="13"/>
      <c r="O38" s="16"/>
      <c r="P38" s="10"/>
      <c r="Q38" s="10"/>
      <c r="R38"/>
      <c r="T38"/>
      <c r="W38" s="18"/>
    </row>
    <row r="39" s="2" customFormat="1" spans="1:20">
      <c r="A39"/>
      <c r="B39"/>
      <c r="F39"/>
      <c r="N39" s="13"/>
      <c r="P39" s="10"/>
      <c r="Q39" s="19"/>
      <c r="R39"/>
      <c r="T39"/>
    </row>
    <row r="40" s="2" customFormat="1" spans="1:20">
      <c r="A40" s="11"/>
      <c r="B40"/>
      <c r="F40"/>
      <c r="G40" s="10"/>
      <c r="N40" s="13"/>
      <c r="O40" s="16"/>
      <c r="P40" s="10"/>
      <c r="Q40" s="10"/>
      <c r="R40"/>
      <c r="T40"/>
    </row>
    <row r="41" s="2" customFormat="1" spans="1:20">
      <c r="A41" s="11"/>
      <c r="B41"/>
      <c r="F41"/>
      <c r="N41" s="13"/>
      <c r="O41" s="16"/>
      <c r="P41" s="10"/>
      <c r="Q41" s="10"/>
      <c r="R41"/>
      <c r="T41"/>
    </row>
    <row r="42" s="2" customFormat="1" spans="1:20">
      <c r="A42" s="11"/>
      <c r="B42"/>
      <c r="F42"/>
      <c r="N42" s="13"/>
      <c r="O42" s="16"/>
      <c r="P42" s="10"/>
      <c r="Q42" s="10"/>
      <c r="R42"/>
      <c r="T42"/>
    </row>
    <row r="43" s="2" customFormat="1" spans="1:20">
      <c r="A43" s="11"/>
      <c r="B43"/>
      <c r="F43"/>
      <c r="N43" s="13"/>
      <c r="O43" s="16"/>
      <c r="P43" s="10"/>
      <c r="Q43" s="10"/>
      <c r="R43"/>
      <c r="T43"/>
    </row>
    <row r="44" s="2" customFormat="1" spans="1:20">
      <c r="A44" s="11"/>
      <c r="B44"/>
      <c r="F44"/>
      <c r="J44"/>
      <c r="N44" s="13"/>
      <c r="O44" s="16"/>
      <c r="P44" s="10"/>
      <c r="Q44" s="10"/>
      <c r="R44"/>
      <c r="T44"/>
    </row>
    <row r="45" s="2" customFormat="1" spans="1:20">
      <c r="A45" s="11"/>
      <c r="B45"/>
      <c r="F45"/>
      <c r="J45"/>
      <c r="N45" s="13"/>
      <c r="O45" s="14"/>
      <c r="P45" s="10"/>
      <c r="Q45" s="10"/>
      <c r="R45"/>
      <c r="T45"/>
    </row>
    <row r="46" s="2" customFormat="1" spans="1:20">
      <c r="A46" s="11"/>
      <c r="B46"/>
      <c r="F46"/>
      <c r="G46" s="10"/>
      <c r="J46"/>
      <c r="N46" s="13"/>
      <c r="O46" s="14"/>
      <c r="P46" s="10"/>
      <c r="Q46" s="10"/>
      <c r="R46"/>
      <c r="T46"/>
    </row>
    <row r="47" s="2" customFormat="1" spans="1:17">
      <c r="A47" s="11"/>
      <c r="B47"/>
      <c r="F47"/>
      <c r="N47" s="13"/>
      <c r="O47" s="14"/>
      <c r="P47" s="10"/>
      <c r="Q47" s="10"/>
    </row>
    <row r="48" s="2" customFormat="1" spans="1:17">
      <c r="A48" s="11"/>
      <c r="B48"/>
      <c r="F48"/>
      <c r="N48" s="13"/>
      <c r="O48" s="16"/>
      <c r="P48" s="10"/>
      <c r="Q48" s="10"/>
    </row>
    <row r="49" s="2" customFormat="1" spans="1:17">
      <c r="A49" s="11"/>
      <c r="B49"/>
      <c r="F49"/>
      <c r="N49" s="13"/>
      <c r="O49" s="16"/>
      <c r="P49" s="10"/>
      <c r="Q49" s="10"/>
    </row>
    <row r="50" s="2" customFormat="1" spans="1:17">
      <c r="A50" s="11"/>
      <c r="B50"/>
      <c r="F50"/>
      <c r="N50" s="13"/>
      <c r="O50" s="16"/>
      <c r="P50" s="10"/>
      <c r="Q50" s="10"/>
    </row>
    <row r="51" s="2" customFormat="1" spans="1:17">
      <c r="A51" s="11"/>
      <c r="B51"/>
      <c r="F51"/>
      <c r="N51" s="13"/>
      <c r="O51" s="14"/>
      <c r="P51" s="10"/>
      <c r="Q51" s="10"/>
    </row>
    <row r="52" s="2" customFormat="1" spans="1:17">
      <c r="A52" s="11"/>
      <c r="B52"/>
      <c r="F52"/>
      <c r="G52" s="10"/>
      <c r="N52" s="13"/>
      <c r="O52" s="14"/>
      <c r="P52" s="10"/>
      <c r="Q52" s="10"/>
    </row>
    <row r="53" s="2" customFormat="1" spans="1:17">
      <c r="A53" s="11"/>
      <c r="B53"/>
      <c r="F53"/>
      <c r="N53" s="13"/>
      <c r="O53" s="14"/>
      <c r="P53" s="10"/>
      <c r="Q53" s="10"/>
    </row>
    <row r="54" s="2" customFormat="1" spans="1:17">
      <c r="A54" s="11"/>
      <c r="B54"/>
      <c r="F54"/>
      <c r="N54" s="13"/>
      <c r="O54" s="16"/>
      <c r="P54" s="10"/>
      <c r="Q54" s="10"/>
    </row>
    <row r="55" s="2" customFormat="1" spans="1:17">
      <c r="A55" s="11"/>
      <c r="B55"/>
      <c r="F55"/>
      <c r="N55" s="13"/>
      <c r="O55" s="16"/>
      <c r="P55" s="10"/>
      <c r="Q55" s="10"/>
    </row>
    <row r="56" s="2" customFormat="1" spans="1:17">
      <c r="A56" s="11"/>
      <c r="B56"/>
      <c r="F56"/>
      <c r="N56" s="13"/>
      <c r="O56" s="16"/>
      <c r="P56" s="10"/>
      <c r="Q56" s="10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X92"/>
  <sheetViews>
    <sheetView workbookViewId="0">
      <selection activeCell="J2" sqref="J2"/>
    </sheetView>
  </sheetViews>
  <sheetFormatPr defaultColWidth="9" defaultRowHeight="12.75"/>
  <cols>
    <col min="1" max="1" width="25.3333333333333" customWidth="1"/>
    <col min="2" max="2" width="11.4380952380952" customWidth="1"/>
    <col min="3" max="3" width="22.4380952380952" customWidth="1"/>
    <col min="7" max="7" width="13.1047619047619" customWidth="1"/>
    <col min="8" max="10" width="12.8571428571429"/>
    <col min="14" max="14" width="10.552380952381" customWidth="1"/>
    <col min="15" max="15" width="11.3333333333333" customWidth="1"/>
    <col min="20" max="21" width="9.1047619047619" customWidth="1"/>
    <col min="24" max="24" width="8.88571428571429" style="3"/>
  </cols>
  <sheetData>
    <row r="1" s="1" customFormat="1" ht="14.25" spans="1:24">
      <c r="A1" s="4"/>
      <c r="B1" s="5"/>
      <c r="C1" s="5"/>
      <c r="D1" s="5"/>
      <c r="E1" s="5"/>
      <c r="F1" s="5"/>
      <c r="G1" s="6"/>
      <c r="H1" s="7">
        <f>AVERAGE(H3:H5)</f>
        <v>8.39911974157767</v>
      </c>
      <c r="I1" s="6"/>
      <c r="J1" s="6"/>
      <c r="K1" s="6"/>
      <c r="L1" s="6"/>
      <c r="M1" s="6"/>
      <c r="N1" s="4"/>
      <c r="O1" s="4"/>
      <c r="P1" s="4"/>
      <c r="Q1" s="4"/>
      <c r="R1" s="4"/>
      <c r="S1" s="17"/>
      <c r="X1" s="18"/>
    </row>
    <row r="2" s="1" customFormat="1" ht="15.75" spans="1:2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9" t="s">
        <v>8</v>
      </c>
      <c r="J2" s="12" t="s">
        <v>9</v>
      </c>
      <c r="K2" s="9" t="s">
        <v>10</v>
      </c>
      <c r="L2" s="9" t="s">
        <v>11</v>
      </c>
      <c r="M2" s="9" t="s">
        <v>12</v>
      </c>
      <c r="N2" s="4"/>
      <c r="O2" s="4"/>
      <c r="P2" s="4"/>
      <c r="Q2" s="4"/>
      <c r="R2" s="4"/>
      <c r="S2" s="17"/>
      <c r="X2" s="18"/>
    </row>
    <row r="3" s="2" customFormat="1" spans="1:24">
      <c r="A3" t="s">
        <v>13</v>
      </c>
      <c r="B3" t="s">
        <v>25</v>
      </c>
      <c r="C3" s="2" t="s">
        <v>15</v>
      </c>
      <c r="D3" s="2" t="s">
        <v>16</v>
      </c>
      <c r="E3" s="2" t="s">
        <v>17</v>
      </c>
      <c r="F3">
        <v>27.1159114837646</v>
      </c>
      <c r="H3" s="2">
        <f>F3-G6</f>
        <v>8.25787307307993</v>
      </c>
      <c r="I3" s="2">
        <f>H3-$H$1</f>
        <v>-0.141246668497734</v>
      </c>
      <c r="J3" s="2">
        <f>0-I3</f>
        <v>0.141246668497734</v>
      </c>
      <c r="K3" s="2">
        <f>2^J3</f>
        <v>1.10285771088531</v>
      </c>
      <c r="L3" s="2">
        <f>AVERAGE(K3:K5)</f>
        <v>1.00290825982897</v>
      </c>
      <c r="M3" s="2">
        <f>STDEV(K3:K5)</f>
        <v>0.0940183816593281</v>
      </c>
      <c r="N3" s="13"/>
      <c r="O3" s="2">
        <f>AVERAGE(K3:K17)</f>
        <v>0.995408811932762</v>
      </c>
      <c r="P3" s="10">
        <f>STDEVA(K3:K17)</f>
        <v>0.0849639698402094</v>
      </c>
      <c r="Q3" s="19"/>
      <c r="R3" s="2">
        <f>ROUND(O3,2)</f>
        <v>1</v>
      </c>
      <c r="S3" s="2">
        <f>ROUND(P3,2)</f>
        <v>0.08</v>
      </c>
      <c r="T3" s="2" t="s">
        <v>18</v>
      </c>
      <c r="U3" s="2" t="str">
        <f>R3&amp;T3&amp;S3</f>
        <v>1±0.08</v>
      </c>
      <c r="X3" s="18"/>
    </row>
    <row r="4" s="2" customFormat="1" spans="1:24">
      <c r="A4" t="s">
        <v>13</v>
      </c>
      <c r="B4" t="s">
        <v>25</v>
      </c>
      <c r="C4" s="2" t="s">
        <v>15</v>
      </c>
      <c r="D4" s="2" t="s">
        <v>16</v>
      </c>
      <c r="E4" s="2" t="s">
        <v>17</v>
      </c>
      <c r="F4">
        <v>27.3833740234375</v>
      </c>
      <c r="G4" s="10"/>
      <c r="H4" s="2">
        <f>F4-G6</f>
        <v>8.52533561275283</v>
      </c>
      <c r="I4" s="2">
        <f>H4-$H$1</f>
        <v>0.126215871175168</v>
      </c>
      <c r="J4" s="2">
        <f>0-I4</f>
        <v>-0.126215871175168</v>
      </c>
      <c r="K4" s="2">
        <f>2^J4</f>
        <v>0.916231538238042</v>
      </c>
      <c r="N4" s="13"/>
      <c r="O4" s="14"/>
      <c r="P4" s="14"/>
      <c r="Q4" s="14"/>
      <c r="X4" s="18"/>
    </row>
    <row r="5" s="2" customFormat="1" spans="1:24">
      <c r="A5" t="s">
        <v>13</v>
      </c>
      <c r="B5" t="s">
        <v>25</v>
      </c>
      <c r="C5" s="2" t="s">
        <v>15</v>
      </c>
      <c r="D5" s="2" t="s">
        <v>16</v>
      </c>
      <c r="E5" s="2" t="s">
        <v>17</v>
      </c>
      <c r="F5">
        <v>27.2721889495849</v>
      </c>
      <c r="H5" s="2">
        <f>F5-G6</f>
        <v>8.41415053890023</v>
      </c>
      <c r="I5" s="2">
        <f>H5-$H$1</f>
        <v>0.0150307973225683</v>
      </c>
      <c r="J5" s="2">
        <f>0-I5</f>
        <v>-0.0150307973225683</v>
      </c>
      <c r="K5" s="2">
        <f>2^J5</f>
        <v>0.989635530363546</v>
      </c>
      <c r="N5" s="13"/>
      <c r="O5" s="14"/>
      <c r="P5" s="14"/>
      <c r="Q5" s="14"/>
      <c r="X5" s="18"/>
    </row>
    <row r="6" s="2" customFormat="1" spans="1:24">
      <c r="A6" t="s">
        <v>13</v>
      </c>
      <c r="B6" t="s">
        <v>26</v>
      </c>
      <c r="C6" s="2" t="s">
        <v>15</v>
      </c>
      <c r="D6" s="2" t="s">
        <v>16</v>
      </c>
      <c r="E6" s="2" t="s">
        <v>17</v>
      </c>
      <c r="F6">
        <v>18.95861003707</v>
      </c>
      <c r="G6" s="2">
        <f>AVERAGE(F6:F8)</f>
        <v>18.8580384106847</v>
      </c>
      <c r="N6" s="13"/>
      <c r="O6" s="14"/>
      <c r="P6" s="14"/>
      <c r="Q6" s="14"/>
      <c r="X6" s="18"/>
    </row>
    <row r="7" s="2" customFormat="1" spans="1:24">
      <c r="A7" t="s">
        <v>13</v>
      </c>
      <c r="B7" t="s">
        <v>26</v>
      </c>
      <c r="C7" s="2" t="s">
        <v>15</v>
      </c>
      <c r="D7" s="2" t="s">
        <v>16</v>
      </c>
      <c r="E7" s="2" t="s">
        <v>17</v>
      </c>
      <c r="F7">
        <v>18.9309814666548</v>
      </c>
      <c r="N7" s="13"/>
      <c r="O7" s="14"/>
      <c r="P7" s="14"/>
      <c r="Q7" s="14"/>
      <c r="X7" s="18"/>
    </row>
    <row r="8" s="2" customFormat="1" spans="1:24">
      <c r="A8" t="s">
        <v>13</v>
      </c>
      <c r="B8" t="s">
        <v>26</v>
      </c>
      <c r="C8" s="2" t="s">
        <v>15</v>
      </c>
      <c r="D8" s="2" t="s">
        <v>16</v>
      </c>
      <c r="E8" s="2" t="s">
        <v>17</v>
      </c>
      <c r="F8">
        <v>18.6845237283292</v>
      </c>
      <c r="N8" s="13"/>
      <c r="O8" s="14"/>
      <c r="P8" s="14"/>
      <c r="Q8" s="14"/>
      <c r="X8" s="18"/>
    </row>
    <row r="9" s="2" customFormat="1" spans="1:24">
      <c r="A9" t="s">
        <v>20</v>
      </c>
      <c r="B9" t="s">
        <v>25</v>
      </c>
      <c r="C9" s="2" t="s">
        <v>15</v>
      </c>
      <c r="D9" s="2" t="s">
        <v>16</v>
      </c>
      <c r="E9" s="2" t="s">
        <v>17</v>
      </c>
      <c r="F9">
        <v>28.9072547912597</v>
      </c>
      <c r="H9" s="2">
        <f>F9-G12</f>
        <v>8.18781289748277</v>
      </c>
      <c r="I9" s="2">
        <f>H9-$H$1</f>
        <v>-0.211306844094898</v>
      </c>
      <c r="J9" s="2">
        <f>0-I9</f>
        <v>0.211306844094898</v>
      </c>
      <c r="K9" s="2">
        <f>2^J9</f>
        <v>1.15773642758953</v>
      </c>
      <c r="L9" s="2">
        <f>AVERAGE(K9:K11)</f>
        <v>1.00280167710675</v>
      </c>
      <c r="M9" s="2">
        <f>STDEV(K9:K11)</f>
        <v>0.135041161766937</v>
      </c>
      <c r="N9" s="13"/>
      <c r="O9" s="14"/>
      <c r="P9" s="14"/>
      <c r="Q9" s="14"/>
      <c r="X9" s="18"/>
    </row>
    <row r="10" s="2" customFormat="1" spans="1:24">
      <c r="A10" t="s">
        <v>20</v>
      </c>
      <c r="B10" t="s">
        <v>25</v>
      </c>
      <c r="C10" s="2" t="s">
        <v>15</v>
      </c>
      <c r="D10" s="2" t="s">
        <v>16</v>
      </c>
      <c r="E10" s="2" t="s">
        <v>17</v>
      </c>
      <c r="F10">
        <v>29.2069339752197</v>
      </c>
      <c r="G10" s="10"/>
      <c r="H10" s="2">
        <f>F10-G12</f>
        <v>8.48749208144277</v>
      </c>
      <c r="I10" s="2">
        <f>H10-$H$1</f>
        <v>0.0883723398651046</v>
      </c>
      <c r="J10" s="2">
        <f>0-I10</f>
        <v>-0.0883723398651046</v>
      </c>
      <c r="K10" s="2">
        <f>2^J10</f>
        <v>0.940583324489525</v>
      </c>
      <c r="N10" s="13"/>
      <c r="O10" s="14"/>
      <c r="P10" s="14"/>
      <c r="Q10" s="14"/>
      <c r="X10" s="18"/>
    </row>
    <row r="11" s="2" customFormat="1" spans="1:24">
      <c r="A11" t="s">
        <v>20</v>
      </c>
      <c r="B11" t="s">
        <v>25</v>
      </c>
      <c r="C11" s="2" t="s">
        <v>15</v>
      </c>
      <c r="D11" s="2" t="s">
        <v>16</v>
      </c>
      <c r="E11" s="2" t="s">
        <v>17</v>
      </c>
      <c r="F11">
        <v>29.254487991333</v>
      </c>
      <c r="H11" s="2">
        <f>F11-G12</f>
        <v>8.53504609755607</v>
      </c>
      <c r="I11" s="2">
        <f>H11-$H$1</f>
        <v>0.135926355978404</v>
      </c>
      <c r="J11" s="2">
        <f>0-I11</f>
        <v>-0.135926355978404</v>
      </c>
      <c r="K11" s="2">
        <f>2^J11</f>
        <v>0.910085279241188</v>
      </c>
      <c r="N11" s="13"/>
      <c r="O11" s="14"/>
      <c r="P11" s="14"/>
      <c r="Q11" s="14"/>
      <c r="X11" s="18"/>
    </row>
    <row r="12" s="2" customFormat="1" spans="1:24">
      <c r="A12" t="s">
        <v>20</v>
      </c>
      <c r="B12" t="s">
        <v>26</v>
      </c>
      <c r="C12" s="2" t="s">
        <v>15</v>
      </c>
      <c r="D12" s="2" t="s">
        <v>16</v>
      </c>
      <c r="E12" s="2" t="s">
        <v>17</v>
      </c>
      <c r="F12">
        <v>20.7186669615642</v>
      </c>
      <c r="G12" s="2">
        <f>AVERAGE(F12:F14)</f>
        <v>20.7194418937769</v>
      </c>
      <c r="N12" s="13"/>
      <c r="O12" s="14"/>
      <c r="P12" s="14"/>
      <c r="Q12" s="14"/>
      <c r="X12" s="18"/>
    </row>
    <row r="13" s="2" customFormat="1" spans="1:24">
      <c r="A13" t="s">
        <v>20</v>
      </c>
      <c r="B13" t="s">
        <v>26</v>
      </c>
      <c r="C13" s="2" t="s">
        <v>15</v>
      </c>
      <c r="D13" s="2" t="s">
        <v>16</v>
      </c>
      <c r="E13" s="2" t="s">
        <v>17</v>
      </c>
      <c r="F13">
        <v>20.7807417384775</v>
      </c>
      <c r="N13" s="13"/>
      <c r="O13" s="14"/>
      <c r="P13" s="14"/>
      <c r="Q13" s="14"/>
      <c r="X13" s="18"/>
    </row>
    <row r="14" s="2" customFormat="1" spans="1:24">
      <c r="A14" t="s">
        <v>20</v>
      </c>
      <c r="B14" t="s">
        <v>26</v>
      </c>
      <c r="C14" s="2" t="s">
        <v>15</v>
      </c>
      <c r="D14" s="2" t="s">
        <v>16</v>
      </c>
      <c r="E14" s="2" t="s">
        <v>17</v>
      </c>
      <c r="F14">
        <v>20.6589169812891</v>
      </c>
      <c r="N14" s="13"/>
      <c r="O14" s="14"/>
      <c r="P14" s="14"/>
      <c r="Q14" s="14"/>
      <c r="X14" s="18"/>
    </row>
    <row r="15" s="2" customFormat="1" spans="1:24">
      <c r="A15" t="s">
        <v>21</v>
      </c>
      <c r="B15" t="s">
        <v>25</v>
      </c>
      <c r="C15" s="2" t="s">
        <v>15</v>
      </c>
      <c r="D15" s="2" t="s">
        <v>16</v>
      </c>
      <c r="E15" s="2" t="s">
        <v>17</v>
      </c>
      <c r="F15">
        <v>28.8493072509765</v>
      </c>
      <c r="H15" s="2">
        <f>F15-G18</f>
        <v>8.4483907007367</v>
      </c>
      <c r="I15" s="2">
        <f>H15-$H$1</f>
        <v>0.0492709591590366</v>
      </c>
      <c r="J15" s="2">
        <f>0-I15</f>
        <v>-0.0492709591590366</v>
      </c>
      <c r="K15" s="2">
        <f>2^J15</f>
        <v>0.966424571396716</v>
      </c>
      <c r="L15" s="2">
        <f>AVERAGE(K15:K17)</f>
        <v>0.98051649886257</v>
      </c>
      <c r="M15" s="2">
        <f>STDEV(K15:K17)</f>
        <v>0.0360682336497798</v>
      </c>
      <c r="N15" s="13"/>
      <c r="O15" s="14"/>
      <c r="P15" s="14"/>
      <c r="Q15" s="14"/>
      <c r="X15" s="18"/>
    </row>
    <row r="16" s="2" customFormat="1" spans="1:24">
      <c r="A16" t="s">
        <v>21</v>
      </c>
      <c r="B16" t="s">
        <v>25</v>
      </c>
      <c r="C16" s="2" t="s">
        <v>15</v>
      </c>
      <c r="D16" s="2" t="s">
        <v>16</v>
      </c>
      <c r="E16" s="2" t="s">
        <v>17</v>
      </c>
      <c r="F16">
        <v>28.7693424224853</v>
      </c>
      <c r="G16" s="10"/>
      <c r="H16" s="2">
        <f>F16-G18</f>
        <v>8.3684258722455</v>
      </c>
      <c r="I16" s="2">
        <f>H16-$H$1</f>
        <v>-0.0306938693321666</v>
      </c>
      <c r="J16" s="2">
        <f>0-I16</f>
        <v>0.0306938693321666</v>
      </c>
      <c r="K16" s="2">
        <f>2^J16</f>
        <v>1.02150330324269</v>
      </c>
      <c r="N16" s="13"/>
      <c r="O16" s="14"/>
      <c r="P16" s="14"/>
      <c r="Q16" s="14"/>
      <c r="X16" s="18"/>
    </row>
    <row r="17" s="2" customFormat="1" spans="1:24">
      <c r="A17" t="s">
        <v>21</v>
      </c>
      <c r="B17" t="s">
        <v>25</v>
      </c>
      <c r="C17" s="2" t="s">
        <v>15</v>
      </c>
      <c r="D17" s="2" t="s">
        <v>16</v>
      </c>
      <c r="E17" s="2" t="s">
        <v>17</v>
      </c>
      <c r="F17">
        <v>28.8685474395751</v>
      </c>
      <c r="H17" s="2">
        <f>F17-G18</f>
        <v>8.4676308893353</v>
      </c>
      <c r="I17" s="2">
        <f>H17-$H$1</f>
        <v>0.0685111477576346</v>
      </c>
      <c r="J17" s="2">
        <f>0-I17</f>
        <v>-0.0685111477576346</v>
      </c>
      <c r="K17" s="2">
        <f>2^J17</f>
        <v>0.953621621948307</v>
      </c>
      <c r="N17" s="13"/>
      <c r="O17" s="14"/>
      <c r="P17" s="14"/>
      <c r="Q17" s="14"/>
      <c r="X17" s="18"/>
    </row>
    <row r="18" s="2" customFormat="1" spans="1:24">
      <c r="A18" t="s">
        <v>21</v>
      </c>
      <c r="B18" t="s">
        <v>26</v>
      </c>
      <c r="C18" s="2" t="s">
        <v>15</v>
      </c>
      <c r="D18" s="2" t="s">
        <v>16</v>
      </c>
      <c r="E18" s="2" t="s">
        <v>17</v>
      </c>
      <c r="F18">
        <v>20.2498149255159</v>
      </c>
      <c r="G18" s="2">
        <f>AVERAGE(F18:F20)</f>
        <v>20.4009165502398</v>
      </c>
      <c r="N18" s="13"/>
      <c r="O18" s="14"/>
      <c r="P18" s="14"/>
      <c r="Q18" s="14"/>
      <c r="X18" s="18"/>
    </row>
    <row r="19" s="2" customFormat="1" spans="1:24">
      <c r="A19" t="s">
        <v>21</v>
      </c>
      <c r="B19" t="s">
        <v>26</v>
      </c>
      <c r="C19" s="2" t="s">
        <v>15</v>
      </c>
      <c r="D19" s="2" t="s">
        <v>16</v>
      </c>
      <c r="E19" s="2" t="s">
        <v>17</v>
      </c>
      <c r="F19">
        <v>20.4065303432695</v>
      </c>
      <c r="N19" s="13"/>
      <c r="O19" s="14"/>
      <c r="P19" s="14"/>
      <c r="Q19" s="14"/>
      <c r="X19" s="18"/>
    </row>
    <row r="20" s="2" customFormat="1" spans="1:24">
      <c r="A20" t="s">
        <v>21</v>
      </c>
      <c r="B20" t="s">
        <v>26</v>
      </c>
      <c r="C20" s="2" t="s">
        <v>15</v>
      </c>
      <c r="D20" s="2" t="s">
        <v>16</v>
      </c>
      <c r="E20" s="2" t="s">
        <v>17</v>
      </c>
      <c r="F20">
        <v>20.546404381934</v>
      </c>
      <c r="N20" s="13"/>
      <c r="O20" s="14"/>
      <c r="P20" s="14"/>
      <c r="Q20" s="14"/>
      <c r="X20" s="18"/>
    </row>
    <row r="21" s="2" customFormat="1" spans="1:24">
      <c r="A21" t="s">
        <v>22</v>
      </c>
      <c r="B21" t="s">
        <v>25</v>
      </c>
      <c r="C21" s="2" t="s">
        <v>15</v>
      </c>
      <c r="D21" s="2" t="s">
        <v>16</v>
      </c>
      <c r="E21" s="2" t="s">
        <v>17</v>
      </c>
      <c r="F21">
        <v>30.7083148956298</v>
      </c>
      <c r="H21" s="2">
        <f>F21-G24</f>
        <v>10.3825643195526</v>
      </c>
      <c r="I21" s="2">
        <f>H21-$H$1</f>
        <v>1.98344457797497</v>
      </c>
      <c r="J21" s="2">
        <f>0-I21</f>
        <v>-1.98344457797497</v>
      </c>
      <c r="K21" s="2">
        <f>2^J21</f>
        <v>0.252885359609301</v>
      </c>
      <c r="L21" s="2">
        <f>AVERAGE(K21:K23)</f>
        <v>0.295194211251566</v>
      </c>
      <c r="M21" s="2">
        <f>STDEV(K21:K23)</f>
        <v>0.0366720488198307</v>
      </c>
      <c r="N21" s="13"/>
      <c r="O21" s="2">
        <f>AVERAGE(K21:K35)</f>
        <v>0.346154575547176</v>
      </c>
      <c r="P21" s="10">
        <f>STDEVA(K21:K35)</f>
        <v>0.0497550120121916</v>
      </c>
      <c r="Q21" s="19"/>
      <c r="R21" s="2">
        <f>ROUND(O21,2)</f>
        <v>0.35</v>
      </c>
      <c r="S21" s="2">
        <f>ROUND(P21,2)</f>
        <v>0.05</v>
      </c>
      <c r="T21" s="2" t="s">
        <v>18</v>
      </c>
      <c r="U21" s="2" t="str">
        <f>R21&amp;T21&amp;S21</f>
        <v>0.35±0.05</v>
      </c>
      <c r="X21" s="18"/>
    </row>
    <row r="22" s="2" customFormat="1" spans="1:24">
      <c r="A22" t="s">
        <v>22</v>
      </c>
      <c r="B22" t="s">
        <v>25</v>
      </c>
      <c r="C22" s="2" t="s">
        <v>15</v>
      </c>
      <c r="D22" s="2" t="s">
        <v>16</v>
      </c>
      <c r="E22" s="2" t="s">
        <v>17</v>
      </c>
      <c r="F22">
        <v>30.3922309875488</v>
      </c>
      <c r="G22" s="10"/>
      <c r="H22" s="2">
        <f>F22-G24</f>
        <v>10.0664804114716</v>
      </c>
      <c r="I22" s="2">
        <f>H22-$H$1</f>
        <v>1.66736066989397</v>
      </c>
      <c r="J22" s="2">
        <f>0-I22</f>
        <v>-1.66736066989397</v>
      </c>
      <c r="K22" s="2">
        <f>2^J22</f>
        <v>0.314828778796847</v>
      </c>
      <c r="N22" s="13"/>
      <c r="O22" s="14"/>
      <c r="P22" s="15"/>
      <c r="Q22" s="15"/>
      <c r="X22" s="18"/>
    </row>
    <row r="23" s="2" customFormat="1" spans="1:24">
      <c r="A23" t="s">
        <v>22</v>
      </c>
      <c r="B23" t="s">
        <v>25</v>
      </c>
      <c r="C23" s="2" t="s">
        <v>15</v>
      </c>
      <c r="D23" s="2" t="s">
        <v>16</v>
      </c>
      <c r="E23" s="2" t="s">
        <v>17</v>
      </c>
      <c r="F23">
        <v>30.3783683776855</v>
      </c>
      <c r="H23" s="2">
        <f>F23-G24</f>
        <v>10.0526178016083</v>
      </c>
      <c r="I23" s="2">
        <f>H23-$H$1</f>
        <v>1.65349806003067</v>
      </c>
      <c r="J23" s="2">
        <f>0-I23</f>
        <v>-1.65349806003067</v>
      </c>
      <c r="K23" s="2">
        <f>2^J23</f>
        <v>0.31786849534855</v>
      </c>
      <c r="N23" s="13"/>
      <c r="O23" s="14"/>
      <c r="P23" s="15"/>
      <c r="Q23" s="15"/>
      <c r="X23" s="18"/>
    </row>
    <row r="24" s="2" customFormat="1" spans="1:24">
      <c r="A24" t="s">
        <v>22</v>
      </c>
      <c r="B24" t="s">
        <v>26</v>
      </c>
      <c r="C24" s="2" t="s">
        <v>15</v>
      </c>
      <c r="D24" s="2" t="s">
        <v>16</v>
      </c>
      <c r="E24" s="2" t="s">
        <v>17</v>
      </c>
      <c r="F24">
        <v>20.2070833172548</v>
      </c>
      <c r="G24" s="2">
        <f>AVERAGE(F24:F26)</f>
        <v>20.3257505760772</v>
      </c>
      <c r="N24" s="13"/>
      <c r="O24" s="16"/>
      <c r="P24" s="15"/>
      <c r="Q24" s="15"/>
      <c r="X24" s="18"/>
    </row>
    <row r="25" s="2" customFormat="1" spans="1:24">
      <c r="A25" t="s">
        <v>22</v>
      </c>
      <c r="B25" t="s">
        <v>26</v>
      </c>
      <c r="C25" s="2" t="s">
        <v>15</v>
      </c>
      <c r="D25" s="2" t="s">
        <v>16</v>
      </c>
      <c r="E25" s="2" t="s">
        <v>17</v>
      </c>
      <c r="F25">
        <v>20.4373232066619</v>
      </c>
      <c r="N25" s="13"/>
      <c r="O25" s="16"/>
      <c r="P25" s="15"/>
      <c r="Q25" s="15"/>
      <c r="X25" s="18"/>
    </row>
    <row r="26" s="2" customFormat="1" spans="1:24">
      <c r="A26" t="s">
        <v>22</v>
      </c>
      <c r="B26" t="s">
        <v>26</v>
      </c>
      <c r="C26" s="2" t="s">
        <v>15</v>
      </c>
      <c r="D26" s="2" t="s">
        <v>16</v>
      </c>
      <c r="E26" s="2" t="s">
        <v>17</v>
      </c>
      <c r="F26">
        <v>20.3328452043148</v>
      </c>
      <c r="N26" s="13"/>
      <c r="O26" s="16"/>
      <c r="P26" s="15"/>
      <c r="Q26" s="15"/>
      <c r="X26" s="18"/>
    </row>
    <row r="27" s="2" customFormat="1" spans="1:24">
      <c r="A27" t="s">
        <v>23</v>
      </c>
      <c r="B27" t="s">
        <v>25</v>
      </c>
      <c r="C27" s="2" t="s">
        <v>15</v>
      </c>
      <c r="D27" s="2" t="s">
        <v>16</v>
      </c>
      <c r="E27" s="2" t="s">
        <v>17</v>
      </c>
      <c r="F27">
        <v>30.2073650360107</v>
      </c>
      <c r="H27" s="2">
        <f>F27-G30</f>
        <v>9.8853030847094</v>
      </c>
      <c r="I27" s="2">
        <f>H27-$H$1</f>
        <v>1.48618334313174</v>
      </c>
      <c r="J27" s="2">
        <f>0-I27</f>
        <v>-1.48618334313174</v>
      </c>
      <c r="K27" s="2">
        <f>2^J27</f>
        <v>0.356955628769922</v>
      </c>
      <c r="L27" s="2">
        <f>AVERAGE(K27:K29)</f>
        <v>0.358807299447567</v>
      </c>
      <c r="M27" s="2">
        <f>STDEV(K27:K29)</f>
        <v>0.0446657794952771</v>
      </c>
      <c r="N27" s="13"/>
      <c r="O27" s="16"/>
      <c r="P27" s="15"/>
      <c r="Q27" s="15"/>
      <c r="X27" s="18"/>
    </row>
    <row r="28" s="2" customFormat="1" spans="1:24">
      <c r="A28" t="s">
        <v>23</v>
      </c>
      <c r="B28" t="s">
        <v>25</v>
      </c>
      <c r="C28" s="2" t="s">
        <v>15</v>
      </c>
      <c r="D28" s="2" t="s">
        <v>16</v>
      </c>
      <c r="E28" s="2" t="s">
        <v>17</v>
      </c>
      <c r="F28">
        <v>30.3873176574707</v>
      </c>
      <c r="G28" s="10"/>
      <c r="H28" s="2">
        <f>F28-G30</f>
        <v>10.0652557061694</v>
      </c>
      <c r="I28" s="2">
        <f>H28-$H$1</f>
        <v>1.66613596459174</v>
      </c>
      <c r="J28" s="2">
        <f>0-I28</f>
        <v>-1.66613596459174</v>
      </c>
      <c r="K28" s="2">
        <f>2^J28</f>
        <v>0.31509615074068</v>
      </c>
      <c r="N28" s="13"/>
      <c r="O28" s="16"/>
      <c r="P28" s="15"/>
      <c r="Q28" s="15"/>
      <c r="X28" s="18"/>
    </row>
    <row r="29" s="2" customFormat="1" spans="1:24">
      <c r="A29" t="s">
        <v>23</v>
      </c>
      <c r="B29" t="s">
        <v>25</v>
      </c>
      <c r="C29" s="2" t="s">
        <v>15</v>
      </c>
      <c r="D29" s="2" t="s">
        <v>16</v>
      </c>
      <c r="E29" s="2" t="s">
        <v>17</v>
      </c>
      <c r="F29">
        <v>30.0274333953857</v>
      </c>
      <c r="H29" s="2">
        <f>F29-G30</f>
        <v>9.7053714440844</v>
      </c>
      <c r="I29" s="2">
        <f>H29-$H$1</f>
        <v>1.30625170250674</v>
      </c>
      <c r="J29" s="2">
        <f>0-I29</f>
        <v>-1.30625170250674</v>
      </c>
      <c r="K29" s="2">
        <f>2^J29</f>
        <v>0.404370118832098</v>
      </c>
      <c r="N29" s="13"/>
      <c r="O29" s="16"/>
      <c r="P29" s="15"/>
      <c r="Q29" s="15"/>
      <c r="X29" s="18"/>
    </row>
    <row r="30" s="2" customFormat="1" spans="1:24">
      <c r="A30" t="s">
        <v>23</v>
      </c>
      <c r="B30" t="s">
        <v>26</v>
      </c>
      <c r="C30" s="2" t="s">
        <v>15</v>
      </c>
      <c r="D30" s="2" t="s">
        <v>16</v>
      </c>
      <c r="E30" s="2" t="s">
        <v>17</v>
      </c>
      <c r="F30">
        <v>20.44593676882</v>
      </c>
      <c r="G30" s="2">
        <f>AVERAGE(F30:F32)</f>
        <v>20.3220619513013</v>
      </c>
      <c r="N30" s="13"/>
      <c r="O30" s="16"/>
      <c r="P30" s="15"/>
      <c r="Q30" s="15"/>
      <c r="X30" s="18"/>
    </row>
    <row r="31" s="2" customFormat="1" spans="1:24">
      <c r="A31" t="s">
        <v>23</v>
      </c>
      <c r="B31" t="s">
        <v>26</v>
      </c>
      <c r="C31" s="2" t="s">
        <v>15</v>
      </c>
      <c r="D31" s="2" t="s">
        <v>16</v>
      </c>
      <c r="E31" s="2" t="s">
        <v>17</v>
      </c>
      <c r="F31">
        <v>20.3622132366989</v>
      </c>
      <c r="N31" s="13"/>
      <c r="O31" s="16"/>
      <c r="P31" s="15"/>
      <c r="Q31" s="15"/>
      <c r="X31" s="18"/>
    </row>
    <row r="32" s="2" customFormat="1" spans="1:24">
      <c r="A32" t="s">
        <v>23</v>
      </c>
      <c r="B32" t="s">
        <v>26</v>
      </c>
      <c r="C32" s="2" t="s">
        <v>15</v>
      </c>
      <c r="D32" s="2" t="s">
        <v>16</v>
      </c>
      <c r="E32" s="2" t="s">
        <v>17</v>
      </c>
      <c r="F32">
        <v>20.158035848385</v>
      </c>
      <c r="N32" s="13"/>
      <c r="O32" s="16"/>
      <c r="P32" s="15"/>
      <c r="Q32" s="15"/>
      <c r="X32" s="18"/>
    </row>
    <row r="33" s="2" customFormat="1" spans="1:24">
      <c r="A33" t="s">
        <v>24</v>
      </c>
      <c r="B33" t="s">
        <v>25</v>
      </c>
      <c r="C33" s="2" t="s">
        <v>15</v>
      </c>
      <c r="D33" s="2" t="s">
        <v>16</v>
      </c>
      <c r="E33" s="2" t="s">
        <v>17</v>
      </c>
      <c r="F33">
        <v>30.2038677215576</v>
      </c>
      <c r="H33" s="2">
        <f>F33-G36</f>
        <v>9.7147479985945</v>
      </c>
      <c r="I33" s="2">
        <f>H33-$H$1</f>
        <v>1.31562825701683</v>
      </c>
      <c r="J33" s="2">
        <f>0-I33</f>
        <v>-1.31562825701683</v>
      </c>
      <c r="K33" s="2">
        <f>2^J33</f>
        <v>0.401750505139997</v>
      </c>
      <c r="L33" s="2">
        <f>AVERAGE(K33:K35)</f>
        <v>0.384462215942395</v>
      </c>
      <c r="M33" s="2">
        <f>STDEV(K33:K35)</f>
        <v>0.0150195094105358</v>
      </c>
      <c r="N33" s="13"/>
      <c r="O33" s="16"/>
      <c r="P33" s="15"/>
      <c r="Q33" s="15"/>
      <c r="X33" s="18"/>
    </row>
    <row r="34" s="2" customFormat="1" spans="1:24">
      <c r="A34" t="s">
        <v>24</v>
      </c>
      <c r="B34" t="s">
        <v>25</v>
      </c>
      <c r="C34" s="2" t="s">
        <v>15</v>
      </c>
      <c r="D34" s="2" t="s">
        <v>16</v>
      </c>
      <c r="E34" s="2" t="s">
        <v>17</v>
      </c>
      <c r="F34">
        <v>30.2955627441406</v>
      </c>
      <c r="G34" s="10"/>
      <c r="H34" s="2">
        <f>F34-G36</f>
        <v>9.8064430211775</v>
      </c>
      <c r="I34" s="2">
        <f>H34-$H$1</f>
        <v>1.40732327959983</v>
      </c>
      <c r="J34" s="2">
        <f>0-I34</f>
        <v>-1.40732327959983</v>
      </c>
      <c r="K34" s="2">
        <f>2^J34</f>
        <v>0.377010529056986</v>
      </c>
      <c r="N34" s="13"/>
      <c r="O34" s="16"/>
      <c r="P34" s="10"/>
      <c r="Q34" s="10"/>
      <c r="X34" s="18"/>
    </row>
    <row r="35" s="2" customFormat="1" spans="1:24">
      <c r="A35" t="s">
        <v>24</v>
      </c>
      <c r="B35" t="s">
        <v>25</v>
      </c>
      <c r="C35" s="2" t="s">
        <v>15</v>
      </c>
      <c r="D35" s="2" t="s">
        <v>16</v>
      </c>
      <c r="E35" s="2" t="s">
        <v>17</v>
      </c>
      <c r="F35">
        <v>30.3047180175781</v>
      </c>
      <c r="H35" s="2">
        <f>F35-G36</f>
        <v>9.815598294615</v>
      </c>
      <c r="I35" s="2">
        <f>H35-$H$1</f>
        <v>1.41647855303733</v>
      </c>
      <c r="J35" s="2">
        <f>0-I35</f>
        <v>-1.41647855303733</v>
      </c>
      <c r="K35" s="2">
        <f>2^J35</f>
        <v>0.374625613630202</v>
      </c>
      <c r="N35" s="13"/>
      <c r="O35" s="16"/>
      <c r="P35" s="10"/>
      <c r="Q35" s="10"/>
      <c r="X35" s="18"/>
    </row>
    <row r="36" s="2" customFormat="1" spans="1:24">
      <c r="A36" t="s">
        <v>24</v>
      </c>
      <c r="B36" t="s">
        <v>26</v>
      </c>
      <c r="C36" s="2" t="s">
        <v>15</v>
      </c>
      <c r="D36" s="2" t="s">
        <v>16</v>
      </c>
      <c r="E36" s="2" t="s">
        <v>17</v>
      </c>
      <c r="F36">
        <v>20.5549186627901</v>
      </c>
      <c r="G36" s="2">
        <f>AVERAGE(F36:F38)</f>
        <v>20.4891197229631</v>
      </c>
      <c r="N36" s="13"/>
      <c r="O36" s="16"/>
      <c r="P36" s="10"/>
      <c r="Q36" s="10"/>
      <c r="X36" s="18"/>
    </row>
    <row r="37" s="2" customFormat="1" spans="1:24">
      <c r="A37" t="s">
        <v>24</v>
      </c>
      <c r="B37" t="s">
        <v>26</v>
      </c>
      <c r="C37" s="2" t="s">
        <v>15</v>
      </c>
      <c r="D37" s="2" t="s">
        <v>16</v>
      </c>
      <c r="E37" s="2" t="s">
        <v>17</v>
      </c>
      <c r="F37">
        <v>20.4342853400079</v>
      </c>
      <c r="N37" s="13"/>
      <c r="O37" s="16"/>
      <c r="P37" s="10"/>
      <c r="Q37" s="10"/>
      <c r="X37" s="18"/>
    </row>
    <row r="38" s="2" customFormat="1" spans="1:24">
      <c r="A38" t="s">
        <v>24</v>
      </c>
      <c r="B38" t="s">
        <v>26</v>
      </c>
      <c r="C38" s="2" t="s">
        <v>15</v>
      </c>
      <c r="D38" s="2" t="s">
        <v>16</v>
      </c>
      <c r="E38" s="2" t="s">
        <v>17</v>
      </c>
      <c r="F38">
        <v>20.4781551660913</v>
      </c>
      <c r="N38" s="13"/>
      <c r="O38" s="16"/>
      <c r="P38" s="10"/>
      <c r="Q38" s="10"/>
      <c r="X38" s="18"/>
    </row>
    <row r="39" s="2" customFormat="1" spans="1:24">
      <c r="A39" s="11"/>
      <c r="B39"/>
      <c r="F39"/>
      <c r="N39" s="13"/>
      <c r="P39" s="10"/>
      <c r="Q39" s="19"/>
      <c r="X39" s="18"/>
    </row>
    <row r="40" s="2" customFormat="1" spans="1:24">
      <c r="A40" s="11"/>
      <c r="B40"/>
      <c r="F40"/>
      <c r="G40" s="10"/>
      <c r="N40" s="13"/>
      <c r="O40" s="16"/>
      <c r="P40" s="10"/>
      <c r="Q40" s="10"/>
      <c r="X40" s="18"/>
    </row>
    <row r="41" s="2" customFormat="1" spans="1:24">
      <c r="A41" s="11"/>
      <c r="B41"/>
      <c r="F41"/>
      <c r="N41" s="13"/>
      <c r="O41" s="16"/>
      <c r="P41" s="10"/>
      <c r="Q41" s="10"/>
      <c r="X41" s="18"/>
    </row>
    <row r="42" s="2" customFormat="1" spans="1:24">
      <c r="A42" s="11"/>
      <c r="B42"/>
      <c r="F42"/>
      <c r="N42" s="13"/>
      <c r="O42" s="16"/>
      <c r="P42" s="10"/>
      <c r="Q42" s="10"/>
      <c r="X42" s="18"/>
    </row>
    <row r="43" s="2" customFormat="1" spans="1:24">
      <c r="A43" s="11"/>
      <c r="B43"/>
      <c r="F43"/>
      <c r="N43" s="13"/>
      <c r="O43" s="16"/>
      <c r="P43" s="10"/>
      <c r="Q43" s="10"/>
      <c r="X43" s="18"/>
    </row>
    <row r="44" s="2" customFormat="1" spans="1:24">
      <c r="A44" s="11"/>
      <c r="B44"/>
      <c r="F44"/>
      <c r="N44" s="13"/>
      <c r="O44" s="16"/>
      <c r="P44" s="10"/>
      <c r="Q44" s="10"/>
      <c r="X44" s="18"/>
    </row>
    <row r="45" s="2" customFormat="1" spans="1:24">
      <c r="A45" s="11"/>
      <c r="B45"/>
      <c r="F45"/>
      <c r="N45" s="13"/>
      <c r="O45" s="14"/>
      <c r="P45" s="10"/>
      <c r="Q45" s="10"/>
      <c r="X45" s="18"/>
    </row>
    <row r="46" s="2" customFormat="1" spans="1:24">
      <c r="A46" s="11"/>
      <c r="B46"/>
      <c r="F46"/>
      <c r="G46" s="10"/>
      <c r="N46" s="13"/>
      <c r="O46" s="14"/>
      <c r="P46" s="10"/>
      <c r="Q46" s="10"/>
      <c r="X46" s="18"/>
    </row>
    <row r="47" s="2" customFormat="1" spans="1:24">
      <c r="A47" s="11"/>
      <c r="B47"/>
      <c r="F47"/>
      <c r="N47" s="13"/>
      <c r="O47" s="14"/>
      <c r="P47" s="10"/>
      <c r="Q47" s="10"/>
      <c r="X47" s="18"/>
    </row>
    <row r="48" s="2" customFormat="1" spans="1:24">
      <c r="A48" s="11"/>
      <c r="B48"/>
      <c r="F48"/>
      <c r="N48" s="13"/>
      <c r="O48" s="16"/>
      <c r="P48" s="10"/>
      <c r="Q48" s="10"/>
      <c r="X48" s="18"/>
    </row>
    <row r="49" s="2" customFormat="1" spans="1:24">
      <c r="A49" s="11"/>
      <c r="B49"/>
      <c r="F49"/>
      <c r="N49" s="13"/>
      <c r="O49" s="16"/>
      <c r="P49" s="10"/>
      <c r="Q49" s="10"/>
      <c r="X49" s="18"/>
    </row>
    <row r="50" s="2" customFormat="1" spans="1:24">
      <c r="A50" s="11"/>
      <c r="B50"/>
      <c r="F50"/>
      <c r="N50" s="13"/>
      <c r="O50" s="16"/>
      <c r="P50" s="10"/>
      <c r="Q50" s="10"/>
      <c r="X50" s="18"/>
    </row>
    <row r="51" s="2" customFormat="1" spans="1:24">
      <c r="A51" s="11"/>
      <c r="B51"/>
      <c r="F51"/>
      <c r="N51" s="13"/>
      <c r="O51" s="14"/>
      <c r="P51" s="10"/>
      <c r="Q51" s="10"/>
      <c r="X51" s="18"/>
    </row>
    <row r="52" s="2" customFormat="1" spans="1:24">
      <c r="A52" s="11"/>
      <c r="B52"/>
      <c r="F52"/>
      <c r="G52" s="10"/>
      <c r="N52" s="13"/>
      <c r="O52" s="14"/>
      <c r="P52" s="10"/>
      <c r="Q52" s="10"/>
      <c r="X52" s="18"/>
    </row>
    <row r="53" s="2" customFormat="1" spans="1:24">
      <c r="A53" s="11"/>
      <c r="B53"/>
      <c r="F53"/>
      <c r="N53" s="13"/>
      <c r="O53" s="14"/>
      <c r="P53" s="10"/>
      <c r="Q53" s="10"/>
      <c r="X53" s="18"/>
    </row>
    <row r="54" s="2" customFormat="1" spans="1:24">
      <c r="A54" s="11"/>
      <c r="B54"/>
      <c r="F54"/>
      <c r="N54" s="13"/>
      <c r="O54" s="16"/>
      <c r="P54" s="10"/>
      <c r="Q54" s="10"/>
      <c r="X54" s="18"/>
    </row>
    <row r="55" s="2" customFormat="1" spans="1:24">
      <c r="A55" s="11"/>
      <c r="B55"/>
      <c r="F55"/>
      <c r="N55" s="13"/>
      <c r="O55" s="16"/>
      <c r="P55" s="10"/>
      <c r="Q55" s="10"/>
      <c r="X55" s="18"/>
    </row>
    <row r="56" s="2" customFormat="1" spans="1:24">
      <c r="A56" s="11"/>
      <c r="B56"/>
      <c r="F56"/>
      <c r="N56" s="13"/>
      <c r="O56" s="16"/>
      <c r="P56" s="10"/>
      <c r="Q56" s="10"/>
      <c r="X56" s="18"/>
    </row>
    <row r="57" s="2" customFormat="1" spans="1:24">
      <c r="A57" s="11"/>
      <c r="B57"/>
      <c r="F57"/>
      <c r="N57" s="13"/>
      <c r="P57" s="10"/>
      <c r="Q57" s="19"/>
      <c r="X57" s="18"/>
    </row>
    <row r="58" s="2" customFormat="1" spans="1:24">
      <c r="A58" s="11"/>
      <c r="B58"/>
      <c r="F58"/>
      <c r="G58" s="10"/>
      <c r="N58" s="13"/>
      <c r="O58" s="16"/>
      <c r="P58" s="10"/>
      <c r="Q58" s="10"/>
      <c r="X58" s="18"/>
    </row>
    <row r="59" s="2" customFormat="1" spans="1:24">
      <c r="A59" s="11"/>
      <c r="B59"/>
      <c r="F59"/>
      <c r="N59" s="13"/>
      <c r="O59" s="16"/>
      <c r="P59" s="10"/>
      <c r="Q59" s="10"/>
      <c r="X59" s="18"/>
    </row>
    <row r="60" s="2" customFormat="1" spans="1:24">
      <c r="A60" s="11"/>
      <c r="B60"/>
      <c r="F60"/>
      <c r="N60" s="13"/>
      <c r="O60" s="16"/>
      <c r="P60" s="10"/>
      <c r="Q60" s="10"/>
      <c r="X60" s="18"/>
    </row>
    <row r="61" s="2" customFormat="1" spans="1:24">
      <c r="A61" s="11"/>
      <c r="B61"/>
      <c r="F61"/>
      <c r="N61" s="13"/>
      <c r="O61" s="16"/>
      <c r="P61" s="10"/>
      <c r="Q61" s="10"/>
      <c r="X61" s="18"/>
    </row>
    <row r="62" s="2" customFormat="1" spans="1:24">
      <c r="A62" s="11"/>
      <c r="B62"/>
      <c r="F62"/>
      <c r="N62" s="13"/>
      <c r="O62" s="16"/>
      <c r="P62" s="10"/>
      <c r="Q62" s="10"/>
      <c r="X62" s="18"/>
    </row>
    <row r="63" s="2" customFormat="1" spans="1:24">
      <c r="A63" s="11"/>
      <c r="B63"/>
      <c r="F63"/>
      <c r="N63" s="13"/>
      <c r="O63" s="14"/>
      <c r="P63" s="10"/>
      <c r="Q63" s="10"/>
      <c r="X63" s="18"/>
    </row>
    <row r="64" s="2" customFormat="1" spans="1:24">
      <c r="A64" s="11"/>
      <c r="B64"/>
      <c r="F64"/>
      <c r="G64" s="10"/>
      <c r="N64" s="13"/>
      <c r="O64" s="14"/>
      <c r="P64" s="10"/>
      <c r="Q64" s="10"/>
      <c r="X64" s="18"/>
    </row>
    <row r="65" s="2" customFormat="1" spans="1:24">
      <c r="A65" s="11"/>
      <c r="B65"/>
      <c r="F65"/>
      <c r="N65" s="13"/>
      <c r="O65" s="14"/>
      <c r="P65" s="10"/>
      <c r="Q65" s="10"/>
      <c r="X65" s="18"/>
    </row>
    <row r="66" s="2" customFormat="1" spans="1:24">
      <c r="A66" s="11"/>
      <c r="B66"/>
      <c r="F66"/>
      <c r="N66" s="13"/>
      <c r="O66" s="16"/>
      <c r="P66" s="10"/>
      <c r="Q66" s="10"/>
      <c r="X66" s="18"/>
    </row>
    <row r="67" s="2" customFormat="1" spans="1:24">
      <c r="A67" s="11"/>
      <c r="B67"/>
      <c r="F67"/>
      <c r="N67" s="13"/>
      <c r="O67" s="16"/>
      <c r="P67" s="10"/>
      <c r="Q67" s="10"/>
      <c r="X67" s="18"/>
    </row>
    <row r="68" s="2" customFormat="1" spans="1:24">
      <c r="A68" s="11"/>
      <c r="B68"/>
      <c r="F68"/>
      <c r="N68" s="13"/>
      <c r="O68" s="16"/>
      <c r="P68" s="10"/>
      <c r="Q68" s="10"/>
      <c r="X68" s="18"/>
    </row>
    <row r="69" s="2" customFormat="1" spans="1:24">
      <c r="A69" s="11"/>
      <c r="B69"/>
      <c r="F69"/>
      <c r="N69" s="13"/>
      <c r="O69" s="14"/>
      <c r="P69" s="10"/>
      <c r="Q69" s="10"/>
      <c r="X69" s="18"/>
    </row>
    <row r="70" s="2" customFormat="1" spans="1:24">
      <c r="A70" s="11"/>
      <c r="B70"/>
      <c r="F70"/>
      <c r="G70" s="10"/>
      <c r="N70" s="13"/>
      <c r="O70" s="14"/>
      <c r="P70" s="10"/>
      <c r="Q70" s="10"/>
      <c r="X70" s="18"/>
    </row>
    <row r="71" s="2" customFormat="1" spans="1:24">
      <c r="A71" s="11"/>
      <c r="B71"/>
      <c r="F71"/>
      <c r="N71" s="13"/>
      <c r="O71" s="14"/>
      <c r="P71" s="10"/>
      <c r="Q71" s="10"/>
      <c r="X71" s="18"/>
    </row>
    <row r="72" s="2" customFormat="1" spans="1:24">
      <c r="A72" s="11"/>
      <c r="B72"/>
      <c r="F72"/>
      <c r="N72" s="13"/>
      <c r="O72" s="16"/>
      <c r="P72" s="10"/>
      <c r="Q72" s="10"/>
      <c r="X72" s="18"/>
    </row>
    <row r="73" s="2" customFormat="1" spans="1:24">
      <c r="A73" s="11"/>
      <c r="B73"/>
      <c r="F73"/>
      <c r="N73" s="13"/>
      <c r="O73" s="16"/>
      <c r="P73" s="10"/>
      <c r="Q73" s="10"/>
      <c r="X73" s="18"/>
    </row>
    <row r="74" s="2" customFormat="1" spans="1:24">
      <c r="A74" s="11"/>
      <c r="B74"/>
      <c r="F74"/>
      <c r="N74" s="13"/>
      <c r="O74" s="16"/>
      <c r="P74" s="10"/>
      <c r="Q74" s="10"/>
      <c r="X74" s="18"/>
    </row>
    <row r="75" s="2" customFormat="1" spans="1:24">
      <c r="A75" s="11"/>
      <c r="B75"/>
      <c r="F75"/>
      <c r="N75" s="13"/>
      <c r="P75" s="10"/>
      <c r="Q75" s="19"/>
      <c r="X75" s="18"/>
    </row>
    <row r="76" s="2" customFormat="1" spans="1:24">
      <c r="A76" s="11"/>
      <c r="B76"/>
      <c r="F76"/>
      <c r="G76" s="10"/>
      <c r="N76" s="13"/>
      <c r="O76" s="16"/>
      <c r="P76" s="10"/>
      <c r="Q76" s="10"/>
      <c r="X76" s="18"/>
    </row>
    <row r="77" s="2" customFormat="1" spans="1:24">
      <c r="A77" s="11"/>
      <c r="B77"/>
      <c r="F77"/>
      <c r="N77" s="13"/>
      <c r="O77" s="16"/>
      <c r="P77" s="10"/>
      <c r="Q77" s="10"/>
      <c r="X77" s="18"/>
    </row>
    <row r="78" s="2" customFormat="1" spans="1:24">
      <c r="A78" s="11"/>
      <c r="B78"/>
      <c r="F78"/>
      <c r="N78" s="13"/>
      <c r="O78" s="16"/>
      <c r="P78" s="10"/>
      <c r="Q78" s="10"/>
      <c r="X78" s="18"/>
    </row>
    <row r="79" s="2" customFormat="1" spans="1:24">
      <c r="A79" s="11"/>
      <c r="B79"/>
      <c r="F79"/>
      <c r="N79" s="13"/>
      <c r="O79" s="16"/>
      <c r="P79" s="10"/>
      <c r="Q79" s="10"/>
      <c r="X79" s="18"/>
    </row>
    <row r="80" s="2" customFormat="1" spans="1:24">
      <c r="A80" s="11"/>
      <c r="B80"/>
      <c r="F80"/>
      <c r="N80" s="13"/>
      <c r="O80" s="16"/>
      <c r="P80" s="10"/>
      <c r="Q80" s="10"/>
      <c r="X80" s="18"/>
    </row>
    <row r="81" s="2" customFormat="1" spans="1:24">
      <c r="A81" s="11"/>
      <c r="B81"/>
      <c r="F81"/>
      <c r="N81" s="13"/>
      <c r="O81" s="14"/>
      <c r="P81" s="10"/>
      <c r="Q81" s="10"/>
      <c r="X81" s="18"/>
    </row>
    <row r="82" s="2" customFormat="1" spans="1:24">
      <c r="A82" s="11"/>
      <c r="B82"/>
      <c r="F82"/>
      <c r="G82" s="10"/>
      <c r="N82" s="13"/>
      <c r="O82" s="14"/>
      <c r="P82" s="10"/>
      <c r="Q82" s="10"/>
      <c r="X82" s="18"/>
    </row>
    <row r="83" s="2" customFormat="1" spans="1:24">
      <c r="A83" s="11"/>
      <c r="B83"/>
      <c r="F83"/>
      <c r="N83" s="13"/>
      <c r="O83" s="14"/>
      <c r="P83" s="10"/>
      <c r="Q83" s="10"/>
      <c r="X83" s="18"/>
    </row>
    <row r="84" s="2" customFormat="1" spans="1:24">
      <c r="A84" s="11"/>
      <c r="B84"/>
      <c r="F84"/>
      <c r="N84" s="13"/>
      <c r="O84" s="16"/>
      <c r="P84" s="10"/>
      <c r="Q84" s="10"/>
      <c r="X84" s="18"/>
    </row>
    <row r="85" s="2" customFormat="1" spans="1:24">
      <c r="A85" s="11"/>
      <c r="B85"/>
      <c r="F85"/>
      <c r="N85" s="13"/>
      <c r="O85" s="16"/>
      <c r="P85" s="10"/>
      <c r="Q85" s="10"/>
      <c r="X85" s="18"/>
    </row>
    <row r="86" s="2" customFormat="1" spans="1:24">
      <c r="A86" s="11"/>
      <c r="B86"/>
      <c r="F86"/>
      <c r="N86" s="13"/>
      <c r="O86" s="16"/>
      <c r="P86" s="10"/>
      <c r="Q86" s="10"/>
      <c r="X86" s="18"/>
    </row>
    <row r="87" s="2" customFormat="1" spans="1:24">
      <c r="A87" s="11"/>
      <c r="B87"/>
      <c r="F87"/>
      <c r="N87" s="13"/>
      <c r="O87" s="14"/>
      <c r="P87" s="10"/>
      <c r="Q87" s="10"/>
      <c r="X87" s="18"/>
    </row>
    <row r="88" s="2" customFormat="1" spans="1:24">
      <c r="A88" s="11"/>
      <c r="B88"/>
      <c r="F88"/>
      <c r="G88" s="10"/>
      <c r="N88" s="13"/>
      <c r="O88" s="14"/>
      <c r="P88" s="10"/>
      <c r="Q88" s="10"/>
      <c r="X88" s="18"/>
    </row>
    <row r="89" s="2" customFormat="1" spans="1:24">
      <c r="A89" s="11"/>
      <c r="B89"/>
      <c r="F89"/>
      <c r="N89" s="13"/>
      <c r="O89" s="14"/>
      <c r="P89" s="10"/>
      <c r="Q89" s="10"/>
      <c r="X89" s="18"/>
    </row>
    <row r="90" s="2" customFormat="1" spans="1:24">
      <c r="A90" s="11"/>
      <c r="B90"/>
      <c r="F90"/>
      <c r="N90" s="13"/>
      <c r="O90" s="16"/>
      <c r="P90" s="10"/>
      <c r="Q90" s="10"/>
      <c r="X90" s="18"/>
    </row>
    <row r="91" s="2" customFormat="1" spans="1:24">
      <c r="A91" s="11"/>
      <c r="B91"/>
      <c r="F91"/>
      <c r="N91" s="13"/>
      <c r="O91" s="16"/>
      <c r="P91" s="10"/>
      <c r="Q91" s="10"/>
      <c r="X91" s="18"/>
    </row>
    <row r="92" s="2" customFormat="1" spans="1:24">
      <c r="A92" s="11"/>
      <c r="B92"/>
      <c r="F92"/>
      <c r="N92" s="13"/>
      <c r="O92" s="16"/>
      <c r="P92" s="10"/>
      <c r="Q92" s="10"/>
      <c r="X92" s="18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SERPINE1</vt:lpstr>
      <vt:lpstr>mir-642a-3p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凯基刘成</cp:lastModifiedBy>
  <dcterms:created xsi:type="dcterms:W3CDTF">2018-12-29T03:54:00Z</dcterms:created>
  <cp:lastPrinted>2022-03-03T02:49:00Z</cp:lastPrinted>
  <dcterms:modified xsi:type="dcterms:W3CDTF">2024-06-05T15:29:06Z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138E28F6594643A7BBC279A3961ADABC_12</vt:lpwstr>
  </property>
</Properties>
</file>