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E:\Aj VN's Lab\Manuscript\Knema nanoparticle\Submission\PeerJ\Major revsion\31August2024\Raw data\"/>
    </mc:Choice>
  </mc:AlternateContent>
  <xr:revisionPtr revIDLastSave="0" documentId="13_ncr:1_{CC3CCC80-F0AB-424D-96B6-4451FF45E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hesion" sheetId="10" r:id="rId1"/>
    <sheet name="Removal" sheetId="11" r:id="rId2"/>
  </sheets>
  <calcPr calcId="191029"/>
  <webPublishing codePage="12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0" l="1"/>
  <c r="K17" i="11" l="1"/>
  <c r="N9" i="11" s="1"/>
  <c r="I17" i="11"/>
  <c r="I18" i="11"/>
  <c r="K18" i="11" s="1"/>
  <c r="N10" i="11" s="1"/>
  <c r="G14" i="11"/>
  <c r="H14" i="11"/>
  <c r="H15" i="11"/>
  <c r="H16" i="11"/>
  <c r="H17" i="11"/>
  <c r="H18" i="11"/>
  <c r="G15" i="11"/>
  <c r="G16" i="11"/>
  <c r="G17" i="11"/>
  <c r="G18" i="11"/>
  <c r="F15" i="11"/>
  <c r="I15" i="11" s="1"/>
  <c r="K15" i="11" s="1"/>
  <c r="N7" i="11" s="1"/>
  <c r="F16" i="11"/>
  <c r="J16" i="11" s="1"/>
  <c r="O8" i="11" s="1"/>
  <c r="F17" i="11"/>
  <c r="J17" i="11" s="1"/>
  <c r="O9" i="11" s="1"/>
  <c r="F18" i="11"/>
  <c r="J18" i="11" s="1"/>
  <c r="O10" i="11" s="1"/>
  <c r="F14" i="11"/>
  <c r="I14" i="11" s="1"/>
  <c r="K14" i="11" s="1"/>
  <c r="N6" i="11" s="1"/>
  <c r="F22" i="11"/>
  <c r="I15" i="10"/>
  <c r="M5" i="10" s="1"/>
  <c r="I16" i="10"/>
  <c r="M6" i="10" s="1"/>
  <c r="G15" i="10"/>
  <c r="G16" i="10"/>
  <c r="G17" i="10"/>
  <c r="G18" i="10"/>
  <c r="F15" i="10"/>
  <c r="F16" i="10"/>
  <c r="F17" i="10"/>
  <c r="F18" i="10"/>
  <c r="E15" i="10"/>
  <c r="H15" i="10" s="1"/>
  <c r="L5" i="10" s="1"/>
  <c r="E16" i="10"/>
  <c r="H16" i="10" s="1"/>
  <c r="E17" i="10"/>
  <c r="I17" i="10" s="1"/>
  <c r="M7" i="10" s="1"/>
  <c r="E18" i="10"/>
  <c r="I18" i="10" s="1"/>
  <c r="M8" i="10" s="1"/>
  <c r="F14" i="10"/>
  <c r="G14" i="10"/>
  <c r="E14" i="10"/>
  <c r="I14" i="10" s="1"/>
  <c r="M4" i="10" s="1"/>
  <c r="H17" i="10"/>
  <c r="L7" i="10" s="1"/>
  <c r="E21" i="10"/>
  <c r="J14" i="11" l="1"/>
  <c r="O6" i="11" s="1"/>
  <c r="J15" i="11"/>
  <c r="O7" i="11" s="1"/>
  <c r="I16" i="11"/>
  <c r="K16" i="11" s="1"/>
  <c r="N8" i="11" s="1"/>
  <c r="H14" i="10"/>
  <c r="L4" i="10" s="1"/>
  <c r="H18" i="10"/>
  <c r="L8" i="10" s="1"/>
</calcChain>
</file>

<file path=xl/sharedStrings.xml><?xml version="1.0" encoding="utf-8"?>
<sst xmlns="http://schemas.openxmlformats.org/spreadsheetml/2006/main" count="59" uniqueCount="20">
  <si>
    <t>Adhesion-nano</t>
  </si>
  <si>
    <t>Removal-nano</t>
  </si>
  <si>
    <t>1/2 KRe loaded niosome</t>
  </si>
  <si>
    <t>1/4 KRe loaded niosome</t>
  </si>
  <si>
    <t>1/2 Chlorhexidine</t>
  </si>
  <si>
    <t>1/4 Chlorhexidine</t>
  </si>
  <si>
    <t>Control</t>
  </si>
  <si>
    <t>%</t>
  </si>
  <si>
    <t>mean</t>
  </si>
  <si>
    <t>1% DMSO</t>
  </si>
  <si>
    <r>
      <t xml:space="preserve">1/2 </t>
    </r>
    <r>
      <rPr>
        <sz val="10"/>
        <rFont val="Tahoma"/>
        <family val="2"/>
      </rPr>
      <t>× MIC</t>
    </r>
  </si>
  <si>
    <r>
      <t xml:space="preserve">1/4 </t>
    </r>
    <r>
      <rPr>
        <sz val="10"/>
        <rFont val="Tahoma"/>
        <family val="2"/>
      </rPr>
      <t>× MIC</t>
    </r>
  </si>
  <si>
    <t>SD</t>
  </si>
  <si>
    <t>2 KRe loaded niosome</t>
  </si>
  <si>
    <t>1 KRe loaded niosome</t>
  </si>
  <si>
    <t>2 Chlorhexidine</t>
  </si>
  <si>
    <t>1 Chlorhexidine</t>
  </si>
  <si>
    <r>
      <t xml:space="preserve">2 </t>
    </r>
    <r>
      <rPr>
        <sz val="10"/>
        <rFont val="Tahoma"/>
        <family val="2"/>
      </rPr>
      <t>× MIC</t>
    </r>
  </si>
  <si>
    <r>
      <t xml:space="preserve">1 </t>
    </r>
    <r>
      <rPr>
        <sz val="10"/>
        <rFont val="Tahoma"/>
        <family val="2"/>
      </rPr>
      <t>× MIC</t>
    </r>
  </si>
  <si>
    <t>%Removal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</si>
</sst>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0"/>
  </numFmts>
  <fonts count="3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187" fontId="0" fillId="0" borderId="0" xfId="0" applyNumberFormat="1" applyAlignment="1">
      <alignment horizontal="right"/>
    </xf>
    <xf numFmtId="187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Adhesion!$M$4:$M$8</c:f>
                <c:numCache>
                  <c:formatCode>General</c:formatCode>
                  <c:ptCount val="5"/>
                  <c:pt idx="0">
                    <c:v>5.5209018679013004</c:v>
                  </c:pt>
                  <c:pt idx="1">
                    <c:v>2.9755014911482665</c:v>
                  </c:pt>
                  <c:pt idx="2">
                    <c:v>1.0141773295333933</c:v>
                  </c:pt>
                  <c:pt idx="3">
                    <c:v>7.0978381602860789</c:v>
                  </c:pt>
                  <c:pt idx="4">
                    <c:v>7.1285780887927812</c:v>
                  </c:pt>
                </c:numCache>
              </c:numRef>
            </c:plus>
            <c:minus>
              <c:numRef>
                <c:f>Adhesion!$M$4:$M$8</c:f>
                <c:numCache>
                  <c:formatCode>General</c:formatCode>
                  <c:ptCount val="5"/>
                  <c:pt idx="0">
                    <c:v>5.5209018679013004</c:v>
                  </c:pt>
                  <c:pt idx="1">
                    <c:v>2.9755014911482665</c:v>
                  </c:pt>
                  <c:pt idx="2">
                    <c:v>1.0141773295333933</c:v>
                  </c:pt>
                  <c:pt idx="3">
                    <c:v>7.0978381602860789</c:v>
                  </c:pt>
                  <c:pt idx="4">
                    <c:v>7.1285780887927812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Adhesion!$K$4:$K$8</c:f>
              <c:strCache>
                <c:ptCount val="5"/>
                <c:pt idx="0">
                  <c:v>1/2 × MIC</c:v>
                </c:pt>
                <c:pt idx="1">
                  <c:v>1/4 × MIC</c:v>
                </c:pt>
                <c:pt idx="2">
                  <c:v>1/2 × MIC</c:v>
                </c:pt>
                <c:pt idx="3">
                  <c:v>1/4 × MIC</c:v>
                </c:pt>
                <c:pt idx="4">
                  <c:v>1% DMSO</c:v>
                </c:pt>
              </c:strCache>
            </c:strRef>
          </c:cat>
          <c:val>
            <c:numRef>
              <c:f>Adhesion!$L$4:$L$8</c:f>
              <c:numCache>
                <c:formatCode>General</c:formatCode>
                <c:ptCount val="5"/>
                <c:pt idx="0">
                  <c:v>45.721694036300782</c:v>
                </c:pt>
                <c:pt idx="1">
                  <c:v>67.048401037165078</c:v>
                </c:pt>
                <c:pt idx="2">
                  <c:v>76.577355229040634</c:v>
                </c:pt>
                <c:pt idx="3">
                  <c:v>94.634111207144926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5-495A-BD9A-1848F8A8B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51311"/>
        <c:axId val="393530655"/>
      </c:barChart>
      <c:catAx>
        <c:axId val="393551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Agents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393530655"/>
        <c:crosses val="autoZero"/>
        <c:auto val="1"/>
        <c:lblAlgn val="ctr"/>
        <c:lblOffset val="100"/>
        <c:noMultiLvlLbl val="0"/>
      </c:catAx>
      <c:valAx>
        <c:axId val="3935306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Adhesion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393551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Removal!$O$6:$O$10</c:f>
                <c:numCache>
                  <c:formatCode>General</c:formatCode>
                  <c:ptCount val="5"/>
                  <c:pt idx="0">
                    <c:v>0.44496247807607103</c:v>
                  </c:pt>
                  <c:pt idx="1">
                    <c:v>2.5498661076550797</c:v>
                  </c:pt>
                  <c:pt idx="2">
                    <c:v>0.10254889328412536</c:v>
                  </c:pt>
                  <c:pt idx="3">
                    <c:v>6.1492636365483504</c:v>
                  </c:pt>
                  <c:pt idx="4">
                    <c:v>2.9115947369268911</c:v>
                  </c:pt>
                </c:numCache>
              </c:numRef>
            </c:plus>
            <c:minus>
              <c:numRef>
                <c:f>Removal!$O$6:$O$10</c:f>
                <c:numCache>
                  <c:formatCode>General</c:formatCode>
                  <c:ptCount val="5"/>
                  <c:pt idx="0">
                    <c:v>0.44496247807607103</c:v>
                  </c:pt>
                  <c:pt idx="1">
                    <c:v>2.5498661076550797</c:v>
                  </c:pt>
                  <c:pt idx="2">
                    <c:v>0.10254889328412536</c:v>
                  </c:pt>
                  <c:pt idx="3">
                    <c:v>6.1492636365483504</c:v>
                  </c:pt>
                  <c:pt idx="4">
                    <c:v>2.9115947369268911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Removal!$M$6:$M$10</c:f>
              <c:strCache>
                <c:ptCount val="5"/>
                <c:pt idx="0">
                  <c:v>2 × MIC</c:v>
                </c:pt>
                <c:pt idx="1">
                  <c:v>1 × MIC</c:v>
                </c:pt>
                <c:pt idx="2">
                  <c:v>2 × MIC</c:v>
                </c:pt>
                <c:pt idx="3">
                  <c:v>1 × MIC</c:v>
                </c:pt>
                <c:pt idx="4">
                  <c:v>1% DMSO</c:v>
                </c:pt>
              </c:strCache>
            </c:strRef>
          </c:cat>
          <c:val>
            <c:numRef>
              <c:f>Removal!$N$6:$N$10</c:f>
              <c:numCache>
                <c:formatCode>General</c:formatCode>
                <c:ptCount val="5"/>
                <c:pt idx="0">
                  <c:v>92.898493520163143</c:v>
                </c:pt>
                <c:pt idx="1">
                  <c:v>79.748042891915006</c:v>
                </c:pt>
                <c:pt idx="2">
                  <c:v>94.345766725873304</c:v>
                </c:pt>
                <c:pt idx="3">
                  <c:v>34.928623116900212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1-4062-92D3-DABDA9A8F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087695"/>
        <c:axId val="387114431"/>
      </c:barChart>
      <c:catAx>
        <c:axId val="252087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Agents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387114431"/>
        <c:crosses val="autoZero"/>
        <c:auto val="1"/>
        <c:lblAlgn val="ctr"/>
        <c:lblOffset val="100"/>
        <c:noMultiLvlLbl val="0"/>
      </c:catAx>
      <c:valAx>
        <c:axId val="38711443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Removal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252087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11</xdr:row>
      <xdr:rowOff>117475</xdr:rowOff>
    </xdr:from>
    <xdr:to>
      <xdr:col>18</xdr:col>
      <xdr:colOff>127001</xdr:colOff>
      <xdr:row>28</xdr:row>
      <xdr:rowOff>133351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8A30B5EB-A02E-86F3-9768-6AC840AE8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1063625</xdr:colOff>
      <xdr:row>10</xdr:row>
      <xdr:rowOff>92075</xdr:rowOff>
    </xdr:from>
    <xdr:to>
      <xdr:col>18</xdr:col>
      <xdr:colOff>460375</xdr:colOff>
      <xdr:row>27</xdr:row>
      <xdr:rowOff>136525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D0B7D6C-B7EE-6B52-7DDC-D64594D87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6E2F-4C6A-4A63-8423-B196361411D9}">
  <dimension ref="A1:M21"/>
  <sheetViews>
    <sheetView tabSelected="1" workbookViewId="0">
      <selection activeCell="C25" sqref="C25"/>
    </sheetView>
  </sheetViews>
  <sheetFormatPr defaultRowHeight="12.75" x14ac:dyDescent="0.2"/>
  <cols>
    <col min="1" max="1" width="21.42578125" customWidth="1"/>
    <col min="8" max="9" width="8.7109375" customWidth="1"/>
    <col min="10" max="10" width="20.42578125" customWidth="1"/>
    <col min="11" max="11" width="21" customWidth="1"/>
  </cols>
  <sheetData>
    <row r="1" spans="1:13" x14ac:dyDescent="0.2">
      <c r="A1" t="s">
        <v>0</v>
      </c>
    </row>
    <row r="3" spans="1:13" x14ac:dyDescent="0.2">
      <c r="L3" t="s">
        <v>8</v>
      </c>
      <c r="M3" t="s">
        <v>12</v>
      </c>
    </row>
    <row r="4" spans="1:13" x14ac:dyDescent="0.2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J4" t="s">
        <v>2</v>
      </c>
      <c r="K4" s="4" t="s">
        <v>10</v>
      </c>
      <c r="L4">
        <f t="shared" ref="L4:L8" si="0">H14</f>
        <v>45.721694036300782</v>
      </c>
      <c r="M4">
        <f t="shared" ref="M4:M8" si="1">I14</f>
        <v>5.5209018679013004</v>
      </c>
    </row>
    <row r="5" spans="1:13" x14ac:dyDescent="0.2">
      <c r="A5" t="s">
        <v>2</v>
      </c>
      <c r="B5" s="2">
        <v>0.24060000000000001</v>
      </c>
      <c r="C5" s="2">
        <v>0.29459999999999997</v>
      </c>
      <c r="D5" s="2">
        <v>0.20180000000000001</v>
      </c>
      <c r="E5" s="2">
        <v>0.28910000000000002</v>
      </c>
      <c r="F5" s="2">
        <v>0.18679999999999999</v>
      </c>
      <c r="G5" s="2">
        <v>0.19239999999999999</v>
      </c>
      <c r="J5" t="s">
        <v>3</v>
      </c>
      <c r="K5" s="4" t="s">
        <v>11</v>
      </c>
      <c r="L5">
        <f t="shared" si="0"/>
        <v>67.048401037165078</v>
      </c>
      <c r="M5">
        <f t="shared" si="1"/>
        <v>2.9755014911482665</v>
      </c>
    </row>
    <row r="6" spans="1:13" x14ac:dyDescent="0.2">
      <c r="A6" t="s">
        <v>3</v>
      </c>
      <c r="B6" s="2">
        <v>0.40839999999999999</v>
      </c>
      <c r="C6" s="2">
        <v>0.32619999999999999</v>
      </c>
      <c r="D6" s="2">
        <v>0.33579999999999999</v>
      </c>
      <c r="E6" s="2">
        <v>0.2999</v>
      </c>
      <c r="F6" s="2">
        <v>0.30249999999999999</v>
      </c>
      <c r="G6" s="2">
        <v>0.30220000000000002</v>
      </c>
      <c r="J6" t="s">
        <v>4</v>
      </c>
      <c r="K6" s="4" t="s">
        <v>10</v>
      </c>
      <c r="L6">
        <f>H16</f>
        <v>76.577355229040634</v>
      </c>
      <c r="M6">
        <f t="shared" si="1"/>
        <v>1.0141773295333933</v>
      </c>
    </row>
    <row r="7" spans="1:13" x14ac:dyDescent="0.2">
      <c r="A7" t="s">
        <v>4</v>
      </c>
      <c r="B7" s="2">
        <v>0.3513</v>
      </c>
      <c r="C7" s="2">
        <v>0.35980000000000001</v>
      </c>
      <c r="D7" s="2">
        <v>0.35210000000000002</v>
      </c>
      <c r="E7" s="2">
        <v>0.43480000000000002</v>
      </c>
      <c r="F7" s="2">
        <v>0.32290000000000002</v>
      </c>
      <c r="G7" s="2">
        <v>0.3362</v>
      </c>
      <c r="J7" t="s">
        <v>5</v>
      </c>
      <c r="K7" s="4" t="s">
        <v>11</v>
      </c>
      <c r="L7">
        <f t="shared" si="0"/>
        <v>94.634111207144926</v>
      </c>
      <c r="M7">
        <f t="shared" si="1"/>
        <v>7.0978381602860789</v>
      </c>
    </row>
    <row r="8" spans="1:13" x14ac:dyDescent="0.2">
      <c r="A8" t="s">
        <v>5</v>
      </c>
      <c r="B8" s="2">
        <v>0.41670000000000001</v>
      </c>
      <c r="C8" s="2">
        <v>0.31169999999999998</v>
      </c>
      <c r="D8" s="2">
        <v>0.4214</v>
      </c>
      <c r="E8" s="2">
        <v>0.51539999999999997</v>
      </c>
      <c r="F8" s="2">
        <v>0.4758</v>
      </c>
      <c r="G8" s="2">
        <v>0.5101</v>
      </c>
      <c r="J8" t="s">
        <v>9</v>
      </c>
      <c r="K8" t="s">
        <v>9</v>
      </c>
      <c r="L8">
        <f t="shared" si="0"/>
        <v>100</v>
      </c>
      <c r="M8">
        <f t="shared" si="1"/>
        <v>7.1285780887927812</v>
      </c>
    </row>
    <row r="9" spans="1:13" x14ac:dyDescent="0.2">
      <c r="A9" t="s">
        <v>6</v>
      </c>
      <c r="B9" s="2">
        <v>0.50039999999999996</v>
      </c>
      <c r="C9" s="2">
        <v>0.43869999999999998</v>
      </c>
      <c r="D9" s="2">
        <v>0.40799999999999997</v>
      </c>
      <c r="E9" s="2">
        <v>0.60919999999999996</v>
      </c>
      <c r="F9" s="2">
        <v>0.41699999999999998</v>
      </c>
      <c r="G9" s="2">
        <v>0.44929999999999998</v>
      </c>
    </row>
    <row r="13" spans="1:13" x14ac:dyDescent="0.2">
      <c r="E13" t="s">
        <v>7</v>
      </c>
      <c r="F13" t="s">
        <v>7</v>
      </c>
      <c r="G13" t="s">
        <v>7</v>
      </c>
      <c r="H13" t="s">
        <v>8</v>
      </c>
      <c r="I13" t="s">
        <v>12</v>
      </c>
    </row>
    <row r="14" spans="1:13" x14ac:dyDescent="0.2">
      <c r="A14" t="s">
        <v>2</v>
      </c>
      <c r="B14" s="2">
        <v>0.24060000000000001</v>
      </c>
      <c r="C14" s="2">
        <v>0.20180000000000001</v>
      </c>
      <c r="D14" s="2">
        <v>0.19239999999999999</v>
      </c>
      <c r="E14">
        <f>(B14/0.4628)*100</f>
        <v>51.987899740708734</v>
      </c>
      <c r="F14">
        <f t="shared" ref="F14:G18" si="2">(C14/0.4628)*100</f>
        <v>43.604148660328441</v>
      </c>
      <c r="G14">
        <f t="shared" si="2"/>
        <v>41.573033707865164</v>
      </c>
      <c r="H14">
        <f>AVERAGE(E14:G14)</f>
        <v>45.721694036300782</v>
      </c>
      <c r="I14">
        <f>STDEV(E14:G14)</f>
        <v>5.5209018679013004</v>
      </c>
    </row>
    <row r="15" spans="1:13" x14ac:dyDescent="0.2">
      <c r="A15" t="s">
        <v>3</v>
      </c>
      <c r="B15" s="2">
        <v>0.30249999999999999</v>
      </c>
      <c r="C15" s="2">
        <v>0.30220000000000002</v>
      </c>
      <c r="D15" s="2">
        <v>0.32619999999999999</v>
      </c>
      <c r="E15">
        <f t="shared" ref="E15:E18" si="3">(B15/0.4628)*100</f>
        <v>65.363007778738108</v>
      </c>
      <c r="F15">
        <f t="shared" si="2"/>
        <v>65.298184961106315</v>
      </c>
      <c r="G15">
        <f t="shared" si="2"/>
        <v>70.484010371650811</v>
      </c>
      <c r="H15">
        <f t="shared" ref="H15:H18" si="4">AVERAGE(E15:G15)</f>
        <v>67.048401037165078</v>
      </c>
      <c r="I15">
        <f t="shared" ref="I15:I18" si="5">STDEV(E15:G15)</f>
        <v>2.9755014911482665</v>
      </c>
      <c r="J15" s="2"/>
    </row>
    <row r="16" spans="1:13" x14ac:dyDescent="0.2">
      <c r="A16" t="s">
        <v>4</v>
      </c>
      <c r="B16" s="2">
        <v>0.3513</v>
      </c>
      <c r="C16" s="2">
        <v>0.35980000000000001</v>
      </c>
      <c r="D16" s="2">
        <v>0.35210000000000002</v>
      </c>
      <c r="E16">
        <f t="shared" si="3"/>
        <v>75.907519446845299</v>
      </c>
      <c r="F16">
        <f t="shared" si="2"/>
        <v>77.744165946413148</v>
      </c>
      <c r="G16">
        <f t="shared" si="2"/>
        <v>76.080380293863442</v>
      </c>
      <c r="H16">
        <f t="shared" si="4"/>
        <v>76.577355229040634</v>
      </c>
      <c r="I16">
        <f t="shared" si="5"/>
        <v>1.0141773295333933</v>
      </c>
    </row>
    <row r="17" spans="1:9" x14ac:dyDescent="0.2">
      <c r="A17" t="s">
        <v>5</v>
      </c>
      <c r="B17" s="2">
        <v>0.41670000000000001</v>
      </c>
      <c r="C17" s="2">
        <v>0.4214</v>
      </c>
      <c r="D17" s="2">
        <v>0.4758</v>
      </c>
      <c r="E17">
        <f t="shared" si="3"/>
        <v>90.038893690579087</v>
      </c>
      <c r="F17">
        <f t="shared" si="2"/>
        <v>91.054451166810722</v>
      </c>
      <c r="G17">
        <f t="shared" si="2"/>
        <v>102.80898876404494</v>
      </c>
      <c r="H17">
        <f t="shared" si="4"/>
        <v>94.634111207144926</v>
      </c>
      <c r="I17">
        <f t="shared" si="5"/>
        <v>7.0978381602860789</v>
      </c>
    </row>
    <row r="18" spans="1:9" x14ac:dyDescent="0.2">
      <c r="A18" t="s">
        <v>6</v>
      </c>
      <c r="B18" s="2">
        <v>0.50039999999999996</v>
      </c>
      <c r="C18" s="2">
        <v>0.44929999999999998</v>
      </c>
      <c r="D18" s="2">
        <v>0.43869999999999998</v>
      </c>
      <c r="E18">
        <f t="shared" si="3"/>
        <v>108.12445980985305</v>
      </c>
      <c r="F18">
        <f t="shared" si="2"/>
        <v>97.08297320656871</v>
      </c>
      <c r="G18">
        <f t="shared" si="2"/>
        <v>94.792566983578226</v>
      </c>
      <c r="H18">
        <f t="shared" si="4"/>
        <v>100</v>
      </c>
      <c r="I18">
        <f t="shared" si="5"/>
        <v>7.1285780887927812</v>
      </c>
    </row>
    <row r="21" spans="1:9" x14ac:dyDescent="0.2">
      <c r="A21" t="s">
        <v>6</v>
      </c>
      <c r="B21" s="2">
        <v>0.50039999999999996</v>
      </c>
      <c r="C21" s="2">
        <v>0.44929999999999998</v>
      </c>
      <c r="D21" s="2">
        <v>0.43869999999999998</v>
      </c>
      <c r="E21" s="3">
        <f>AVERAGE(B21:D21)</f>
        <v>0.46279999999999993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E9498-F895-4EFC-859D-14056014AB8F}">
  <dimension ref="A1:O22"/>
  <sheetViews>
    <sheetView workbookViewId="0">
      <selection activeCell="K28" sqref="K28"/>
    </sheetView>
  </sheetViews>
  <sheetFormatPr defaultRowHeight="12.75" x14ac:dyDescent="0.2"/>
  <cols>
    <col min="1" max="1" width="22.5703125" customWidth="1"/>
    <col min="12" max="12" width="21.7109375" customWidth="1"/>
  </cols>
  <sheetData>
    <row r="1" spans="1:15" x14ac:dyDescent="0.2">
      <c r="A1" t="s">
        <v>1</v>
      </c>
    </row>
    <row r="5" spans="1:15" x14ac:dyDescent="0.2">
      <c r="N5" t="s">
        <v>8</v>
      </c>
      <c r="O5" t="s">
        <v>12</v>
      </c>
    </row>
    <row r="6" spans="1:15" x14ac:dyDescent="0.2">
      <c r="C6" s="1">
        <v>7</v>
      </c>
      <c r="D6" s="1">
        <v>8</v>
      </c>
      <c r="E6" s="1">
        <v>9</v>
      </c>
      <c r="F6" s="1">
        <v>10</v>
      </c>
      <c r="G6" s="1">
        <v>11</v>
      </c>
      <c r="H6" s="1">
        <v>12</v>
      </c>
      <c r="L6" t="s">
        <v>13</v>
      </c>
      <c r="M6" s="4" t="s">
        <v>17</v>
      </c>
      <c r="N6">
        <f t="shared" ref="N6:N10" si="0">K14</f>
        <v>92.898493520163143</v>
      </c>
      <c r="O6">
        <f t="shared" ref="O6:O10" si="1">J14</f>
        <v>0.44496247807607103</v>
      </c>
    </row>
    <row r="7" spans="1:15" x14ac:dyDescent="0.2">
      <c r="A7" t="s">
        <v>13</v>
      </c>
      <c r="C7" s="2">
        <v>8.3099999999999993E-2</v>
      </c>
      <c r="D7" s="2">
        <v>9.3700000000000006E-2</v>
      </c>
      <c r="E7" s="2">
        <v>6.2600000000000003E-2</v>
      </c>
      <c r="F7" s="2">
        <v>7.6300000000000007E-2</v>
      </c>
      <c r="G7" s="2">
        <v>7.2300000000000003E-2</v>
      </c>
      <c r="H7" s="2">
        <v>6.7299999999999999E-2</v>
      </c>
      <c r="L7" t="s">
        <v>14</v>
      </c>
      <c r="M7" s="4" t="s">
        <v>18</v>
      </c>
      <c r="N7">
        <f t="shared" si="0"/>
        <v>79.748042891915006</v>
      </c>
      <c r="O7">
        <f t="shared" si="1"/>
        <v>2.5498661076550797</v>
      </c>
    </row>
    <row r="8" spans="1:15" x14ac:dyDescent="0.2">
      <c r="A8" t="s">
        <v>14</v>
      </c>
      <c r="C8" s="2">
        <v>0.2913</v>
      </c>
      <c r="D8" s="2">
        <v>0.25569999999999998</v>
      </c>
      <c r="E8" s="2">
        <v>0.17860000000000001</v>
      </c>
      <c r="F8" s="2">
        <v>0.23019999999999999</v>
      </c>
      <c r="G8" s="2">
        <v>0.2069</v>
      </c>
      <c r="H8" s="2">
        <v>0.1011</v>
      </c>
      <c r="L8" t="s">
        <v>15</v>
      </c>
      <c r="M8" s="4" t="s">
        <v>17</v>
      </c>
      <c r="N8">
        <f t="shared" si="0"/>
        <v>94.345766725873304</v>
      </c>
      <c r="O8">
        <f t="shared" si="1"/>
        <v>0.10254889328412536</v>
      </c>
    </row>
    <row r="9" spans="1:15" x14ac:dyDescent="0.2">
      <c r="A9" t="s">
        <v>16</v>
      </c>
      <c r="C9" s="2">
        <v>0.58750000000000002</v>
      </c>
      <c r="D9" s="2">
        <v>0.77739999999999998</v>
      </c>
      <c r="E9" s="2">
        <v>0.69379999999999997</v>
      </c>
      <c r="F9" s="2">
        <v>0.76719999999999999</v>
      </c>
      <c r="G9" s="2">
        <v>0.69699999999999995</v>
      </c>
      <c r="H9" s="2">
        <v>0.52239999999999998</v>
      </c>
      <c r="L9" t="s">
        <v>16</v>
      </c>
      <c r="M9" s="4" t="s">
        <v>18</v>
      </c>
      <c r="N9">
        <f t="shared" si="0"/>
        <v>34.928623116900212</v>
      </c>
      <c r="O9">
        <f t="shared" si="1"/>
        <v>6.1492636365483504</v>
      </c>
    </row>
    <row r="10" spans="1:15" x14ac:dyDescent="0.2">
      <c r="A10" t="s">
        <v>15</v>
      </c>
      <c r="C10" s="2">
        <v>5.7599999999999998E-2</v>
      </c>
      <c r="D10" s="2">
        <v>6.5299999999999997E-2</v>
      </c>
      <c r="E10" s="2">
        <v>5.67E-2</v>
      </c>
      <c r="F10" s="2">
        <v>5.67E-2</v>
      </c>
      <c r="G10" s="2">
        <v>5.8500000000000003E-2</v>
      </c>
      <c r="H10" s="2">
        <v>5.96E-2</v>
      </c>
      <c r="L10" t="s">
        <v>9</v>
      </c>
      <c r="M10" t="s">
        <v>9</v>
      </c>
      <c r="N10">
        <f t="shared" si="0"/>
        <v>0</v>
      </c>
      <c r="O10">
        <f t="shared" si="1"/>
        <v>2.9115947369268911</v>
      </c>
    </row>
    <row r="11" spans="1:15" x14ac:dyDescent="0.2">
      <c r="A11" t="s">
        <v>6</v>
      </c>
      <c r="C11" s="2">
        <v>0.97940000000000005</v>
      </c>
      <c r="D11" s="2">
        <v>1.0285</v>
      </c>
      <c r="E11" s="2">
        <v>1.0323</v>
      </c>
      <c r="F11" s="2">
        <v>0.83209999999999995</v>
      </c>
      <c r="G11" s="2">
        <v>0.83399999999999996</v>
      </c>
      <c r="H11" s="2">
        <v>0.76070000000000004</v>
      </c>
    </row>
    <row r="13" spans="1:15" x14ac:dyDescent="0.2">
      <c r="F13" t="s">
        <v>7</v>
      </c>
      <c r="G13" t="s">
        <v>7</v>
      </c>
      <c r="H13" t="s">
        <v>7</v>
      </c>
      <c r="I13" t="s">
        <v>8</v>
      </c>
      <c r="J13" t="s">
        <v>12</v>
      </c>
      <c r="K13" t="s">
        <v>19</v>
      </c>
    </row>
    <row r="14" spans="1:15" x14ac:dyDescent="0.2">
      <c r="A14" t="s">
        <v>13</v>
      </c>
      <c r="C14" s="2">
        <v>7.6300000000000007E-2</v>
      </c>
      <c r="D14" s="2">
        <v>7.2300000000000003E-2</v>
      </c>
      <c r="E14" s="2">
        <v>6.7299999999999999E-2</v>
      </c>
      <c r="F14">
        <f>(C14/1.0134)*100</f>
        <v>7.5291099269784887</v>
      </c>
      <c r="G14">
        <f t="shared" ref="G14:H18" si="2">(D14/1.0134)*100</f>
        <v>7.1343990526939018</v>
      </c>
      <c r="H14">
        <f t="shared" si="2"/>
        <v>6.6410104598381672</v>
      </c>
      <c r="I14">
        <f>AVERAGE(F14:H14)</f>
        <v>7.1015064798368526</v>
      </c>
      <c r="J14">
        <f>STDEVA(F14:H14)</f>
        <v>0.44496247807607103</v>
      </c>
      <c r="K14">
        <f>100-I14</f>
        <v>92.898493520163143</v>
      </c>
    </row>
    <row r="15" spans="1:15" x14ac:dyDescent="0.2">
      <c r="A15" t="s">
        <v>14</v>
      </c>
      <c r="C15" s="2">
        <v>0.23019999999999999</v>
      </c>
      <c r="D15" s="2">
        <v>0.2069</v>
      </c>
      <c r="E15" s="2">
        <v>0.17860000000000001</v>
      </c>
      <c r="F15">
        <f t="shared" ref="F15:F18" si="3">(C15/1.0134)*100</f>
        <v>22.715610815077952</v>
      </c>
      <c r="G15">
        <f t="shared" si="2"/>
        <v>20.416419972370235</v>
      </c>
      <c r="H15">
        <f t="shared" si="2"/>
        <v>17.623840536806789</v>
      </c>
      <c r="I15">
        <f t="shared" ref="I15:I18" si="4">AVERAGE(F15:H15)</f>
        <v>20.251957108084991</v>
      </c>
      <c r="J15">
        <f t="shared" ref="J15:J18" si="5">STDEVA(F15:H15)</f>
        <v>2.5498661076550797</v>
      </c>
      <c r="K15">
        <f t="shared" ref="K15:K18" si="6">100-I15</f>
        <v>79.748042891915006</v>
      </c>
    </row>
    <row r="16" spans="1:15" x14ac:dyDescent="0.2">
      <c r="A16" t="s">
        <v>15</v>
      </c>
      <c r="C16" s="2">
        <v>5.67E-2</v>
      </c>
      <c r="D16" s="2">
        <v>5.67E-2</v>
      </c>
      <c r="E16" s="2">
        <v>5.8500000000000003E-2</v>
      </c>
      <c r="F16">
        <f t="shared" si="3"/>
        <v>5.5950266429840143</v>
      </c>
      <c r="G16">
        <f t="shared" si="2"/>
        <v>5.5950266429840143</v>
      </c>
      <c r="H16">
        <f t="shared" si="2"/>
        <v>5.7726465364120783</v>
      </c>
      <c r="I16">
        <f t="shared" si="4"/>
        <v>5.6542332741267023</v>
      </c>
      <c r="J16">
        <f t="shared" si="5"/>
        <v>0.10254889328412536</v>
      </c>
      <c r="K16">
        <f t="shared" si="6"/>
        <v>94.345766725873304</v>
      </c>
    </row>
    <row r="17" spans="1:11" x14ac:dyDescent="0.2">
      <c r="A17" t="s">
        <v>16</v>
      </c>
      <c r="C17" s="2">
        <v>0.69379999999999997</v>
      </c>
      <c r="D17" s="2">
        <v>0.58750000000000002</v>
      </c>
      <c r="E17" s="2">
        <v>0.69699999999999995</v>
      </c>
      <c r="F17">
        <f t="shared" si="3"/>
        <v>68.462601144661534</v>
      </c>
      <c r="G17">
        <f t="shared" si="2"/>
        <v>57.973159660548646</v>
      </c>
      <c r="H17">
        <f t="shared" si="2"/>
        <v>68.778369844089198</v>
      </c>
      <c r="I17">
        <f t="shared" si="4"/>
        <v>65.071376883099788</v>
      </c>
      <c r="J17">
        <f t="shared" si="5"/>
        <v>6.1492636365483504</v>
      </c>
      <c r="K17">
        <f t="shared" si="6"/>
        <v>34.928623116900212</v>
      </c>
    </row>
    <row r="18" spans="1:11" x14ac:dyDescent="0.2">
      <c r="A18" t="s">
        <v>6</v>
      </c>
      <c r="C18" s="2">
        <v>0.97940000000000005</v>
      </c>
      <c r="D18" s="2">
        <v>1.0285</v>
      </c>
      <c r="E18" s="2">
        <v>1.0323</v>
      </c>
      <c r="F18">
        <f t="shared" si="3"/>
        <v>96.64495756858102</v>
      </c>
      <c r="G18">
        <f t="shared" si="2"/>
        <v>101.4900335504243</v>
      </c>
      <c r="H18">
        <f t="shared" si="2"/>
        <v>101.86500888099465</v>
      </c>
      <c r="I18">
        <f t="shared" si="4"/>
        <v>100</v>
      </c>
      <c r="J18">
        <f t="shared" si="5"/>
        <v>2.9115947369268911</v>
      </c>
      <c r="K18">
        <f t="shared" si="6"/>
        <v>0</v>
      </c>
    </row>
    <row r="22" spans="1:11" x14ac:dyDescent="0.2">
      <c r="A22" t="s">
        <v>6</v>
      </c>
      <c r="C22" s="2">
        <v>0.97940000000000005</v>
      </c>
      <c r="D22" s="2">
        <v>1.0285</v>
      </c>
      <c r="E22" s="2">
        <v>1.0323</v>
      </c>
      <c r="F22" s="3">
        <f>AVERAGE(C22:E22)</f>
        <v>1.0134000000000001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Adhesion</vt:lpstr>
      <vt:lpstr>Removal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ch.p.siriphorn@outlook.com</cp:lastModifiedBy>
  <dcterms:created xsi:type="dcterms:W3CDTF">2022-09-13T07:01:58Z</dcterms:created>
  <dcterms:modified xsi:type="dcterms:W3CDTF">2024-09-02T15:40:19Z</dcterms:modified>
</cp:coreProperties>
</file>